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1010" documentId="11_7F4755BF84DCCE43E268565A8931F45BFA75341E" xr6:coauthVersionLast="47" xr6:coauthVersionMax="47" xr10:uidLastSave="{4626442C-E3FF-40C8-A1C1-17BC893CA45D}"/>
  <bookViews>
    <workbookView xWindow="240" yWindow="105" windowWidth="14805" windowHeight="8010" xr2:uid="{00000000-000D-0000-FFFF-FFFF00000000}"/>
  </bookViews>
  <sheets>
    <sheet name="Dashboard" sheetId="1" r:id="rId1"/>
    <sheet name="Perfis de FIIs" sheetId="2" state="hidden" r:id="rId2"/>
    <sheet name="Simulação Detalhada" sheetId="3" state="hidden" r:id="rId3"/>
  </sheets>
  <definedNames>
    <definedName name="AnosSimulacao">Dashboard!$C$25:$C$25</definedName>
    <definedName name="AporteInicial">Dashboard!$C$26:$C$26</definedName>
    <definedName name="AporteMensal">Dashboard!$C$27:$C$27</definedName>
    <definedName name="CenarioSelecionado">Dashboard!$C$31:$C$31</definedName>
    <definedName name="MetaDesejada">Dashboard!$C$72:$C$72</definedName>
    <definedName name="MetaRendaPassiva">Dashboard!$C$24:$C$24</definedName>
    <definedName name="PercentualPapel">Dashboard!$C$28:$C$28</definedName>
    <definedName name="PercentualTijolo">Dashboard!$C$29:$C$29</definedName>
    <definedName name="RendimentoPapel">'Perfis de FIIs'!$B$2:$B$2</definedName>
    <definedName name="RendimentoPapelCenario">Dashboard!$C$33:$C$33</definedName>
    <definedName name="RendimentoTijolo">'Perfis de FIIs'!$D$3:$D$3</definedName>
    <definedName name="RendimentoTijoloCenario">Dashboard!$C$35:$C$35</definedName>
    <definedName name="UltimaLinhaSimulacao">Dashboard!$A$137:$A$137</definedName>
    <definedName name="ValorizacaoPapel">'Perfis de FIIs'!$C$2:$C$2</definedName>
    <definedName name="ValorizacaoPapelCenario">Dashboard!$C$34:$C$34</definedName>
    <definedName name="ValorizacaoTijolo">'Perfis de FIIs'!$E$3:$E$3</definedName>
    <definedName name="ValorizacaoTijoloCenario">Dashboard!$C$36:$C$36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3" i="1" l="1" a="1"/>
  <c r="C73" i="1"/>
  <c r="C36" i="1" a="1"/>
  <c r="C36" i="1"/>
  <c r="C78" i="1" a="1"/>
  <c r="C78" i="1" s="1"/>
  <c r="A15" i="3" a="1"/>
  <c r="A15" i="3"/>
  <c r="C15" i="3" s="1" a="1"/>
  <c r="C15" i="3" s="1"/>
  <c r="A16" i="3" a="1"/>
  <c r="A16" i="3"/>
  <c r="C16" i="3" s="1" a="1"/>
  <c r="C16" i="3" s="1"/>
  <c r="A17" i="3" a="1"/>
  <c r="A17" i="3"/>
  <c r="C17" i="3" s="1" a="1"/>
  <c r="C17" i="3" s="1"/>
  <c r="A18" i="3" a="1"/>
  <c r="A18" i="3"/>
  <c r="C18" i="3" s="1" a="1"/>
  <c r="C18" i="3" s="1"/>
  <c r="A19" i="3" a="1"/>
  <c r="A19" i="3"/>
  <c r="C19" i="3" s="1" a="1"/>
  <c r="C19" i="3" s="1"/>
  <c r="A20" i="3" a="1"/>
  <c r="A20" i="3"/>
  <c r="C20" i="3" s="1" a="1"/>
  <c r="C20" i="3" s="1"/>
  <c r="A21" i="3" a="1"/>
  <c r="A21" i="3"/>
  <c r="C21" i="3" s="1" a="1"/>
  <c r="C21" i="3" s="1"/>
  <c r="A22" i="3" a="1"/>
  <c r="A22" i="3"/>
  <c r="C22" i="3" s="1" a="1"/>
  <c r="C22" i="3" s="1"/>
  <c r="A23" i="3" a="1"/>
  <c r="A23" i="3"/>
  <c r="C23" i="3" s="1" a="1"/>
  <c r="C23" i="3" s="1"/>
  <c r="A24" i="3" a="1"/>
  <c r="A24" i="3"/>
  <c r="C24" i="3" s="1" a="1"/>
  <c r="C24" i="3" s="1"/>
  <c r="A25" i="3" a="1"/>
  <c r="A25" i="3"/>
  <c r="C25" i="3" s="1" a="1"/>
  <c r="C25" i="3" s="1"/>
  <c r="A26" i="3" a="1"/>
  <c r="A26" i="3"/>
  <c r="C26" i="3" s="1" a="1"/>
  <c r="C26" i="3" s="1"/>
  <c r="A27" i="3" a="1"/>
  <c r="A27" i="3"/>
  <c r="C27" i="3" s="1" a="1"/>
  <c r="C27" i="3" s="1"/>
  <c r="A28" i="3" a="1"/>
  <c r="A28" i="3"/>
  <c r="C28" i="3" s="1" a="1"/>
  <c r="C28" i="3" s="1"/>
  <c r="A29" i="3" a="1"/>
  <c r="A29" i="3"/>
  <c r="C29" i="3" s="1" a="1"/>
  <c r="C29" i="3" s="1"/>
  <c r="A30" i="3" a="1"/>
  <c r="A30" i="3"/>
  <c r="C30" i="3" s="1" a="1"/>
  <c r="C30" i="3" s="1"/>
  <c r="A31" i="3" a="1"/>
  <c r="A31" i="3"/>
  <c r="C31" i="3" s="1" a="1"/>
  <c r="C31" i="3" s="1"/>
  <c r="A32" i="3" a="1"/>
  <c r="A32" i="3"/>
  <c r="C32" i="3" s="1" a="1"/>
  <c r="C32" i="3" s="1"/>
  <c r="A33" i="3" a="1"/>
  <c r="A33" i="3"/>
  <c r="C33" i="3" s="1" a="1"/>
  <c r="C33" i="3" s="1"/>
  <c r="A34" i="3" a="1"/>
  <c r="A34" i="3"/>
  <c r="C34" i="3" s="1" a="1"/>
  <c r="C34" i="3" s="1"/>
  <c r="A35" i="3" a="1"/>
  <c r="A35" i="3"/>
  <c r="C35" i="3" s="1" a="1"/>
  <c r="C35" i="3" s="1"/>
  <c r="A36" i="3" a="1"/>
  <c r="A36" i="3"/>
  <c r="C36" i="3" s="1" a="1"/>
  <c r="C36" i="3" s="1"/>
  <c r="A37" i="3" a="1"/>
  <c r="A37" i="3"/>
  <c r="C37" i="3" s="1" a="1"/>
  <c r="C37" i="3" s="1"/>
  <c r="A38" i="3" a="1"/>
  <c r="A38" i="3"/>
  <c r="A39" i="3" a="1"/>
  <c r="A39" i="3"/>
  <c r="A40" i="3" a="1"/>
  <c r="A40" i="3"/>
  <c r="A41" i="3" a="1"/>
  <c r="A41" i="3"/>
  <c r="A42" i="3" a="1"/>
  <c r="A42" i="3"/>
  <c r="A43" i="3" a="1"/>
  <c r="A43" i="3"/>
  <c r="A44" i="3" a="1"/>
  <c r="A44" i="3"/>
  <c r="A45" i="3" a="1"/>
  <c r="A45" i="3"/>
  <c r="A46" i="3" a="1"/>
  <c r="A46" i="3"/>
  <c r="A47" i="3" a="1"/>
  <c r="A47" i="3"/>
  <c r="A48" i="3" a="1"/>
  <c r="A48" i="3"/>
  <c r="A49" i="3" a="1"/>
  <c r="A49" i="3"/>
  <c r="A50" i="3" a="1"/>
  <c r="A50" i="3"/>
  <c r="A51" i="3" a="1"/>
  <c r="A51" i="3"/>
  <c r="A52" i="3" a="1"/>
  <c r="A52" i="3"/>
  <c r="A53" i="3" a="1"/>
  <c r="A53" i="3"/>
  <c r="A54" i="3" a="1"/>
  <c r="A54" i="3"/>
  <c r="A55" i="3" a="1"/>
  <c r="A55" i="3"/>
  <c r="A56" i="3" a="1"/>
  <c r="A56" i="3"/>
  <c r="A57" i="3" a="1"/>
  <c r="A57" i="3"/>
  <c r="A58" i="3" a="1"/>
  <c r="A58" i="3"/>
  <c r="A59" i="3" a="1"/>
  <c r="A59" i="3"/>
  <c r="A60" i="3" a="1"/>
  <c r="A60" i="3"/>
  <c r="A61" i="3" a="1"/>
  <c r="A61" i="3"/>
  <c r="A62" i="3" a="1"/>
  <c r="A62" i="3"/>
  <c r="A63" i="3" a="1"/>
  <c r="A63" i="3"/>
  <c r="A64" i="3" a="1"/>
  <c r="A64" i="3"/>
  <c r="A65" i="3" a="1"/>
  <c r="A65" i="3"/>
  <c r="A66" i="3" a="1"/>
  <c r="A66" i="3"/>
  <c r="A67" i="3" a="1"/>
  <c r="A67" i="3"/>
  <c r="A68" i="3" a="1"/>
  <c r="A68" i="3"/>
  <c r="A69" i="3" a="1"/>
  <c r="A69" i="3"/>
  <c r="A70" i="3" a="1"/>
  <c r="A70" i="3"/>
  <c r="A71" i="3" a="1"/>
  <c r="A71" i="3"/>
  <c r="A72" i="3" a="1"/>
  <c r="A72" i="3"/>
  <c r="A73" i="3" a="1"/>
  <c r="A73" i="3"/>
  <c r="A74" i="3" a="1"/>
  <c r="A74" i="3"/>
  <c r="A75" i="3" a="1"/>
  <c r="A75" i="3"/>
  <c r="A76" i="3" a="1"/>
  <c r="A76" i="3"/>
  <c r="A77" i="3" a="1"/>
  <c r="A77" i="3"/>
  <c r="A78" i="3" a="1"/>
  <c r="A78" i="3"/>
  <c r="A79" i="3" a="1"/>
  <c r="A79" i="3"/>
  <c r="A80" i="3" a="1"/>
  <c r="A80" i="3"/>
  <c r="A81" i="3" a="1"/>
  <c r="A81" i="3"/>
  <c r="A82" i="3" a="1"/>
  <c r="A82" i="3"/>
  <c r="A83" i="3" a="1"/>
  <c r="A83" i="3"/>
  <c r="A84" i="3" a="1"/>
  <c r="A84" i="3"/>
  <c r="A85" i="3" a="1"/>
  <c r="A85" i="3"/>
  <c r="A86" i="3" a="1"/>
  <c r="A86" i="3"/>
  <c r="A87" i="3" a="1"/>
  <c r="A87" i="3"/>
  <c r="A88" i="3" a="1"/>
  <c r="A88" i="3"/>
  <c r="A89" i="3" a="1"/>
  <c r="A89" i="3"/>
  <c r="A90" i="3" a="1"/>
  <c r="A90" i="3"/>
  <c r="A91" i="3" a="1"/>
  <c r="A91" i="3"/>
  <c r="A92" i="3" a="1"/>
  <c r="A92" i="3"/>
  <c r="A93" i="3" a="1"/>
  <c r="A93" i="3"/>
  <c r="A94" i="3" a="1"/>
  <c r="A94" i="3"/>
  <c r="A95" i="3" a="1"/>
  <c r="A95" i="3"/>
  <c r="A96" i="3" a="1"/>
  <c r="A96" i="3"/>
  <c r="A97" i="3" a="1"/>
  <c r="A97" i="3"/>
  <c r="A98" i="3" a="1"/>
  <c r="A98" i="3"/>
  <c r="A99" i="3" a="1"/>
  <c r="A99" i="3"/>
  <c r="A100" i="3" a="1"/>
  <c r="A100" i="3"/>
  <c r="A101" i="3" a="1"/>
  <c r="A101" i="3"/>
  <c r="A102" i="3" a="1"/>
  <c r="A102" i="3"/>
  <c r="A103" i="3" a="1"/>
  <c r="A103" i="3"/>
  <c r="A104" i="3" a="1"/>
  <c r="A104" i="3"/>
  <c r="A105" i="3" a="1"/>
  <c r="A105" i="3"/>
  <c r="A106" i="3" a="1"/>
  <c r="A106" i="3"/>
  <c r="A107" i="3" a="1"/>
  <c r="A107" i="3"/>
  <c r="A108" i="3" a="1"/>
  <c r="A108" i="3"/>
  <c r="A109" i="3" a="1"/>
  <c r="A109" i="3"/>
  <c r="A110" i="3" a="1"/>
  <c r="A110" i="3"/>
  <c r="A111" i="3" a="1"/>
  <c r="A111" i="3"/>
  <c r="A112" i="3" a="1"/>
  <c r="A112" i="3"/>
  <c r="A113" i="3" a="1"/>
  <c r="A113" i="3"/>
  <c r="A114" i="3" a="1"/>
  <c r="A114" i="3"/>
  <c r="A115" i="3" a="1"/>
  <c r="A115" i="3"/>
  <c r="A116" i="3" a="1"/>
  <c r="A116" i="3"/>
  <c r="A117" i="3" a="1"/>
  <c r="A117" i="3"/>
  <c r="A118" i="3" a="1"/>
  <c r="A118" i="3"/>
  <c r="A119" i="3" a="1"/>
  <c r="A119" i="3"/>
  <c r="A120" i="3" a="1"/>
  <c r="A120" i="3"/>
  <c r="A121" i="3" a="1"/>
  <c r="A121" i="3"/>
  <c r="A122" i="3" a="1"/>
  <c r="A122" i="3"/>
  <c r="A123" i="3" a="1"/>
  <c r="A123" i="3"/>
  <c r="A124" i="3" a="1"/>
  <c r="A124" i="3"/>
  <c r="A125" i="3" a="1"/>
  <c r="A125" i="3"/>
  <c r="A126" i="3" a="1"/>
  <c r="A126" i="3"/>
  <c r="A127" i="3" a="1"/>
  <c r="A127" i="3"/>
  <c r="A128" i="3" a="1"/>
  <c r="A128" i="3"/>
  <c r="A129" i="3" a="1"/>
  <c r="A129" i="3"/>
  <c r="A130" i="3" a="1"/>
  <c r="A130" i="3"/>
  <c r="A131" i="3" a="1"/>
  <c r="A131" i="3"/>
  <c r="A132" i="3" a="1"/>
  <c r="A132" i="3"/>
  <c r="A133" i="3" a="1"/>
  <c r="A133" i="3"/>
  <c r="A134" i="3" a="1"/>
  <c r="A134" i="3"/>
  <c r="A135" i="3" a="1"/>
  <c r="A135" i="3"/>
  <c r="A136" i="3" a="1"/>
  <c r="A136" i="3"/>
  <c r="A137" i="3" a="1"/>
  <c r="A137" i="3"/>
  <c r="A138" i="3" a="1"/>
  <c r="A138" i="3"/>
  <c r="A139" i="3" a="1"/>
  <c r="A139" i="3"/>
  <c r="A140" i="3" a="1"/>
  <c r="A140" i="3"/>
  <c r="A141" i="3" a="1"/>
  <c r="A141" i="3"/>
  <c r="A142" i="3" a="1"/>
  <c r="A142" i="3"/>
  <c r="A143" i="3" a="1"/>
  <c r="A143" i="3"/>
  <c r="A144" i="3" a="1"/>
  <c r="A144" i="3"/>
  <c r="A145" i="3" a="1"/>
  <c r="A145" i="3"/>
  <c r="A146" i="3" a="1"/>
  <c r="A146" i="3"/>
  <c r="A147" i="3" a="1"/>
  <c r="A147" i="3"/>
  <c r="A148" i="3" a="1"/>
  <c r="A148" i="3"/>
  <c r="A149" i="3" a="1"/>
  <c r="A149" i="3"/>
  <c r="A150" i="3" a="1"/>
  <c r="A150" i="3"/>
  <c r="A151" i="3" a="1"/>
  <c r="A151" i="3"/>
  <c r="A152" i="3" a="1"/>
  <c r="A152" i="3"/>
  <c r="A153" i="3" a="1"/>
  <c r="A153" i="3"/>
  <c r="A154" i="3" a="1"/>
  <c r="A154" i="3"/>
  <c r="A155" i="3" a="1"/>
  <c r="A155" i="3"/>
  <c r="A156" i="3" a="1"/>
  <c r="A156" i="3"/>
  <c r="A157" i="3" a="1"/>
  <c r="A157" i="3"/>
  <c r="A158" i="3" a="1"/>
  <c r="A158" i="3"/>
  <c r="A159" i="3" a="1"/>
  <c r="A159" i="3"/>
  <c r="A160" i="3" a="1"/>
  <c r="A160" i="3"/>
  <c r="A161" i="3" a="1"/>
  <c r="A161" i="3"/>
  <c r="A162" i="3" a="1"/>
  <c r="A162" i="3"/>
  <c r="A163" i="3" a="1"/>
  <c r="A163" i="3"/>
  <c r="A164" i="3" a="1"/>
  <c r="A164" i="3"/>
  <c r="A165" i="3" a="1"/>
  <c r="A165" i="3"/>
  <c r="A166" i="3" a="1"/>
  <c r="A166" i="3"/>
  <c r="A167" i="3" a="1"/>
  <c r="A167" i="3"/>
  <c r="A168" i="3" a="1"/>
  <c r="A168" i="3"/>
  <c r="A169" i="3" a="1"/>
  <c r="A169" i="3"/>
  <c r="A170" i="3" a="1"/>
  <c r="A170" i="3"/>
  <c r="A171" i="3" a="1"/>
  <c r="A171" i="3"/>
  <c r="A172" i="3" a="1"/>
  <c r="A172" i="3"/>
  <c r="A173" i="3" a="1"/>
  <c r="A173" i="3"/>
  <c r="A174" i="3" a="1"/>
  <c r="A174" i="3"/>
  <c r="A175" i="3" a="1"/>
  <c r="A175" i="3"/>
  <c r="A176" i="3" a="1"/>
  <c r="A176" i="3"/>
  <c r="A177" i="3" a="1"/>
  <c r="A177" i="3"/>
  <c r="A178" i="3" a="1"/>
  <c r="A178" i="3"/>
  <c r="A179" i="3" a="1"/>
  <c r="A179" i="3"/>
  <c r="A180" i="3" a="1"/>
  <c r="A180" i="3"/>
  <c r="A181" i="3" a="1"/>
  <c r="A181" i="3"/>
  <c r="A182" i="3" a="1"/>
  <c r="A182" i="3"/>
  <c r="A183" i="3" a="1"/>
  <c r="A183" i="3"/>
  <c r="A184" i="3" a="1"/>
  <c r="A184" i="3"/>
  <c r="A185" i="3" a="1"/>
  <c r="A185" i="3"/>
  <c r="A186" i="3" a="1"/>
  <c r="A186" i="3"/>
  <c r="A187" i="3" a="1"/>
  <c r="A187" i="3"/>
  <c r="A188" i="3" a="1"/>
  <c r="A188" i="3"/>
  <c r="A189" i="3" a="1"/>
  <c r="A189" i="3"/>
  <c r="A190" i="3" a="1"/>
  <c r="A190" i="3"/>
  <c r="A191" i="3" a="1"/>
  <c r="A191" i="3"/>
  <c r="A192" i="3" a="1"/>
  <c r="A192" i="3"/>
  <c r="A193" i="3" a="1"/>
  <c r="A193" i="3"/>
  <c r="A194" i="3" a="1"/>
  <c r="A194" i="3"/>
  <c r="A195" i="3" a="1"/>
  <c r="A195" i="3"/>
  <c r="A196" i="3" a="1"/>
  <c r="A196" i="3"/>
  <c r="A197" i="3" a="1"/>
  <c r="A197" i="3"/>
  <c r="A198" i="3" a="1"/>
  <c r="A198" i="3"/>
  <c r="A199" i="3" a="1"/>
  <c r="A199" i="3"/>
  <c r="A200" i="3" a="1"/>
  <c r="A200" i="3"/>
  <c r="A201" i="3" a="1"/>
  <c r="A201" i="3"/>
  <c r="A202" i="3" a="1"/>
  <c r="A202" i="3"/>
  <c r="A203" i="3" a="1"/>
  <c r="A203" i="3"/>
  <c r="A204" i="3" a="1"/>
  <c r="A204" i="3"/>
  <c r="A205" i="3" a="1"/>
  <c r="A205" i="3"/>
  <c r="A206" i="3" a="1"/>
  <c r="A206" i="3"/>
  <c r="A207" i="3" a="1"/>
  <c r="A207" i="3"/>
  <c r="A208" i="3" a="1"/>
  <c r="A208" i="3"/>
  <c r="A209" i="3" a="1"/>
  <c r="A209" i="3"/>
  <c r="A210" i="3" a="1"/>
  <c r="A210" i="3"/>
  <c r="A211" i="3" a="1"/>
  <c r="A211" i="3"/>
  <c r="A212" i="3" a="1"/>
  <c r="A212" i="3"/>
  <c r="A213" i="3" a="1"/>
  <c r="A213" i="3"/>
  <c r="A214" i="3" a="1"/>
  <c r="A214" i="3"/>
  <c r="A215" i="3" a="1"/>
  <c r="A215" i="3"/>
  <c r="A216" i="3" a="1"/>
  <c r="A216" i="3"/>
  <c r="A217" i="3" a="1"/>
  <c r="A217" i="3"/>
  <c r="A218" i="3" a="1"/>
  <c r="A218" i="3"/>
  <c r="A219" i="3" a="1"/>
  <c r="A219" i="3"/>
  <c r="A220" i="3" a="1"/>
  <c r="A220" i="3"/>
  <c r="A221" i="3" a="1"/>
  <c r="A221" i="3"/>
  <c r="A222" i="3" a="1"/>
  <c r="A222" i="3"/>
  <c r="A223" i="3" a="1"/>
  <c r="A223" i="3"/>
  <c r="A224" i="3" a="1"/>
  <c r="A224" i="3"/>
  <c r="A225" i="3" a="1"/>
  <c r="A225" i="3"/>
  <c r="A226" i="3" a="1"/>
  <c r="A226" i="3"/>
  <c r="A227" i="3" a="1"/>
  <c r="A227" i="3"/>
  <c r="A228" i="3" a="1"/>
  <c r="A228" i="3"/>
  <c r="A229" i="3" a="1"/>
  <c r="A229" i="3"/>
  <c r="A230" i="3" a="1"/>
  <c r="A230" i="3"/>
  <c r="A231" i="3" a="1"/>
  <c r="A231" i="3"/>
  <c r="A232" i="3" a="1"/>
  <c r="A232" i="3"/>
  <c r="A233" i="3" a="1"/>
  <c r="A233" i="3"/>
  <c r="A234" i="3" a="1"/>
  <c r="A234" i="3"/>
  <c r="A235" i="3" a="1"/>
  <c r="A235" i="3"/>
  <c r="A236" i="3" a="1"/>
  <c r="A236" i="3"/>
  <c r="A237" i="3" a="1"/>
  <c r="A237" i="3"/>
  <c r="A238" i="3" a="1"/>
  <c r="A238" i="3"/>
  <c r="A239" i="3" a="1"/>
  <c r="A239" i="3"/>
  <c r="A240" i="3" a="1"/>
  <c r="A240" i="3"/>
  <c r="A241" i="3" a="1"/>
  <c r="A241" i="3"/>
  <c r="A242" i="3" a="1"/>
  <c r="A242" i="3"/>
  <c r="A243" i="3" a="1"/>
  <c r="A243" i="3"/>
  <c r="A244" i="3" a="1"/>
  <c r="A244" i="3"/>
  <c r="A245" i="3" a="1"/>
  <c r="A245" i="3"/>
  <c r="A246" i="3" a="1"/>
  <c r="A246" i="3"/>
  <c r="A247" i="3" a="1"/>
  <c r="A247" i="3"/>
  <c r="A248" i="3" a="1"/>
  <c r="A248" i="3"/>
  <c r="A249" i="3" a="1"/>
  <c r="A249" i="3"/>
  <c r="A250" i="3" a="1"/>
  <c r="A250" i="3"/>
  <c r="A251" i="3" a="1"/>
  <c r="A251" i="3"/>
  <c r="A252" i="3" a="1"/>
  <c r="A252" i="3"/>
  <c r="A253" i="3" a="1"/>
  <c r="A253" i="3"/>
  <c r="A254" i="3" a="1"/>
  <c r="A254" i="3"/>
  <c r="A255" i="3" a="1"/>
  <c r="A255" i="3"/>
  <c r="A256" i="3" a="1"/>
  <c r="A256" i="3"/>
  <c r="A257" i="3" a="1"/>
  <c r="A257" i="3"/>
  <c r="A258" i="3" a="1"/>
  <c r="A258" i="3"/>
  <c r="A259" i="3" a="1"/>
  <c r="A259" i="3"/>
  <c r="A260" i="3" a="1"/>
  <c r="A260" i="3"/>
  <c r="A261" i="3" a="1"/>
  <c r="A261" i="3"/>
  <c r="A262" i="3" a="1"/>
  <c r="A262" i="3"/>
  <c r="A263" i="3" a="1"/>
  <c r="A263" i="3"/>
  <c r="A264" i="3" a="1"/>
  <c r="A264" i="3"/>
  <c r="A265" i="3" a="1"/>
  <c r="A265" i="3"/>
  <c r="A266" i="3" a="1"/>
  <c r="A266" i="3"/>
  <c r="A267" i="3" a="1"/>
  <c r="A267" i="3"/>
  <c r="A268" i="3" a="1"/>
  <c r="A268" i="3"/>
  <c r="A269" i="3" a="1"/>
  <c r="A269" i="3"/>
  <c r="A270" i="3" a="1"/>
  <c r="A270" i="3"/>
  <c r="A271" i="3" a="1"/>
  <c r="A271" i="3"/>
  <c r="A272" i="3" a="1"/>
  <c r="A272" i="3"/>
  <c r="A273" i="3" a="1"/>
  <c r="A273" i="3"/>
  <c r="A274" i="3" a="1"/>
  <c r="A274" i="3"/>
  <c r="A275" i="3" a="1"/>
  <c r="A275" i="3"/>
  <c r="A276" i="3" a="1"/>
  <c r="A276" i="3"/>
  <c r="A277" i="3" a="1"/>
  <c r="A277" i="3"/>
  <c r="A278" i="3" a="1"/>
  <c r="A278" i="3"/>
  <c r="A279" i="3" a="1"/>
  <c r="A279" i="3"/>
  <c r="A280" i="3" a="1"/>
  <c r="A280" i="3"/>
  <c r="A281" i="3" a="1"/>
  <c r="A281" i="3"/>
  <c r="A282" i="3" a="1"/>
  <c r="A282" i="3"/>
  <c r="A283" i="3" a="1"/>
  <c r="A283" i="3"/>
  <c r="A284" i="3" a="1"/>
  <c r="A284" i="3"/>
  <c r="A285" i="3" a="1"/>
  <c r="A285" i="3"/>
  <c r="A286" i="3" a="1"/>
  <c r="A286" i="3"/>
  <c r="A287" i="3" a="1"/>
  <c r="A287" i="3"/>
  <c r="A288" i="3" a="1"/>
  <c r="A288" i="3"/>
  <c r="A289" i="3" a="1"/>
  <c r="A289" i="3"/>
  <c r="A290" i="3" a="1"/>
  <c r="A290" i="3"/>
  <c r="A291" i="3" a="1"/>
  <c r="A291" i="3"/>
  <c r="A292" i="3" a="1"/>
  <c r="A292" i="3"/>
  <c r="A293" i="3" a="1"/>
  <c r="A293" i="3"/>
  <c r="A294" i="3" a="1"/>
  <c r="A294" i="3"/>
  <c r="A295" i="3" a="1"/>
  <c r="A295" i="3"/>
  <c r="A296" i="3" a="1"/>
  <c r="A296" i="3"/>
  <c r="A297" i="3" a="1"/>
  <c r="A297" i="3"/>
  <c r="A298" i="3" a="1"/>
  <c r="A298" i="3"/>
  <c r="A299" i="3" a="1"/>
  <c r="A299" i="3"/>
  <c r="A300" i="3" a="1"/>
  <c r="A300" i="3"/>
  <c r="A301" i="3" a="1"/>
  <c r="A301" i="3"/>
  <c r="A302" i="3" a="1"/>
  <c r="A302" i="3"/>
  <c r="A303" i="3" a="1"/>
  <c r="A303" i="3"/>
  <c r="A304" i="3" a="1"/>
  <c r="A304" i="3"/>
  <c r="A305" i="3" a="1"/>
  <c r="A305" i="3"/>
  <c r="A306" i="3" a="1"/>
  <c r="A306" i="3"/>
  <c r="A307" i="3" a="1"/>
  <c r="A307" i="3"/>
  <c r="A308" i="3" a="1"/>
  <c r="A308" i="3"/>
  <c r="A309" i="3" a="1"/>
  <c r="A309" i="3"/>
  <c r="A310" i="3" a="1"/>
  <c r="A310" i="3"/>
  <c r="A311" i="3" a="1"/>
  <c r="A311" i="3"/>
  <c r="A312" i="3" a="1"/>
  <c r="A312" i="3"/>
  <c r="A313" i="3" a="1"/>
  <c r="A313" i="3"/>
  <c r="A314" i="3" a="1"/>
  <c r="A314" i="3"/>
  <c r="A315" i="3" a="1"/>
  <c r="A315" i="3"/>
  <c r="A316" i="3" a="1"/>
  <c r="A316" i="3"/>
  <c r="A317" i="3" a="1"/>
  <c r="A317" i="3"/>
  <c r="A318" i="3" a="1"/>
  <c r="A318" i="3"/>
  <c r="A319" i="3" a="1"/>
  <c r="A319" i="3"/>
  <c r="A320" i="3" a="1"/>
  <c r="A320" i="3"/>
  <c r="A321" i="3" a="1"/>
  <c r="A321" i="3"/>
  <c r="A322" i="3" a="1"/>
  <c r="A322" i="3"/>
  <c r="A323" i="3" a="1"/>
  <c r="A323" i="3"/>
  <c r="A324" i="3" a="1"/>
  <c r="A324" i="3"/>
  <c r="A325" i="3" a="1"/>
  <c r="A325" i="3"/>
  <c r="A326" i="3" a="1"/>
  <c r="A326" i="3"/>
  <c r="A327" i="3" a="1"/>
  <c r="A327" i="3"/>
  <c r="A328" i="3" a="1"/>
  <c r="A328" i="3"/>
  <c r="A329" i="3" a="1"/>
  <c r="A329" i="3"/>
  <c r="A330" i="3" a="1"/>
  <c r="A330" i="3"/>
  <c r="A331" i="3" a="1"/>
  <c r="A331" i="3"/>
  <c r="A332" i="3" a="1"/>
  <c r="A332" i="3"/>
  <c r="A333" i="3" a="1"/>
  <c r="A333" i="3"/>
  <c r="A334" i="3" a="1"/>
  <c r="A334" i="3"/>
  <c r="A335" i="3" a="1"/>
  <c r="A335" i="3"/>
  <c r="A336" i="3" a="1"/>
  <c r="A336" i="3"/>
  <c r="A337" i="3" a="1"/>
  <c r="A337" i="3"/>
  <c r="A338" i="3" a="1"/>
  <c r="A338" i="3"/>
  <c r="A339" i="3" a="1"/>
  <c r="A339" i="3"/>
  <c r="A340" i="3" a="1"/>
  <c r="A340" i="3"/>
  <c r="A341" i="3" a="1"/>
  <c r="A341" i="3"/>
  <c r="A342" i="3" a="1"/>
  <c r="A342" i="3"/>
  <c r="A343" i="3" a="1"/>
  <c r="A343" i="3"/>
  <c r="A344" i="3" a="1"/>
  <c r="A344" i="3"/>
  <c r="A345" i="3" a="1"/>
  <c r="A345" i="3"/>
  <c r="A346" i="3" a="1"/>
  <c r="A346" i="3"/>
  <c r="A347" i="3" a="1"/>
  <c r="A347" i="3"/>
  <c r="A348" i="3" a="1"/>
  <c r="A348" i="3"/>
  <c r="A349" i="3" a="1"/>
  <c r="A349" i="3"/>
  <c r="A350" i="3" a="1"/>
  <c r="A350" i="3"/>
  <c r="A351" i="3" a="1"/>
  <c r="A351" i="3"/>
  <c r="A352" i="3" a="1"/>
  <c r="A352" i="3"/>
  <c r="A353" i="3" a="1"/>
  <c r="A353" i="3"/>
  <c r="A354" i="3" a="1"/>
  <c r="A354" i="3"/>
  <c r="A355" i="3" a="1"/>
  <c r="A355" i="3"/>
  <c r="A356" i="3" a="1"/>
  <c r="A356" i="3"/>
  <c r="A357" i="3" a="1"/>
  <c r="A357" i="3"/>
  <c r="A358" i="3" a="1"/>
  <c r="A358" i="3"/>
  <c r="A359" i="3" a="1"/>
  <c r="A359" i="3"/>
  <c r="A360" i="3" a="1"/>
  <c r="A360" i="3"/>
  <c r="A361" i="3" a="1"/>
  <c r="A361" i="3"/>
  <c r="A362" i="3" a="1"/>
  <c r="A362" i="3"/>
  <c r="A363" i="3" a="1"/>
  <c r="A363" i="3"/>
  <c r="A364" i="3" a="1"/>
  <c r="A364" i="3"/>
  <c r="A365" i="3" a="1"/>
  <c r="A365" i="3"/>
  <c r="A366" i="3" a="1"/>
  <c r="A366" i="3"/>
  <c r="A367" i="3" a="1"/>
  <c r="A367" i="3"/>
  <c r="A368" i="3" a="1"/>
  <c r="A368" i="3"/>
  <c r="A369" i="3" a="1"/>
  <c r="A369" i="3"/>
  <c r="A370" i="3" a="1"/>
  <c r="A370" i="3"/>
  <c r="A371" i="3" a="1"/>
  <c r="A371" i="3"/>
  <c r="A372" i="3" a="1"/>
  <c r="A372" i="3"/>
  <c r="A373" i="3" a="1"/>
  <c r="A373" i="3"/>
  <c r="A374" i="3" a="1"/>
  <c r="A374" i="3"/>
  <c r="A375" i="3" a="1"/>
  <c r="A375" i="3"/>
  <c r="A376" i="3" a="1"/>
  <c r="A376" i="3"/>
  <c r="A377" i="3" a="1"/>
  <c r="A377" i="3"/>
  <c r="A378" i="3" a="1"/>
  <c r="A378" i="3"/>
  <c r="A379" i="3" a="1"/>
  <c r="A379" i="3"/>
  <c r="A380" i="3" a="1"/>
  <c r="A380" i="3"/>
  <c r="A381" i="3" a="1"/>
  <c r="A381" i="3"/>
  <c r="A382" i="3" a="1"/>
  <c r="A382" i="3"/>
  <c r="A383" i="3" a="1"/>
  <c r="A383" i="3"/>
  <c r="A384" i="3" a="1"/>
  <c r="A384" i="3"/>
  <c r="A385" i="3" a="1"/>
  <c r="A385" i="3"/>
  <c r="A386" i="3" a="1"/>
  <c r="A386" i="3"/>
  <c r="A387" i="3" a="1"/>
  <c r="A387" i="3"/>
  <c r="A388" i="3" a="1"/>
  <c r="A388" i="3"/>
  <c r="A389" i="3" a="1"/>
  <c r="A389" i="3"/>
  <c r="A390" i="3" a="1"/>
  <c r="A390" i="3"/>
  <c r="A391" i="3" a="1"/>
  <c r="A391" i="3"/>
  <c r="A392" i="3" a="1"/>
  <c r="A392" i="3"/>
  <c r="A393" i="3" a="1"/>
  <c r="A393" i="3"/>
  <c r="A394" i="3" a="1"/>
  <c r="A394" i="3"/>
  <c r="A395" i="3" a="1"/>
  <c r="A395" i="3"/>
  <c r="A396" i="3" a="1"/>
  <c r="A396" i="3"/>
  <c r="A397" i="3" a="1"/>
  <c r="A397" i="3"/>
  <c r="A398" i="3" a="1"/>
  <c r="A398" i="3"/>
  <c r="A399" i="3" a="1"/>
  <c r="A399" i="3"/>
  <c r="A400" i="3" a="1"/>
  <c r="A400" i="3"/>
  <c r="A401" i="3" a="1"/>
  <c r="A401" i="3"/>
  <c r="A402" i="3" a="1"/>
  <c r="A402" i="3"/>
  <c r="A403" i="3" a="1"/>
  <c r="A403" i="3"/>
  <c r="A404" i="3" a="1"/>
  <c r="A404" i="3"/>
  <c r="A405" i="3" a="1"/>
  <c r="A405" i="3"/>
  <c r="A406" i="3" a="1"/>
  <c r="A406" i="3"/>
  <c r="A407" i="3" a="1"/>
  <c r="A407" i="3"/>
  <c r="A408" i="3" a="1"/>
  <c r="A408" i="3"/>
  <c r="A409" i="3" a="1"/>
  <c r="A409" i="3"/>
  <c r="A410" i="3" a="1"/>
  <c r="A410" i="3"/>
  <c r="A4" i="3" a="1"/>
  <c r="A4" i="3"/>
  <c r="C4" i="3" s="1" a="1"/>
  <c r="C4" i="3" s="1"/>
  <c r="A5" i="3" a="1"/>
  <c r="A5" i="3"/>
  <c r="C5" i="3" s="1" a="1"/>
  <c r="C5" i="3" s="1"/>
  <c r="A6" i="3" a="1"/>
  <c r="A6" i="3"/>
  <c r="C6" i="3" s="1" a="1"/>
  <c r="C6" i="3" s="1"/>
  <c r="A7" i="3" a="1"/>
  <c r="A7" i="3"/>
  <c r="C7" i="3" s="1" a="1"/>
  <c r="C7" i="3" s="1"/>
  <c r="A8" i="3" a="1"/>
  <c r="A8" i="3"/>
  <c r="C8" i="3" s="1" a="1"/>
  <c r="C8" i="3" s="1"/>
  <c r="A9" i="3" a="1"/>
  <c r="A9" i="3"/>
  <c r="C9" i="3" s="1" a="1"/>
  <c r="C9" i="3" s="1"/>
  <c r="A10" i="3" a="1"/>
  <c r="A10" i="3"/>
  <c r="C10" i="3" s="1" a="1"/>
  <c r="C10" i="3" s="1"/>
  <c r="A11" i="3" a="1"/>
  <c r="A11" i="3"/>
  <c r="C11" i="3" s="1" a="1"/>
  <c r="C11" i="3" s="1"/>
  <c r="A12" i="3" a="1"/>
  <c r="A12" i="3"/>
  <c r="C12" i="3" s="1" a="1"/>
  <c r="C12" i="3" s="1"/>
  <c r="A13" i="3" a="1"/>
  <c r="A13" i="3"/>
  <c r="C13" i="3" s="1" a="1"/>
  <c r="C13" i="3" s="1"/>
  <c r="A14" i="3" a="1"/>
  <c r="A14" i="3"/>
  <c r="C14" i="3" s="1" a="1"/>
  <c r="C14" i="3" s="1"/>
  <c r="A3" i="3" a="1"/>
  <c r="A3" i="3" s="1"/>
  <c r="C3" i="3" s="1" a="1"/>
  <c r="C3" i="3" s="1"/>
  <c r="A2" i="3" a="1"/>
  <c r="A2" i="3"/>
  <c r="C35" i="1" a="1"/>
  <c r="C35" i="1" s="1"/>
  <c r="C34" i="1" a="1"/>
  <c r="C34" i="1" s="1"/>
  <c r="C33" i="1" a="1"/>
  <c r="C33" i="1" s="1"/>
  <c r="A137" i="1" l="1"/>
  <c r="B3" i="3"/>
  <c r="D3" i="3" a="1"/>
  <c r="D3" i="3" s="1"/>
  <c r="B14" i="3"/>
  <c r="D14" i="3" a="1"/>
  <c r="D14" i="3" s="1"/>
  <c r="B13" i="3"/>
  <c r="D13" i="3" a="1"/>
  <c r="D13" i="3" s="1"/>
  <c r="B12" i="3"/>
  <c r="D12" i="3" a="1"/>
  <c r="D12" i="3" s="1"/>
  <c r="B11" i="3"/>
  <c r="D11" i="3" a="1"/>
  <c r="D11" i="3" s="1"/>
  <c r="B10" i="3"/>
  <c r="D10" i="3" a="1"/>
  <c r="D10" i="3" s="1"/>
  <c r="B9" i="3"/>
  <c r="D9" i="3" a="1"/>
  <c r="D9" i="3" s="1"/>
  <c r="B8" i="3"/>
  <c r="D8" i="3" a="1"/>
  <c r="D8" i="3" s="1"/>
  <c r="B7" i="3"/>
  <c r="D7" i="3" a="1"/>
  <c r="D7" i="3" s="1"/>
  <c r="B6" i="3"/>
  <c r="D6" i="3" a="1"/>
  <c r="D6" i="3" s="1"/>
  <c r="B5" i="3"/>
  <c r="D5" i="3" a="1"/>
  <c r="D5" i="3" s="1"/>
  <c r="B4" i="3"/>
  <c r="D4" i="3" a="1"/>
  <c r="D4" i="3" s="1"/>
  <c r="B410" i="3"/>
  <c r="P410" i="3"/>
  <c r="O410" i="3"/>
  <c r="N410" i="3"/>
  <c r="M410" i="3" a="1"/>
  <c r="M410" i="3" s="1"/>
  <c r="L410" i="3" a="1"/>
  <c r="L410" i="3" s="1"/>
  <c r="K410" i="3" a="1"/>
  <c r="K410" i="3" s="1"/>
  <c r="J410" i="3"/>
  <c r="I410" i="3" a="1"/>
  <c r="I410" i="3" s="1"/>
  <c r="H410" i="3" a="1"/>
  <c r="H410" i="3" s="1"/>
  <c r="G410" i="3" a="1"/>
  <c r="G410" i="3" s="1"/>
  <c r="F410" i="3" a="1"/>
  <c r="F410" i="3" s="1"/>
  <c r="E410" i="3" a="1"/>
  <c r="E410" i="3" s="1"/>
  <c r="D410" i="3" a="1"/>
  <c r="D410" i="3" s="1"/>
  <c r="B409" i="3"/>
  <c r="P409" i="3"/>
  <c r="O409" i="3"/>
  <c r="N409" i="3"/>
  <c r="M409" i="3" a="1"/>
  <c r="M409" i="3" s="1"/>
  <c r="L409" i="3" a="1"/>
  <c r="L409" i="3" s="1"/>
  <c r="K409" i="3" a="1"/>
  <c r="K409" i="3" s="1"/>
  <c r="J409" i="3"/>
  <c r="I409" i="3" a="1"/>
  <c r="I409" i="3" s="1"/>
  <c r="H409" i="3" a="1"/>
  <c r="H409" i="3" s="1"/>
  <c r="G409" i="3" a="1"/>
  <c r="G409" i="3" s="1"/>
  <c r="F409" i="3" a="1"/>
  <c r="F409" i="3" s="1"/>
  <c r="E409" i="3" a="1"/>
  <c r="E409" i="3" s="1"/>
  <c r="D409" i="3" a="1"/>
  <c r="D409" i="3" s="1"/>
  <c r="B408" i="3"/>
  <c r="P408" i="3"/>
  <c r="O408" i="3"/>
  <c r="N408" i="3"/>
  <c r="M408" i="3" a="1"/>
  <c r="M408" i="3" s="1"/>
  <c r="L408" i="3" a="1"/>
  <c r="L408" i="3" s="1"/>
  <c r="K408" i="3" a="1"/>
  <c r="K408" i="3" s="1"/>
  <c r="J408" i="3"/>
  <c r="I408" i="3" a="1"/>
  <c r="I408" i="3" s="1"/>
  <c r="H408" i="3" a="1"/>
  <c r="H408" i="3" s="1"/>
  <c r="G408" i="3" a="1"/>
  <c r="G408" i="3" s="1"/>
  <c r="F408" i="3" a="1"/>
  <c r="F408" i="3" s="1"/>
  <c r="E408" i="3" a="1"/>
  <c r="E408" i="3" s="1"/>
  <c r="D408" i="3" a="1"/>
  <c r="D408" i="3" s="1"/>
  <c r="B407" i="3"/>
  <c r="P407" i="3"/>
  <c r="O407" i="3"/>
  <c r="N407" i="3"/>
  <c r="M407" i="3" a="1"/>
  <c r="M407" i="3" s="1"/>
  <c r="L407" i="3" a="1"/>
  <c r="L407" i="3" s="1"/>
  <c r="K407" i="3" a="1"/>
  <c r="K407" i="3" s="1"/>
  <c r="J407" i="3"/>
  <c r="I407" i="3" a="1"/>
  <c r="I407" i="3" s="1"/>
  <c r="H407" i="3" a="1"/>
  <c r="H407" i="3" s="1"/>
  <c r="G407" i="3" a="1"/>
  <c r="G407" i="3" s="1"/>
  <c r="F407" i="3" a="1"/>
  <c r="F407" i="3" s="1"/>
  <c r="E407" i="3" a="1"/>
  <c r="E407" i="3" s="1"/>
  <c r="D407" i="3" a="1"/>
  <c r="D407" i="3" s="1"/>
  <c r="B406" i="3"/>
  <c r="P406" i="3"/>
  <c r="O406" i="3"/>
  <c r="N406" i="3"/>
  <c r="M406" i="3" a="1"/>
  <c r="M406" i="3" s="1"/>
  <c r="L406" i="3" a="1"/>
  <c r="L406" i="3" s="1"/>
  <c r="K406" i="3" a="1"/>
  <c r="K406" i="3" s="1"/>
  <c r="J406" i="3"/>
  <c r="I406" i="3" a="1"/>
  <c r="I406" i="3" s="1"/>
  <c r="H406" i="3" a="1"/>
  <c r="H406" i="3" s="1"/>
  <c r="G406" i="3" a="1"/>
  <c r="G406" i="3" s="1"/>
  <c r="F406" i="3" a="1"/>
  <c r="F406" i="3" s="1"/>
  <c r="E406" i="3" a="1"/>
  <c r="E406" i="3" s="1"/>
  <c r="D406" i="3" a="1"/>
  <c r="D406" i="3" s="1"/>
  <c r="B405" i="3"/>
  <c r="P405" i="3"/>
  <c r="O405" i="3"/>
  <c r="N405" i="3"/>
  <c r="M405" i="3" a="1"/>
  <c r="M405" i="3" s="1"/>
  <c r="L405" i="3" a="1"/>
  <c r="L405" i="3" s="1"/>
  <c r="K405" i="3" a="1"/>
  <c r="K405" i="3" s="1"/>
  <c r="J405" i="3"/>
  <c r="I405" i="3" a="1"/>
  <c r="I405" i="3" s="1"/>
  <c r="H405" i="3" a="1"/>
  <c r="H405" i="3" s="1"/>
  <c r="G405" i="3" a="1"/>
  <c r="G405" i="3" s="1"/>
  <c r="F405" i="3" a="1"/>
  <c r="F405" i="3" s="1"/>
  <c r="E405" i="3" a="1"/>
  <c r="E405" i="3" s="1"/>
  <c r="D405" i="3" a="1"/>
  <c r="D405" i="3" s="1"/>
  <c r="B404" i="3"/>
  <c r="P404" i="3"/>
  <c r="O404" i="3"/>
  <c r="N404" i="3"/>
  <c r="M404" i="3" a="1"/>
  <c r="M404" i="3" s="1"/>
  <c r="L404" i="3" a="1"/>
  <c r="L404" i="3" s="1"/>
  <c r="K404" i="3" a="1"/>
  <c r="K404" i="3" s="1"/>
  <c r="J404" i="3"/>
  <c r="I404" i="3" a="1"/>
  <c r="I404" i="3" s="1"/>
  <c r="H404" i="3" a="1"/>
  <c r="H404" i="3" s="1"/>
  <c r="G404" i="3" a="1"/>
  <c r="G404" i="3" s="1"/>
  <c r="F404" i="3" a="1"/>
  <c r="F404" i="3" s="1"/>
  <c r="E404" i="3" a="1"/>
  <c r="E404" i="3" s="1"/>
  <c r="D404" i="3" a="1"/>
  <c r="D404" i="3" s="1"/>
  <c r="B403" i="3"/>
  <c r="P403" i="3"/>
  <c r="O403" i="3"/>
  <c r="N403" i="3"/>
  <c r="M403" i="3" a="1"/>
  <c r="M403" i="3" s="1"/>
  <c r="L403" i="3" a="1"/>
  <c r="L403" i="3" s="1"/>
  <c r="K403" i="3" a="1"/>
  <c r="K403" i="3" s="1"/>
  <c r="J403" i="3"/>
  <c r="I403" i="3" a="1"/>
  <c r="I403" i="3" s="1"/>
  <c r="H403" i="3" a="1"/>
  <c r="H403" i="3" s="1"/>
  <c r="G403" i="3" a="1"/>
  <c r="G403" i="3" s="1"/>
  <c r="F403" i="3" a="1"/>
  <c r="F403" i="3" s="1"/>
  <c r="E403" i="3" a="1"/>
  <c r="E403" i="3" s="1"/>
  <c r="D403" i="3" a="1"/>
  <c r="D403" i="3" s="1"/>
  <c r="B402" i="3"/>
  <c r="P402" i="3"/>
  <c r="O402" i="3"/>
  <c r="N402" i="3"/>
  <c r="M402" i="3" a="1"/>
  <c r="M402" i="3" s="1"/>
  <c r="L402" i="3" a="1"/>
  <c r="L402" i="3" s="1"/>
  <c r="K402" i="3" a="1"/>
  <c r="K402" i="3" s="1"/>
  <c r="J402" i="3"/>
  <c r="I402" i="3" a="1"/>
  <c r="I402" i="3" s="1"/>
  <c r="H402" i="3" a="1"/>
  <c r="H402" i="3" s="1"/>
  <c r="G402" i="3" a="1"/>
  <c r="G402" i="3" s="1"/>
  <c r="F402" i="3" a="1"/>
  <c r="F402" i="3" s="1"/>
  <c r="E402" i="3" a="1"/>
  <c r="E402" i="3" s="1"/>
  <c r="D402" i="3" a="1"/>
  <c r="D402" i="3" s="1"/>
  <c r="B401" i="3"/>
  <c r="P401" i="3"/>
  <c r="O401" i="3"/>
  <c r="N401" i="3"/>
  <c r="M401" i="3" a="1"/>
  <c r="M401" i="3" s="1"/>
  <c r="L401" i="3" a="1"/>
  <c r="L401" i="3" s="1"/>
  <c r="K401" i="3" a="1"/>
  <c r="K401" i="3" s="1"/>
  <c r="J401" i="3"/>
  <c r="I401" i="3" a="1"/>
  <c r="I401" i="3" s="1"/>
  <c r="H401" i="3" a="1"/>
  <c r="H401" i="3" s="1"/>
  <c r="G401" i="3" a="1"/>
  <c r="G401" i="3" s="1"/>
  <c r="F401" i="3" a="1"/>
  <c r="F401" i="3" s="1"/>
  <c r="E401" i="3" a="1"/>
  <c r="E401" i="3" s="1"/>
  <c r="D401" i="3" a="1"/>
  <c r="D401" i="3" s="1"/>
  <c r="B400" i="3"/>
  <c r="P400" i="3"/>
  <c r="O400" i="3"/>
  <c r="N400" i="3"/>
  <c r="M400" i="3" a="1"/>
  <c r="M400" i="3" s="1"/>
  <c r="L400" i="3" a="1"/>
  <c r="L400" i="3" s="1"/>
  <c r="K400" i="3" a="1"/>
  <c r="K400" i="3" s="1"/>
  <c r="J400" i="3"/>
  <c r="I400" i="3" a="1"/>
  <c r="I400" i="3" s="1"/>
  <c r="H400" i="3" a="1"/>
  <c r="H400" i="3" s="1"/>
  <c r="G400" i="3" a="1"/>
  <c r="G400" i="3" s="1"/>
  <c r="F400" i="3" a="1"/>
  <c r="F400" i="3" s="1"/>
  <c r="E400" i="3" a="1"/>
  <c r="E400" i="3" s="1"/>
  <c r="D400" i="3" a="1"/>
  <c r="D400" i="3" s="1"/>
  <c r="B399" i="3"/>
  <c r="P399" i="3"/>
  <c r="O399" i="3"/>
  <c r="N399" i="3"/>
  <c r="M399" i="3" a="1"/>
  <c r="M399" i="3" s="1"/>
  <c r="L399" i="3" a="1"/>
  <c r="L399" i="3" s="1"/>
  <c r="K399" i="3" a="1"/>
  <c r="K399" i="3" s="1"/>
  <c r="J399" i="3"/>
  <c r="I399" i="3" a="1"/>
  <c r="I399" i="3" s="1"/>
  <c r="H399" i="3" a="1"/>
  <c r="H399" i="3" s="1"/>
  <c r="G399" i="3" a="1"/>
  <c r="G399" i="3" s="1"/>
  <c r="F399" i="3" a="1"/>
  <c r="F399" i="3" s="1"/>
  <c r="E399" i="3" a="1"/>
  <c r="E399" i="3" s="1"/>
  <c r="D399" i="3" a="1"/>
  <c r="D399" i="3" s="1"/>
  <c r="B398" i="3"/>
  <c r="P398" i="3"/>
  <c r="O398" i="3"/>
  <c r="N398" i="3"/>
  <c r="M398" i="3" a="1"/>
  <c r="M398" i="3" s="1"/>
  <c r="L398" i="3" a="1"/>
  <c r="L398" i="3" s="1"/>
  <c r="K398" i="3" a="1"/>
  <c r="K398" i="3" s="1"/>
  <c r="J398" i="3"/>
  <c r="I398" i="3" a="1"/>
  <c r="I398" i="3" s="1"/>
  <c r="H398" i="3" a="1"/>
  <c r="H398" i="3" s="1"/>
  <c r="G398" i="3" a="1"/>
  <c r="G398" i="3" s="1"/>
  <c r="F398" i="3" a="1"/>
  <c r="F398" i="3" s="1"/>
  <c r="E398" i="3" a="1"/>
  <c r="E398" i="3" s="1"/>
  <c r="D398" i="3" a="1"/>
  <c r="D398" i="3" s="1"/>
  <c r="B397" i="3"/>
  <c r="P397" i="3"/>
  <c r="O397" i="3"/>
  <c r="N397" i="3"/>
  <c r="M397" i="3" a="1"/>
  <c r="M397" i="3" s="1"/>
  <c r="L397" i="3" a="1"/>
  <c r="L397" i="3" s="1"/>
  <c r="K397" i="3" a="1"/>
  <c r="K397" i="3" s="1"/>
  <c r="J397" i="3"/>
  <c r="I397" i="3" a="1"/>
  <c r="I397" i="3" s="1"/>
  <c r="H397" i="3" a="1"/>
  <c r="H397" i="3" s="1"/>
  <c r="G397" i="3" a="1"/>
  <c r="G397" i="3" s="1"/>
  <c r="F397" i="3" a="1"/>
  <c r="F397" i="3" s="1"/>
  <c r="E397" i="3" a="1"/>
  <c r="E397" i="3" s="1"/>
  <c r="D397" i="3" a="1"/>
  <c r="D397" i="3" s="1"/>
  <c r="B396" i="3"/>
  <c r="P396" i="3"/>
  <c r="O396" i="3"/>
  <c r="N396" i="3"/>
  <c r="M396" i="3" a="1"/>
  <c r="M396" i="3" s="1"/>
  <c r="L396" i="3" a="1"/>
  <c r="L396" i="3" s="1"/>
  <c r="K396" i="3" a="1"/>
  <c r="K396" i="3" s="1"/>
  <c r="J396" i="3"/>
  <c r="I396" i="3" a="1"/>
  <c r="I396" i="3" s="1"/>
  <c r="H396" i="3" a="1"/>
  <c r="H396" i="3" s="1"/>
  <c r="G396" i="3" a="1"/>
  <c r="G396" i="3" s="1"/>
  <c r="F396" i="3" a="1"/>
  <c r="F396" i="3" s="1"/>
  <c r="E396" i="3" a="1"/>
  <c r="E396" i="3" s="1"/>
  <c r="D396" i="3" a="1"/>
  <c r="D396" i="3" s="1"/>
  <c r="B395" i="3"/>
  <c r="P395" i="3"/>
  <c r="O395" i="3"/>
  <c r="N395" i="3"/>
  <c r="M395" i="3" a="1"/>
  <c r="M395" i="3" s="1"/>
  <c r="L395" i="3" a="1"/>
  <c r="L395" i="3" s="1"/>
  <c r="K395" i="3" a="1"/>
  <c r="K395" i="3" s="1"/>
  <c r="J395" i="3"/>
  <c r="I395" i="3" a="1"/>
  <c r="I395" i="3" s="1"/>
  <c r="H395" i="3" a="1"/>
  <c r="H395" i="3" s="1"/>
  <c r="G395" i="3" a="1"/>
  <c r="G395" i="3" s="1"/>
  <c r="F395" i="3" a="1"/>
  <c r="F395" i="3" s="1"/>
  <c r="E395" i="3" a="1"/>
  <c r="E395" i="3" s="1"/>
  <c r="D395" i="3" a="1"/>
  <c r="D395" i="3" s="1"/>
  <c r="B394" i="3"/>
  <c r="P394" i="3"/>
  <c r="O394" i="3"/>
  <c r="N394" i="3"/>
  <c r="M394" i="3" a="1"/>
  <c r="M394" i="3" s="1"/>
  <c r="L394" i="3" a="1"/>
  <c r="L394" i="3" s="1"/>
  <c r="K394" i="3" a="1"/>
  <c r="K394" i="3" s="1"/>
  <c r="J394" i="3"/>
  <c r="I394" i="3" a="1"/>
  <c r="I394" i="3" s="1"/>
  <c r="H394" i="3" a="1"/>
  <c r="H394" i="3" s="1"/>
  <c r="G394" i="3" a="1"/>
  <c r="G394" i="3" s="1"/>
  <c r="F394" i="3" a="1"/>
  <c r="F394" i="3" s="1"/>
  <c r="E394" i="3" a="1"/>
  <c r="E394" i="3" s="1"/>
  <c r="D394" i="3" a="1"/>
  <c r="D394" i="3" s="1"/>
  <c r="B393" i="3"/>
  <c r="P393" i="3"/>
  <c r="O393" i="3"/>
  <c r="N393" i="3"/>
  <c r="M393" i="3" a="1"/>
  <c r="M393" i="3" s="1"/>
  <c r="L393" i="3" a="1"/>
  <c r="L393" i="3" s="1"/>
  <c r="K393" i="3" a="1"/>
  <c r="K393" i="3" s="1"/>
  <c r="J393" i="3"/>
  <c r="I393" i="3" a="1"/>
  <c r="I393" i="3" s="1"/>
  <c r="H393" i="3" a="1"/>
  <c r="H393" i="3" s="1"/>
  <c r="G393" i="3" a="1"/>
  <c r="G393" i="3" s="1"/>
  <c r="F393" i="3" a="1"/>
  <c r="F393" i="3" s="1"/>
  <c r="E393" i="3" a="1"/>
  <c r="E393" i="3" s="1"/>
  <c r="D393" i="3" a="1"/>
  <c r="D393" i="3" s="1"/>
  <c r="B392" i="3"/>
  <c r="P392" i="3"/>
  <c r="O392" i="3"/>
  <c r="N392" i="3"/>
  <c r="M392" i="3" a="1"/>
  <c r="M392" i="3" s="1"/>
  <c r="L392" i="3" a="1"/>
  <c r="L392" i="3" s="1"/>
  <c r="K392" i="3" a="1"/>
  <c r="K392" i="3" s="1"/>
  <c r="J392" i="3"/>
  <c r="I392" i="3" a="1"/>
  <c r="I392" i="3" s="1"/>
  <c r="H392" i="3" a="1"/>
  <c r="H392" i="3" s="1"/>
  <c r="G392" i="3" a="1"/>
  <c r="G392" i="3" s="1"/>
  <c r="F392" i="3" a="1"/>
  <c r="F392" i="3" s="1"/>
  <c r="E392" i="3" a="1"/>
  <c r="E392" i="3" s="1"/>
  <c r="D392" i="3" a="1"/>
  <c r="D392" i="3" s="1"/>
  <c r="B391" i="3"/>
  <c r="P391" i="3"/>
  <c r="O391" i="3"/>
  <c r="N391" i="3"/>
  <c r="M391" i="3" a="1"/>
  <c r="M391" i="3" s="1"/>
  <c r="L391" i="3" a="1"/>
  <c r="L391" i="3" s="1"/>
  <c r="K391" i="3" a="1"/>
  <c r="K391" i="3" s="1"/>
  <c r="J391" i="3"/>
  <c r="I391" i="3" a="1"/>
  <c r="I391" i="3" s="1"/>
  <c r="H391" i="3" a="1"/>
  <c r="H391" i="3" s="1"/>
  <c r="G391" i="3" a="1"/>
  <c r="G391" i="3" s="1"/>
  <c r="F391" i="3" a="1"/>
  <c r="F391" i="3" s="1"/>
  <c r="E391" i="3" a="1"/>
  <c r="E391" i="3" s="1"/>
  <c r="D391" i="3" a="1"/>
  <c r="D391" i="3" s="1"/>
  <c r="B390" i="3"/>
  <c r="P390" i="3"/>
  <c r="O390" i="3"/>
  <c r="N390" i="3"/>
  <c r="M390" i="3" a="1"/>
  <c r="M390" i="3" s="1"/>
  <c r="L390" i="3" a="1"/>
  <c r="L390" i="3" s="1"/>
  <c r="K390" i="3" a="1"/>
  <c r="K390" i="3" s="1"/>
  <c r="J390" i="3"/>
  <c r="I390" i="3" a="1"/>
  <c r="I390" i="3" s="1"/>
  <c r="H390" i="3" a="1"/>
  <c r="H390" i="3" s="1"/>
  <c r="G390" i="3" a="1"/>
  <c r="G390" i="3" s="1"/>
  <c r="F390" i="3" a="1"/>
  <c r="F390" i="3" s="1"/>
  <c r="E390" i="3" a="1"/>
  <c r="E390" i="3" s="1"/>
  <c r="D390" i="3" a="1"/>
  <c r="D390" i="3" s="1"/>
  <c r="B389" i="3"/>
  <c r="P389" i="3"/>
  <c r="O389" i="3"/>
  <c r="N389" i="3"/>
  <c r="M389" i="3" a="1"/>
  <c r="M389" i="3" s="1"/>
  <c r="L389" i="3" a="1"/>
  <c r="L389" i="3" s="1"/>
  <c r="K389" i="3" a="1"/>
  <c r="K389" i="3" s="1"/>
  <c r="J389" i="3"/>
  <c r="I389" i="3" a="1"/>
  <c r="I389" i="3" s="1"/>
  <c r="H389" i="3" a="1"/>
  <c r="H389" i="3" s="1"/>
  <c r="G389" i="3" a="1"/>
  <c r="G389" i="3" s="1"/>
  <c r="F389" i="3" a="1"/>
  <c r="F389" i="3" s="1"/>
  <c r="E389" i="3" a="1"/>
  <c r="E389" i="3" s="1"/>
  <c r="D389" i="3" a="1"/>
  <c r="D389" i="3" s="1"/>
  <c r="B388" i="3"/>
  <c r="P388" i="3"/>
  <c r="O388" i="3"/>
  <c r="N388" i="3"/>
  <c r="M388" i="3" a="1"/>
  <c r="M388" i="3" s="1"/>
  <c r="L388" i="3" a="1"/>
  <c r="L388" i="3" s="1"/>
  <c r="K388" i="3" a="1"/>
  <c r="K388" i="3" s="1"/>
  <c r="J388" i="3"/>
  <c r="I388" i="3" a="1"/>
  <c r="I388" i="3" s="1"/>
  <c r="H388" i="3" a="1"/>
  <c r="H388" i="3" s="1"/>
  <c r="G388" i="3" a="1"/>
  <c r="G388" i="3" s="1"/>
  <c r="F388" i="3" a="1"/>
  <c r="F388" i="3" s="1"/>
  <c r="E388" i="3" a="1"/>
  <c r="E388" i="3" s="1"/>
  <c r="D388" i="3" a="1"/>
  <c r="D388" i="3" s="1"/>
  <c r="B387" i="3"/>
  <c r="P387" i="3"/>
  <c r="O387" i="3"/>
  <c r="N387" i="3"/>
  <c r="M387" i="3" a="1"/>
  <c r="M387" i="3" s="1"/>
  <c r="L387" i="3" a="1"/>
  <c r="L387" i="3" s="1"/>
  <c r="K387" i="3" a="1"/>
  <c r="K387" i="3" s="1"/>
  <c r="J387" i="3"/>
  <c r="I387" i="3" a="1"/>
  <c r="I387" i="3" s="1"/>
  <c r="H387" i="3" a="1"/>
  <c r="H387" i="3" s="1"/>
  <c r="G387" i="3" a="1"/>
  <c r="G387" i="3" s="1"/>
  <c r="F387" i="3" a="1"/>
  <c r="F387" i="3" s="1"/>
  <c r="E387" i="3" a="1"/>
  <c r="E387" i="3" s="1"/>
  <c r="D387" i="3" a="1"/>
  <c r="D387" i="3" s="1"/>
  <c r="B386" i="3"/>
  <c r="P386" i="3"/>
  <c r="O386" i="3"/>
  <c r="N386" i="3"/>
  <c r="M386" i="3" a="1"/>
  <c r="M386" i="3" s="1"/>
  <c r="L386" i="3" a="1"/>
  <c r="L386" i="3" s="1"/>
  <c r="K386" i="3" a="1"/>
  <c r="K386" i="3" s="1"/>
  <c r="J386" i="3"/>
  <c r="I386" i="3" a="1"/>
  <c r="I386" i="3" s="1"/>
  <c r="H386" i="3" a="1"/>
  <c r="H386" i="3" s="1"/>
  <c r="G386" i="3" a="1"/>
  <c r="G386" i="3" s="1"/>
  <c r="F386" i="3" a="1"/>
  <c r="F386" i="3" s="1"/>
  <c r="E386" i="3" a="1"/>
  <c r="E386" i="3" s="1"/>
  <c r="D386" i="3" a="1"/>
  <c r="D386" i="3" s="1"/>
  <c r="B385" i="3"/>
  <c r="P385" i="3"/>
  <c r="O385" i="3"/>
  <c r="N385" i="3"/>
  <c r="M385" i="3" a="1"/>
  <c r="M385" i="3" s="1"/>
  <c r="L385" i="3" a="1"/>
  <c r="L385" i="3" s="1"/>
  <c r="K385" i="3" a="1"/>
  <c r="K385" i="3" s="1"/>
  <c r="J385" i="3"/>
  <c r="I385" i="3" a="1"/>
  <c r="I385" i="3" s="1"/>
  <c r="H385" i="3" a="1"/>
  <c r="H385" i="3" s="1"/>
  <c r="G385" i="3" a="1"/>
  <c r="G385" i="3" s="1"/>
  <c r="F385" i="3" a="1"/>
  <c r="F385" i="3" s="1"/>
  <c r="E385" i="3" a="1"/>
  <c r="E385" i="3" s="1"/>
  <c r="D385" i="3" a="1"/>
  <c r="D385" i="3" s="1"/>
  <c r="B384" i="3"/>
  <c r="P384" i="3"/>
  <c r="O384" i="3"/>
  <c r="N384" i="3"/>
  <c r="M384" i="3" a="1"/>
  <c r="M384" i="3" s="1"/>
  <c r="L384" i="3" a="1"/>
  <c r="L384" i="3" s="1"/>
  <c r="K384" i="3" a="1"/>
  <c r="K384" i="3" s="1"/>
  <c r="J384" i="3"/>
  <c r="I384" i="3" a="1"/>
  <c r="I384" i="3" s="1"/>
  <c r="H384" i="3" a="1"/>
  <c r="H384" i="3" s="1"/>
  <c r="G384" i="3" a="1"/>
  <c r="G384" i="3" s="1"/>
  <c r="F384" i="3" a="1"/>
  <c r="F384" i="3" s="1"/>
  <c r="E384" i="3" a="1"/>
  <c r="E384" i="3" s="1"/>
  <c r="D384" i="3" a="1"/>
  <c r="D384" i="3" s="1"/>
  <c r="B383" i="3"/>
  <c r="P383" i="3"/>
  <c r="O383" i="3"/>
  <c r="N383" i="3"/>
  <c r="M383" i="3" a="1"/>
  <c r="M383" i="3" s="1"/>
  <c r="L383" i="3" a="1"/>
  <c r="L383" i="3" s="1"/>
  <c r="K383" i="3" a="1"/>
  <c r="K383" i="3" s="1"/>
  <c r="J383" i="3"/>
  <c r="I383" i="3" a="1"/>
  <c r="I383" i="3" s="1"/>
  <c r="H383" i="3" a="1"/>
  <c r="H383" i="3" s="1"/>
  <c r="G383" i="3" a="1"/>
  <c r="G383" i="3" s="1"/>
  <c r="F383" i="3" a="1"/>
  <c r="F383" i="3" s="1"/>
  <c r="E383" i="3" a="1"/>
  <c r="E383" i="3" s="1"/>
  <c r="D383" i="3" a="1"/>
  <c r="D383" i="3" s="1"/>
  <c r="B382" i="3"/>
  <c r="P382" i="3"/>
  <c r="O382" i="3"/>
  <c r="N382" i="3"/>
  <c r="M382" i="3" a="1"/>
  <c r="M382" i="3" s="1"/>
  <c r="L382" i="3" a="1"/>
  <c r="L382" i="3" s="1"/>
  <c r="K382" i="3" a="1"/>
  <c r="K382" i="3" s="1"/>
  <c r="J382" i="3"/>
  <c r="I382" i="3" a="1"/>
  <c r="I382" i="3" s="1"/>
  <c r="H382" i="3" a="1"/>
  <c r="H382" i="3" s="1"/>
  <c r="G382" i="3" a="1"/>
  <c r="G382" i="3" s="1"/>
  <c r="F382" i="3" a="1"/>
  <c r="F382" i="3" s="1"/>
  <c r="E382" i="3" a="1"/>
  <c r="E382" i="3" s="1"/>
  <c r="D382" i="3" a="1"/>
  <c r="D382" i="3" s="1"/>
  <c r="B381" i="3"/>
  <c r="P381" i="3"/>
  <c r="O381" i="3"/>
  <c r="N381" i="3"/>
  <c r="M381" i="3" a="1"/>
  <c r="M381" i="3" s="1"/>
  <c r="L381" i="3" a="1"/>
  <c r="L381" i="3" s="1"/>
  <c r="K381" i="3" a="1"/>
  <c r="K381" i="3" s="1"/>
  <c r="J381" i="3"/>
  <c r="I381" i="3" a="1"/>
  <c r="I381" i="3" s="1"/>
  <c r="H381" i="3" a="1"/>
  <c r="H381" i="3" s="1"/>
  <c r="G381" i="3" a="1"/>
  <c r="G381" i="3" s="1"/>
  <c r="F381" i="3" a="1"/>
  <c r="F381" i="3" s="1"/>
  <c r="E381" i="3" a="1"/>
  <c r="E381" i="3" s="1"/>
  <c r="D381" i="3" a="1"/>
  <c r="D381" i="3" s="1"/>
  <c r="B380" i="3"/>
  <c r="P380" i="3"/>
  <c r="O380" i="3"/>
  <c r="N380" i="3"/>
  <c r="M380" i="3" a="1"/>
  <c r="M380" i="3" s="1"/>
  <c r="L380" i="3" a="1"/>
  <c r="L380" i="3" s="1"/>
  <c r="K380" i="3" a="1"/>
  <c r="K380" i="3" s="1"/>
  <c r="J380" i="3"/>
  <c r="I380" i="3" a="1"/>
  <c r="I380" i="3" s="1"/>
  <c r="H380" i="3" a="1"/>
  <c r="H380" i="3" s="1"/>
  <c r="G380" i="3" a="1"/>
  <c r="G380" i="3" s="1"/>
  <c r="F380" i="3" a="1"/>
  <c r="F380" i="3" s="1"/>
  <c r="E380" i="3" a="1"/>
  <c r="E380" i="3" s="1"/>
  <c r="D380" i="3" a="1"/>
  <c r="D380" i="3" s="1"/>
  <c r="B379" i="3"/>
  <c r="P379" i="3"/>
  <c r="O379" i="3"/>
  <c r="N379" i="3"/>
  <c r="M379" i="3" a="1"/>
  <c r="M379" i="3" s="1"/>
  <c r="L379" i="3" a="1"/>
  <c r="L379" i="3" s="1"/>
  <c r="K379" i="3" a="1"/>
  <c r="K379" i="3" s="1"/>
  <c r="J379" i="3"/>
  <c r="I379" i="3" a="1"/>
  <c r="I379" i="3" s="1"/>
  <c r="H379" i="3" a="1"/>
  <c r="H379" i="3" s="1"/>
  <c r="G379" i="3" a="1"/>
  <c r="G379" i="3" s="1"/>
  <c r="F379" i="3" a="1"/>
  <c r="F379" i="3" s="1"/>
  <c r="E379" i="3" a="1"/>
  <c r="E379" i="3" s="1"/>
  <c r="D379" i="3" a="1"/>
  <c r="D379" i="3" s="1"/>
  <c r="B378" i="3"/>
  <c r="P378" i="3"/>
  <c r="O378" i="3"/>
  <c r="N378" i="3"/>
  <c r="M378" i="3" a="1"/>
  <c r="M378" i="3" s="1"/>
  <c r="L378" i="3" a="1"/>
  <c r="L378" i="3" s="1"/>
  <c r="K378" i="3" a="1"/>
  <c r="K378" i="3" s="1"/>
  <c r="J378" i="3"/>
  <c r="I378" i="3" a="1"/>
  <c r="I378" i="3" s="1"/>
  <c r="H378" i="3" a="1"/>
  <c r="H378" i="3" s="1"/>
  <c r="G378" i="3" a="1"/>
  <c r="G378" i="3" s="1"/>
  <c r="F378" i="3" a="1"/>
  <c r="F378" i="3" s="1"/>
  <c r="E378" i="3" a="1"/>
  <c r="E378" i="3" s="1"/>
  <c r="D378" i="3" a="1"/>
  <c r="D378" i="3" s="1"/>
  <c r="B377" i="3"/>
  <c r="P377" i="3"/>
  <c r="O377" i="3"/>
  <c r="N377" i="3"/>
  <c r="M377" i="3" a="1"/>
  <c r="M377" i="3" s="1"/>
  <c r="L377" i="3" a="1"/>
  <c r="L377" i="3" s="1"/>
  <c r="K377" i="3" a="1"/>
  <c r="K377" i="3" s="1"/>
  <c r="J377" i="3"/>
  <c r="I377" i="3" a="1"/>
  <c r="I377" i="3" s="1"/>
  <c r="H377" i="3" a="1"/>
  <c r="H377" i="3" s="1"/>
  <c r="G377" i="3" a="1"/>
  <c r="G377" i="3" s="1"/>
  <c r="F377" i="3" a="1"/>
  <c r="F377" i="3" s="1"/>
  <c r="E377" i="3" a="1"/>
  <c r="E377" i="3" s="1"/>
  <c r="D377" i="3" a="1"/>
  <c r="D377" i="3" s="1"/>
  <c r="B376" i="3"/>
  <c r="P376" i="3"/>
  <c r="O376" i="3"/>
  <c r="N376" i="3"/>
  <c r="M376" i="3" a="1"/>
  <c r="M376" i="3" s="1"/>
  <c r="L376" i="3" a="1"/>
  <c r="L376" i="3" s="1"/>
  <c r="K376" i="3" a="1"/>
  <c r="K376" i="3" s="1"/>
  <c r="J376" i="3"/>
  <c r="I376" i="3" a="1"/>
  <c r="I376" i="3" s="1"/>
  <c r="H376" i="3" a="1"/>
  <c r="H376" i="3" s="1"/>
  <c r="G376" i="3" a="1"/>
  <c r="G376" i="3" s="1"/>
  <c r="F376" i="3" a="1"/>
  <c r="F376" i="3" s="1"/>
  <c r="E376" i="3" a="1"/>
  <c r="E376" i="3" s="1"/>
  <c r="D376" i="3" a="1"/>
  <c r="D376" i="3" s="1"/>
  <c r="B375" i="3"/>
  <c r="P375" i="3"/>
  <c r="O375" i="3"/>
  <c r="N375" i="3"/>
  <c r="M375" i="3" a="1"/>
  <c r="M375" i="3" s="1"/>
  <c r="L375" i="3" a="1"/>
  <c r="L375" i="3" s="1"/>
  <c r="K375" i="3" a="1"/>
  <c r="K375" i="3" s="1"/>
  <c r="J375" i="3"/>
  <c r="I375" i="3" a="1"/>
  <c r="I375" i="3" s="1"/>
  <c r="H375" i="3" a="1"/>
  <c r="H375" i="3" s="1"/>
  <c r="G375" i="3" a="1"/>
  <c r="G375" i="3" s="1"/>
  <c r="F375" i="3" a="1"/>
  <c r="F375" i="3" s="1"/>
  <c r="E375" i="3" a="1"/>
  <c r="E375" i="3" s="1"/>
  <c r="D375" i="3" a="1"/>
  <c r="D375" i="3" s="1"/>
  <c r="B374" i="3"/>
  <c r="P374" i="3"/>
  <c r="O374" i="3"/>
  <c r="N374" i="3"/>
  <c r="M374" i="3" a="1"/>
  <c r="M374" i="3" s="1"/>
  <c r="L374" i="3" a="1"/>
  <c r="L374" i="3" s="1"/>
  <c r="K374" i="3" a="1"/>
  <c r="K374" i="3" s="1"/>
  <c r="J374" i="3"/>
  <c r="I374" i="3" a="1"/>
  <c r="I374" i="3" s="1"/>
  <c r="H374" i="3" a="1"/>
  <c r="H374" i="3" s="1"/>
  <c r="G374" i="3" a="1"/>
  <c r="G374" i="3" s="1"/>
  <c r="F374" i="3" a="1"/>
  <c r="F374" i="3" s="1"/>
  <c r="E374" i="3" a="1"/>
  <c r="E374" i="3" s="1"/>
  <c r="D374" i="3" a="1"/>
  <c r="D374" i="3" s="1"/>
  <c r="B373" i="3"/>
  <c r="P373" i="3"/>
  <c r="O373" i="3"/>
  <c r="N373" i="3"/>
  <c r="M373" i="3" a="1"/>
  <c r="M373" i="3" s="1"/>
  <c r="L373" i="3" a="1"/>
  <c r="L373" i="3" s="1"/>
  <c r="K373" i="3" a="1"/>
  <c r="K373" i="3" s="1"/>
  <c r="J373" i="3"/>
  <c r="I373" i="3" a="1"/>
  <c r="I373" i="3" s="1"/>
  <c r="H373" i="3" a="1"/>
  <c r="H373" i="3" s="1"/>
  <c r="G373" i="3" a="1"/>
  <c r="G373" i="3" s="1"/>
  <c r="F373" i="3" a="1"/>
  <c r="F373" i="3" s="1"/>
  <c r="E373" i="3" a="1"/>
  <c r="E373" i="3" s="1"/>
  <c r="D373" i="3" a="1"/>
  <c r="D373" i="3" s="1"/>
  <c r="B372" i="3"/>
  <c r="P372" i="3"/>
  <c r="O372" i="3"/>
  <c r="N372" i="3"/>
  <c r="M372" i="3" a="1"/>
  <c r="M372" i="3" s="1"/>
  <c r="L372" i="3" a="1"/>
  <c r="L372" i="3" s="1"/>
  <c r="K372" i="3" a="1"/>
  <c r="K372" i="3" s="1"/>
  <c r="J372" i="3"/>
  <c r="I372" i="3" a="1"/>
  <c r="I372" i="3" s="1"/>
  <c r="H372" i="3" a="1"/>
  <c r="H372" i="3" s="1"/>
  <c r="G372" i="3" a="1"/>
  <c r="G372" i="3" s="1"/>
  <c r="F372" i="3" a="1"/>
  <c r="F372" i="3" s="1"/>
  <c r="E372" i="3" a="1"/>
  <c r="E372" i="3" s="1"/>
  <c r="D372" i="3" a="1"/>
  <c r="D372" i="3" s="1"/>
  <c r="B371" i="3"/>
  <c r="P371" i="3"/>
  <c r="O371" i="3"/>
  <c r="N371" i="3"/>
  <c r="M371" i="3" a="1"/>
  <c r="M371" i="3" s="1"/>
  <c r="L371" i="3" a="1"/>
  <c r="L371" i="3" s="1"/>
  <c r="K371" i="3" a="1"/>
  <c r="K371" i="3" s="1"/>
  <c r="J371" i="3"/>
  <c r="I371" i="3" a="1"/>
  <c r="I371" i="3" s="1"/>
  <c r="H371" i="3" a="1"/>
  <c r="H371" i="3" s="1"/>
  <c r="G371" i="3" a="1"/>
  <c r="G371" i="3" s="1"/>
  <c r="F371" i="3" a="1"/>
  <c r="F371" i="3" s="1"/>
  <c r="E371" i="3" a="1"/>
  <c r="E371" i="3" s="1"/>
  <c r="D371" i="3" a="1"/>
  <c r="D371" i="3" s="1"/>
  <c r="B370" i="3"/>
  <c r="P370" i="3"/>
  <c r="O370" i="3"/>
  <c r="N370" i="3"/>
  <c r="M370" i="3" a="1"/>
  <c r="M370" i="3" s="1"/>
  <c r="L370" i="3" a="1"/>
  <c r="L370" i="3" s="1"/>
  <c r="K370" i="3" a="1"/>
  <c r="K370" i="3" s="1"/>
  <c r="J370" i="3"/>
  <c r="I370" i="3" a="1"/>
  <c r="I370" i="3" s="1"/>
  <c r="H370" i="3" a="1"/>
  <c r="H370" i="3" s="1"/>
  <c r="G370" i="3" a="1"/>
  <c r="G370" i="3" s="1"/>
  <c r="F370" i="3" a="1"/>
  <c r="F370" i="3" s="1"/>
  <c r="E370" i="3" a="1"/>
  <c r="E370" i="3" s="1"/>
  <c r="D370" i="3" a="1"/>
  <c r="D370" i="3" s="1"/>
  <c r="B369" i="3"/>
  <c r="P369" i="3"/>
  <c r="O369" i="3"/>
  <c r="N369" i="3"/>
  <c r="M369" i="3" a="1"/>
  <c r="M369" i="3" s="1"/>
  <c r="L369" i="3" a="1"/>
  <c r="L369" i="3" s="1"/>
  <c r="K369" i="3" a="1"/>
  <c r="K369" i="3" s="1"/>
  <c r="J369" i="3"/>
  <c r="I369" i="3" a="1"/>
  <c r="I369" i="3" s="1"/>
  <c r="H369" i="3" a="1"/>
  <c r="H369" i="3" s="1"/>
  <c r="G369" i="3" a="1"/>
  <c r="G369" i="3" s="1"/>
  <c r="F369" i="3" a="1"/>
  <c r="F369" i="3" s="1"/>
  <c r="E369" i="3" a="1"/>
  <c r="E369" i="3" s="1"/>
  <c r="D369" i="3" a="1"/>
  <c r="D369" i="3" s="1"/>
  <c r="B368" i="3"/>
  <c r="P368" i="3"/>
  <c r="O368" i="3"/>
  <c r="N368" i="3"/>
  <c r="M368" i="3" a="1"/>
  <c r="M368" i="3" s="1"/>
  <c r="L368" i="3" a="1"/>
  <c r="L368" i="3" s="1"/>
  <c r="K368" i="3" a="1"/>
  <c r="K368" i="3" s="1"/>
  <c r="J368" i="3"/>
  <c r="I368" i="3" a="1"/>
  <c r="I368" i="3" s="1"/>
  <c r="H368" i="3" a="1"/>
  <c r="H368" i="3" s="1"/>
  <c r="G368" i="3" a="1"/>
  <c r="G368" i="3" s="1"/>
  <c r="F368" i="3" a="1"/>
  <c r="F368" i="3" s="1"/>
  <c r="E368" i="3" a="1"/>
  <c r="E368" i="3" s="1"/>
  <c r="D368" i="3" a="1"/>
  <c r="D368" i="3" s="1"/>
  <c r="B367" i="3"/>
  <c r="P367" i="3"/>
  <c r="O367" i="3"/>
  <c r="N367" i="3"/>
  <c r="M367" i="3" a="1"/>
  <c r="M367" i="3" s="1"/>
  <c r="L367" i="3" a="1"/>
  <c r="L367" i="3" s="1"/>
  <c r="K367" i="3" a="1"/>
  <c r="K367" i="3" s="1"/>
  <c r="J367" i="3"/>
  <c r="I367" i="3" a="1"/>
  <c r="I367" i="3" s="1"/>
  <c r="H367" i="3" a="1"/>
  <c r="H367" i="3" s="1"/>
  <c r="G367" i="3" a="1"/>
  <c r="G367" i="3" s="1"/>
  <c r="F367" i="3" a="1"/>
  <c r="F367" i="3" s="1"/>
  <c r="E367" i="3" a="1"/>
  <c r="E367" i="3" s="1"/>
  <c r="D367" i="3" a="1"/>
  <c r="D367" i="3" s="1"/>
  <c r="B366" i="3"/>
  <c r="P366" i="3"/>
  <c r="O366" i="3"/>
  <c r="N366" i="3"/>
  <c r="M366" i="3" a="1"/>
  <c r="M366" i="3" s="1"/>
  <c r="L366" i="3" a="1"/>
  <c r="L366" i="3" s="1"/>
  <c r="K366" i="3" a="1"/>
  <c r="K366" i="3" s="1"/>
  <c r="J366" i="3"/>
  <c r="I366" i="3" a="1"/>
  <c r="I366" i="3" s="1"/>
  <c r="H366" i="3" a="1"/>
  <c r="H366" i="3" s="1"/>
  <c r="G366" i="3" a="1"/>
  <c r="G366" i="3" s="1"/>
  <c r="F366" i="3" a="1"/>
  <c r="F366" i="3" s="1"/>
  <c r="E366" i="3" a="1"/>
  <c r="E366" i="3" s="1"/>
  <c r="D366" i="3" a="1"/>
  <c r="D366" i="3" s="1"/>
  <c r="B365" i="3"/>
  <c r="P365" i="3"/>
  <c r="O365" i="3"/>
  <c r="N365" i="3"/>
  <c r="M365" i="3" a="1"/>
  <c r="M365" i="3" s="1"/>
  <c r="L365" i="3" a="1"/>
  <c r="L365" i="3" s="1"/>
  <c r="K365" i="3" a="1"/>
  <c r="K365" i="3" s="1"/>
  <c r="J365" i="3"/>
  <c r="I365" i="3" a="1"/>
  <c r="I365" i="3" s="1"/>
  <c r="H365" i="3" a="1"/>
  <c r="H365" i="3" s="1"/>
  <c r="G365" i="3" a="1"/>
  <c r="G365" i="3" s="1"/>
  <c r="F365" i="3" a="1"/>
  <c r="F365" i="3" s="1"/>
  <c r="E365" i="3" a="1"/>
  <c r="E365" i="3" s="1"/>
  <c r="D365" i="3" a="1"/>
  <c r="D365" i="3" s="1"/>
  <c r="B364" i="3"/>
  <c r="P364" i="3"/>
  <c r="O364" i="3"/>
  <c r="N364" i="3"/>
  <c r="M364" i="3" a="1"/>
  <c r="M364" i="3" s="1"/>
  <c r="L364" i="3" a="1"/>
  <c r="L364" i="3" s="1"/>
  <c r="K364" i="3" a="1"/>
  <c r="K364" i="3" s="1"/>
  <c r="J364" i="3"/>
  <c r="I364" i="3" a="1"/>
  <c r="I364" i="3" s="1"/>
  <c r="H364" i="3" a="1"/>
  <c r="H364" i="3" s="1"/>
  <c r="G364" i="3" a="1"/>
  <c r="G364" i="3" s="1"/>
  <c r="F364" i="3" a="1"/>
  <c r="F364" i="3" s="1"/>
  <c r="E364" i="3" a="1"/>
  <c r="E364" i="3" s="1"/>
  <c r="D364" i="3" a="1"/>
  <c r="D364" i="3" s="1"/>
  <c r="B363" i="3"/>
  <c r="P363" i="3"/>
  <c r="O363" i="3"/>
  <c r="N363" i="3"/>
  <c r="M363" i="3" a="1"/>
  <c r="M363" i="3" s="1"/>
  <c r="L363" i="3" a="1"/>
  <c r="L363" i="3" s="1"/>
  <c r="K363" i="3" a="1"/>
  <c r="K363" i="3" s="1"/>
  <c r="J363" i="3"/>
  <c r="I363" i="3" a="1"/>
  <c r="I363" i="3" s="1"/>
  <c r="H363" i="3" a="1"/>
  <c r="H363" i="3" s="1"/>
  <c r="G363" i="3" a="1"/>
  <c r="G363" i="3" s="1"/>
  <c r="F363" i="3" a="1"/>
  <c r="F363" i="3" s="1"/>
  <c r="E363" i="3" a="1"/>
  <c r="E363" i="3" s="1"/>
  <c r="D363" i="3" a="1"/>
  <c r="D363" i="3" s="1"/>
  <c r="B362" i="3"/>
  <c r="P362" i="3"/>
  <c r="O362" i="3"/>
  <c r="N362" i="3"/>
  <c r="M362" i="3" a="1"/>
  <c r="M362" i="3" s="1"/>
  <c r="L362" i="3" a="1"/>
  <c r="L362" i="3" s="1"/>
  <c r="K362" i="3" a="1"/>
  <c r="K362" i="3" s="1"/>
  <c r="J362" i="3"/>
  <c r="I362" i="3" a="1"/>
  <c r="I362" i="3" s="1"/>
  <c r="H362" i="3" a="1"/>
  <c r="H362" i="3" s="1"/>
  <c r="G362" i="3" a="1"/>
  <c r="G362" i="3" s="1"/>
  <c r="F362" i="3" a="1"/>
  <c r="F362" i="3" s="1"/>
  <c r="E362" i="3" a="1"/>
  <c r="E362" i="3" s="1"/>
  <c r="D362" i="3" a="1"/>
  <c r="D362" i="3" s="1"/>
  <c r="B361" i="3"/>
  <c r="P361" i="3"/>
  <c r="O361" i="3"/>
  <c r="N361" i="3"/>
  <c r="M361" i="3" a="1"/>
  <c r="M361" i="3" s="1"/>
  <c r="L361" i="3" a="1"/>
  <c r="L361" i="3" s="1"/>
  <c r="K361" i="3" a="1"/>
  <c r="K361" i="3" s="1"/>
  <c r="J361" i="3"/>
  <c r="I361" i="3" a="1"/>
  <c r="I361" i="3" s="1"/>
  <c r="H361" i="3" a="1"/>
  <c r="H361" i="3" s="1"/>
  <c r="G361" i="3" a="1"/>
  <c r="G361" i="3" s="1"/>
  <c r="F361" i="3" a="1"/>
  <c r="F361" i="3" s="1"/>
  <c r="E361" i="3" a="1"/>
  <c r="E361" i="3" s="1"/>
  <c r="D361" i="3" a="1"/>
  <c r="D361" i="3" s="1"/>
  <c r="B360" i="3"/>
  <c r="P360" i="3"/>
  <c r="O360" i="3"/>
  <c r="N360" i="3"/>
  <c r="M360" i="3" a="1"/>
  <c r="M360" i="3" s="1"/>
  <c r="L360" i="3" a="1"/>
  <c r="L360" i="3" s="1"/>
  <c r="K360" i="3" a="1"/>
  <c r="K360" i="3" s="1"/>
  <c r="J360" i="3"/>
  <c r="I360" i="3" a="1"/>
  <c r="I360" i="3" s="1"/>
  <c r="H360" i="3" a="1"/>
  <c r="H360" i="3" s="1"/>
  <c r="G360" i="3" a="1"/>
  <c r="G360" i="3" s="1"/>
  <c r="F360" i="3" a="1"/>
  <c r="F360" i="3" s="1"/>
  <c r="E360" i="3" a="1"/>
  <c r="E360" i="3" s="1"/>
  <c r="D360" i="3" a="1"/>
  <c r="D360" i="3" s="1"/>
  <c r="B359" i="3"/>
  <c r="P359" i="3"/>
  <c r="O359" i="3"/>
  <c r="N359" i="3"/>
  <c r="M359" i="3" a="1"/>
  <c r="M359" i="3" s="1"/>
  <c r="L359" i="3" a="1"/>
  <c r="L359" i="3" s="1"/>
  <c r="K359" i="3" a="1"/>
  <c r="K359" i="3" s="1"/>
  <c r="J359" i="3"/>
  <c r="I359" i="3" a="1"/>
  <c r="I359" i="3" s="1"/>
  <c r="H359" i="3" a="1"/>
  <c r="H359" i="3" s="1"/>
  <c r="G359" i="3" a="1"/>
  <c r="G359" i="3" s="1"/>
  <c r="F359" i="3" a="1"/>
  <c r="F359" i="3" s="1"/>
  <c r="E359" i="3" a="1"/>
  <c r="E359" i="3" s="1"/>
  <c r="D359" i="3" a="1"/>
  <c r="D359" i="3" s="1"/>
  <c r="B358" i="3"/>
  <c r="P358" i="3"/>
  <c r="O358" i="3"/>
  <c r="N358" i="3"/>
  <c r="M358" i="3" a="1"/>
  <c r="M358" i="3" s="1"/>
  <c r="L358" i="3" a="1"/>
  <c r="L358" i="3" s="1"/>
  <c r="K358" i="3" a="1"/>
  <c r="K358" i="3" s="1"/>
  <c r="J358" i="3"/>
  <c r="I358" i="3" a="1"/>
  <c r="I358" i="3" s="1"/>
  <c r="H358" i="3" a="1"/>
  <c r="H358" i="3" s="1"/>
  <c r="G358" i="3" a="1"/>
  <c r="G358" i="3" s="1"/>
  <c r="F358" i="3" a="1"/>
  <c r="F358" i="3" s="1"/>
  <c r="E358" i="3" a="1"/>
  <c r="E358" i="3" s="1"/>
  <c r="D358" i="3" a="1"/>
  <c r="D358" i="3" s="1"/>
  <c r="B357" i="3"/>
  <c r="P357" i="3"/>
  <c r="O357" i="3"/>
  <c r="N357" i="3"/>
  <c r="M357" i="3" a="1"/>
  <c r="M357" i="3" s="1"/>
  <c r="L357" i="3" a="1"/>
  <c r="L357" i="3" s="1"/>
  <c r="K357" i="3" a="1"/>
  <c r="K357" i="3" s="1"/>
  <c r="J357" i="3"/>
  <c r="I357" i="3" a="1"/>
  <c r="I357" i="3" s="1"/>
  <c r="H357" i="3" a="1"/>
  <c r="H357" i="3" s="1"/>
  <c r="G357" i="3" a="1"/>
  <c r="G357" i="3" s="1"/>
  <c r="F357" i="3" a="1"/>
  <c r="F357" i="3" s="1"/>
  <c r="E357" i="3" a="1"/>
  <c r="E357" i="3" s="1"/>
  <c r="D357" i="3" a="1"/>
  <c r="D357" i="3" s="1"/>
  <c r="B356" i="3"/>
  <c r="P356" i="3"/>
  <c r="O356" i="3"/>
  <c r="N356" i="3"/>
  <c r="M356" i="3" a="1"/>
  <c r="M356" i="3" s="1"/>
  <c r="L356" i="3" a="1"/>
  <c r="L356" i="3" s="1"/>
  <c r="K356" i="3" a="1"/>
  <c r="K356" i="3" s="1"/>
  <c r="J356" i="3"/>
  <c r="I356" i="3" a="1"/>
  <c r="I356" i="3" s="1"/>
  <c r="H356" i="3" a="1"/>
  <c r="H356" i="3" s="1"/>
  <c r="G356" i="3" a="1"/>
  <c r="G356" i="3" s="1"/>
  <c r="F356" i="3" a="1"/>
  <c r="F356" i="3" s="1"/>
  <c r="E356" i="3" a="1"/>
  <c r="E356" i="3" s="1"/>
  <c r="D356" i="3" a="1"/>
  <c r="D356" i="3" s="1"/>
  <c r="B355" i="3"/>
  <c r="P355" i="3"/>
  <c r="O355" i="3"/>
  <c r="N355" i="3"/>
  <c r="M355" i="3" a="1"/>
  <c r="M355" i="3" s="1"/>
  <c r="L355" i="3" a="1"/>
  <c r="L355" i="3" s="1"/>
  <c r="K355" i="3" a="1"/>
  <c r="K355" i="3" s="1"/>
  <c r="J355" i="3"/>
  <c r="I355" i="3" a="1"/>
  <c r="I355" i="3" s="1"/>
  <c r="H355" i="3" a="1"/>
  <c r="H355" i="3" s="1"/>
  <c r="G355" i="3" a="1"/>
  <c r="G355" i="3" s="1"/>
  <c r="F355" i="3" a="1"/>
  <c r="F355" i="3" s="1"/>
  <c r="E355" i="3" a="1"/>
  <c r="E355" i="3" s="1"/>
  <c r="D355" i="3" a="1"/>
  <c r="D355" i="3" s="1"/>
  <c r="B354" i="3"/>
  <c r="P354" i="3"/>
  <c r="O354" i="3"/>
  <c r="N354" i="3"/>
  <c r="M354" i="3" a="1"/>
  <c r="M354" i="3" s="1"/>
  <c r="L354" i="3" a="1"/>
  <c r="L354" i="3" s="1"/>
  <c r="K354" i="3" a="1"/>
  <c r="K354" i="3" s="1"/>
  <c r="J354" i="3"/>
  <c r="I354" i="3" a="1"/>
  <c r="I354" i="3" s="1"/>
  <c r="H354" i="3" a="1"/>
  <c r="H354" i="3" s="1"/>
  <c r="G354" i="3" a="1"/>
  <c r="G354" i="3" s="1"/>
  <c r="F354" i="3" a="1"/>
  <c r="F354" i="3" s="1"/>
  <c r="E354" i="3" a="1"/>
  <c r="E354" i="3" s="1"/>
  <c r="D354" i="3" a="1"/>
  <c r="D354" i="3" s="1"/>
  <c r="B353" i="3"/>
  <c r="P353" i="3"/>
  <c r="O353" i="3"/>
  <c r="N353" i="3"/>
  <c r="M353" i="3" a="1"/>
  <c r="M353" i="3" s="1"/>
  <c r="L353" i="3" a="1"/>
  <c r="L353" i="3" s="1"/>
  <c r="K353" i="3" a="1"/>
  <c r="K353" i="3" s="1"/>
  <c r="J353" i="3"/>
  <c r="I353" i="3" a="1"/>
  <c r="I353" i="3" s="1"/>
  <c r="H353" i="3" a="1"/>
  <c r="H353" i="3" s="1"/>
  <c r="G353" i="3" a="1"/>
  <c r="G353" i="3" s="1"/>
  <c r="F353" i="3" a="1"/>
  <c r="F353" i="3" s="1"/>
  <c r="E353" i="3" a="1"/>
  <c r="E353" i="3" s="1"/>
  <c r="D353" i="3" a="1"/>
  <c r="D353" i="3" s="1"/>
  <c r="B352" i="3"/>
  <c r="P352" i="3"/>
  <c r="O352" i="3"/>
  <c r="N352" i="3"/>
  <c r="M352" i="3" a="1"/>
  <c r="M352" i="3" s="1"/>
  <c r="L352" i="3" a="1"/>
  <c r="L352" i="3" s="1"/>
  <c r="K352" i="3" a="1"/>
  <c r="K352" i="3" s="1"/>
  <c r="J352" i="3"/>
  <c r="I352" i="3" a="1"/>
  <c r="I352" i="3" s="1"/>
  <c r="H352" i="3" a="1"/>
  <c r="H352" i="3" s="1"/>
  <c r="G352" i="3" a="1"/>
  <c r="G352" i="3" s="1"/>
  <c r="F352" i="3" a="1"/>
  <c r="F352" i="3" s="1"/>
  <c r="E352" i="3" a="1"/>
  <c r="E352" i="3" s="1"/>
  <c r="D352" i="3" a="1"/>
  <c r="D352" i="3" s="1"/>
  <c r="B351" i="3"/>
  <c r="P351" i="3"/>
  <c r="O351" i="3"/>
  <c r="N351" i="3"/>
  <c r="M351" i="3" a="1"/>
  <c r="M351" i="3" s="1"/>
  <c r="L351" i="3" a="1"/>
  <c r="L351" i="3" s="1"/>
  <c r="K351" i="3" a="1"/>
  <c r="K351" i="3" s="1"/>
  <c r="J351" i="3"/>
  <c r="I351" i="3" a="1"/>
  <c r="I351" i="3" s="1"/>
  <c r="H351" i="3" a="1"/>
  <c r="H351" i="3" s="1"/>
  <c r="G351" i="3" a="1"/>
  <c r="G351" i="3" s="1"/>
  <c r="F351" i="3" a="1"/>
  <c r="F351" i="3" s="1"/>
  <c r="E351" i="3" a="1"/>
  <c r="E351" i="3" s="1"/>
  <c r="D351" i="3" a="1"/>
  <c r="D351" i="3" s="1"/>
  <c r="B350" i="3"/>
  <c r="P350" i="3"/>
  <c r="O350" i="3"/>
  <c r="N350" i="3"/>
  <c r="M350" i="3" a="1"/>
  <c r="M350" i="3" s="1"/>
  <c r="L350" i="3" a="1"/>
  <c r="L350" i="3" s="1"/>
  <c r="K350" i="3" a="1"/>
  <c r="K350" i="3" s="1"/>
  <c r="J350" i="3"/>
  <c r="I350" i="3" a="1"/>
  <c r="I350" i="3" s="1"/>
  <c r="H350" i="3" a="1"/>
  <c r="H350" i="3" s="1"/>
  <c r="G350" i="3" a="1"/>
  <c r="G350" i="3" s="1"/>
  <c r="F350" i="3" a="1"/>
  <c r="F350" i="3" s="1"/>
  <c r="E350" i="3" a="1"/>
  <c r="E350" i="3" s="1"/>
  <c r="D350" i="3" a="1"/>
  <c r="D350" i="3" s="1"/>
  <c r="B349" i="3"/>
  <c r="P349" i="3"/>
  <c r="O349" i="3"/>
  <c r="N349" i="3"/>
  <c r="M349" i="3" a="1"/>
  <c r="M349" i="3" s="1"/>
  <c r="L349" i="3" a="1"/>
  <c r="L349" i="3" s="1"/>
  <c r="K349" i="3" a="1"/>
  <c r="K349" i="3" s="1"/>
  <c r="J349" i="3"/>
  <c r="I349" i="3" a="1"/>
  <c r="I349" i="3" s="1"/>
  <c r="H349" i="3" a="1"/>
  <c r="H349" i="3" s="1"/>
  <c r="G349" i="3" a="1"/>
  <c r="G349" i="3" s="1"/>
  <c r="F349" i="3" a="1"/>
  <c r="F349" i="3" s="1"/>
  <c r="E349" i="3" a="1"/>
  <c r="E349" i="3" s="1"/>
  <c r="D349" i="3" a="1"/>
  <c r="D349" i="3" s="1"/>
  <c r="B348" i="3"/>
  <c r="P348" i="3"/>
  <c r="O348" i="3"/>
  <c r="N348" i="3"/>
  <c r="M348" i="3" a="1"/>
  <c r="M348" i="3" s="1"/>
  <c r="L348" i="3" a="1"/>
  <c r="L348" i="3" s="1"/>
  <c r="K348" i="3" a="1"/>
  <c r="K348" i="3" s="1"/>
  <c r="J348" i="3"/>
  <c r="I348" i="3" a="1"/>
  <c r="I348" i="3" s="1"/>
  <c r="H348" i="3" a="1"/>
  <c r="H348" i="3" s="1"/>
  <c r="G348" i="3" a="1"/>
  <c r="G348" i="3" s="1"/>
  <c r="F348" i="3" a="1"/>
  <c r="F348" i="3" s="1"/>
  <c r="E348" i="3" a="1"/>
  <c r="E348" i="3" s="1"/>
  <c r="D348" i="3" a="1"/>
  <c r="D348" i="3" s="1"/>
  <c r="B347" i="3"/>
  <c r="P347" i="3"/>
  <c r="O347" i="3"/>
  <c r="N347" i="3"/>
  <c r="M347" i="3" a="1"/>
  <c r="M347" i="3" s="1"/>
  <c r="L347" i="3" a="1"/>
  <c r="L347" i="3" s="1"/>
  <c r="K347" i="3" a="1"/>
  <c r="K347" i="3" s="1"/>
  <c r="J347" i="3"/>
  <c r="I347" i="3" a="1"/>
  <c r="I347" i="3" s="1"/>
  <c r="H347" i="3" a="1"/>
  <c r="H347" i="3" s="1"/>
  <c r="G347" i="3" a="1"/>
  <c r="G347" i="3" s="1"/>
  <c r="F347" i="3" a="1"/>
  <c r="F347" i="3" s="1"/>
  <c r="E347" i="3" a="1"/>
  <c r="E347" i="3" s="1"/>
  <c r="D347" i="3" a="1"/>
  <c r="D347" i="3" s="1"/>
  <c r="B346" i="3"/>
  <c r="P346" i="3"/>
  <c r="O346" i="3"/>
  <c r="N346" i="3"/>
  <c r="M346" i="3" a="1"/>
  <c r="M346" i="3" s="1"/>
  <c r="L346" i="3" a="1"/>
  <c r="L346" i="3" s="1"/>
  <c r="K346" i="3" a="1"/>
  <c r="K346" i="3" s="1"/>
  <c r="J346" i="3"/>
  <c r="I346" i="3" a="1"/>
  <c r="I346" i="3" s="1"/>
  <c r="H346" i="3" a="1"/>
  <c r="H346" i="3" s="1"/>
  <c r="G346" i="3" a="1"/>
  <c r="G346" i="3" s="1"/>
  <c r="F346" i="3" a="1"/>
  <c r="F346" i="3" s="1"/>
  <c r="E346" i="3" a="1"/>
  <c r="E346" i="3" s="1"/>
  <c r="D346" i="3" a="1"/>
  <c r="D346" i="3" s="1"/>
  <c r="B345" i="3"/>
  <c r="P345" i="3"/>
  <c r="O345" i="3"/>
  <c r="N345" i="3"/>
  <c r="M345" i="3" a="1"/>
  <c r="M345" i="3" s="1"/>
  <c r="L345" i="3" a="1"/>
  <c r="L345" i="3" s="1"/>
  <c r="K345" i="3" a="1"/>
  <c r="K345" i="3" s="1"/>
  <c r="J345" i="3"/>
  <c r="I345" i="3" a="1"/>
  <c r="I345" i="3" s="1"/>
  <c r="H345" i="3" a="1"/>
  <c r="H345" i="3" s="1"/>
  <c r="G345" i="3" a="1"/>
  <c r="G345" i="3" s="1"/>
  <c r="F345" i="3" a="1"/>
  <c r="F345" i="3" s="1"/>
  <c r="E345" i="3" a="1"/>
  <c r="E345" i="3" s="1"/>
  <c r="D345" i="3" a="1"/>
  <c r="D345" i="3" s="1"/>
  <c r="B344" i="3"/>
  <c r="P344" i="3"/>
  <c r="O344" i="3"/>
  <c r="N344" i="3"/>
  <c r="M344" i="3" a="1"/>
  <c r="M344" i="3" s="1"/>
  <c r="L344" i="3" a="1"/>
  <c r="L344" i="3" s="1"/>
  <c r="K344" i="3" a="1"/>
  <c r="K344" i="3" s="1"/>
  <c r="J344" i="3"/>
  <c r="I344" i="3" a="1"/>
  <c r="I344" i="3" s="1"/>
  <c r="H344" i="3" a="1"/>
  <c r="H344" i="3" s="1"/>
  <c r="G344" i="3" a="1"/>
  <c r="G344" i="3" s="1"/>
  <c r="F344" i="3" a="1"/>
  <c r="F344" i="3" s="1"/>
  <c r="E344" i="3" a="1"/>
  <c r="E344" i="3" s="1"/>
  <c r="D344" i="3" a="1"/>
  <c r="D344" i="3" s="1"/>
  <c r="B343" i="3"/>
  <c r="P343" i="3"/>
  <c r="O343" i="3"/>
  <c r="N343" i="3"/>
  <c r="M343" i="3" a="1"/>
  <c r="M343" i="3" s="1"/>
  <c r="L343" i="3" a="1"/>
  <c r="L343" i="3" s="1"/>
  <c r="K343" i="3" a="1"/>
  <c r="K343" i="3" s="1"/>
  <c r="J343" i="3"/>
  <c r="I343" i="3" a="1"/>
  <c r="I343" i="3" s="1"/>
  <c r="H343" i="3" a="1"/>
  <c r="H343" i="3" s="1"/>
  <c r="G343" i="3" a="1"/>
  <c r="G343" i="3" s="1"/>
  <c r="F343" i="3" a="1"/>
  <c r="F343" i="3" s="1"/>
  <c r="E343" i="3" a="1"/>
  <c r="E343" i="3" s="1"/>
  <c r="D343" i="3" a="1"/>
  <c r="D343" i="3" s="1"/>
  <c r="B342" i="3"/>
  <c r="P342" i="3"/>
  <c r="O342" i="3"/>
  <c r="N342" i="3"/>
  <c r="M342" i="3" a="1"/>
  <c r="M342" i="3" s="1"/>
  <c r="L342" i="3" a="1"/>
  <c r="L342" i="3" s="1"/>
  <c r="K342" i="3" a="1"/>
  <c r="K342" i="3" s="1"/>
  <c r="J342" i="3"/>
  <c r="I342" i="3" a="1"/>
  <c r="I342" i="3" s="1"/>
  <c r="H342" i="3" a="1"/>
  <c r="H342" i="3" s="1"/>
  <c r="G342" i="3" a="1"/>
  <c r="G342" i="3" s="1"/>
  <c r="F342" i="3" a="1"/>
  <c r="F342" i="3" s="1"/>
  <c r="E342" i="3" a="1"/>
  <c r="E342" i="3" s="1"/>
  <c r="D342" i="3" a="1"/>
  <c r="D342" i="3" s="1"/>
  <c r="B341" i="3"/>
  <c r="P341" i="3"/>
  <c r="O341" i="3"/>
  <c r="N341" i="3"/>
  <c r="M341" i="3" a="1"/>
  <c r="M341" i="3" s="1"/>
  <c r="L341" i="3" a="1"/>
  <c r="L341" i="3" s="1"/>
  <c r="K341" i="3" a="1"/>
  <c r="K341" i="3" s="1"/>
  <c r="J341" i="3"/>
  <c r="I341" i="3" a="1"/>
  <c r="I341" i="3" s="1"/>
  <c r="H341" i="3" a="1"/>
  <c r="H341" i="3" s="1"/>
  <c r="G341" i="3" a="1"/>
  <c r="G341" i="3" s="1"/>
  <c r="F341" i="3" a="1"/>
  <c r="F341" i="3" s="1"/>
  <c r="E341" i="3" a="1"/>
  <c r="E341" i="3" s="1"/>
  <c r="D341" i="3" a="1"/>
  <c r="D341" i="3" s="1"/>
  <c r="B340" i="3"/>
  <c r="P340" i="3"/>
  <c r="O340" i="3"/>
  <c r="N340" i="3"/>
  <c r="M340" i="3" a="1"/>
  <c r="M340" i="3" s="1"/>
  <c r="L340" i="3" a="1"/>
  <c r="L340" i="3" s="1"/>
  <c r="K340" i="3" a="1"/>
  <c r="K340" i="3" s="1"/>
  <c r="J340" i="3"/>
  <c r="I340" i="3" a="1"/>
  <c r="I340" i="3" s="1"/>
  <c r="H340" i="3" a="1"/>
  <c r="H340" i="3" s="1"/>
  <c r="G340" i="3" a="1"/>
  <c r="G340" i="3" s="1"/>
  <c r="F340" i="3" a="1"/>
  <c r="F340" i="3" s="1"/>
  <c r="E340" i="3" a="1"/>
  <c r="E340" i="3" s="1"/>
  <c r="D340" i="3" a="1"/>
  <c r="D340" i="3" s="1"/>
  <c r="B339" i="3"/>
  <c r="P339" i="3"/>
  <c r="O339" i="3"/>
  <c r="N339" i="3"/>
  <c r="M339" i="3" a="1"/>
  <c r="M339" i="3" s="1"/>
  <c r="L339" i="3" a="1"/>
  <c r="L339" i="3" s="1"/>
  <c r="K339" i="3" a="1"/>
  <c r="K339" i="3" s="1"/>
  <c r="J339" i="3"/>
  <c r="I339" i="3" a="1"/>
  <c r="I339" i="3" s="1"/>
  <c r="H339" i="3" a="1"/>
  <c r="H339" i="3" s="1"/>
  <c r="G339" i="3" a="1"/>
  <c r="G339" i="3" s="1"/>
  <c r="F339" i="3" a="1"/>
  <c r="F339" i="3" s="1"/>
  <c r="E339" i="3" a="1"/>
  <c r="E339" i="3" s="1"/>
  <c r="D339" i="3" a="1"/>
  <c r="D339" i="3" s="1"/>
  <c r="B338" i="3"/>
  <c r="P338" i="3"/>
  <c r="O338" i="3"/>
  <c r="N338" i="3"/>
  <c r="M338" i="3" a="1"/>
  <c r="M338" i="3" s="1"/>
  <c r="L338" i="3" a="1"/>
  <c r="L338" i="3" s="1"/>
  <c r="K338" i="3" a="1"/>
  <c r="K338" i="3" s="1"/>
  <c r="J338" i="3"/>
  <c r="I338" i="3" a="1"/>
  <c r="I338" i="3" s="1"/>
  <c r="H338" i="3" a="1"/>
  <c r="H338" i="3" s="1"/>
  <c r="G338" i="3" a="1"/>
  <c r="G338" i="3" s="1"/>
  <c r="F338" i="3" a="1"/>
  <c r="F338" i="3" s="1"/>
  <c r="E338" i="3" a="1"/>
  <c r="E338" i="3" s="1"/>
  <c r="D338" i="3" a="1"/>
  <c r="D338" i="3" s="1"/>
  <c r="B337" i="3"/>
  <c r="P337" i="3"/>
  <c r="O337" i="3"/>
  <c r="N337" i="3"/>
  <c r="M337" i="3" a="1"/>
  <c r="M337" i="3" s="1"/>
  <c r="L337" i="3" a="1"/>
  <c r="L337" i="3" s="1"/>
  <c r="K337" i="3" a="1"/>
  <c r="K337" i="3" s="1"/>
  <c r="J337" i="3"/>
  <c r="I337" i="3" a="1"/>
  <c r="I337" i="3" s="1"/>
  <c r="H337" i="3" a="1"/>
  <c r="H337" i="3" s="1"/>
  <c r="G337" i="3" a="1"/>
  <c r="G337" i="3" s="1"/>
  <c r="F337" i="3" a="1"/>
  <c r="F337" i="3" s="1"/>
  <c r="E337" i="3" a="1"/>
  <c r="E337" i="3" s="1"/>
  <c r="D337" i="3" a="1"/>
  <c r="D337" i="3" s="1"/>
  <c r="B336" i="3"/>
  <c r="P336" i="3"/>
  <c r="O336" i="3"/>
  <c r="N336" i="3"/>
  <c r="M336" i="3" a="1"/>
  <c r="M336" i="3" s="1"/>
  <c r="L336" i="3" a="1"/>
  <c r="L336" i="3" s="1"/>
  <c r="K336" i="3" a="1"/>
  <c r="K336" i="3" s="1"/>
  <c r="J336" i="3"/>
  <c r="I336" i="3" a="1"/>
  <c r="I336" i="3" s="1"/>
  <c r="H336" i="3" a="1"/>
  <c r="H336" i="3" s="1"/>
  <c r="G336" i="3" a="1"/>
  <c r="G336" i="3" s="1"/>
  <c r="F336" i="3" a="1"/>
  <c r="F336" i="3" s="1"/>
  <c r="E336" i="3" a="1"/>
  <c r="E336" i="3" s="1"/>
  <c r="D336" i="3" a="1"/>
  <c r="D336" i="3" s="1"/>
  <c r="B335" i="3"/>
  <c r="P335" i="3"/>
  <c r="O335" i="3"/>
  <c r="N335" i="3"/>
  <c r="M335" i="3" a="1"/>
  <c r="M335" i="3" s="1"/>
  <c r="L335" i="3" a="1"/>
  <c r="L335" i="3" s="1"/>
  <c r="K335" i="3" a="1"/>
  <c r="K335" i="3" s="1"/>
  <c r="J335" i="3"/>
  <c r="I335" i="3" a="1"/>
  <c r="I335" i="3" s="1"/>
  <c r="H335" i="3" a="1"/>
  <c r="H335" i="3" s="1"/>
  <c r="G335" i="3" a="1"/>
  <c r="G335" i="3" s="1"/>
  <c r="F335" i="3" a="1"/>
  <c r="F335" i="3" s="1"/>
  <c r="E335" i="3" a="1"/>
  <c r="E335" i="3" s="1"/>
  <c r="D335" i="3" a="1"/>
  <c r="D335" i="3" s="1"/>
  <c r="B334" i="3"/>
  <c r="P334" i="3"/>
  <c r="O334" i="3"/>
  <c r="N334" i="3"/>
  <c r="M334" i="3" a="1"/>
  <c r="M334" i="3" s="1"/>
  <c r="L334" i="3" a="1"/>
  <c r="L334" i="3" s="1"/>
  <c r="K334" i="3" a="1"/>
  <c r="K334" i="3" s="1"/>
  <c r="J334" i="3"/>
  <c r="I334" i="3" a="1"/>
  <c r="I334" i="3" s="1"/>
  <c r="H334" i="3" a="1"/>
  <c r="H334" i="3" s="1"/>
  <c r="G334" i="3" a="1"/>
  <c r="G334" i="3" s="1"/>
  <c r="F334" i="3" a="1"/>
  <c r="F334" i="3" s="1"/>
  <c r="E334" i="3" a="1"/>
  <c r="E334" i="3" s="1"/>
  <c r="D334" i="3" a="1"/>
  <c r="D334" i="3" s="1"/>
  <c r="B333" i="3"/>
  <c r="P333" i="3"/>
  <c r="O333" i="3"/>
  <c r="N333" i="3"/>
  <c r="M333" i="3" a="1"/>
  <c r="M333" i="3" s="1"/>
  <c r="L333" i="3" a="1"/>
  <c r="L333" i="3" s="1"/>
  <c r="K333" i="3" a="1"/>
  <c r="K333" i="3" s="1"/>
  <c r="J333" i="3"/>
  <c r="I333" i="3" a="1"/>
  <c r="I333" i="3" s="1"/>
  <c r="H333" i="3" a="1"/>
  <c r="H333" i="3" s="1"/>
  <c r="G333" i="3" a="1"/>
  <c r="G333" i="3" s="1"/>
  <c r="F333" i="3" a="1"/>
  <c r="F333" i="3" s="1"/>
  <c r="E333" i="3" a="1"/>
  <c r="E333" i="3" s="1"/>
  <c r="D333" i="3" a="1"/>
  <c r="D333" i="3" s="1"/>
  <c r="B332" i="3"/>
  <c r="P332" i="3"/>
  <c r="O332" i="3"/>
  <c r="N332" i="3"/>
  <c r="M332" i="3" a="1"/>
  <c r="M332" i="3" s="1"/>
  <c r="L332" i="3" a="1"/>
  <c r="L332" i="3" s="1"/>
  <c r="K332" i="3" a="1"/>
  <c r="K332" i="3" s="1"/>
  <c r="J332" i="3"/>
  <c r="I332" i="3" a="1"/>
  <c r="I332" i="3" s="1"/>
  <c r="H332" i="3" a="1"/>
  <c r="H332" i="3" s="1"/>
  <c r="G332" i="3" a="1"/>
  <c r="G332" i="3" s="1"/>
  <c r="F332" i="3" a="1"/>
  <c r="F332" i="3" s="1"/>
  <c r="E332" i="3" a="1"/>
  <c r="E332" i="3" s="1"/>
  <c r="D332" i="3" a="1"/>
  <c r="D332" i="3" s="1"/>
  <c r="B331" i="3"/>
  <c r="P331" i="3"/>
  <c r="O331" i="3"/>
  <c r="N331" i="3"/>
  <c r="M331" i="3" a="1"/>
  <c r="M331" i="3" s="1"/>
  <c r="L331" i="3" a="1"/>
  <c r="L331" i="3" s="1"/>
  <c r="K331" i="3" a="1"/>
  <c r="K331" i="3" s="1"/>
  <c r="J331" i="3"/>
  <c r="I331" i="3" a="1"/>
  <c r="I331" i="3" s="1"/>
  <c r="H331" i="3" a="1"/>
  <c r="H331" i="3" s="1"/>
  <c r="G331" i="3" a="1"/>
  <c r="G331" i="3" s="1"/>
  <c r="F331" i="3" a="1"/>
  <c r="F331" i="3" s="1"/>
  <c r="E331" i="3" a="1"/>
  <c r="E331" i="3" s="1"/>
  <c r="D331" i="3" a="1"/>
  <c r="D331" i="3" s="1"/>
  <c r="B330" i="3"/>
  <c r="P330" i="3"/>
  <c r="O330" i="3"/>
  <c r="N330" i="3"/>
  <c r="M330" i="3" a="1"/>
  <c r="M330" i="3" s="1"/>
  <c r="L330" i="3" a="1"/>
  <c r="L330" i="3" s="1"/>
  <c r="K330" i="3" a="1"/>
  <c r="K330" i="3" s="1"/>
  <c r="J330" i="3"/>
  <c r="I330" i="3" a="1"/>
  <c r="I330" i="3" s="1"/>
  <c r="H330" i="3" a="1"/>
  <c r="H330" i="3" s="1"/>
  <c r="G330" i="3" a="1"/>
  <c r="G330" i="3" s="1"/>
  <c r="F330" i="3" a="1"/>
  <c r="F330" i="3" s="1"/>
  <c r="E330" i="3" a="1"/>
  <c r="E330" i="3" s="1"/>
  <c r="D330" i="3" a="1"/>
  <c r="D330" i="3" s="1"/>
  <c r="B329" i="3"/>
  <c r="P329" i="3"/>
  <c r="O329" i="3"/>
  <c r="N329" i="3"/>
  <c r="M329" i="3" a="1"/>
  <c r="M329" i="3" s="1"/>
  <c r="L329" i="3" a="1"/>
  <c r="L329" i="3" s="1"/>
  <c r="K329" i="3" a="1"/>
  <c r="K329" i="3" s="1"/>
  <c r="J329" i="3"/>
  <c r="I329" i="3" a="1"/>
  <c r="I329" i="3" s="1"/>
  <c r="H329" i="3" a="1"/>
  <c r="H329" i="3" s="1"/>
  <c r="G329" i="3" a="1"/>
  <c r="G329" i="3" s="1"/>
  <c r="F329" i="3" a="1"/>
  <c r="F329" i="3" s="1"/>
  <c r="E329" i="3" a="1"/>
  <c r="E329" i="3" s="1"/>
  <c r="D329" i="3" a="1"/>
  <c r="D329" i="3" s="1"/>
  <c r="B328" i="3"/>
  <c r="P328" i="3"/>
  <c r="O328" i="3"/>
  <c r="N328" i="3"/>
  <c r="M328" i="3" a="1"/>
  <c r="M328" i="3" s="1"/>
  <c r="L328" i="3" a="1"/>
  <c r="L328" i="3" s="1"/>
  <c r="K328" i="3" a="1"/>
  <c r="K328" i="3" s="1"/>
  <c r="J328" i="3"/>
  <c r="I328" i="3" a="1"/>
  <c r="I328" i="3" s="1"/>
  <c r="H328" i="3" a="1"/>
  <c r="H328" i="3" s="1"/>
  <c r="G328" i="3" a="1"/>
  <c r="G328" i="3" s="1"/>
  <c r="F328" i="3" a="1"/>
  <c r="F328" i="3" s="1"/>
  <c r="E328" i="3" a="1"/>
  <c r="E328" i="3" s="1"/>
  <c r="D328" i="3" a="1"/>
  <c r="D328" i="3" s="1"/>
  <c r="B327" i="3"/>
  <c r="P327" i="3"/>
  <c r="O327" i="3"/>
  <c r="N327" i="3"/>
  <c r="M327" i="3" a="1"/>
  <c r="M327" i="3" s="1"/>
  <c r="L327" i="3" a="1"/>
  <c r="L327" i="3" s="1"/>
  <c r="K327" i="3" a="1"/>
  <c r="K327" i="3" s="1"/>
  <c r="J327" i="3"/>
  <c r="I327" i="3" a="1"/>
  <c r="I327" i="3" s="1"/>
  <c r="H327" i="3" a="1"/>
  <c r="H327" i="3" s="1"/>
  <c r="G327" i="3" a="1"/>
  <c r="G327" i="3" s="1"/>
  <c r="F327" i="3" a="1"/>
  <c r="F327" i="3" s="1"/>
  <c r="E327" i="3" a="1"/>
  <c r="E327" i="3" s="1"/>
  <c r="D327" i="3" a="1"/>
  <c r="D327" i="3" s="1"/>
  <c r="B326" i="3"/>
  <c r="P326" i="3"/>
  <c r="O326" i="3"/>
  <c r="N326" i="3"/>
  <c r="M326" i="3" a="1"/>
  <c r="M326" i="3" s="1"/>
  <c r="L326" i="3" a="1"/>
  <c r="L326" i="3" s="1"/>
  <c r="K326" i="3" a="1"/>
  <c r="K326" i="3" s="1"/>
  <c r="J326" i="3"/>
  <c r="I326" i="3" a="1"/>
  <c r="I326" i="3" s="1"/>
  <c r="H326" i="3" a="1"/>
  <c r="H326" i="3" s="1"/>
  <c r="G326" i="3" a="1"/>
  <c r="G326" i="3" s="1"/>
  <c r="F326" i="3" a="1"/>
  <c r="F326" i="3" s="1"/>
  <c r="E326" i="3" a="1"/>
  <c r="E326" i="3" s="1"/>
  <c r="D326" i="3" a="1"/>
  <c r="D326" i="3" s="1"/>
  <c r="B325" i="3"/>
  <c r="P325" i="3"/>
  <c r="O325" i="3"/>
  <c r="N325" i="3"/>
  <c r="M325" i="3" a="1"/>
  <c r="M325" i="3" s="1"/>
  <c r="L325" i="3" a="1"/>
  <c r="L325" i="3" s="1"/>
  <c r="K325" i="3" a="1"/>
  <c r="K325" i="3" s="1"/>
  <c r="J325" i="3"/>
  <c r="I325" i="3" a="1"/>
  <c r="I325" i="3" s="1"/>
  <c r="H325" i="3" a="1"/>
  <c r="H325" i="3" s="1"/>
  <c r="G325" i="3" a="1"/>
  <c r="G325" i="3" s="1"/>
  <c r="F325" i="3" a="1"/>
  <c r="F325" i="3" s="1"/>
  <c r="E325" i="3" a="1"/>
  <c r="E325" i="3" s="1"/>
  <c r="D325" i="3" a="1"/>
  <c r="D325" i="3" s="1"/>
  <c r="B324" i="3"/>
  <c r="P324" i="3"/>
  <c r="O324" i="3"/>
  <c r="N324" i="3"/>
  <c r="M324" i="3" a="1"/>
  <c r="M324" i="3" s="1"/>
  <c r="L324" i="3" a="1"/>
  <c r="L324" i="3" s="1"/>
  <c r="K324" i="3" a="1"/>
  <c r="K324" i="3" s="1"/>
  <c r="J324" i="3"/>
  <c r="I324" i="3" a="1"/>
  <c r="I324" i="3" s="1"/>
  <c r="H324" i="3" a="1"/>
  <c r="H324" i="3" s="1"/>
  <c r="G324" i="3" a="1"/>
  <c r="G324" i="3" s="1"/>
  <c r="F324" i="3" a="1"/>
  <c r="F324" i="3" s="1"/>
  <c r="E324" i="3" a="1"/>
  <c r="E324" i="3" s="1"/>
  <c r="D324" i="3" a="1"/>
  <c r="D324" i="3" s="1"/>
  <c r="B323" i="3"/>
  <c r="P323" i="3"/>
  <c r="O323" i="3"/>
  <c r="N323" i="3"/>
  <c r="M323" i="3" a="1"/>
  <c r="M323" i="3" s="1"/>
  <c r="L323" i="3" a="1"/>
  <c r="L323" i="3" s="1"/>
  <c r="K323" i="3" a="1"/>
  <c r="K323" i="3" s="1"/>
  <c r="J323" i="3"/>
  <c r="I323" i="3" a="1"/>
  <c r="I323" i="3" s="1"/>
  <c r="H323" i="3" a="1"/>
  <c r="H323" i="3" s="1"/>
  <c r="G323" i="3" a="1"/>
  <c r="G323" i="3" s="1"/>
  <c r="F323" i="3" a="1"/>
  <c r="F323" i="3" s="1"/>
  <c r="E323" i="3" a="1"/>
  <c r="E323" i="3" s="1"/>
  <c r="D323" i="3" a="1"/>
  <c r="D323" i="3" s="1"/>
  <c r="B322" i="3"/>
  <c r="P322" i="3"/>
  <c r="O322" i="3"/>
  <c r="N322" i="3"/>
  <c r="M322" i="3" a="1"/>
  <c r="M322" i="3" s="1"/>
  <c r="L322" i="3" a="1"/>
  <c r="L322" i="3" s="1"/>
  <c r="K322" i="3" a="1"/>
  <c r="K322" i="3" s="1"/>
  <c r="J322" i="3"/>
  <c r="I322" i="3" a="1"/>
  <c r="I322" i="3" s="1"/>
  <c r="H322" i="3" a="1"/>
  <c r="H322" i="3" s="1"/>
  <c r="G322" i="3" a="1"/>
  <c r="G322" i="3" s="1"/>
  <c r="F322" i="3" a="1"/>
  <c r="F322" i="3" s="1"/>
  <c r="E322" i="3" a="1"/>
  <c r="E322" i="3" s="1"/>
  <c r="D322" i="3" a="1"/>
  <c r="D322" i="3" s="1"/>
  <c r="B321" i="3"/>
  <c r="P321" i="3"/>
  <c r="O321" i="3"/>
  <c r="N321" i="3"/>
  <c r="M321" i="3" a="1"/>
  <c r="M321" i="3" s="1"/>
  <c r="L321" i="3" a="1"/>
  <c r="L321" i="3" s="1"/>
  <c r="K321" i="3" a="1"/>
  <c r="K321" i="3" s="1"/>
  <c r="J321" i="3"/>
  <c r="I321" i="3" a="1"/>
  <c r="I321" i="3" s="1"/>
  <c r="H321" i="3" a="1"/>
  <c r="H321" i="3" s="1"/>
  <c r="G321" i="3" a="1"/>
  <c r="G321" i="3" s="1"/>
  <c r="F321" i="3" a="1"/>
  <c r="F321" i="3" s="1"/>
  <c r="E321" i="3" a="1"/>
  <c r="E321" i="3" s="1"/>
  <c r="D321" i="3" a="1"/>
  <c r="D321" i="3" s="1"/>
  <c r="B320" i="3"/>
  <c r="P320" i="3"/>
  <c r="O320" i="3"/>
  <c r="N320" i="3"/>
  <c r="M320" i="3" a="1"/>
  <c r="M320" i="3" s="1"/>
  <c r="L320" i="3" a="1"/>
  <c r="L320" i="3" s="1"/>
  <c r="K320" i="3" a="1"/>
  <c r="K320" i="3" s="1"/>
  <c r="J320" i="3"/>
  <c r="I320" i="3" a="1"/>
  <c r="I320" i="3" s="1"/>
  <c r="H320" i="3" a="1"/>
  <c r="H320" i="3" s="1"/>
  <c r="G320" i="3" a="1"/>
  <c r="G320" i="3" s="1"/>
  <c r="F320" i="3" a="1"/>
  <c r="F320" i="3" s="1"/>
  <c r="E320" i="3" a="1"/>
  <c r="E320" i="3" s="1"/>
  <c r="D320" i="3" a="1"/>
  <c r="D320" i="3" s="1"/>
  <c r="B319" i="3"/>
  <c r="P319" i="3"/>
  <c r="O319" i="3"/>
  <c r="N319" i="3"/>
  <c r="M319" i="3" a="1"/>
  <c r="M319" i="3" s="1"/>
  <c r="L319" i="3" a="1"/>
  <c r="L319" i="3" s="1"/>
  <c r="K319" i="3" a="1"/>
  <c r="K319" i="3" s="1"/>
  <c r="J319" i="3"/>
  <c r="I319" i="3" a="1"/>
  <c r="I319" i="3" s="1"/>
  <c r="H319" i="3" a="1"/>
  <c r="H319" i="3" s="1"/>
  <c r="G319" i="3" a="1"/>
  <c r="G319" i="3" s="1"/>
  <c r="F319" i="3" a="1"/>
  <c r="F319" i="3" s="1"/>
  <c r="E319" i="3" a="1"/>
  <c r="E319" i="3" s="1"/>
  <c r="D319" i="3" a="1"/>
  <c r="D319" i="3" s="1"/>
  <c r="B318" i="3"/>
  <c r="P318" i="3"/>
  <c r="O318" i="3"/>
  <c r="N318" i="3"/>
  <c r="M318" i="3" a="1"/>
  <c r="M318" i="3" s="1"/>
  <c r="L318" i="3" a="1"/>
  <c r="L318" i="3" s="1"/>
  <c r="K318" i="3" a="1"/>
  <c r="K318" i="3" s="1"/>
  <c r="J318" i="3"/>
  <c r="I318" i="3" a="1"/>
  <c r="I318" i="3" s="1"/>
  <c r="H318" i="3" a="1"/>
  <c r="H318" i="3" s="1"/>
  <c r="G318" i="3" a="1"/>
  <c r="G318" i="3" s="1"/>
  <c r="F318" i="3" a="1"/>
  <c r="F318" i="3" s="1"/>
  <c r="E318" i="3" a="1"/>
  <c r="E318" i="3" s="1"/>
  <c r="D318" i="3" a="1"/>
  <c r="D318" i="3" s="1"/>
  <c r="B317" i="3"/>
  <c r="P317" i="3"/>
  <c r="O317" i="3"/>
  <c r="N317" i="3"/>
  <c r="M317" i="3" a="1"/>
  <c r="M317" i="3" s="1"/>
  <c r="L317" i="3" a="1"/>
  <c r="L317" i="3" s="1"/>
  <c r="K317" i="3" a="1"/>
  <c r="K317" i="3" s="1"/>
  <c r="J317" i="3"/>
  <c r="I317" i="3" a="1"/>
  <c r="I317" i="3" s="1"/>
  <c r="H317" i="3" a="1"/>
  <c r="H317" i="3" s="1"/>
  <c r="G317" i="3" a="1"/>
  <c r="G317" i="3" s="1"/>
  <c r="F317" i="3" a="1"/>
  <c r="F317" i="3" s="1"/>
  <c r="E317" i="3" a="1"/>
  <c r="E317" i="3" s="1"/>
  <c r="D317" i="3" a="1"/>
  <c r="D317" i="3" s="1"/>
  <c r="B316" i="3"/>
  <c r="P316" i="3"/>
  <c r="O316" i="3"/>
  <c r="N316" i="3"/>
  <c r="M316" i="3" a="1"/>
  <c r="M316" i="3" s="1"/>
  <c r="L316" i="3" a="1"/>
  <c r="L316" i="3" s="1"/>
  <c r="K316" i="3" a="1"/>
  <c r="K316" i="3" s="1"/>
  <c r="J316" i="3"/>
  <c r="I316" i="3" a="1"/>
  <c r="I316" i="3" s="1"/>
  <c r="H316" i="3" a="1"/>
  <c r="H316" i="3" s="1"/>
  <c r="G316" i="3" a="1"/>
  <c r="G316" i="3" s="1"/>
  <c r="F316" i="3" a="1"/>
  <c r="F316" i="3" s="1"/>
  <c r="E316" i="3" a="1"/>
  <c r="E316" i="3" s="1"/>
  <c r="D316" i="3" a="1"/>
  <c r="D316" i="3" s="1"/>
  <c r="B315" i="3"/>
  <c r="P315" i="3"/>
  <c r="O315" i="3"/>
  <c r="N315" i="3"/>
  <c r="M315" i="3" a="1"/>
  <c r="M315" i="3" s="1"/>
  <c r="L315" i="3" a="1"/>
  <c r="L315" i="3" s="1"/>
  <c r="K315" i="3" a="1"/>
  <c r="K315" i="3" s="1"/>
  <c r="J315" i="3"/>
  <c r="I315" i="3" a="1"/>
  <c r="I315" i="3" s="1"/>
  <c r="H315" i="3" a="1"/>
  <c r="H315" i="3" s="1"/>
  <c r="G315" i="3" a="1"/>
  <c r="G315" i="3" s="1"/>
  <c r="F315" i="3" a="1"/>
  <c r="F315" i="3" s="1"/>
  <c r="E315" i="3" a="1"/>
  <c r="E315" i="3" s="1"/>
  <c r="D315" i="3" a="1"/>
  <c r="D315" i="3" s="1"/>
  <c r="B314" i="3"/>
  <c r="P314" i="3"/>
  <c r="O314" i="3"/>
  <c r="N314" i="3"/>
  <c r="M314" i="3" a="1"/>
  <c r="M314" i="3" s="1"/>
  <c r="L314" i="3" a="1"/>
  <c r="L314" i="3" s="1"/>
  <c r="K314" i="3" a="1"/>
  <c r="K314" i="3" s="1"/>
  <c r="J314" i="3"/>
  <c r="I314" i="3" a="1"/>
  <c r="I314" i="3" s="1"/>
  <c r="H314" i="3" a="1"/>
  <c r="H314" i="3" s="1"/>
  <c r="G314" i="3" a="1"/>
  <c r="G314" i="3" s="1"/>
  <c r="F314" i="3" a="1"/>
  <c r="F314" i="3" s="1"/>
  <c r="E314" i="3" a="1"/>
  <c r="E314" i="3" s="1"/>
  <c r="D314" i="3" a="1"/>
  <c r="D314" i="3" s="1"/>
  <c r="B313" i="3"/>
  <c r="P313" i="3"/>
  <c r="O313" i="3"/>
  <c r="N313" i="3"/>
  <c r="M313" i="3" a="1"/>
  <c r="M313" i="3" s="1"/>
  <c r="L313" i="3" a="1"/>
  <c r="L313" i="3" s="1"/>
  <c r="K313" i="3" a="1"/>
  <c r="K313" i="3" s="1"/>
  <c r="J313" i="3"/>
  <c r="I313" i="3" a="1"/>
  <c r="I313" i="3" s="1"/>
  <c r="H313" i="3" a="1"/>
  <c r="H313" i="3" s="1"/>
  <c r="G313" i="3" a="1"/>
  <c r="G313" i="3" s="1"/>
  <c r="F313" i="3" a="1"/>
  <c r="F313" i="3" s="1"/>
  <c r="E313" i="3" a="1"/>
  <c r="E313" i="3" s="1"/>
  <c r="D313" i="3" a="1"/>
  <c r="D313" i="3" s="1"/>
  <c r="B312" i="3"/>
  <c r="P312" i="3"/>
  <c r="O312" i="3"/>
  <c r="N312" i="3"/>
  <c r="M312" i="3" a="1"/>
  <c r="M312" i="3" s="1"/>
  <c r="L312" i="3" a="1"/>
  <c r="L312" i="3" s="1"/>
  <c r="K312" i="3" a="1"/>
  <c r="K312" i="3" s="1"/>
  <c r="J312" i="3"/>
  <c r="I312" i="3" a="1"/>
  <c r="I312" i="3" s="1"/>
  <c r="H312" i="3" a="1"/>
  <c r="H312" i="3" s="1"/>
  <c r="G312" i="3" a="1"/>
  <c r="G312" i="3" s="1"/>
  <c r="F312" i="3" a="1"/>
  <c r="F312" i="3" s="1"/>
  <c r="E312" i="3" a="1"/>
  <c r="E312" i="3" s="1"/>
  <c r="D312" i="3" a="1"/>
  <c r="D312" i="3" s="1"/>
  <c r="B311" i="3"/>
  <c r="P311" i="3"/>
  <c r="O311" i="3"/>
  <c r="N311" i="3"/>
  <c r="M311" i="3" a="1"/>
  <c r="M311" i="3" s="1"/>
  <c r="L311" i="3" a="1"/>
  <c r="L311" i="3" s="1"/>
  <c r="K311" i="3" a="1"/>
  <c r="K311" i="3" s="1"/>
  <c r="J311" i="3"/>
  <c r="I311" i="3" a="1"/>
  <c r="I311" i="3" s="1"/>
  <c r="H311" i="3" a="1"/>
  <c r="H311" i="3" s="1"/>
  <c r="G311" i="3" a="1"/>
  <c r="G311" i="3" s="1"/>
  <c r="F311" i="3" a="1"/>
  <c r="F311" i="3" s="1"/>
  <c r="E311" i="3" a="1"/>
  <c r="E311" i="3" s="1"/>
  <c r="D311" i="3" a="1"/>
  <c r="D311" i="3" s="1"/>
  <c r="B310" i="3"/>
  <c r="P310" i="3"/>
  <c r="O310" i="3"/>
  <c r="N310" i="3"/>
  <c r="M310" i="3" a="1"/>
  <c r="M310" i="3" s="1"/>
  <c r="L310" i="3" a="1"/>
  <c r="L310" i="3" s="1"/>
  <c r="K310" i="3" a="1"/>
  <c r="K310" i="3" s="1"/>
  <c r="J310" i="3"/>
  <c r="I310" i="3" a="1"/>
  <c r="I310" i="3" s="1"/>
  <c r="H310" i="3" a="1"/>
  <c r="H310" i="3" s="1"/>
  <c r="G310" i="3" a="1"/>
  <c r="G310" i="3" s="1"/>
  <c r="F310" i="3" a="1"/>
  <c r="F310" i="3" s="1"/>
  <c r="E310" i="3" a="1"/>
  <c r="E310" i="3" s="1"/>
  <c r="D310" i="3" a="1"/>
  <c r="D310" i="3" s="1"/>
  <c r="B309" i="3"/>
  <c r="P309" i="3"/>
  <c r="O309" i="3"/>
  <c r="N309" i="3"/>
  <c r="M309" i="3" a="1"/>
  <c r="M309" i="3" s="1"/>
  <c r="L309" i="3" a="1"/>
  <c r="L309" i="3" s="1"/>
  <c r="K309" i="3" a="1"/>
  <c r="K309" i="3" s="1"/>
  <c r="J309" i="3"/>
  <c r="I309" i="3" a="1"/>
  <c r="I309" i="3" s="1"/>
  <c r="H309" i="3" a="1"/>
  <c r="H309" i="3" s="1"/>
  <c r="G309" i="3" a="1"/>
  <c r="G309" i="3" s="1"/>
  <c r="F309" i="3" a="1"/>
  <c r="F309" i="3" s="1"/>
  <c r="E309" i="3" a="1"/>
  <c r="E309" i="3" s="1"/>
  <c r="D309" i="3" a="1"/>
  <c r="D309" i="3" s="1"/>
  <c r="B308" i="3"/>
  <c r="P308" i="3"/>
  <c r="O308" i="3"/>
  <c r="N308" i="3"/>
  <c r="M308" i="3" a="1"/>
  <c r="M308" i="3" s="1"/>
  <c r="L308" i="3" a="1"/>
  <c r="L308" i="3" s="1"/>
  <c r="K308" i="3" a="1"/>
  <c r="K308" i="3" s="1"/>
  <c r="J308" i="3"/>
  <c r="I308" i="3" a="1"/>
  <c r="I308" i="3" s="1"/>
  <c r="H308" i="3" a="1"/>
  <c r="H308" i="3" s="1"/>
  <c r="G308" i="3" a="1"/>
  <c r="G308" i="3" s="1"/>
  <c r="F308" i="3" a="1"/>
  <c r="F308" i="3" s="1"/>
  <c r="E308" i="3" a="1"/>
  <c r="E308" i="3" s="1"/>
  <c r="D308" i="3" a="1"/>
  <c r="D308" i="3" s="1"/>
  <c r="B307" i="3"/>
  <c r="P307" i="3"/>
  <c r="O307" i="3"/>
  <c r="N307" i="3"/>
  <c r="M307" i="3" a="1"/>
  <c r="M307" i="3" s="1"/>
  <c r="L307" i="3" a="1"/>
  <c r="L307" i="3" s="1"/>
  <c r="K307" i="3" a="1"/>
  <c r="K307" i="3" s="1"/>
  <c r="J307" i="3"/>
  <c r="I307" i="3" a="1"/>
  <c r="I307" i="3" s="1"/>
  <c r="H307" i="3" a="1"/>
  <c r="H307" i="3" s="1"/>
  <c r="G307" i="3" a="1"/>
  <c r="G307" i="3" s="1"/>
  <c r="F307" i="3" a="1"/>
  <c r="F307" i="3" s="1"/>
  <c r="E307" i="3" a="1"/>
  <c r="E307" i="3" s="1"/>
  <c r="D307" i="3" a="1"/>
  <c r="D307" i="3" s="1"/>
  <c r="B306" i="3"/>
  <c r="P306" i="3"/>
  <c r="O306" i="3"/>
  <c r="N306" i="3"/>
  <c r="M306" i="3" a="1"/>
  <c r="M306" i="3" s="1"/>
  <c r="L306" i="3" a="1"/>
  <c r="L306" i="3" s="1"/>
  <c r="K306" i="3" a="1"/>
  <c r="K306" i="3" s="1"/>
  <c r="J306" i="3"/>
  <c r="I306" i="3" a="1"/>
  <c r="I306" i="3" s="1"/>
  <c r="H306" i="3" a="1"/>
  <c r="H306" i="3" s="1"/>
  <c r="G306" i="3" a="1"/>
  <c r="G306" i="3" s="1"/>
  <c r="F306" i="3" a="1"/>
  <c r="F306" i="3" s="1"/>
  <c r="E306" i="3" a="1"/>
  <c r="E306" i="3" s="1"/>
  <c r="D306" i="3" a="1"/>
  <c r="D306" i="3" s="1"/>
  <c r="B305" i="3"/>
  <c r="P305" i="3"/>
  <c r="O305" i="3"/>
  <c r="N305" i="3"/>
  <c r="M305" i="3" a="1"/>
  <c r="M305" i="3" s="1"/>
  <c r="L305" i="3" a="1"/>
  <c r="L305" i="3" s="1"/>
  <c r="K305" i="3" a="1"/>
  <c r="K305" i="3" s="1"/>
  <c r="J305" i="3"/>
  <c r="I305" i="3" a="1"/>
  <c r="I305" i="3" s="1"/>
  <c r="H305" i="3" a="1"/>
  <c r="H305" i="3" s="1"/>
  <c r="G305" i="3" a="1"/>
  <c r="G305" i="3" s="1"/>
  <c r="F305" i="3" a="1"/>
  <c r="F305" i="3" s="1"/>
  <c r="E305" i="3" a="1"/>
  <c r="E305" i="3" s="1"/>
  <c r="D305" i="3" a="1"/>
  <c r="D305" i="3" s="1"/>
  <c r="B304" i="3"/>
  <c r="P304" i="3"/>
  <c r="O304" i="3"/>
  <c r="N304" i="3"/>
  <c r="M304" i="3" a="1"/>
  <c r="M304" i="3" s="1"/>
  <c r="L304" i="3" a="1"/>
  <c r="L304" i="3" s="1"/>
  <c r="K304" i="3" a="1"/>
  <c r="K304" i="3" s="1"/>
  <c r="J304" i="3"/>
  <c r="I304" i="3" a="1"/>
  <c r="I304" i="3" s="1"/>
  <c r="H304" i="3" a="1"/>
  <c r="H304" i="3" s="1"/>
  <c r="G304" i="3" a="1"/>
  <c r="G304" i="3" s="1"/>
  <c r="F304" i="3" a="1"/>
  <c r="F304" i="3" s="1"/>
  <c r="E304" i="3" a="1"/>
  <c r="E304" i="3" s="1"/>
  <c r="D304" i="3" a="1"/>
  <c r="D304" i="3" s="1"/>
  <c r="B303" i="3"/>
  <c r="P303" i="3"/>
  <c r="O303" i="3"/>
  <c r="N303" i="3"/>
  <c r="M303" i="3" a="1"/>
  <c r="M303" i="3" s="1"/>
  <c r="L303" i="3" a="1"/>
  <c r="L303" i="3" s="1"/>
  <c r="K303" i="3" a="1"/>
  <c r="K303" i="3" s="1"/>
  <c r="J303" i="3"/>
  <c r="I303" i="3" a="1"/>
  <c r="I303" i="3" s="1"/>
  <c r="H303" i="3" a="1"/>
  <c r="H303" i="3" s="1"/>
  <c r="G303" i="3" a="1"/>
  <c r="G303" i="3" s="1"/>
  <c r="F303" i="3" a="1"/>
  <c r="F303" i="3" s="1"/>
  <c r="E303" i="3" a="1"/>
  <c r="E303" i="3" s="1"/>
  <c r="D303" i="3" a="1"/>
  <c r="D303" i="3" s="1"/>
  <c r="B302" i="3"/>
  <c r="P302" i="3"/>
  <c r="O302" i="3"/>
  <c r="N302" i="3"/>
  <c r="M302" i="3" a="1"/>
  <c r="M302" i="3" s="1"/>
  <c r="L302" i="3" a="1"/>
  <c r="L302" i="3" s="1"/>
  <c r="K302" i="3" a="1"/>
  <c r="K302" i="3" s="1"/>
  <c r="J302" i="3"/>
  <c r="I302" i="3" a="1"/>
  <c r="I302" i="3" s="1"/>
  <c r="H302" i="3" a="1"/>
  <c r="H302" i="3" s="1"/>
  <c r="G302" i="3" a="1"/>
  <c r="G302" i="3" s="1"/>
  <c r="F302" i="3" a="1"/>
  <c r="F302" i="3" s="1"/>
  <c r="E302" i="3" a="1"/>
  <c r="E302" i="3" s="1"/>
  <c r="D302" i="3" a="1"/>
  <c r="D302" i="3" s="1"/>
  <c r="B301" i="3"/>
  <c r="P301" i="3"/>
  <c r="O301" i="3"/>
  <c r="N301" i="3"/>
  <c r="M301" i="3" a="1"/>
  <c r="M301" i="3" s="1"/>
  <c r="L301" i="3" a="1"/>
  <c r="L301" i="3" s="1"/>
  <c r="K301" i="3" a="1"/>
  <c r="K301" i="3" s="1"/>
  <c r="J301" i="3"/>
  <c r="I301" i="3" a="1"/>
  <c r="I301" i="3" s="1"/>
  <c r="H301" i="3" a="1"/>
  <c r="H301" i="3" s="1"/>
  <c r="G301" i="3" a="1"/>
  <c r="G301" i="3" s="1"/>
  <c r="F301" i="3" a="1"/>
  <c r="F301" i="3" s="1"/>
  <c r="E301" i="3" a="1"/>
  <c r="E301" i="3" s="1"/>
  <c r="D301" i="3" a="1"/>
  <c r="D301" i="3" s="1"/>
  <c r="B300" i="3"/>
  <c r="P300" i="3"/>
  <c r="O300" i="3"/>
  <c r="N300" i="3"/>
  <c r="M300" i="3" a="1"/>
  <c r="M300" i="3" s="1"/>
  <c r="L300" i="3" a="1"/>
  <c r="L300" i="3" s="1"/>
  <c r="K300" i="3" a="1"/>
  <c r="K300" i="3" s="1"/>
  <c r="J300" i="3"/>
  <c r="I300" i="3" a="1"/>
  <c r="I300" i="3" s="1"/>
  <c r="H300" i="3" a="1"/>
  <c r="H300" i="3" s="1"/>
  <c r="G300" i="3" a="1"/>
  <c r="G300" i="3" s="1"/>
  <c r="F300" i="3" a="1"/>
  <c r="F300" i="3" s="1"/>
  <c r="E300" i="3" a="1"/>
  <c r="E300" i="3" s="1"/>
  <c r="D300" i="3" a="1"/>
  <c r="D300" i="3" s="1"/>
  <c r="B299" i="3"/>
  <c r="P299" i="3"/>
  <c r="O299" i="3"/>
  <c r="N299" i="3"/>
  <c r="M299" i="3" a="1"/>
  <c r="M299" i="3" s="1"/>
  <c r="L299" i="3" a="1"/>
  <c r="L299" i="3" s="1"/>
  <c r="K299" i="3" a="1"/>
  <c r="K299" i="3" s="1"/>
  <c r="J299" i="3"/>
  <c r="I299" i="3" a="1"/>
  <c r="I299" i="3" s="1"/>
  <c r="H299" i="3" a="1"/>
  <c r="H299" i="3" s="1"/>
  <c r="G299" i="3" a="1"/>
  <c r="G299" i="3" s="1"/>
  <c r="F299" i="3" a="1"/>
  <c r="F299" i="3" s="1"/>
  <c r="E299" i="3" a="1"/>
  <c r="E299" i="3" s="1"/>
  <c r="D299" i="3" a="1"/>
  <c r="D299" i="3" s="1"/>
  <c r="B298" i="3"/>
  <c r="P298" i="3"/>
  <c r="O298" i="3"/>
  <c r="N298" i="3"/>
  <c r="M298" i="3" a="1"/>
  <c r="M298" i="3" s="1"/>
  <c r="L298" i="3" a="1"/>
  <c r="L298" i="3" s="1"/>
  <c r="K298" i="3" a="1"/>
  <c r="K298" i="3" s="1"/>
  <c r="J298" i="3"/>
  <c r="I298" i="3" a="1"/>
  <c r="I298" i="3" s="1"/>
  <c r="H298" i="3" a="1"/>
  <c r="H298" i="3" s="1"/>
  <c r="G298" i="3" a="1"/>
  <c r="G298" i="3" s="1"/>
  <c r="F298" i="3" a="1"/>
  <c r="F298" i="3" s="1"/>
  <c r="E298" i="3" a="1"/>
  <c r="E298" i="3" s="1"/>
  <c r="D298" i="3" a="1"/>
  <c r="D298" i="3" s="1"/>
  <c r="B297" i="3"/>
  <c r="P297" i="3"/>
  <c r="O297" i="3"/>
  <c r="N297" i="3"/>
  <c r="M297" i="3" a="1"/>
  <c r="M297" i="3" s="1"/>
  <c r="L297" i="3" a="1"/>
  <c r="L297" i="3" s="1"/>
  <c r="K297" i="3" a="1"/>
  <c r="K297" i="3" s="1"/>
  <c r="J297" i="3"/>
  <c r="I297" i="3" a="1"/>
  <c r="I297" i="3" s="1"/>
  <c r="H297" i="3" a="1"/>
  <c r="H297" i="3" s="1"/>
  <c r="G297" i="3" a="1"/>
  <c r="G297" i="3" s="1"/>
  <c r="F297" i="3" a="1"/>
  <c r="F297" i="3" s="1"/>
  <c r="E297" i="3" a="1"/>
  <c r="E297" i="3" s="1"/>
  <c r="D297" i="3" a="1"/>
  <c r="D297" i="3" s="1"/>
  <c r="B296" i="3"/>
  <c r="P296" i="3"/>
  <c r="O296" i="3"/>
  <c r="N296" i="3"/>
  <c r="M296" i="3" a="1"/>
  <c r="M296" i="3" s="1"/>
  <c r="L296" i="3" a="1"/>
  <c r="L296" i="3" s="1"/>
  <c r="K296" i="3" a="1"/>
  <c r="K296" i="3" s="1"/>
  <c r="J296" i="3"/>
  <c r="I296" i="3" a="1"/>
  <c r="I296" i="3" s="1"/>
  <c r="H296" i="3" a="1"/>
  <c r="H296" i="3" s="1"/>
  <c r="G296" i="3" a="1"/>
  <c r="G296" i="3" s="1"/>
  <c r="F296" i="3" a="1"/>
  <c r="F296" i="3" s="1"/>
  <c r="E296" i="3" a="1"/>
  <c r="E296" i="3" s="1"/>
  <c r="D296" i="3" a="1"/>
  <c r="D296" i="3" s="1"/>
  <c r="B295" i="3"/>
  <c r="P295" i="3"/>
  <c r="O295" i="3"/>
  <c r="N295" i="3"/>
  <c r="M295" i="3" a="1"/>
  <c r="M295" i="3" s="1"/>
  <c r="L295" i="3" a="1"/>
  <c r="L295" i="3" s="1"/>
  <c r="K295" i="3" a="1"/>
  <c r="K295" i="3" s="1"/>
  <c r="J295" i="3"/>
  <c r="I295" i="3" a="1"/>
  <c r="I295" i="3" s="1"/>
  <c r="H295" i="3" a="1"/>
  <c r="H295" i="3" s="1"/>
  <c r="G295" i="3" a="1"/>
  <c r="G295" i="3" s="1"/>
  <c r="F295" i="3" a="1"/>
  <c r="F295" i="3" s="1"/>
  <c r="E295" i="3" a="1"/>
  <c r="E295" i="3" s="1"/>
  <c r="D295" i="3" a="1"/>
  <c r="D295" i="3" s="1"/>
  <c r="B294" i="3"/>
  <c r="P294" i="3"/>
  <c r="O294" i="3"/>
  <c r="N294" i="3"/>
  <c r="M294" i="3" a="1"/>
  <c r="M294" i="3" s="1"/>
  <c r="L294" i="3" a="1"/>
  <c r="L294" i="3" s="1"/>
  <c r="K294" i="3" a="1"/>
  <c r="K294" i="3" s="1"/>
  <c r="J294" i="3"/>
  <c r="I294" i="3" a="1"/>
  <c r="I294" i="3" s="1"/>
  <c r="H294" i="3" a="1"/>
  <c r="H294" i="3" s="1"/>
  <c r="G294" i="3" a="1"/>
  <c r="G294" i="3" s="1"/>
  <c r="F294" i="3" a="1"/>
  <c r="F294" i="3" s="1"/>
  <c r="E294" i="3" a="1"/>
  <c r="E294" i="3" s="1"/>
  <c r="D294" i="3" a="1"/>
  <c r="D294" i="3" s="1"/>
  <c r="B293" i="3"/>
  <c r="P293" i="3"/>
  <c r="O293" i="3"/>
  <c r="N293" i="3"/>
  <c r="M293" i="3" a="1"/>
  <c r="M293" i="3" s="1"/>
  <c r="L293" i="3" a="1"/>
  <c r="L293" i="3" s="1"/>
  <c r="K293" i="3" a="1"/>
  <c r="K293" i="3" s="1"/>
  <c r="J293" i="3"/>
  <c r="I293" i="3" a="1"/>
  <c r="I293" i="3" s="1"/>
  <c r="H293" i="3" a="1"/>
  <c r="H293" i="3" s="1"/>
  <c r="G293" i="3" a="1"/>
  <c r="G293" i="3" s="1"/>
  <c r="F293" i="3" a="1"/>
  <c r="F293" i="3" s="1"/>
  <c r="E293" i="3" a="1"/>
  <c r="E293" i="3" s="1"/>
  <c r="D293" i="3" a="1"/>
  <c r="D293" i="3" s="1"/>
  <c r="B292" i="3"/>
  <c r="P292" i="3"/>
  <c r="O292" i="3"/>
  <c r="N292" i="3"/>
  <c r="M292" i="3" a="1"/>
  <c r="M292" i="3" s="1"/>
  <c r="L292" i="3" a="1"/>
  <c r="L292" i="3" s="1"/>
  <c r="K292" i="3" a="1"/>
  <c r="K292" i="3" s="1"/>
  <c r="J292" i="3"/>
  <c r="I292" i="3" a="1"/>
  <c r="I292" i="3" s="1"/>
  <c r="H292" i="3" a="1"/>
  <c r="H292" i="3" s="1"/>
  <c r="G292" i="3" a="1"/>
  <c r="G292" i="3" s="1"/>
  <c r="F292" i="3" a="1"/>
  <c r="F292" i="3" s="1"/>
  <c r="E292" i="3" a="1"/>
  <c r="E292" i="3" s="1"/>
  <c r="D292" i="3" a="1"/>
  <c r="D292" i="3" s="1"/>
  <c r="B291" i="3"/>
  <c r="P291" i="3"/>
  <c r="O291" i="3"/>
  <c r="N291" i="3"/>
  <c r="M291" i="3" a="1"/>
  <c r="M291" i="3" s="1"/>
  <c r="L291" i="3" a="1"/>
  <c r="L291" i="3" s="1"/>
  <c r="K291" i="3" a="1"/>
  <c r="K291" i="3" s="1"/>
  <c r="J291" i="3"/>
  <c r="I291" i="3" a="1"/>
  <c r="I291" i="3" s="1"/>
  <c r="H291" i="3" a="1"/>
  <c r="H291" i="3" s="1"/>
  <c r="G291" i="3" a="1"/>
  <c r="G291" i="3" s="1"/>
  <c r="F291" i="3" a="1"/>
  <c r="F291" i="3" s="1"/>
  <c r="E291" i="3" a="1"/>
  <c r="E291" i="3" s="1"/>
  <c r="D291" i="3" a="1"/>
  <c r="D291" i="3" s="1"/>
  <c r="B290" i="3"/>
  <c r="P290" i="3"/>
  <c r="O290" i="3"/>
  <c r="N290" i="3"/>
  <c r="M290" i="3" a="1"/>
  <c r="M290" i="3" s="1"/>
  <c r="L290" i="3" a="1"/>
  <c r="L290" i="3" s="1"/>
  <c r="K290" i="3" a="1"/>
  <c r="K290" i="3" s="1"/>
  <c r="J290" i="3"/>
  <c r="I290" i="3" a="1"/>
  <c r="I290" i="3" s="1"/>
  <c r="H290" i="3" a="1"/>
  <c r="H290" i="3" s="1"/>
  <c r="G290" i="3" a="1"/>
  <c r="G290" i="3" s="1"/>
  <c r="F290" i="3" a="1"/>
  <c r="F290" i="3" s="1"/>
  <c r="E290" i="3" a="1"/>
  <c r="E290" i="3" s="1"/>
  <c r="D290" i="3" a="1"/>
  <c r="D290" i="3" s="1"/>
  <c r="B289" i="3"/>
  <c r="P289" i="3"/>
  <c r="O289" i="3"/>
  <c r="N289" i="3"/>
  <c r="M289" i="3" a="1"/>
  <c r="M289" i="3" s="1"/>
  <c r="L289" i="3" a="1"/>
  <c r="L289" i="3" s="1"/>
  <c r="K289" i="3" a="1"/>
  <c r="K289" i="3" s="1"/>
  <c r="J289" i="3"/>
  <c r="I289" i="3" a="1"/>
  <c r="I289" i="3" s="1"/>
  <c r="H289" i="3" a="1"/>
  <c r="H289" i="3" s="1"/>
  <c r="G289" i="3" a="1"/>
  <c r="G289" i="3" s="1"/>
  <c r="F289" i="3" a="1"/>
  <c r="F289" i="3" s="1"/>
  <c r="E289" i="3" a="1"/>
  <c r="E289" i="3" s="1"/>
  <c r="D289" i="3" a="1"/>
  <c r="D289" i="3" s="1"/>
  <c r="B288" i="3"/>
  <c r="P288" i="3"/>
  <c r="O288" i="3"/>
  <c r="N288" i="3"/>
  <c r="M288" i="3" a="1"/>
  <c r="M288" i="3" s="1"/>
  <c r="L288" i="3" a="1"/>
  <c r="L288" i="3" s="1"/>
  <c r="K288" i="3" a="1"/>
  <c r="K288" i="3" s="1"/>
  <c r="J288" i="3"/>
  <c r="I288" i="3" a="1"/>
  <c r="I288" i="3" s="1"/>
  <c r="H288" i="3" a="1"/>
  <c r="H288" i="3" s="1"/>
  <c r="G288" i="3" a="1"/>
  <c r="G288" i="3" s="1"/>
  <c r="F288" i="3" a="1"/>
  <c r="F288" i="3" s="1"/>
  <c r="E288" i="3" a="1"/>
  <c r="E288" i="3" s="1"/>
  <c r="D288" i="3" a="1"/>
  <c r="D288" i="3" s="1"/>
  <c r="B287" i="3"/>
  <c r="P287" i="3"/>
  <c r="O287" i="3"/>
  <c r="N287" i="3"/>
  <c r="M287" i="3" a="1"/>
  <c r="M287" i="3" s="1"/>
  <c r="L287" i="3" a="1"/>
  <c r="L287" i="3" s="1"/>
  <c r="K287" i="3" a="1"/>
  <c r="K287" i="3" s="1"/>
  <c r="J287" i="3"/>
  <c r="I287" i="3" a="1"/>
  <c r="I287" i="3" s="1"/>
  <c r="H287" i="3" a="1"/>
  <c r="H287" i="3" s="1"/>
  <c r="G287" i="3" a="1"/>
  <c r="G287" i="3" s="1"/>
  <c r="F287" i="3" a="1"/>
  <c r="F287" i="3" s="1"/>
  <c r="E287" i="3" a="1"/>
  <c r="E287" i="3" s="1"/>
  <c r="D287" i="3" a="1"/>
  <c r="D287" i="3" s="1"/>
  <c r="B286" i="3"/>
  <c r="P286" i="3"/>
  <c r="O286" i="3"/>
  <c r="N286" i="3"/>
  <c r="M286" i="3" a="1"/>
  <c r="M286" i="3" s="1"/>
  <c r="L286" i="3" a="1"/>
  <c r="L286" i="3" s="1"/>
  <c r="K286" i="3" a="1"/>
  <c r="K286" i="3" s="1"/>
  <c r="J286" i="3"/>
  <c r="I286" i="3" a="1"/>
  <c r="I286" i="3" s="1"/>
  <c r="H286" i="3" a="1"/>
  <c r="H286" i="3" s="1"/>
  <c r="G286" i="3" a="1"/>
  <c r="G286" i="3" s="1"/>
  <c r="F286" i="3" a="1"/>
  <c r="F286" i="3" s="1"/>
  <c r="E286" i="3" a="1"/>
  <c r="E286" i="3" s="1"/>
  <c r="D286" i="3" a="1"/>
  <c r="D286" i="3" s="1"/>
  <c r="B285" i="3"/>
  <c r="P285" i="3"/>
  <c r="O285" i="3"/>
  <c r="N285" i="3"/>
  <c r="M285" i="3" a="1"/>
  <c r="M285" i="3" s="1"/>
  <c r="L285" i="3" a="1"/>
  <c r="L285" i="3" s="1"/>
  <c r="K285" i="3" a="1"/>
  <c r="K285" i="3" s="1"/>
  <c r="J285" i="3"/>
  <c r="I285" i="3" a="1"/>
  <c r="I285" i="3" s="1"/>
  <c r="H285" i="3" a="1"/>
  <c r="H285" i="3" s="1"/>
  <c r="G285" i="3" a="1"/>
  <c r="G285" i="3" s="1"/>
  <c r="F285" i="3" a="1"/>
  <c r="F285" i="3" s="1"/>
  <c r="E285" i="3" a="1"/>
  <c r="E285" i="3" s="1"/>
  <c r="D285" i="3" a="1"/>
  <c r="D285" i="3" s="1"/>
  <c r="B284" i="3"/>
  <c r="P284" i="3"/>
  <c r="O284" i="3"/>
  <c r="N284" i="3"/>
  <c r="M284" i="3" a="1"/>
  <c r="M284" i="3" s="1"/>
  <c r="L284" i="3" a="1"/>
  <c r="L284" i="3" s="1"/>
  <c r="K284" i="3" a="1"/>
  <c r="K284" i="3" s="1"/>
  <c r="J284" i="3"/>
  <c r="I284" i="3" a="1"/>
  <c r="I284" i="3" s="1"/>
  <c r="H284" i="3" a="1"/>
  <c r="H284" i="3" s="1"/>
  <c r="G284" i="3" a="1"/>
  <c r="G284" i="3" s="1"/>
  <c r="F284" i="3" a="1"/>
  <c r="F284" i="3" s="1"/>
  <c r="E284" i="3" a="1"/>
  <c r="E284" i="3" s="1"/>
  <c r="D284" i="3" a="1"/>
  <c r="D284" i="3" s="1"/>
  <c r="B283" i="3"/>
  <c r="P283" i="3"/>
  <c r="O283" i="3"/>
  <c r="N283" i="3"/>
  <c r="M283" i="3" a="1"/>
  <c r="M283" i="3" s="1"/>
  <c r="L283" i="3" a="1"/>
  <c r="L283" i="3" s="1"/>
  <c r="K283" i="3" a="1"/>
  <c r="K283" i="3" s="1"/>
  <c r="J283" i="3"/>
  <c r="I283" i="3" a="1"/>
  <c r="I283" i="3" s="1"/>
  <c r="H283" i="3" a="1"/>
  <c r="H283" i="3" s="1"/>
  <c r="G283" i="3" a="1"/>
  <c r="G283" i="3" s="1"/>
  <c r="F283" i="3" a="1"/>
  <c r="F283" i="3" s="1"/>
  <c r="E283" i="3" a="1"/>
  <c r="E283" i="3" s="1"/>
  <c r="D283" i="3" a="1"/>
  <c r="D283" i="3" s="1"/>
  <c r="B282" i="3"/>
  <c r="P282" i="3"/>
  <c r="O282" i="3"/>
  <c r="N282" i="3"/>
  <c r="M282" i="3" a="1"/>
  <c r="M282" i="3" s="1"/>
  <c r="L282" i="3" a="1"/>
  <c r="L282" i="3" s="1"/>
  <c r="K282" i="3" a="1"/>
  <c r="K282" i="3" s="1"/>
  <c r="J282" i="3"/>
  <c r="I282" i="3" a="1"/>
  <c r="I282" i="3" s="1"/>
  <c r="H282" i="3" a="1"/>
  <c r="H282" i="3" s="1"/>
  <c r="G282" i="3" a="1"/>
  <c r="G282" i="3" s="1"/>
  <c r="F282" i="3" a="1"/>
  <c r="F282" i="3" s="1"/>
  <c r="E282" i="3" a="1"/>
  <c r="E282" i="3" s="1"/>
  <c r="D282" i="3" a="1"/>
  <c r="D282" i="3" s="1"/>
  <c r="B281" i="3"/>
  <c r="P281" i="3"/>
  <c r="O281" i="3"/>
  <c r="N281" i="3"/>
  <c r="M281" i="3" a="1"/>
  <c r="M281" i="3" s="1"/>
  <c r="L281" i="3" a="1"/>
  <c r="L281" i="3" s="1"/>
  <c r="K281" i="3" a="1"/>
  <c r="K281" i="3" s="1"/>
  <c r="J281" i="3"/>
  <c r="I281" i="3" a="1"/>
  <c r="I281" i="3" s="1"/>
  <c r="H281" i="3" a="1"/>
  <c r="H281" i="3" s="1"/>
  <c r="G281" i="3" a="1"/>
  <c r="G281" i="3" s="1"/>
  <c r="F281" i="3" a="1"/>
  <c r="F281" i="3" s="1"/>
  <c r="E281" i="3" a="1"/>
  <c r="E281" i="3" s="1"/>
  <c r="D281" i="3" a="1"/>
  <c r="D281" i="3" s="1"/>
  <c r="B280" i="3"/>
  <c r="P280" i="3"/>
  <c r="O280" i="3"/>
  <c r="N280" i="3"/>
  <c r="M280" i="3" a="1"/>
  <c r="M280" i="3" s="1"/>
  <c r="L280" i="3" a="1"/>
  <c r="L280" i="3" s="1"/>
  <c r="K280" i="3" a="1"/>
  <c r="K280" i="3" s="1"/>
  <c r="J280" i="3"/>
  <c r="I280" i="3" a="1"/>
  <c r="I280" i="3" s="1"/>
  <c r="H280" i="3" a="1"/>
  <c r="H280" i="3" s="1"/>
  <c r="G280" i="3" a="1"/>
  <c r="G280" i="3" s="1"/>
  <c r="F280" i="3" a="1"/>
  <c r="F280" i="3" s="1"/>
  <c r="E280" i="3" a="1"/>
  <c r="E280" i="3" s="1"/>
  <c r="D280" i="3" a="1"/>
  <c r="D280" i="3" s="1"/>
  <c r="B279" i="3"/>
  <c r="P279" i="3"/>
  <c r="O279" i="3"/>
  <c r="N279" i="3"/>
  <c r="M279" i="3" a="1"/>
  <c r="M279" i="3" s="1"/>
  <c r="L279" i="3" a="1"/>
  <c r="L279" i="3" s="1"/>
  <c r="K279" i="3" a="1"/>
  <c r="K279" i="3" s="1"/>
  <c r="J279" i="3"/>
  <c r="I279" i="3" a="1"/>
  <c r="I279" i="3" s="1"/>
  <c r="H279" i="3" a="1"/>
  <c r="H279" i="3" s="1"/>
  <c r="G279" i="3" a="1"/>
  <c r="G279" i="3" s="1"/>
  <c r="F279" i="3" a="1"/>
  <c r="F279" i="3" s="1"/>
  <c r="E279" i="3" a="1"/>
  <c r="E279" i="3" s="1"/>
  <c r="D279" i="3" a="1"/>
  <c r="D279" i="3" s="1"/>
  <c r="B278" i="3"/>
  <c r="P278" i="3"/>
  <c r="O278" i="3"/>
  <c r="N278" i="3"/>
  <c r="M278" i="3" a="1"/>
  <c r="M278" i="3" s="1"/>
  <c r="L278" i="3" a="1"/>
  <c r="L278" i="3" s="1"/>
  <c r="K278" i="3" a="1"/>
  <c r="K278" i="3" s="1"/>
  <c r="J278" i="3"/>
  <c r="I278" i="3" a="1"/>
  <c r="I278" i="3" s="1"/>
  <c r="H278" i="3" a="1"/>
  <c r="H278" i="3" s="1"/>
  <c r="G278" i="3" a="1"/>
  <c r="G278" i="3" s="1"/>
  <c r="F278" i="3" a="1"/>
  <c r="F278" i="3" s="1"/>
  <c r="E278" i="3" a="1"/>
  <c r="E278" i="3" s="1"/>
  <c r="D278" i="3" a="1"/>
  <c r="D278" i="3" s="1"/>
  <c r="B277" i="3"/>
  <c r="P277" i="3"/>
  <c r="O277" i="3"/>
  <c r="N277" i="3"/>
  <c r="M277" i="3" a="1"/>
  <c r="M277" i="3" s="1"/>
  <c r="L277" i="3" a="1"/>
  <c r="L277" i="3" s="1"/>
  <c r="K277" i="3" a="1"/>
  <c r="K277" i="3" s="1"/>
  <c r="J277" i="3"/>
  <c r="I277" i="3" a="1"/>
  <c r="I277" i="3" s="1"/>
  <c r="H277" i="3" a="1"/>
  <c r="H277" i="3" s="1"/>
  <c r="G277" i="3" a="1"/>
  <c r="G277" i="3" s="1"/>
  <c r="F277" i="3" a="1"/>
  <c r="F277" i="3" s="1"/>
  <c r="E277" i="3" a="1"/>
  <c r="E277" i="3" s="1"/>
  <c r="D277" i="3" a="1"/>
  <c r="D277" i="3" s="1"/>
  <c r="B276" i="3"/>
  <c r="P276" i="3"/>
  <c r="O276" i="3"/>
  <c r="N276" i="3"/>
  <c r="M276" i="3" a="1"/>
  <c r="M276" i="3" s="1"/>
  <c r="L276" i="3" a="1"/>
  <c r="L276" i="3" s="1"/>
  <c r="K276" i="3" a="1"/>
  <c r="K276" i="3" s="1"/>
  <c r="J276" i="3"/>
  <c r="I276" i="3" a="1"/>
  <c r="I276" i="3" s="1"/>
  <c r="H276" i="3" a="1"/>
  <c r="H276" i="3" s="1"/>
  <c r="G276" i="3" a="1"/>
  <c r="G276" i="3" s="1"/>
  <c r="F276" i="3" a="1"/>
  <c r="F276" i="3" s="1"/>
  <c r="E276" i="3" a="1"/>
  <c r="E276" i="3" s="1"/>
  <c r="D276" i="3" a="1"/>
  <c r="D276" i="3" s="1"/>
  <c r="B275" i="3"/>
  <c r="P275" i="3"/>
  <c r="O275" i="3"/>
  <c r="N275" i="3"/>
  <c r="M275" i="3" a="1"/>
  <c r="M275" i="3" s="1"/>
  <c r="L275" i="3" a="1"/>
  <c r="L275" i="3" s="1"/>
  <c r="K275" i="3" a="1"/>
  <c r="K275" i="3" s="1"/>
  <c r="J275" i="3"/>
  <c r="I275" i="3" a="1"/>
  <c r="I275" i="3" s="1"/>
  <c r="H275" i="3" a="1"/>
  <c r="H275" i="3" s="1"/>
  <c r="G275" i="3" a="1"/>
  <c r="G275" i="3" s="1"/>
  <c r="F275" i="3" a="1"/>
  <c r="F275" i="3" s="1"/>
  <c r="E275" i="3" a="1"/>
  <c r="E275" i="3" s="1"/>
  <c r="D275" i="3" a="1"/>
  <c r="D275" i="3" s="1"/>
  <c r="B274" i="3"/>
  <c r="P274" i="3"/>
  <c r="O274" i="3"/>
  <c r="N274" i="3"/>
  <c r="M274" i="3" a="1"/>
  <c r="M274" i="3" s="1"/>
  <c r="L274" i="3" a="1"/>
  <c r="L274" i="3" s="1"/>
  <c r="K274" i="3" a="1"/>
  <c r="K274" i="3" s="1"/>
  <c r="J274" i="3"/>
  <c r="I274" i="3" a="1"/>
  <c r="I274" i="3" s="1"/>
  <c r="H274" i="3" a="1"/>
  <c r="H274" i="3" s="1"/>
  <c r="G274" i="3" a="1"/>
  <c r="G274" i="3" s="1"/>
  <c r="F274" i="3" a="1"/>
  <c r="F274" i="3" s="1"/>
  <c r="E274" i="3" a="1"/>
  <c r="E274" i="3" s="1"/>
  <c r="D274" i="3" a="1"/>
  <c r="D274" i="3" s="1"/>
  <c r="B273" i="3"/>
  <c r="P273" i="3"/>
  <c r="O273" i="3"/>
  <c r="N273" i="3"/>
  <c r="M273" i="3" a="1"/>
  <c r="M273" i="3" s="1"/>
  <c r="L273" i="3" a="1"/>
  <c r="L273" i="3" s="1"/>
  <c r="K273" i="3" a="1"/>
  <c r="K273" i="3" s="1"/>
  <c r="J273" i="3"/>
  <c r="I273" i="3" a="1"/>
  <c r="I273" i="3" s="1"/>
  <c r="H273" i="3" a="1"/>
  <c r="H273" i="3" s="1"/>
  <c r="G273" i="3" a="1"/>
  <c r="G273" i="3" s="1"/>
  <c r="F273" i="3" a="1"/>
  <c r="F273" i="3" s="1"/>
  <c r="E273" i="3" a="1"/>
  <c r="E273" i="3" s="1"/>
  <c r="D273" i="3" a="1"/>
  <c r="D273" i="3" s="1"/>
  <c r="B272" i="3"/>
  <c r="P272" i="3"/>
  <c r="O272" i="3"/>
  <c r="N272" i="3"/>
  <c r="M272" i="3" a="1"/>
  <c r="M272" i="3" s="1"/>
  <c r="L272" i="3" a="1"/>
  <c r="L272" i="3" s="1"/>
  <c r="K272" i="3" a="1"/>
  <c r="K272" i="3" s="1"/>
  <c r="J272" i="3"/>
  <c r="I272" i="3" a="1"/>
  <c r="I272" i="3" s="1"/>
  <c r="H272" i="3" a="1"/>
  <c r="H272" i="3" s="1"/>
  <c r="G272" i="3" a="1"/>
  <c r="G272" i="3" s="1"/>
  <c r="F272" i="3" a="1"/>
  <c r="F272" i="3" s="1"/>
  <c r="E272" i="3" a="1"/>
  <c r="E272" i="3" s="1"/>
  <c r="D272" i="3" a="1"/>
  <c r="D272" i="3" s="1"/>
  <c r="B271" i="3"/>
  <c r="P271" i="3"/>
  <c r="O271" i="3"/>
  <c r="N271" i="3"/>
  <c r="M271" i="3" a="1"/>
  <c r="M271" i="3" s="1"/>
  <c r="L271" i="3" a="1"/>
  <c r="L271" i="3" s="1"/>
  <c r="K271" i="3" a="1"/>
  <c r="K271" i="3" s="1"/>
  <c r="J271" i="3"/>
  <c r="I271" i="3" a="1"/>
  <c r="I271" i="3" s="1"/>
  <c r="H271" i="3" a="1"/>
  <c r="H271" i="3" s="1"/>
  <c r="G271" i="3" a="1"/>
  <c r="G271" i="3" s="1"/>
  <c r="F271" i="3" a="1"/>
  <c r="F271" i="3" s="1"/>
  <c r="E271" i="3" a="1"/>
  <c r="E271" i="3" s="1"/>
  <c r="D271" i="3" a="1"/>
  <c r="D271" i="3" s="1"/>
  <c r="B270" i="3"/>
  <c r="P270" i="3"/>
  <c r="O270" i="3"/>
  <c r="N270" i="3"/>
  <c r="M270" i="3" a="1"/>
  <c r="M270" i="3" s="1"/>
  <c r="L270" i="3" a="1"/>
  <c r="L270" i="3" s="1"/>
  <c r="K270" i="3" a="1"/>
  <c r="K270" i="3" s="1"/>
  <c r="J270" i="3"/>
  <c r="I270" i="3" a="1"/>
  <c r="I270" i="3" s="1"/>
  <c r="H270" i="3" a="1"/>
  <c r="H270" i="3" s="1"/>
  <c r="G270" i="3" a="1"/>
  <c r="G270" i="3" s="1"/>
  <c r="F270" i="3" a="1"/>
  <c r="F270" i="3" s="1"/>
  <c r="E270" i="3" a="1"/>
  <c r="E270" i="3" s="1"/>
  <c r="D270" i="3" a="1"/>
  <c r="D270" i="3" s="1"/>
  <c r="B269" i="3"/>
  <c r="P269" i="3"/>
  <c r="O269" i="3"/>
  <c r="N269" i="3"/>
  <c r="M269" i="3" a="1"/>
  <c r="M269" i="3" s="1"/>
  <c r="L269" i="3" a="1"/>
  <c r="L269" i="3" s="1"/>
  <c r="K269" i="3" a="1"/>
  <c r="K269" i="3" s="1"/>
  <c r="J269" i="3"/>
  <c r="I269" i="3" a="1"/>
  <c r="I269" i="3" s="1"/>
  <c r="H269" i="3" a="1"/>
  <c r="H269" i="3" s="1"/>
  <c r="G269" i="3" a="1"/>
  <c r="G269" i="3" s="1"/>
  <c r="F269" i="3" a="1"/>
  <c r="F269" i="3" s="1"/>
  <c r="E269" i="3" a="1"/>
  <c r="E269" i="3" s="1"/>
  <c r="D269" i="3" a="1"/>
  <c r="D269" i="3" s="1"/>
  <c r="B268" i="3"/>
  <c r="P268" i="3"/>
  <c r="O268" i="3"/>
  <c r="N268" i="3"/>
  <c r="M268" i="3" a="1"/>
  <c r="M268" i="3" s="1"/>
  <c r="L268" i="3" a="1"/>
  <c r="L268" i="3" s="1"/>
  <c r="K268" i="3" a="1"/>
  <c r="K268" i="3" s="1"/>
  <c r="J268" i="3"/>
  <c r="I268" i="3" a="1"/>
  <c r="I268" i="3" s="1"/>
  <c r="H268" i="3" a="1"/>
  <c r="H268" i="3" s="1"/>
  <c r="G268" i="3" a="1"/>
  <c r="G268" i="3" s="1"/>
  <c r="F268" i="3" a="1"/>
  <c r="F268" i="3" s="1"/>
  <c r="E268" i="3" a="1"/>
  <c r="E268" i="3" s="1"/>
  <c r="D268" i="3" a="1"/>
  <c r="D268" i="3" s="1"/>
  <c r="B267" i="3"/>
  <c r="P267" i="3"/>
  <c r="O267" i="3"/>
  <c r="N267" i="3"/>
  <c r="M267" i="3" a="1"/>
  <c r="M267" i="3" s="1"/>
  <c r="L267" i="3" a="1"/>
  <c r="L267" i="3" s="1"/>
  <c r="K267" i="3" a="1"/>
  <c r="K267" i="3" s="1"/>
  <c r="J267" i="3"/>
  <c r="I267" i="3" a="1"/>
  <c r="I267" i="3" s="1"/>
  <c r="H267" i="3" a="1"/>
  <c r="H267" i="3" s="1"/>
  <c r="G267" i="3" a="1"/>
  <c r="G267" i="3" s="1"/>
  <c r="F267" i="3" a="1"/>
  <c r="F267" i="3" s="1"/>
  <c r="E267" i="3" a="1"/>
  <c r="E267" i="3" s="1"/>
  <c r="D267" i="3" a="1"/>
  <c r="D267" i="3" s="1"/>
  <c r="B266" i="3"/>
  <c r="P266" i="3"/>
  <c r="O266" i="3"/>
  <c r="N266" i="3"/>
  <c r="M266" i="3" a="1"/>
  <c r="M266" i="3" s="1"/>
  <c r="L266" i="3" a="1"/>
  <c r="L266" i="3" s="1"/>
  <c r="K266" i="3" a="1"/>
  <c r="K266" i="3" s="1"/>
  <c r="J266" i="3"/>
  <c r="I266" i="3" a="1"/>
  <c r="I266" i="3" s="1"/>
  <c r="H266" i="3" a="1"/>
  <c r="H266" i="3" s="1"/>
  <c r="G266" i="3" a="1"/>
  <c r="G266" i="3" s="1"/>
  <c r="F266" i="3" a="1"/>
  <c r="F266" i="3" s="1"/>
  <c r="E266" i="3" a="1"/>
  <c r="E266" i="3" s="1"/>
  <c r="D266" i="3" a="1"/>
  <c r="D266" i="3" s="1"/>
  <c r="B265" i="3"/>
  <c r="P265" i="3"/>
  <c r="O265" i="3"/>
  <c r="N265" i="3"/>
  <c r="M265" i="3" a="1"/>
  <c r="M265" i="3" s="1"/>
  <c r="L265" i="3" a="1"/>
  <c r="L265" i="3" s="1"/>
  <c r="K265" i="3" a="1"/>
  <c r="K265" i="3" s="1"/>
  <c r="J265" i="3"/>
  <c r="I265" i="3" a="1"/>
  <c r="I265" i="3" s="1"/>
  <c r="H265" i="3" a="1"/>
  <c r="H265" i="3" s="1"/>
  <c r="G265" i="3" a="1"/>
  <c r="G265" i="3" s="1"/>
  <c r="F265" i="3" a="1"/>
  <c r="F265" i="3" s="1"/>
  <c r="E265" i="3" a="1"/>
  <c r="E265" i="3" s="1"/>
  <c r="D265" i="3" a="1"/>
  <c r="D265" i="3" s="1"/>
  <c r="B264" i="3"/>
  <c r="P264" i="3"/>
  <c r="O264" i="3"/>
  <c r="N264" i="3"/>
  <c r="M264" i="3" a="1"/>
  <c r="M264" i="3" s="1"/>
  <c r="L264" i="3" a="1"/>
  <c r="L264" i="3" s="1"/>
  <c r="K264" i="3" a="1"/>
  <c r="K264" i="3" s="1"/>
  <c r="J264" i="3"/>
  <c r="I264" i="3" a="1"/>
  <c r="I264" i="3" s="1"/>
  <c r="H264" i="3" a="1"/>
  <c r="H264" i="3" s="1"/>
  <c r="G264" i="3" a="1"/>
  <c r="G264" i="3" s="1"/>
  <c r="F264" i="3" a="1"/>
  <c r="F264" i="3" s="1"/>
  <c r="E264" i="3" a="1"/>
  <c r="E264" i="3" s="1"/>
  <c r="D264" i="3" a="1"/>
  <c r="D264" i="3" s="1"/>
  <c r="B263" i="3"/>
  <c r="P263" i="3"/>
  <c r="O263" i="3"/>
  <c r="N263" i="3"/>
  <c r="M263" i="3" a="1"/>
  <c r="M263" i="3" s="1"/>
  <c r="L263" i="3" a="1"/>
  <c r="L263" i="3" s="1"/>
  <c r="K263" i="3" a="1"/>
  <c r="K263" i="3" s="1"/>
  <c r="J263" i="3"/>
  <c r="I263" i="3" a="1"/>
  <c r="I263" i="3" s="1"/>
  <c r="H263" i="3" a="1"/>
  <c r="H263" i="3" s="1"/>
  <c r="G263" i="3" a="1"/>
  <c r="G263" i="3" s="1"/>
  <c r="F263" i="3" a="1"/>
  <c r="F263" i="3" s="1"/>
  <c r="E263" i="3" a="1"/>
  <c r="E263" i="3" s="1"/>
  <c r="D263" i="3" a="1"/>
  <c r="D263" i="3" s="1"/>
  <c r="B262" i="3"/>
  <c r="P262" i="3"/>
  <c r="O262" i="3"/>
  <c r="N262" i="3"/>
  <c r="M262" i="3" a="1"/>
  <c r="M262" i="3" s="1"/>
  <c r="L262" i="3" a="1"/>
  <c r="L262" i="3" s="1"/>
  <c r="K262" i="3" a="1"/>
  <c r="K262" i="3" s="1"/>
  <c r="J262" i="3"/>
  <c r="I262" i="3" a="1"/>
  <c r="I262" i="3" s="1"/>
  <c r="H262" i="3" a="1"/>
  <c r="H262" i="3" s="1"/>
  <c r="G262" i="3" a="1"/>
  <c r="G262" i="3" s="1"/>
  <c r="F262" i="3" a="1"/>
  <c r="F262" i="3" s="1"/>
  <c r="E262" i="3" a="1"/>
  <c r="E262" i="3" s="1"/>
  <c r="D262" i="3" a="1"/>
  <c r="D262" i="3" s="1"/>
  <c r="B261" i="3"/>
  <c r="P261" i="3"/>
  <c r="O261" i="3"/>
  <c r="N261" i="3"/>
  <c r="M261" i="3" a="1"/>
  <c r="M261" i="3" s="1"/>
  <c r="L261" i="3" a="1"/>
  <c r="L261" i="3" s="1"/>
  <c r="K261" i="3" a="1"/>
  <c r="K261" i="3" s="1"/>
  <c r="J261" i="3"/>
  <c r="I261" i="3" a="1"/>
  <c r="I261" i="3" s="1"/>
  <c r="H261" i="3" a="1"/>
  <c r="H261" i="3" s="1"/>
  <c r="G261" i="3" a="1"/>
  <c r="G261" i="3" s="1"/>
  <c r="F261" i="3" a="1"/>
  <c r="F261" i="3" s="1"/>
  <c r="E261" i="3" a="1"/>
  <c r="E261" i="3" s="1"/>
  <c r="D261" i="3" a="1"/>
  <c r="D261" i="3" s="1"/>
  <c r="B260" i="3"/>
  <c r="P260" i="3"/>
  <c r="O260" i="3"/>
  <c r="N260" i="3"/>
  <c r="M260" i="3" a="1"/>
  <c r="M260" i="3" s="1"/>
  <c r="L260" i="3" a="1"/>
  <c r="L260" i="3" s="1"/>
  <c r="K260" i="3" a="1"/>
  <c r="K260" i="3" s="1"/>
  <c r="J260" i="3"/>
  <c r="I260" i="3" a="1"/>
  <c r="I260" i="3" s="1"/>
  <c r="H260" i="3" a="1"/>
  <c r="H260" i="3" s="1"/>
  <c r="G260" i="3" a="1"/>
  <c r="G260" i="3" s="1"/>
  <c r="F260" i="3" a="1"/>
  <c r="F260" i="3" s="1"/>
  <c r="E260" i="3" a="1"/>
  <c r="E260" i="3" s="1"/>
  <c r="D260" i="3" a="1"/>
  <c r="D260" i="3" s="1"/>
  <c r="B259" i="3"/>
  <c r="P259" i="3"/>
  <c r="O259" i="3"/>
  <c r="N259" i="3"/>
  <c r="M259" i="3" a="1"/>
  <c r="M259" i="3" s="1"/>
  <c r="L259" i="3" a="1"/>
  <c r="L259" i="3" s="1"/>
  <c r="K259" i="3" a="1"/>
  <c r="K259" i="3" s="1"/>
  <c r="J259" i="3"/>
  <c r="I259" i="3" a="1"/>
  <c r="I259" i="3" s="1"/>
  <c r="H259" i="3" a="1"/>
  <c r="H259" i="3" s="1"/>
  <c r="G259" i="3" a="1"/>
  <c r="G259" i="3" s="1"/>
  <c r="F259" i="3" a="1"/>
  <c r="F259" i="3" s="1"/>
  <c r="E259" i="3" a="1"/>
  <c r="E259" i="3" s="1"/>
  <c r="D259" i="3" a="1"/>
  <c r="D259" i="3" s="1"/>
  <c r="B258" i="3"/>
  <c r="P258" i="3"/>
  <c r="O258" i="3"/>
  <c r="N258" i="3"/>
  <c r="M258" i="3" a="1"/>
  <c r="M258" i="3" s="1"/>
  <c r="L258" i="3" a="1"/>
  <c r="L258" i="3" s="1"/>
  <c r="K258" i="3" a="1"/>
  <c r="K258" i="3" s="1"/>
  <c r="J258" i="3"/>
  <c r="I258" i="3" a="1"/>
  <c r="I258" i="3" s="1"/>
  <c r="H258" i="3" a="1"/>
  <c r="H258" i="3" s="1"/>
  <c r="G258" i="3" a="1"/>
  <c r="G258" i="3" s="1"/>
  <c r="F258" i="3" a="1"/>
  <c r="F258" i="3" s="1"/>
  <c r="E258" i="3" a="1"/>
  <c r="E258" i="3" s="1"/>
  <c r="D258" i="3" a="1"/>
  <c r="D258" i="3" s="1"/>
  <c r="B257" i="3"/>
  <c r="P257" i="3"/>
  <c r="O257" i="3"/>
  <c r="N257" i="3"/>
  <c r="M257" i="3" a="1"/>
  <c r="M257" i="3" s="1"/>
  <c r="L257" i="3" a="1"/>
  <c r="L257" i="3" s="1"/>
  <c r="K257" i="3" a="1"/>
  <c r="K257" i="3" s="1"/>
  <c r="J257" i="3"/>
  <c r="I257" i="3" a="1"/>
  <c r="I257" i="3" s="1"/>
  <c r="H257" i="3" a="1"/>
  <c r="H257" i="3" s="1"/>
  <c r="G257" i="3" a="1"/>
  <c r="G257" i="3" s="1"/>
  <c r="F257" i="3" a="1"/>
  <c r="F257" i="3" s="1"/>
  <c r="E257" i="3" a="1"/>
  <c r="E257" i="3" s="1"/>
  <c r="D257" i="3" a="1"/>
  <c r="D257" i="3" s="1"/>
  <c r="B256" i="3"/>
  <c r="P256" i="3"/>
  <c r="O256" i="3"/>
  <c r="N256" i="3"/>
  <c r="M256" i="3" a="1"/>
  <c r="M256" i="3" s="1"/>
  <c r="L256" i="3" a="1"/>
  <c r="L256" i="3" s="1"/>
  <c r="K256" i="3" a="1"/>
  <c r="K256" i="3" s="1"/>
  <c r="J256" i="3"/>
  <c r="I256" i="3" a="1"/>
  <c r="I256" i="3" s="1"/>
  <c r="H256" i="3" a="1"/>
  <c r="H256" i="3" s="1"/>
  <c r="G256" i="3" a="1"/>
  <c r="G256" i="3" s="1"/>
  <c r="F256" i="3" a="1"/>
  <c r="F256" i="3" s="1"/>
  <c r="E256" i="3" a="1"/>
  <c r="E256" i="3" s="1"/>
  <c r="D256" i="3" a="1"/>
  <c r="D256" i="3" s="1"/>
  <c r="B255" i="3"/>
  <c r="P255" i="3"/>
  <c r="O255" i="3"/>
  <c r="N255" i="3"/>
  <c r="M255" i="3" a="1"/>
  <c r="M255" i="3" s="1"/>
  <c r="L255" i="3" a="1"/>
  <c r="L255" i="3" s="1"/>
  <c r="K255" i="3" a="1"/>
  <c r="K255" i="3" s="1"/>
  <c r="J255" i="3"/>
  <c r="I255" i="3" a="1"/>
  <c r="I255" i="3" s="1"/>
  <c r="H255" i="3" a="1"/>
  <c r="H255" i="3" s="1"/>
  <c r="G255" i="3" a="1"/>
  <c r="G255" i="3" s="1"/>
  <c r="F255" i="3" a="1"/>
  <c r="F255" i="3" s="1"/>
  <c r="E255" i="3" a="1"/>
  <c r="E255" i="3" s="1"/>
  <c r="D255" i="3" a="1"/>
  <c r="D255" i="3" s="1"/>
  <c r="B254" i="3"/>
  <c r="P254" i="3"/>
  <c r="O254" i="3"/>
  <c r="N254" i="3"/>
  <c r="M254" i="3" a="1"/>
  <c r="M254" i="3" s="1"/>
  <c r="L254" i="3" a="1"/>
  <c r="L254" i="3" s="1"/>
  <c r="K254" i="3" a="1"/>
  <c r="K254" i="3" s="1"/>
  <c r="J254" i="3"/>
  <c r="I254" i="3" a="1"/>
  <c r="I254" i="3" s="1"/>
  <c r="H254" i="3" a="1"/>
  <c r="H254" i="3" s="1"/>
  <c r="G254" i="3" a="1"/>
  <c r="G254" i="3" s="1"/>
  <c r="F254" i="3" a="1"/>
  <c r="F254" i="3" s="1"/>
  <c r="E254" i="3" a="1"/>
  <c r="E254" i="3" s="1"/>
  <c r="D254" i="3" a="1"/>
  <c r="D254" i="3" s="1"/>
  <c r="B253" i="3"/>
  <c r="P253" i="3"/>
  <c r="O253" i="3"/>
  <c r="N253" i="3"/>
  <c r="M253" i="3" a="1"/>
  <c r="M253" i="3" s="1"/>
  <c r="L253" i="3" a="1"/>
  <c r="L253" i="3" s="1"/>
  <c r="K253" i="3" a="1"/>
  <c r="K253" i="3" s="1"/>
  <c r="J253" i="3"/>
  <c r="I253" i="3" a="1"/>
  <c r="I253" i="3" s="1"/>
  <c r="H253" i="3" a="1"/>
  <c r="H253" i="3" s="1"/>
  <c r="G253" i="3" a="1"/>
  <c r="G253" i="3" s="1"/>
  <c r="F253" i="3" a="1"/>
  <c r="F253" i="3" s="1"/>
  <c r="E253" i="3" a="1"/>
  <c r="E253" i="3" s="1"/>
  <c r="D253" i="3" a="1"/>
  <c r="D253" i="3" s="1"/>
  <c r="B252" i="3"/>
  <c r="P252" i="3"/>
  <c r="O252" i="3"/>
  <c r="N252" i="3"/>
  <c r="M252" i="3" a="1"/>
  <c r="M252" i="3" s="1"/>
  <c r="L252" i="3" a="1"/>
  <c r="L252" i="3" s="1"/>
  <c r="K252" i="3" a="1"/>
  <c r="K252" i="3" s="1"/>
  <c r="J252" i="3"/>
  <c r="I252" i="3" a="1"/>
  <c r="I252" i="3" s="1"/>
  <c r="H252" i="3" a="1"/>
  <c r="H252" i="3" s="1"/>
  <c r="G252" i="3" a="1"/>
  <c r="G252" i="3" s="1"/>
  <c r="F252" i="3" a="1"/>
  <c r="F252" i="3" s="1"/>
  <c r="E252" i="3" a="1"/>
  <c r="E252" i="3" s="1"/>
  <c r="D252" i="3" a="1"/>
  <c r="D252" i="3" s="1"/>
  <c r="B251" i="3"/>
  <c r="P251" i="3"/>
  <c r="O251" i="3"/>
  <c r="N251" i="3"/>
  <c r="M251" i="3" a="1"/>
  <c r="M251" i="3" s="1"/>
  <c r="L251" i="3" a="1"/>
  <c r="L251" i="3" s="1"/>
  <c r="K251" i="3" a="1"/>
  <c r="K251" i="3" s="1"/>
  <c r="J251" i="3"/>
  <c r="I251" i="3" a="1"/>
  <c r="I251" i="3" s="1"/>
  <c r="H251" i="3" a="1"/>
  <c r="H251" i="3" s="1"/>
  <c r="G251" i="3" a="1"/>
  <c r="G251" i="3" s="1"/>
  <c r="F251" i="3" a="1"/>
  <c r="F251" i="3" s="1"/>
  <c r="E251" i="3" a="1"/>
  <c r="E251" i="3" s="1"/>
  <c r="D251" i="3" a="1"/>
  <c r="D251" i="3" s="1"/>
  <c r="B250" i="3"/>
  <c r="P250" i="3"/>
  <c r="O250" i="3"/>
  <c r="N250" i="3"/>
  <c r="M250" i="3" a="1"/>
  <c r="M250" i="3" s="1"/>
  <c r="L250" i="3" a="1"/>
  <c r="L250" i="3" s="1"/>
  <c r="K250" i="3" a="1"/>
  <c r="K250" i="3" s="1"/>
  <c r="J250" i="3"/>
  <c r="I250" i="3" a="1"/>
  <c r="I250" i="3" s="1"/>
  <c r="H250" i="3" a="1"/>
  <c r="H250" i="3" s="1"/>
  <c r="G250" i="3" a="1"/>
  <c r="G250" i="3" s="1"/>
  <c r="F250" i="3" a="1"/>
  <c r="F250" i="3" s="1"/>
  <c r="E250" i="3" a="1"/>
  <c r="E250" i="3" s="1"/>
  <c r="D250" i="3" a="1"/>
  <c r="D250" i="3" s="1"/>
  <c r="B249" i="3"/>
  <c r="P249" i="3"/>
  <c r="O249" i="3"/>
  <c r="N249" i="3"/>
  <c r="M249" i="3" a="1"/>
  <c r="M249" i="3" s="1"/>
  <c r="L249" i="3" a="1"/>
  <c r="L249" i="3" s="1"/>
  <c r="K249" i="3" a="1"/>
  <c r="K249" i="3" s="1"/>
  <c r="J249" i="3"/>
  <c r="I249" i="3" a="1"/>
  <c r="I249" i="3" s="1"/>
  <c r="H249" i="3" a="1"/>
  <c r="H249" i="3" s="1"/>
  <c r="G249" i="3" a="1"/>
  <c r="G249" i="3" s="1"/>
  <c r="F249" i="3" a="1"/>
  <c r="F249" i="3" s="1"/>
  <c r="E249" i="3" a="1"/>
  <c r="E249" i="3" s="1"/>
  <c r="D249" i="3" a="1"/>
  <c r="D249" i="3" s="1"/>
  <c r="B248" i="3"/>
  <c r="P248" i="3"/>
  <c r="O248" i="3"/>
  <c r="N248" i="3"/>
  <c r="M248" i="3" a="1"/>
  <c r="M248" i="3" s="1"/>
  <c r="L248" i="3" a="1"/>
  <c r="L248" i="3" s="1"/>
  <c r="K248" i="3" a="1"/>
  <c r="K248" i="3" s="1"/>
  <c r="J248" i="3"/>
  <c r="I248" i="3" a="1"/>
  <c r="I248" i="3" s="1"/>
  <c r="H248" i="3" a="1"/>
  <c r="H248" i="3" s="1"/>
  <c r="G248" i="3" a="1"/>
  <c r="G248" i="3" s="1"/>
  <c r="F248" i="3" a="1"/>
  <c r="F248" i="3" s="1"/>
  <c r="E248" i="3" a="1"/>
  <c r="E248" i="3" s="1"/>
  <c r="D248" i="3" a="1"/>
  <c r="D248" i="3" s="1"/>
  <c r="B247" i="3"/>
  <c r="P247" i="3"/>
  <c r="O247" i="3"/>
  <c r="N247" i="3"/>
  <c r="M247" i="3" a="1"/>
  <c r="M247" i="3" s="1"/>
  <c r="L247" i="3" a="1"/>
  <c r="L247" i="3" s="1"/>
  <c r="K247" i="3" a="1"/>
  <c r="K247" i="3" s="1"/>
  <c r="J247" i="3"/>
  <c r="I247" i="3" a="1"/>
  <c r="I247" i="3" s="1"/>
  <c r="H247" i="3" a="1"/>
  <c r="H247" i="3" s="1"/>
  <c r="G247" i="3" a="1"/>
  <c r="G247" i="3" s="1"/>
  <c r="F247" i="3" a="1"/>
  <c r="F247" i="3" s="1"/>
  <c r="E247" i="3" a="1"/>
  <c r="E247" i="3" s="1"/>
  <c r="D247" i="3" a="1"/>
  <c r="D247" i="3" s="1"/>
  <c r="B246" i="3"/>
  <c r="P246" i="3"/>
  <c r="O246" i="3"/>
  <c r="N246" i="3"/>
  <c r="M246" i="3" a="1"/>
  <c r="M246" i="3" s="1"/>
  <c r="L246" i="3" a="1"/>
  <c r="L246" i="3" s="1"/>
  <c r="K246" i="3" a="1"/>
  <c r="K246" i="3" s="1"/>
  <c r="J246" i="3"/>
  <c r="I246" i="3" a="1"/>
  <c r="I246" i="3" s="1"/>
  <c r="H246" i="3" a="1"/>
  <c r="H246" i="3" s="1"/>
  <c r="G246" i="3" a="1"/>
  <c r="G246" i="3" s="1"/>
  <c r="F246" i="3" a="1"/>
  <c r="F246" i="3" s="1"/>
  <c r="E246" i="3" a="1"/>
  <c r="E246" i="3" s="1"/>
  <c r="D246" i="3" a="1"/>
  <c r="D246" i="3" s="1"/>
  <c r="B245" i="3"/>
  <c r="P245" i="3"/>
  <c r="O245" i="3"/>
  <c r="N245" i="3"/>
  <c r="M245" i="3" a="1"/>
  <c r="M245" i="3" s="1"/>
  <c r="L245" i="3" a="1"/>
  <c r="L245" i="3" s="1"/>
  <c r="K245" i="3" a="1"/>
  <c r="K245" i="3" s="1"/>
  <c r="J245" i="3"/>
  <c r="I245" i="3" a="1"/>
  <c r="I245" i="3" s="1"/>
  <c r="H245" i="3" a="1"/>
  <c r="H245" i="3" s="1"/>
  <c r="G245" i="3" a="1"/>
  <c r="G245" i="3" s="1"/>
  <c r="F245" i="3" a="1"/>
  <c r="F245" i="3" s="1"/>
  <c r="E245" i="3" a="1"/>
  <c r="E245" i="3" s="1"/>
  <c r="D245" i="3" a="1"/>
  <c r="D245" i="3" s="1"/>
  <c r="B244" i="3"/>
  <c r="P244" i="3"/>
  <c r="O244" i="3"/>
  <c r="N244" i="3"/>
  <c r="M244" i="3" a="1"/>
  <c r="M244" i="3" s="1"/>
  <c r="L244" i="3" a="1"/>
  <c r="L244" i="3" s="1"/>
  <c r="K244" i="3" a="1"/>
  <c r="K244" i="3" s="1"/>
  <c r="J244" i="3"/>
  <c r="I244" i="3" a="1"/>
  <c r="I244" i="3" s="1"/>
  <c r="H244" i="3" a="1"/>
  <c r="H244" i="3" s="1"/>
  <c r="G244" i="3" a="1"/>
  <c r="G244" i="3" s="1"/>
  <c r="F244" i="3" a="1"/>
  <c r="F244" i="3" s="1"/>
  <c r="E244" i="3" a="1"/>
  <c r="E244" i="3" s="1"/>
  <c r="D244" i="3" a="1"/>
  <c r="D244" i="3" s="1"/>
  <c r="B243" i="3"/>
  <c r="P243" i="3"/>
  <c r="O243" i="3"/>
  <c r="N243" i="3"/>
  <c r="M243" i="3" a="1"/>
  <c r="M243" i="3" s="1"/>
  <c r="L243" i="3" a="1"/>
  <c r="L243" i="3" s="1"/>
  <c r="K243" i="3" a="1"/>
  <c r="K243" i="3" s="1"/>
  <c r="J243" i="3"/>
  <c r="I243" i="3" a="1"/>
  <c r="I243" i="3" s="1"/>
  <c r="H243" i="3" a="1"/>
  <c r="H243" i="3" s="1"/>
  <c r="G243" i="3" a="1"/>
  <c r="G243" i="3" s="1"/>
  <c r="F243" i="3" a="1"/>
  <c r="F243" i="3" s="1"/>
  <c r="E243" i="3" a="1"/>
  <c r="E243" i="3" s="1"/>
  <c r="D243" i="3" a="1"/>
  <c r="D243" i="3" s="1"/>
  <c r="B242" i="3"/>
  <c r="P242" i="3"/>
  <c r="O242" i="3"/>
  <c r="N242" i="3"/>
  <c r="M242" i="3" a="1"/>
  <c r="M242" i="3" s="1"/>
  <c r="L242" i="3" a="1"/>
  <c r="L242" i="3" s="1"/>
  <c r="K242" i="3" a="1"/>
  <c r="K242" i="3" s="1"/>
  <c r="J242" i="3"/>
  <c r="I242" i="3" a="1"/>
  <c r="I242" i="3" s="1"/>
  <c r="H242" i="3" a="1"/>
  <c r="H242" i="3" s="1"/>
  <c r="G242" i="3" a="1"/>
  <c r="G242" i="3" s="1"/>
  <c r="F242" i="3" a="1"/>
  <c r="F242" i="3" s="1"/>
  <c r="E242" i="3" a="1"/>
  <c r="E242" i="3" s="1"/>
  <c r="D242" i="3" a="1"/>
  <c r="D242" i="3" s="1"/>
  <c r="B241" i="3"/>
  <c r="P241" i="3"/>
  <c r="O241" i="3"/>
  <c r="N241" i="3"/>
  <c r="M241" i="3" a="1"/>
  <c r="M241" i="3" s="1"/>
  <c r="L241" i="3" a="1"/>
  <c r="L241" i="3" s="1"/>
  <c r="K241" i="3" a="1"/>
  <c r="K241" i="3" s="1"/>
  <c r="J241" i="3"/>
  <c r="I241" i="3" a="1"/>
  <c r="I241" i="3" s="1"/>
  <c r="H241" i="3" a="1"/>
  <c r="H241" i="3" s="1"/>
  <c r="G241" i="3" a="1"/>
  <c r="G241" i="3" s="1"/>
  <c r="F241" i="3" a="1"/>
  <c r="F241" i="3" s="1"/>
  <c r="E241" i="3" a="1"/>
  <c r="E241" i="3" s="1"/>
  <c r="D241" i="3" a="1"/>
  <c r="D241" i="3" s="1"/>
  <c r="B240" i="3"/>
  <c r="P240" i="3"/>
  <c r="O240" i="3"/>
  <c r="N240" i="3"/>
  <c r="M240" i="3" a="1"/>
  <c r="M240" i="3" s="1"/>
  <c r="L240" i="3" a="1"/>
  <c r="L240" i="3" s="1"/>
  <c r="K240" i="3" a="1"/>
  <c r="K240" i="3" s="1"/>
  <c r="J240" i="3"/>
  <c r="I240" i="3" a="1"/>
  <c r="I240" i="3" s="1"/>
  <c r="H240" i="3" a="1"/>
  <c r="H240" i="3" s="1"/>
  <c r="G240" i="3" a="1"/>
  <c r="G240" i="3" s="1"/>
  <c r="F240" i="3" a="1"/>
  <c r="F240" i="3" s="1"/>
  <c r="E240" i="3" a="1"/>
  <c r="E240" i="3" s="1"/>
  <c r="D240" i="3" a="1"/>
  <c r="D240" i="3" s="1"/>
  <c r="B239" i="3"/>
  <c r="P239" i="3"/>
  <c r="O239" i="3"/>
  <c r="N239" i="3"/>
  <c r="M239" i="3" a="1"/>
  <c r="M239" i="3" s="1"/>
  <c r="L239" i="3" a="1"/>
  <c r="L239" i="3" s="1"/>
  <c r="K239" i="3" a="1"/>
  <c r="K239" i="3" s="1"/>
  <c r="J239" i="3"/>
  <c r="I239" i="3" a="1"/>
  <c r="I239" i="3" s="1"/>
  <c r="H239" i="3" a="1"/>
  <c r="H239" i="3" s="1"/>
  <c r="G239" i="3" a="1"/>
  <c r="G239" i="3" s="1"/>
  <c r="F239" i="3" a="1"/>
  <c r="F239" i="3" s="1"/>
  <c r="E239" i="3" a="1"/>
  <c r="E239" i="3" s="1"/>
  <c r="D239" i="3" a="1"/>
  <c r="D239" i="3" s="1"/>
  <c r="B238" i="3"/>
  <c r="P238" i="3"/>
  <c r="O238" i="3"/>
  <c r="N238" i="3"/>
  <c r="M238" i="3" a="1"/>
  <c r="M238" i="3" s="1"/>
  <c r="L238" i="3" a="1"/>
  <c r="L238" i="3" s="1"/>
  <c r="K238" i="3" a="1"/>
  <c r="K238" i="3" s="1"/>
  <c r="J238" i="3"/>
  <c r="I238" i="3" a="1"/>
  <c r="I238" i="3" s="1"/>
  <c r="H238" i="3" a="1"/>
  <c r="H238" i="3" s="1"/>
  <c r="G238" i="3" a="1"/>
  <c r="G238" i="3" s="1"/>
  <c r="F238" i="3" a="1"/>
  <c r="F238" i="3" s="1"/>
  <c r="E238" i="3" a="1"/>
  <c r="E238" i="3" s="1"/>
  <c r="D238" i="3" a="1"/>
  <c r="D238" i="3" s="1"/>
  <c r="B237" i="3"/>
  <c r="P237" i="3"/>
  <c r="O237" i="3"/>
  <c r="N237" i="3"/>
  <c r="M237" i="3" a="1"/>
  <c r="M237" i="3" s="1"/>
  <c r="L237" i="3" a="1"/>
  <c r="L237" i="3" s="1"/>
  <c r="K237" i="3" a="1"/>
  <c r="K237" i="3" s="1"/>
  <c r="J237" i="3"/>
  <c r="I237" i="3" a="1"/>
  <c r="I237" i="3" s="1"/>
  <c r="H237" i="3" a="1"/>
  <c r="H237" i="3" s="1"/>
  <c r="G237" i="3" a="1"/>
  <c r="G237" i="3" s="1"/>
  <c r="F237" i="3" a="1"/>
  <c r="F237" i="3" s="1"/>
  <c r="E237" i="3" a="1"/>
  <c r="E237" i="3" s="1"/>
  <c r="D237" i="3" a="1"/>
  <c r="D237" i="3" s="1"/>
  <c r="B236" i="3"/>
  <c r="P236" i="3"/>
  <c r="O236" i="3"/>
  <c r="N236" i="3"/>
  <c r="M236" i="3" a="1"/>
  <c r="M236" i="3" s="1"/>
  <c r="L236" i="3" a="1"/>
  <c r="L236" i="3" s="1"/>
  <c r="K236" i="3" a="1"/>
  <c r="K236" i="3" s="1"/>
  <c r="J236" i="3"/>
  <c r="I236" i="3" a="1"/>
  <c r="I236" i="3" s="1"/>
  <c r="H236" i="3" a="1"/>
  <c r="H236" i="3" s="1"/>
  <c r="G236" i="3" a="1"/>
  <c r="G236" i="3" s="1"/>
  <c r="F236" i="3" a="1"/>
  <c r="F236" i="3" s="1"/>
  <c r="E236" i="3" a="1"/>
  <c r="E236" i="3" s="1"/>
  <c r="D236" i="3" a="1"/>
  <c r="D236" i="3" s="1"/>
  <c r="B235" i="3"/>
  <c r="P235" i="3"/>
  <c r="O235" i="3"/>
  <c r="N235" i="3"/>
  <c r="M235" i="3" a="1"/>
  <c r="M235" i="3" s="1"/>
  <c r="L235" i="3" a="1"/>
  <c r="L235" i="3" s="1"/>
  <c r="K235" i="3" a="1"/>
  <c r="K235" i="3" s="1"/>
  <c r="J235" i="3"/>
  <c r="I235" i="3" a="1"/>
  <c r="I235" i="3" s="1"/>
  <c r="H235" i="3" a="1"/>
  <c r="H235" i="3" s="1"/>
  <c r="G235" i="3" a="1"/>
  <c r="G235" i="3" s="1"/>
  <c r="F235" i="3" a="1"/>
  <c r="F235" i="3" s="1"/>
  <c r="E235" i="3" a="1"/>
  <c r="E235" i="3" s="1"/>
  <c r="D235" i="3" a="1"/>
  <c r="D235" i="3" s="1"/>
  <c r="B234" i="3"/>
  <c r="P234" i="3"/>
  <c r="O234" i="3"/>
  <c r="N234" i="3"/>
  <c r="M234" i="3" a="1"/>
  <c r="M234" i="3" s="1"/>
  <c r="L234" i="3" a="1"/>
  <c r="L234" i="3" s="1"/>
  <c r="K234" i="3" a="1"/>
  <c r="K234" i="3" s="1"/>
  <c r="J234" i="3"/>
  <c r="I234" i="3" a="1"/>
  <c r="I234" i="3" s="1"/>
  <c r="H234" i="3" a="1"/>
  <c r="H234" i="3" s="1"/>
  <c r="G234" i="3" a="1"/>
  <c r="G234" i="3" s="1"/>
  <c r="F234" i="3" a="1"/>
  <c r="F234" i="3" s="1"/>
  <c r="E234" i="3" a="1"/>
  <c r="E234" i="3" s="1"/>
  <c r="D234" i="3" a="1"/>
  <c r="D234" i="3" s="1"/>
  <c r="B233" i="3"/>
  <c r="P233" i="3"/>
  <c r="O233" i="3"/>
  <c r="N233" i="3"/>
  <c r="M233" i="3" a="1"/>
  <c r="M233" i="3" s="1"/>
  <c r="L233" i="3" a="1"/>
  <c r="L233" i="3" s="1"/>
  <c r="K233" i="3" a="1"/>
  <c r="K233" i="3" s="1"/>
  <c r="J233" i="3"/>
  <c r="I233" i="3" a="1"/>
  <c r="I233" i="3" s="1"/>
  <c r="H233" i="3" a="1"/>
  <c r="H233" i="3" s="1"/>
  <c r="G233" i="3" a="1"/>
  <c r="G233" i="3" s="1"/>
  <c r="F233" i="3" a="1"/>
  <c r="F233" i="3" s="1"/>
  <c r="E233" i="3" a="1"/>
  <c r="E233" i="3" s="1"/>
  <c r="D233" i="3" a="1"/>
  <c r="D233" i="3" s="1"/>
  <c r="B232" i="3"/>
  <c r="P232" i="3"/>
  <c r="O232" i="3"/>
  <c r="N232" i="3"/>
  <c r="M232" i="3" a="1"/>
  <c r="M232" i="3" s="1"/>
  <c r="L232" i="3" a="1"/>
  <c r="L232" i="3" s="1"/>
  <c r="K232" i="3" a="1"/>
  <c r="K232" i="3" s="1"/>
  <c r="J232" i="3"/>
  <c r="I232" i="3" a="1"/>
  <c r="I232" i="3" s="1"/>
  <c r="H232" i="3" a="1"/>
  <c r="H232" i="3" s="1"/>
  <c r="G232" i="3" a="1"/>
  <c r="G232" i="3" s="1"/>
  <c r="F232" i="3" a="1"/>
  <c r="F232" i="3" s="1"/>
  <c r="E232" i="3" a="1"/>
  <c r="E232" i="3" s="1"/>
  <c r="D232" i="3" a="1"/>
  <c r="D232" i="3" s="1"/>
  <c r="B231" i="3"/>
  <c r="P231" i="3"/>
  <c r="O231" i="3"/>
  <c r="N231" i="3"/>
  <c r="M231" i="3" a="1"/>
  <c r="M231" i="3" s="1"/>
  <c r="L231" i="3" a="1"/>
  <c r="L231" i="3" s="1"/>
  <c r="K231" i="3" a="1"/>
  <c r="K231" i="3" s="1"/>
  <c r="J231" i="3"/>
  <c r="I231" i="3" a="1"/>
  <c r="I231" i="3" s="1"/>
  <c r="H231" i="3" a="1"/>
  <c r="H231" i="3" s="1"/>
  <c r="G231" i="3" a="1"/>
  <c r="G231" i="3" s="1"/>
  <c r="F231" i="3" a="1"/>
  <c r="F231" i="3" s="1"/>
  <c r="E231" i="3" a="1"/>
  <c r="E231" i="3" s="1"/>
  <c r="D231" i="3" a="1"/>
  <c r="D231" i="3" s="1"/>
  <c r="B230" i="3"/>
  <c r="P230" i="3"/>
  <c r="O230" i="3"/>
  <c r="N230" i="3"/>
  <c r="M230" i="3" a="1"/>
  <c r="M230" i="3" s="1"/>
  <c r="L230" i="3" a="1"/>
  <c r="L230" i="3" s="1"/>
  <c r="K230" i="3" a="1"/>
  <c r="K230" i="3" s="1"/>
  <c r="J230" i="3"/>
  <c r="I230" i="3" a="1"/>
  <c r="I230" i="3" s="1"/>
  <c r="H230" i="3" a="1"/>
  <c r="H230" i="3" s="1"/>
  <c r="G230" i="3" a="1"/>
  <c r="G230" i="3" s="1"/>
  <c r="F230" i="3" a="1"/>
  <c r="F230" i="3" s="1"/>
  <c r="E230" i="3" a="1"/>
  <c r="E230" i="3" s="1"/>
  <c r="D230" i="3" a="1"/>
  <c r="D230" i="3" s="1"/>
  <c r="B229" i="3"/>
  <c r="P229" i="3"/>
  <c r="O229" i="3"/>
  <c r="N229" i="3"/>
  <c r="M229" i="3" a="1"/>
  <c r="M229" i="3" s="1"/>
  <c r="L229" i="3" a="1"/>
  <c r="L229" i="3" s="1"/>
  <c r="K229" i="3" a="1"/>
  <c r="K229" i="3" s="1"/>
  <c r="J229" i="3"/>
  <c r="I229" i="3" a="1"/>
  <c r="I229" i="3" s="1"/>
  <c r="H229" i="3" a="1"/>
  <c r="H229" i="3" s="1"/>
  <c r="G229" i="3" a="1"/>
  <c r="G229" i="3" s="1"/>
  <c r="F229" i="3" a="1"/>
  <c r="F229" i="3" s="1"/>
  <c r="E229" i="3" a="1"/>
  <c r="E229" i="3" s="1"/>
  <c r="D229" i="3" a="1"/>
  <c r="D229" i="3" s="1"/>
  <c r="B228" i="3"/>
  <c r="P228" i="3"/>
  <c r="O228" i="3"/>
  <c r="N228" i="3"/>
  <c r="M228" i="3" a="1"/>
  <c r="M228" i="3" s="1"/>
  <c r="L228" i="3" a="1"/>
  <c r="L228" i="3" s="1"/>
  <c r="K228" i="3" a="1"/>
  <c r="K228" i="3" s="1"/>
  <c r="J228" i="3"/>
  <c r="I228" i="3" a="1"/>
  <c r="I228" i="3" s="1"/>
  <c r="H228" i="3" a="1"/>
  <c r="H228" i="3" s="1"/>
  <c r="G228" i="3" a="1"/>
  <c r="G228" i="3" s="1"/>
  <c r="F228" i="3" a="1"/>
  <c r="F228" i="3" s="1"/>
  <c r="E228" i="3" a="1"/>
  <c r="E228" i="3" s="1"/>
  <c r="D228" i="3" a="1"/>
  <c r="D228" i="3" s="1"/>
  <c r="B227" i="3"/>
  <c r="P227" i="3"/>
  <c r="O227" i="3"/>
  <c r="N227" i="3"/>
  <c r="M227" i="3" a="1"/>
  <c r="M227" i="3" s="1"/>
  <c r="L227" i="3" a="1"/>
  <c r="L227" i="3" s="1"/>
  <c r="K227" i="3" a="1"/>
  <c r="K227" i="3" s="1"/>
  <c r="J227" i="3"/>
  <c r="I227" i="3" a="1"/>
  <c r="I227" i="3" s="1"/>
  <c r="H227" i="3" a="1"/>
  <c r="H227" i="3" s="1"/>
  <c r="G227" i="3" a="1"/>
  <c r="G227" i="3" s="1"/>
  <c r="F227" i="3" a="1"/>
  <c r="F227" i="3" s="1"/>
  <c r="E227" i="3" a="1"/>
  <c r="E227" i="3" s="1"/>
  <c r="D227" i="3" a="1"/>
  <c r="D227" i="3" s="1"/>
  <c r="B226" i="3"/>
  <c r="P226" i="3"/>
  <c r="O226" i="3"/>
  <c r="N226" i="3"/>
  <c r="M226" i="3" a="1"/>
  <c r="M226" i="3" s="1"/>
  <c r="L226" i="3" a="1"/>
  <c r="L226" i="3" s="1"/>
  <c r="K226" i="3" a="1"/>
  <c r="K226" i="3" s="1"/>
  <c r="J226" i="3"/>
  <c r="I226" i="3" a="1"/>
  <c r="I226" i="3" s="1"/>
  <c r="H226" i="3" a="1"/>
  <c r="H226" i="3" s="1"/>
  <c r="G226" i="3" a="1"/>
  <c r="G226" i="3" s="1"/>
  <c r="F226" i="3" a="1"/>
  <c r="F226" i="3" s="1"/>
  <c r="E226" i="3" a="1"/>
  <c r="E226" i="3" s="1"/>
  <c r="D226" i="3" a="1"/>
  <c r="D226" i="3" s="1"/>
  <c r="B225" i="3"/>
  <c r="P225" i="3"/>
  <c r="O225" i="3"/>
  <c r="N225" i="3"/>
  <c r="M225" i="3" a="1"/>
  <c r="M225" i="3" s="1"/>
  <c r="L225" i="3" a="1"/>
  <c r="L225" i="3" s="1"/>
  <c r="K225" i="3" a="1"/>
  <c r="K225" i="3" s="1"/>
  <c r="J225" i="3"/>
  <c r="I225" i="3" a="1"/>
  <c r="I225" i="3" s="1"/>
  <c r="H225" i="3" a="1"/>
  <c r="H225" i="3" s="1"/>
  <c r="G225" i="3" a="1"/>
  <c r="G225" i="3" s="1"/>
  <c r="F225" i="3" a="1"/>
  <c r="F225" i="3" s="1"/>
  <c r="E225" i="3" a="1"/>
  <c r="E225" i="3" s="1"/>
  <c r="D225" i="3" a="1"/>
  <c r="D225" i="3" s="1"/>
  <c r="B224" i="3"/>
  <c r="P224" i="3"/>
  <c r="O224" i="3"/>
  <c r="N224" i="3"/>
  <c r="M224" i="3" a="1"/>
  <c r="M224" i="3" s="1"/>
  <c r="L224" i="3" a="1"/>
  <c r="L224" i="3" s="1"/>
  <c r="K224" i="3" a="1"/>
  <c r="K224" i="3" s="1"/>
  <c r="J224" i="3"/>
  <c r="I224" i="3" a="1"/>
  <c r="I224" i="3" s="1"/>
  <c r="H224" i="3" a="1"/>
  <c r="H224" i="3" s="1"/>
  <c r="G224" i="3" a="1"/>
  <c r="G224" i="3" s="1"/>
  <c r="F224" i="3" a="1"/>
  <c r="F224" i="3" s="1"/>
  <c r="E224" i="3" a="1"/>
  <c r="E224" i="3" s="1"/>
  <c r="D224" i="3" a="1"/>
  <c r="D224" i="3" s="1"/>
  <c r="B223" i="3"/>
  <c r="P223" i="3"/>
  <c r="O223" i="3"/>
  <c r="N223" i="3"/>
  <c r="M223" i="3" a="1"/>
  <c r="M223" i="3" s="1"/>
  <c r="L223" i="3" a="1"/>
  <c r="L223" i="3" s="1"/>
  <c r="K223" i="3" a="1"/>
  <c r="K223" i="3" s="1"/>
  <c r="J223" i="3"/>
  <c r="I223" i="3" a="1"/>
  <c r="I223" i="3" s="1"/>
  <c r="H223" i="3" a="1"/>
  <c r="H223" i="3" s="1"/>
  <c r="G223" i="3" a="1"/>
  <c r="G223" i="3" s="1"/>
  <c r="F223" i="3" a="1"/>
  <c r="F223" i="3" s="1"/>
  <c r="E223" i="3" a="1"/>
  <c r="E223" i="3" s="1"/>
  <c r="D223" i="3" a="1"/>
  <c r="D223" i="3" s="1"/>
  <c r="B222" i="3"/>
  <c r="P222" i="3"/>
  <c r="O222" i="3"/>
  <c r="N222" i="3"/>
  <c r="M222" i="3" a="1"/>
  <c r="M222" i="3" s="1"/>
  <c r="L222" i="3" a="1"/>
  <c r="L222" i="3" s="1"/>
  <c r="K222" i="3" a="1"/>
  <c r="K222" i="3" s="1"/>
  <c r="J222" i="3"/>
  <c r="I222" i="3" a="1"/>
  <c r="I222" i="3" s="1"/>
  <c r="H222" i="3" a="1"/>
  <c r="H222" i="3" s="1"/>
  <c r="G222" i="3" a="1"/>
  <c r="G222" i="3" s="1"/>
  <c r="F222" i="3" a="1"/>
  <c r="F222" i="3" s="1"/>
  <c r="E222" i="3" a="1"/>
  <c r="E222" i="3" s="1"/>
  <c r="D222" i="3" a="1"/>
  <c r="D222" i="3" s="1"/>
  <c r="B221" i="3"/>
  <c r="P221" i="3"/>
  <c r="O221" i="3"/>
  <c r="N221" i="3"/>
  <c r="M221" i="3" a="1"/>
  <c r="M221" i="3" s="1"/>
  <c r="L221" i="3" a="1"/>
  <c r="L221" i="3" s="1"/>
  <c r="K221" i="3" a="1"/>
  <c r="K221" i="3" s="1"/>
  <c r="J221" i="3"/>
  <c r="I221" i="3" a="1"/>
  <c r="I221" i="3" s="1"/>
  <c r="H221" i="3" a="1"/>
  <c r="H221" i="3" s="1"/>
  <c r="G221" i="3" a="1"/>
  <c r="G221" i="3" s="1"/>
  <c r="F221" i="3" a="1"/>
  <c r="F221" i="3" s="1"/>
  <c r="E221" i="3" a="1"/>
  <c r="E221" i="3" s="1"/>
  <c r="D221" i="3" a="1"/>
  <c r="D221" i="3" s="1"/>
  <c r="B220" i="3"/>
  <c r="P220" i="3"/>
  <c r="O220" i="3"/>
  <c r="N220" i="3"/>
  <c r="M220" i="3" a="1"/>
  <c r="M220" i="3" s="1"/>
  <c r="L220" i="3" a="1"/>
  <c r="L220" i="3" s="1"/>
  <c r="K220" i="3" a="1"/>
  <c r="K220" i="3" s="1"/>
  <c r="J220" i="3"/>
  <c r="I220" i="3" a="1"/>
  <c r="I220" i="3" s="1"/>
  <c r="H220" i="3" a="1"/>
  <c r="H220" i="3" s="1"/>
  <c r="G220" i="3" a="1"/>
  <c r="G220" i="3" s="1"/>
  <c r="F220" i="3" a="1"/>
  <c r="F220" i="3" s="1"/>
  <c r="E220" i="3" a="1"/>
  <c r="E220" i="3" s="1"/>
  <c r="D220" i="3" a="1"/>
  <c r="D220" i="3" s="1"/>
  <c r="B219" i="3"/>
  <c r="P219" i="3"/>
  <c r="O219" i="3"/>
  <c r="N219" i="3"/>
  <c r="M219" i="3" a="1"/>
  <c r="M219" i="3" s="1"/>
  <c r="L219" i="3" a="1"/>
  <c r="L219" i="3" s="1"/>
  <c r="K219" i="3" a="1"/>
  <c r="K219" i="3" s="1"/>
  <c r="J219" i="3"/>
  <c r="I219" i="3" a="1"/>
  <c r="I219" i="3" s="1"/>
  <c r="H219" i="3" a="1"/>
  <c r="H219" i="3" s="1"/>
  <c r="G219" i="3" a="1"/>
  <c r="G219" i="3" s="1"/>
  <c r="F219" i="3" a="1"/>
  <c r="F219" i="3" s="1"/>
  <c r="E219" i="3" a="1"/>
  <c r="E219" i="3" s="1"/>
  <c r="D219" i="3" a="1"/>
  <c r="D219" i="3" s="1"/>
  <c r="B218" i="3"/>
  <c r="P218" i="3"/>
  <c r="O218" i="3"/>
  <c r="N218" i="3"/>
  <c r="M218" i="3" a="1"/>
  <c r="M218" i="3" s="1"/>
  <c r="L218" i="3" a="1"/>
  <c r="L218" i="3" s="1"/>
  <c r="K218" i="3" a="1"/>
  <c r="K218" i="3" s="1"/>
  <c r="J218" i="3"/>
  <c r="I218" i="3" a="1"/>
  <c r="I218" i="3" s="1"/>
  <c r="H218" i="3" a="1"/>
  <c r="H218" i="3" s="1"/>
  <c r="G218" i="3" a="1"/>
  <c r="G218" i="3" s="1"/>
  <c r="F218" i="3" a="1"/>
  <c r="F218" i="3" s="1"/>
  <c r="E218" i="3" a="1"/>
  <c r="E218" i="3" s="1"/>
  <c r="D218" i="3" a="1"/>
  <c r="D218" i="3" s="1"/>
  <c r="B217" i="3"/>
  <c r="P217" i="3"/>
  <c r="O217" i="3"/>
  <c r="N217" i="3"/>
  <c r="M217" i="3" a="1"/>
  <c r="M217" i="3" s="1"/>
  <c r="L217" i="3" a="1"/>
  <c r="L217" i="3" s="1"/>
  <c r="K217" i="3" a="1"/>
  <c r="K217" i="3" s="1"/>
  <c r="J217" i="3"/>
  <c r="I217" i="3" a="1"/>
  <c r="I217" i="3" s="1"/>
  <c r="H217" i="3" a="1"/>
  <c r="H217" i="3" s="1"/>
  <c r="G217" i="3" a="1"/>
  <c r="G217" i="3" s="1"/>
  <c r="F217" i="3" a="1"/>
  <c r="F217" i="3" s="1"/>
  <c r="E217" i="3" a="1"/>
  <c r="E217" i="3" s="1"/>
  <c r="D217" i="3" a="1"/>
  <c r="D217" i="3" s="1"/>
  <c r="B216" i="3"/>
  <c r="P216" i="3"/>
  <c r="O216" i="3"/>
  <c r="N216" i="3"/>
  <c r="M216" i="3" a="1"/>
  <c r="M216" i="3" s="1"/>
  <c r="L216" i="3" a="1"/>
  <c r="L216" i="3" s="1"/>
  <c r="K216" i="3" a="1"/>
  <c r="K216" i="3" s="1"/>
  <c r="J216" i="3"/>
  <c r="I216" i="3" a="1"/>
  <c r="I216" i="3" s="1"/>
  <c r="H216" i="3" a="1"/>
  <c r="H216" i="3" s="1"/>
  <c r="G216" i="3" a="1"/>
  <c r="G216" i="3" s="1"/>
  <c r="F216" i="3" a="1"/>
  <c r="F216" i="3" s="1"/>
  <c r="E216" i="3" a="1"/>
  <c r="E216" i="3" s="1"/>
  <c r="D216" i="3" a="1"/>
  <c r="D216" i="3" s="1"/>
  <c r="B215" i="3"/>
  <c r="P215" i="3"/>
  <c r="O215" i="3"/>
  <c r="N215" i="3"/>
  <c r="M215" i="3" a="1"/>
  <c r="M215" i="3" s="1"/>
  <c r="L215" i="3" a="1"/>
  <c r="L215" i="3" s="1"/>
  <c r="K215" i="3" a="1"/>
  <c r="K215" i="3" s="1"/>
  <c r="J215" i="3"/>
  <c r="I215" i="3" a="1"/>
  <c r="I215" i="3" s="1"/>
  <c r="H215" i="3" a="1"/>
  <c r="H215" i="3" s="1"/>
  <c r="G215" i="3" a="1"/>
  <c r="G215" i="3" s="1"/>
  <c r="F215" i="3" a="1"/>
  <c r="F215" i="3" s="1"/>
  <c r="E215" i="3" a="1"/>
  <c r="E215" i="3" s="1"/>
  <c r="D215" i="3" a="1"/>
  <c r="D215" i="3" s="1"/>
  <c r="B214" i="3"/>
  <c r="P214" i="3"/>
  <c r="O214" i="3"/>
  <c r="N214" i="3"/>
  <c r="M214" i="3" a="1"/>
  <c r="M214" i="3" s="1"/>
  <c r="L214" i="3" a="1"/>
  <c r="L214" i="3" s="1"/>
  <c r="K214" i="3" a="1"/>
  <c r="K214" i="3" s="1"/>
  <c r="J214" i="3"/>
  <c r="I214" i="3" a="1"/>
  <c r="I214" i="3" s="1"/>
  <c r="H214" i="3" a="1"/>
  <c r="H214" i="3" s="1"/>
  <c r="G214" i="3" a="1"/>
  <c r="G214" i="3" s="1"/>
  <c r="F214" i="3" a="1"/>
  <c r="F214" i="3" s="1"/>
  <c r="E214" i="3" a="1"/>
  <c r="E214" i="3" s="1"/>
  <c r="D214" i="3" a="1"/>
  <c r="D214" i="3" s="1"/>
  <c r="B213" i="3"/>
  <c r="P213" i="3"/>
  <c r="O213" i="3"/>
  <c r="N213" i="3"/>
  <c r="M213" i="3" a="1"/>
  <c r="M213" i="3" s="1"/>
  <c r="L213" i="3" a="1"/>
  <c r="L213" i="3" s="1"/>
  <c r="K213" i="3" a="1"/>
  <c r="K213" i="3" s="1"/>
  <c r="J213" i="3"/>
  <c r="I213" i="3" a="1"/>
  <c r="I213" i="3" s="1"/>
  <c r="H213" i="3" a="1"/>
  <c r="H213" i="3" s="1"/>
  <c r="G213" i="3" a="1"/>
  <c r="G213" i="3" s="1"/>
  <c r="F213" i="3" a="1"/>
  <c r="F213" i="3" s="1"/>
  <c r="E213" i="3" a="1"/>
  <c r="E213" i="3" s="1"/>
  <c r="D213" i="3" a="1"/>
  <c r="D213" i="3" s="1"/>
  <c r="B212" i="3"/>
  <c r="P212" i="3"/>
  <c r="O212" i="3"/>
  <c r="N212" i="3"/>
  <c r="M212" i="3" a="1"/>
  <c r="M212" i="3" s="1"/>
  <c r="L212" i="3" a="1"/>
  <c r="L212" i="3" s="1"/>
  <c r="K212" i="3" a="1"/>
  <c r="K212" i="3" s="1"/>
  <c r="J212" i="3"/>
  <c r="I212" i="3" a="1"/>
  <c r="I212" i="3" s="1"/>
  <c r="H212" i="3" a="1"/>
  <c r="H212" i="3" s="1"/>
  <c r="G212" i="3" a="1"/>
  <c r="G212" i="3" s="1"/>
  <c r="F212" i="3" a="1"/>
  <c r="F212" i="3" s="1"/>
  <c r="E212" i="3" a="1"/>
  <c r="E212" i="3" s="1"/>
  <c r="D212" i="3" a="1"/>
  <c r="D212" i="3" s="1"/>
  <c r="B211" i="3"/>
  <c r="P211" i="3"/>
  <c r="O211" i="3"/>
  <c r="N211" i="3"/>
  <c r="M211" i="3" a="1"/>
  <c r="M211" i="3" s="1"/>
  <c r="L211" i="3" a="1"/>
  <c r="L211" i="3" s="1"/>
  <c r="K211" i="3" a="1"/>
  <c r="K211" i="3" s="1"/>
  <c r="J211" i="3"/>
  <c r="I211" i="3" a="1"/>
  <c r="I211" i="3" s="1"/>
  <c r="H211" i="3" a="1"/>
  <c r="H211" i="3" s="1"/>
  <c r="G211" i="3" a="1"/>
  <c r="G211" i="3" s="1"/>
  <c r="F211" i="3" a="1"/>
  <c r="F211" i="3" s="1"/>
  <c r="E211" i="3" a="1"/>
  <c r="E211" i="3" s="1"/>
  <c r="D211" i="3" a="1"/>
  <c r="D211" i="3" s="1"/>
  <c r="B210" i="3"/>
  <c r="P210" i="3"/>
  <c r="O210" i="3"/>
  <c r="N210" i="3"/>
  <c r="M210" i="3" a="1"/>
  <c r="M210" i="3" s="1"/>
  <c r="L210" i="3" a="1"/>
  <c r="L210" i="3" s="1"/>
  <c r="K210" i="3" a="1"/>
  <c r="K210" i="3" s="1"/>
  <c r="J210" i="3"/>
  <c r="I210" i="3" a="1"/>
  <c r="I210" i="3" s="1"/>
  <c r="H210" i="3" a="1"/>
  <c r="H210" i="3" s="1"/>
  <c r="G210" i="3" a="1"/>
  <c r="G210" i="3" s="1"/>
  <c r="F210" i="3" a="1"/>
  <c r="F210" i="3" s="1"/>
  <c r="E210" i="3" a="1"/>
  <c r="E210" i="3" s="1"/>
  <c r="D210" i="3" a="1"/>
  <c r="D210" i="3" s="1"/>
  <c r="B209" i="3"/>
  <c r="P209" i="3"/>
  <c r="O209" i="3"/>
  <c r="N209" i="3"/>
  <c r="M209" i="3" a="1"/>
  <c r="M209" i="3" s="1"/>
  <c r="L209" i="3" a="1"/>
  <c r="L209" i="3" s="1"/>
  <c r="K209" i="3" a="1"/>
  <c r="K209" i="3" s="1"/>
  <c r="J209" i="3"/>
  <c r="I209" i="3" a="1"/>
  <c r="I209" i="3" s="1"/>
  <c r="H209" i="3" a="1"/>
  <c r="H209" i="3" s="1"/>
  <c r="G209" i="3" a="1"/>
  <c r="G209" i="3" s="1"/>
  <c r="F209" i="3" a="1"/>
  <c r="F209" i="3" s="1"/>
  <c r="E209" i="3" a="1"/>
  <c r="E209" i="3" s="1"/>
  <c r="D209" i="3" a="1"/>
  <c r="D209" i="3" s="1"/>
  <c r="B208" i="3"/>
  <c r="P208" i="3"/>
  <c r="O208" i="3"/>
  <c r="N208" i="3"/>
  <c r="M208" i="3" a="1"/>
  <c r="M208" i="3" s="1"/>
  <c r="L208" i="3" a="1"/>
  <c r="L208" i="3" s="1"/>
  <c r="K208" i="3" a="1"/>
  <c r="K208" i="3" s="1"/>
  <c r="J208" i="3"/>
  <c r="I208" i="3" a="1"/>
  <c r="I208" i="3" s="1"/>
  <c r="H208" i="3" a="1"/>
  <c r="H208" i="3" s="1"/>
  <c r="G208" i="3" a="1"/>
  <c r="G208" i="3" s="1"/>
  <c r="F208" i="3" a="1"/>
  <c r="F208" i="3" s="1"/>
  <c r="E208" i="3" a="1"/>
  <c r="E208" i="3" s="1"/>
  <c r="D208" i="3" a="1"/>
  <c r="D208" i="3" s="1"/>
  <c r="B207" i="3"/>
  <c r="P207" i="3"/>
  <c r="O207" i="3"/>
  <c r="N207" i="3"/>
  <c r="M207" i="3" a="1"/>
  <c r="M207" i="3" s="1"/>
  <c r="L207" i="3" a="1"/>
  <c r="L207" i="3" s="1"/>
  <c r="K207" i="3" a="1"/>
  <c r="K207" i="3" s="1"/>
  <c r="J207" i="3"/>
  <c r="I207" i="3" a="1"/>
  <c r="I207" i="3" s="1"/>
  <c r="H207" i="3" a="1"/>
  <c r="H207" i="3" s="1"/>
  <c r="G207" i="3" a="1"/>
  <c r="G207" i="3" s="1"/>
  <c r="F207" i="3" a="1"/>
  <c r="F207" i="3" s="1"/>
  <c r="E207" i="3" a="1"/>
  <c r="E207" i="3" s="1"/>
  <c r="D207" i="3" a="1"/>
  <c r="D207" i="3" s="1"/>
  <c r="B206" i="3"/>
  <c r="P206" i="3"/>
  <c r="O206" i="3"/>
  <c r="N206" i="3"/>
  <c r="M206" i="3" a="1"/>
  <c r="M206" i="3" s="1"/>
  <c r="L206" i="3" a="1"/>
  <c r="L206" i="3" s="1"/>
  <c r="K206" i="3" a="1"/>
  <c r="K206" i="3" s="1"/>
  <c r="J206" i="3"/>
  <c r="I206" i="3" a="1"/>
  <c r="I206" i="3" s="1"/>
  <c r="H206" i="3" a="1"/>
  <c r="H206" i="3" s="1"/>
  <c r="G206" i="3" a="1"/>
  <c r="G206" i="3" s="1"/>
  <c r="F206" i="3" a="1"/>
  <c r="F206" i="3" s="1"/>
  <c r="E206" i="3" a="1"/>
  <c r="E206" i="3" s="1"/>
  <c r="D206" i="3" a="1"/>
  <c r="D206" i="3" s="1"/>
  <c r="B205" i="3"/>
  <c r="P205" i="3"/>
  <c r="O205" i="3"/>
  <c r="N205" i="3"/>
  <c r="M205" i="3" a="1"/>
  <c r="M205" i="3" s="1"/>
  <c r="L205" i="3" a="1"/>
  <c r="L205" i="3" s="1"/>
  <c r="K205" i="3" a="1"/>
  <c r="K205" i="3" s="1"/>
  <c r="J205" i="3"/>
  <c r="I205" i="3" a="1"/>
  <c r="I205" i="3" s="1"/>
  <c r="H205" i="3" a="1"/>
  <c r="H205" i="3" s="1"/>
  <c r="G205" i="3" a="1"/>
  <c r="G205" i="3" s="1"/>
  <c r="F205" i="3" a="1"/>
  <c r="F205" i="3" s="1"/>
  <c r="E205" i="3" a="1"/>
  <c r="E205" i="3" s="1"/>
  <c r="D205" i="3" a="1"/>
  <c r="D205" i="3" s="1"/>
  <c r="B204" i="3"/>
  <c r="P204" i="3"/>
  <c r="O204" i="3"/>
  <c r="N204" i="3"/>
  <c r="M204" i="3" a="1"/>
  <c r="M204" i="3" s="1"/>
  <c r="L204" i="3" a="1"/>
  <c r="L204" i="3" s="1"/>
  <c r="K204" i="3" a="1"/>
  <c r="K204" i="3" s="1"/>
  <c r="J204" i="3"/>
  <c r="I204" i="3" a="1"/>
  <c r="I204" i="3" s="1"/>
  <c r="H204" i="3" a="1"/>
  <c r="H204" i="3" s="1"/>
  <c r="G204" i="3" a="1"/>
  <c r="G204" i="3" s="1"/>
  <c r="F204" i="3" a="1"/>
  <c r="F204" i="3" s="1"/>
  <c r="E204" i="3" a="1"/>
  <c r="E204" i="3" s="1"/>
  <c r="D204" i="3" a="1"/>
  <c r="D204" i="3" s="1"/>
  <c r="B203" i="3"/>
  <c r="P203" i="3"/>
  <c r="O203" i="3"/>
  <c r="N203" i="3"/>
  <c r="M203" i="3" a="1"/>
  <c r="M203" i="3" s="1"/>
  <c r="L203" i="3" a="1"/>
  <c r="L203" i="3" s="1"/>
  <c r="K203" i="3" a="1"/>
  <c r="K203" i="3" s="1"/>
  <c r="J203" i="3"/>
  <c r="I203" i="3" a="1"/>
  <c r="I203" i="3" s="1"/>
  <c r="H203" i="3" a="1"/>
  <c r="H203" i="3" s="1"/>
  <c r="G203" i="3" a="1"/>
  <c r="G203" i="3" s="1"/>
  <c r="F203" i="3" a="1"/>
  <c r="F203" i="3" s="1"/>
  <c r="E203" i="3" a="1"/>
  <c r="E203" i="3" s="1"/>
  <c r="D203" i="3" a="1"/>
  <c r="D203" i="3" s="1"/>
  <c r="B202" i="3"/>
  <c r="P202" i="3"/>
  <c r="O202" i="3"/>
  <c r="N202" i="3"/>
  <c r="M202" i="3" a="1"/>
  <c r="M202" i="3" s="1"/>
  <c r="L202" i="3" a="1"/>
  <c r="L202" i="3" s="1"/>
  <c r="K202" i="3" a="1"/>
  <c r="K202" i="3" s="1"/>
  <c r="J202" i="3"/>
  <c r="I202" i="3" a="1"/>
  <c r="I202" i="3" s="1"/>
  <c r="H202" i="3" a="1"/>
  <c r="H202" i="3" s="1"/>
  <c r="G202" i="3" a="1"/>
  <c r="G202" i="3" s="1"/>
  <c r="F202" i="3" a="1"/>
  <c r="F202" i="3" s="1"/>
  <c r="E202" i="3" a="1"/>
  <c r="E202" i="3" s="1"/>
  <c r="D202" i="3" a="1"/>
  <c r="D202" i="3" s="1"/>
  <c r="B201" i="3"/>
  <c r="P201" i="3"/>
  <c r="O201" i="3"/>
  <c r="N201" i="3"/>
  <c r="M201" i="3" a="1"/>
  <c r="M201" i="3" s="1"/>
  <c r="L201" i="3" a="1"/>
  <c r="L201" i="3" s="1"/>
  <c r="K201" i="3" a="1"/>
  <c r="K201" i="3" s="1"/>
  <c r="J201" i="3"/>
  <c r="I201" i="3" a="1"/>
  <c r="I201" i="3" s="1"/>
  <c r="H201" i="3" a="1"/>
  <c r="H201" i="3" s="1"/>
  <c r="G201" i="3" a="1"/>
  <c r="G201" i="3" s="1"/>
  <c r="F201" i="3" a="1"/>
  <c r="F201" i="3" s="1"/>
  <c r="E201" i="3" a="1"/>
  <c r="E201" i="3" s="1"/>
  <c r="D201" i="3" a="1"/>
  <c r="D201" i="3" s="1"/>
  <c r="B200" i="3"/>
  <c r="P200" i="3"/>
  <c r="O200" i="3"/>
  <c r="N200" i="3"/>
  <c r="M200" i="3" a="1"/>
  <c r="M200" i="3" s="1"/>
  <c r="L200" i="3" a="1"/>
  <c r="L200" i="3" s="1"/>
  <c r="K200" i="3" a="1"/>
  <c r="K200" i="3" s="1"/>
  <c r="J200" i="3"/>
  <c r="I200" i="3" a="1"/>
  <c r="I200" i="3" s="1"/>
  <c r="H200" i="3" a="1"/>
  <c r="H200" i="3" s="1"/>
  <c r="G200" i="3" a="1"/>
  <c r="G200" i="3" s="1"/>
  <c r="F200" i="3" a="1"/>
  <c r="F200" i="3" s="1"/>
  <c r="E200" i="3" a="1"/>
  <c r="E200" i="3" s="1"/>
  <c r="D200" i="3" a="1"/>
  <c r="D200" i="3" s="1"/>
  <c r="B199" i="3"/>
  <c r="P199" i="3"/>
  <c r="O199" i="3"/>
  <c r="N199" i="3"/>
  <c r="M199" i="3" a="1"/>
  <c r="M199" i="3" s="1"/>
  <c r="L199" i="3" a="1"/>
  <c r="L199" i="3" s="1"/>
  <c r="K199" i="3" a="1"/>
  <c r="K199" i="3" s="1"/>
  <c r="J199" i="3"/>
  <c r="I199" i="3" a="1"/>
  <c r="I199" i="3" s="1"/>
  <c r="H199" i="3" a="1"/>
  <c r="H199" i="3" s="1"/>
  <c r="G199" i="3" a="1"/>
  <c r="G199" i="3" s="1"/>
  <c r="F199" i="3" a="1"/>
  <c r="F199" i="3" s="1"/>
  <c r="E199" i="3" a="1"/>
  <c r="E199" i="3" s="1"/>
  <c r="D199" i="3" a="1"/>
  <c r="D199" i="3" s="1"/>
  <c r="B198" i="3"/>
  <c r="P198" i="3"/>
  <c r="O198" i="3"/>
  <c r="N198" i="3"/>
  <c r="M198" i="3" a="1"/>
  <c r="M198" i="3" s="1"/>
  <c r="L198" i="3" a="1"/>
  <c r="L198" i="3" s="1"/>
  <c r="K198" i="3" a="1"/>
  <c r="K198" i="3" s="1"/>
  <c r="J198" i="3"/>
  <c r="I198" i="3" a="1"/>
  <c r="I198" i="3" s="1"/>
  <c r="H198" i="3" a="1"/>
  <c r="H198" i="3" s="1"/>
  <c r="G198" i="3" a="1"/>
  <c r="G198" i="3" s="1"/>
  <c r="F198" i="3" a="1"/>
  <c r="F198" i="3" s="1"/>
  <c r="E198" i="3" a="1"/>
  <c r="E198" i="3" s="1"/>
  <c r="D198" i="3" a="1"/>
  <c r="D198" i="3" s="1"/>
  <c r="B197" i="3"/>
  <c r="P197" i="3"/>
  <c r="O197" i="3"/>
  <c r="N197" i="3"/>
  <c r="M197" i="3" a="1"/>
  <c r="M197" i="3" s="1"/>
  <c r="L197" i="3" a="1"/>
  <c r="L197" i="3" s="1"/>
  <c r="K197" i="3" a="1"/>
  <c r="K197" i="3" s="1"/>
  <c r="J197" i="3"/>
  <c r="I197" i="3" a="1"/>
  <c r="I197" i="3" s="1"/>
  <c r="H197" i="3" a="1"/>
  <c r="H197" i="3" s="1"/>
  <c r="G197" i="3" a="1"/>
  <c r="G197" i="3" s="1"/>
  <c r="F197" i="3" a="1"/>
  <c r="F197" i="3" s="1"/>
  <c r="E197" i="3" a="1"/>
  <c r="E197" i="3" s="1"/>
  <c r="D197" i="3" a="1"/>
  <c r="D197" i="3" s="1"/>
  <c r="B196" i="3"/>
  <c r="P196" i="3"/>
  <c r="O196" i="3"/>
  <c r="N196" i="3"/>
  <c r="M196" i="3" a="1"/>
  <c r="M196" i="3" s="1"/>
  <c r="L196" i="3" a="1"/>
  <c r="L196" i="3" s="1"/>
  <c r="K196" i="3" a="1"/>
  <c r="K196" i="3" s="1"/>
  <c r="J196" i="3"/>
  <c r="I196" i="3" a="1"/>
  <c r="I196" i="3" s="1"/>
  <c r="H196" i="3" a="1"/>
  <c r="H196" i="3" s="1"/>
  <c r="G196" i="3" a="1"/>
  <c r="G196" i="3" s="1"/>
  <c r="F196" i="3" a="1"/>
  <c r="F196" i="3" s="1"/>
  <c r="E196" i="3" a="1"/>
  <c r="E196" i="3" s="1"/>
  <c r="D196" i="3" a="1"/>
  <c r="D196" i="3" s="1"/>
  <c r="B195" i="3"/>
  <c r="P195" i="3"/>
  <c r="O195" i="3"/>
  <c r="N195" i="3"/>
  <c r="M195" i="3" a="1"/>
  <c r="M195" i="3" s="1"/>
  <c r="L195" i="3" a="1"/>
  <c r="L195" i="3" s="1"/>
  <c r="K195" i="3" a="1"/>
  <c r="K195" i="3" s="1"/>
  <c r="J195" i="3"/>
  <c r="I195" i="3" a="1"/>
  <c r="I195" i="3" s="1"/>
  <c r="H195" i="3" a="1"/>
  <c r="H195" i="3" s="1"/>
  <c r="G195" i="3" a="1"/>
  <c r="G195" i="3" s="1"/>
  <c r="F195" i="3" a="1"/>
  <c r="F195" i="3" s="1"/>
  <c r="E195" i="3" a="1"/>
  <c r="E195" i="3" s="1"/>
  <c r="D195" i="3" a="1"/>
  <c r="D195" i="3" s="1"/>
  <c r="B194" i="3"/>
  <c r="P194" i="3"/>
  <c r="O194" i="3"/>
  <c r="N194" i="3"/>
  <c r="M194" i="3" a="1"/>
  <c r="M194" i="3" s="1"/>
  <c r="L194" i="3" a="1"/>
  <c r="L194" i="3" s="1"/>
  <c r="K194" i="3" a="1"/>
  <c r="K194" i="3" s="1"/>
  <c r="J194" i="3"/>
  <c r="I194" i="3" a="1"/>
  <c r="I194" i="3" s="1"/>
  <c r="H194" i="3" a="1"/>
  <c r="H194" i="3" s="1"/>
  <c r="G194" i="3" a="1"/>
  <c r="G194" i="3" s="1"/>
  <c r="F194" i="3" a="1"/>
  <c r="F194" i="3" s="1"/>
  <c r="E194" i="3" a="1"/>
  <c r="E194" i="3" s="1"/>
  <c r="D194" i="3" a="1"/>
  <c r="D194" i="3" s="1"/>
  <c r="B193" i="3"/>
  <c r="P193" i="3"/>
  <c r="O193" i="3"/>
  <c r="N193" i="3"/>
  <c r="M193" i="3" a="1"/>
  <c r="M193" i="3" s="1"/>
  <c r="L193" i="3" a="1"/>
  <c r="L193" i="3" s="1"/>
  <c r="K193" i="3" a="1"/>
  <c r="K193" i="3" s="1"/>
  <c r="J193" i="3"/>
  <c r="I193" i="3" a="1"/>
  <c r="I193" i="3" s="1"/>
  <c r="H193" i="3" a="1"/>
  <c r="H193" i="3" s="1"/>
  <c r="G193" i="3" a="1"/>
  <c r="G193" i="3" s="1"/>
  <c r="F193" i="3" a="1"/>
  <c r="F193" i="3" s="1"/>
  <c r="E193" i="3" a="1"/>
  <c r="E193" i="3" s="1"/>
  <c r="D193" i="3" a="1"/>
  <c r="D193" i="3" s="1"/>
  <c r="B192" i="3"/>
  <c r="P192" i="3"/>
  <c r="O192" i="3"/>
  <c r="N192" i="3"/>
  <c r="M192" i="3" a="1"/>
  <c r="M192" i="3" s="1"/>
  <c r="L192" i="3" a="1"/>
  <c r="L192" i="3" s="1"/>
  <c r="K192" i="3" a="1"/>
  <c r="K192" i="3" s="1"/>
  <c r="J192" i="3"/>
  <c r="I192" i="3" a="1"/>
  <c r="I192" i="3" s="1"/>
  <c r="H192" i="3" a="1"/>
  <c r="H192" i="3" s="1"/>
  <c r="G192" i="3" a="1"/>
  <c r="G192" i="3" s="1"/>
  <c r="F192" i="3" a="1"/>
  <c r="F192" i="3" s="1"/>
  <c r="E192" i="3" a="1"/>
  <c r="E192" i="3" s="1"/>
  <c r="D192" i="3" a="1"/>
  <c r="D192" i="3" s="1"/>
  <c r="B191" i="3"/>
  <c r="P191" i="3"/>
  <c r="O191" i="3"/>
  <c r="N191" i="3"/>
  <c r="M191" i="3" a="1"/>
  <c r="M191" i="3" s="1"/>
  <c r="L191" i="3" a="1"/>
  <c r="L191" i="3" s="1"/>
  <c r="K191" i="3" a="1"/>
  <c r="K191" i="3" s="1"/>
  <c r="J191" i="3"/>
  <c r="I191" i="3" a="1"/>
  <c r="I191" i="3" s="1"/>
  <c r="H191" i="3" a="1"/>
  <c r="H191" i="3" s="1"/>
  <c r="G191" i="3" a="1"/>
  <c r="G191" i="3" s="1"/>
  <c r="F191" i="3" a="1"/>
  <c r="F191" i="3" s="1"/>
  <c r="E191" i="3" a="1"/>
  <c r="E191" i="3" s="1"/>
  <c r="D191" i="3" a="1"/>
  <c r="D191" i="3" s="1"/>
  <c r="B190" i="3"/>
  <c r="P190" i="3"/>
  <c r="O190" i="3"/>
  <c r="N190" i="3"/>
  <c r="M190" i="3" a="1"/>
  <c r="M190" i="3" s="1"/>
  <c r="L190" i="3" a="1"/>
  <c r="L190" i="3" s="1"/>
  <c r="K190" i="3" a="1"/>
  <c r="K190" i="3" s="1"/>
  <c r="J190" i="3"/>
  <c r="I190" i="3" a="1"/>
  <c r="I190" i="3" s="1"/>
  <c r="H190" i="3" a="1"/>
  <c r="H190" i="3" s="1"/>
  <c r="G190" i="3" a="1"/>
  <c r="G190" i="3" s="1"/>
  <c r="F190" i="3" a="1"/>
  <c r="F190" i="3" s="1"/>
  <c r="E190" i="3" a="1"/>
  <c r="E190" i="3" s="1"/>
  <c r="D190" i="3" a="1"/>
  <c r="D190" i="3" s="1"/>
  <c r="B189" i="3"/>
  <c r="P189" i="3"/>
  <c r="O189" i="3"/>
  <c r="N189" i="3"/>
  <c r="M189" i="3" a="1"/>
  <c r="M189" i="3" s="1"/>
  <c r="L189" i="3" a="1"/>
  <c r="L189" i="3" s="1"/>
  <c r="K189" i="3" a="1"/>
  <c r="K189" i="3" s="1"/>
  <c r="J189" i="3"/>
  <c r="I189" i="3" a="1"/>
  <c r="I189" i="3" s="1"/>
  <c r="H189" i="3" a="1"/>
  <c r="H189" i="3" s="1"/>
  <c r="G189" i="3" a="1"/>
  <c r="G189" i="3" s="1"/>
  <c r="F189" i="3" a="1"/>
  <c r="F189" i="3" s="1"/>
  <c r="E189" i="3" a="1"/>
  <c r="E189" i="3" s="1"/>
  <c r="D189" i="3" a="1"/>
  <c r="D189" i="3" s="1"/>
  <c r="B188" i="3"/>
  <c r="P188" i="3"/>
  <c r="O188" i="3"/>
  <c r="N188" i="3"/>
  <c r="M188" i="3" a="1"/>
  <c r="M188" i="3" s="1"/>
  <c r="L188" i="3" a="1"/>
  <c r="L188" i="3" s="1"/>
  <c r="K188" i="3" a="1"/>
  <c r="K188" i="3" s="1"/>
  <c r="J188" i="3"/>
  <c r="I188" i="3" a="1"/>
  <c r="I188" i="3" s="1"/>
  <c r="H188" i="3" a="1"/>
  <c r="H188" i="3" s="1"/>
  <c r="G188" i="3" a="1"/>
  <c r="G188" i="3" s="1"/>
  <c r="F188" i="3" a="1"/>
  <c r="F188" i="3" s="1"/>
  <c r="E188" i="3" a="1"/>
  <c r="E188" i="3" s="1"/>
  <c r="D188" i="3" a="1"/>
  <c r="D188" i="3" s="1"/>
  <c r="B187" i="3"/>
  <c r="P187" i="3"/>
  <c r="O187" i="3"/>
  <c r="N187" i="3"/>
  <c r="M187" i="3" a="1"/>
  <c r="M187" i="3" s="1"/>
  <c r="L187" i="3" a="1"/>
  <c r="L187" i="3" s="1"/>
  <c r="K187" i="3" a="1"/>
  <c r="K187" i="3" s="1"/>
  <c r="J187" i="3"/>
  <c r="I187" i="3" a="1"/>
  <c r="I187" i="3" s="1"/>
  <c r="H187" i="3" a="1"/>
  <c r="H187" i="3" s="1"/>
  <c r="G187" i="3" a="1"/>
  <c r="G187" i="3" s="1"/>
  <c r="F187" i="3" a="1"/>
  <c r="F187" i="3" s="1"/>
  <c r="E187" i="3" a="1"/>
  <c r="E187" i="3" s="1"/>
  <c r="D187" i="3" a="1"/>
  <c r="D187" i="3" s="1"/>
  <c r="B186" i="3"/>
  <c r="P186" i="3"/>
  <c r="O186" i="3"/>
  <c r="N186" i="3"/>
  <c r="M186" i="3" a="1"/>
  <c r="M186" i="3" s="1"/>
  <c r="L186" i="3" a="1"/>
  <c r="L186" i="3" s="1"/>
  <c r="K186" i="3" a="1"/>
  <c r="K186" i="3" s="1"/>
  <c r="J186" i="3"/>
  <c r="I186" i="3" a="1"/>
  <c r="I186" i="3" s="1"/>
  <c r="H186" i="3" a="1"/>
  <c r="H186" i="3" s="1"/>
  <c r="G186" i="3" a="1"/>
  <c r="G186" i="3" s="1"/>
  <c r="F186" i="3" a="1"/>
  <c r="F186" i="3" s="1"/>
  <c r="E186" i="3" a="1"/>
  <c r="E186" i="3" s="1"/>
  <c r="D186" i="3" a="1"/>
  <c r="D186" i="3" s="1"/>
  <c r="B185" i="3"/>
  <c r="P185" i="3"/>
  <c r="O185" i="3"/>
  <c r="N185" i="3"/>
  <c r="M185" i="3" a="1"/>
  <c r="M185" i="3" s="1"/>
  <c r="L185" i="3" a="1"/>
  <c r="L185" i="3" s="1"/>
  <c r="K185" i="3" a="1"/>
  <c r="K185" i="3" s="1"/>
  <c r="J185" i="3"/>
  <c r="I185" i="3" a="1"/>
  <c r="I185" i="3" s="1"/>
  <c r="H185" i="3" a="1"/>
  <c r="H185" i="3" s="1"/>
  <c r="G185" i="3" a="1"/>
  <c r="G185" i="3" s="1"/>
  <c r="F185" i="3" a="1"/>
  <c r="F185" i="3" s="1"/>
  <c r="E185" i="3" a="1"/>
  <c r="E185" i="3" s="1"/>
  <c r="D185" i="3" a="1"/>
  <c r="D185" i="3" s="1"/>
  <c r="B184" i="3"/>
  <c r="P184" i="3"/>
  <c r="O184" i="3"/>
  <c r="N184" i="3"/>
  <c r="M184" i="3" a="1"/>
  <c r="M184" i="3" s="1"/>
  <c r="L184" i="3" a="1"/>
  <c r="L184" i="3" s="1"/>
  <c r="K184" i="3" a="1"/>
  <c r="K184" i="3" s="1"/>
  <c r="J184" i="3"/>
  <c r="I184" i="3" a="1"/>
  <c r="I184" i="3" s="1"/>
  <c r="H184" i="3" a="1"/>
  <c r="H184" i="3" s="1"/>
  <c r="G184" i="3" a="1"/>
  <c r="G184" i="3" s="1"/>
  <c r="F184" i="3" a="1"/>
  <c r="F184" i="3" s="1"/>
  <c r="E184" i="3" a="1"/>
  <c r="E184" i="3" s="1"/>
  <c r="D184" i="3" a="1"/>
  <c r="D184" i="3" s="1"/>
  <c r="B183" i="3"/>
  <c r="P183" i="3"/>
  <c r="O183" i="3"/>
  <c r="N183" i="3"/>
  <c r="M183" i="3" a="1"/>
  <c r="M183" i="3" s="1"/>
  <c r="L183" i="3" a="1"/>
  <c r="L183" i="3" s="1"/>
  <c r="K183" i="3" a="1"/>
  <c r="K183" i="3" s="1"/>
  <c r="J183" i="3"/>
  <c r="I183" i="3" a="1"/>
  <c r="I183" i="3" s="1"/>
  <c r="H183" i="3" a="1"/>
  <c r="H183" i="3" s="1"/>
  <c r="G183" i="3" a="1"/>
  <c r="G183" i="3" s="1"/>
  <c r="F183" i="3" a="1"/>
  <c r="F183" i="3" s="1"/>
  <c r="E183" i="3" a="1"/>
  <c r="E183" i="3" s="1"/>
  <c r="D183" i="3" a="1"/>
  <c r="D183" i="3" s="1"/>
  <c r="B182" i="3"/>
  <c r="P182" i="3"/>
  <c r="O182" i="3"/>
  <c r="N182" i="3"/>
  <c r="M182" i="3" a="1"/>
  <c r="M182" i="3" s="1"/>
  <c r="L182" i="3" a="1"/>
  <c r="L182" i="3" s="1"/>
  <c r="K182" i="3" a="1"/>
  <c r="K182" i="3" s="1"/>
  <c r="J182" i="3"/>
  <c r="I182" i="3" a="1"/>
  <c r="I182" i="3" s="1"/>
  <c r="H182" i="3" a="1"/>
  <c r="H182" i="3" s="1"/>
  <c r="G182" i="3" a="1"/>
  <c r="G182" i="3" s="1"/>
  <c r="F182" i="3" a="1"/>
  <c r="F182" i="3" s="1"/>
  <c r="E182" i="3" a="1"/>
  <c r="E182" i="3" s="1"/>
  <c r="D182" i="3" a="1"/>
  <c r="D182" i="3" s="1"/>
  <c r="B181" i="3"/>
  <c r="P181" i="3"/>
  <c r="O181" i="3"/>
  <c r="N181" i="3"/>
  <c r="M181" i="3" a="1"/>
  <c r="M181" i="3" s="1"/>
  <c r="L181" i="3" a="1"/>
  <c r="L181" i="3" s="1"/>
  <c r="K181" i="3" a="1"/>
  <c r="K181" i="3" s="1"/>
  <c r="J181" i="3"/>
  <c r="I181" i="3" a="1"/>
  <c r="I181" i="3" s="1"/>
  <c r="H181" i="3" a="1"/>
  <c r="H181" i="3" s="1"/>
  <c r="G181" i="3" a="1"/>
  <c r="G181" i="3" s="1"/>
  <c r="F181" i="3" a="1"/>
  <c r="F181" i="3" s="1"/>
  <c r="E181" i="3" a="1"/>
  <c r="E181" i="3" s="1"/>
  <c r="D181" i="3" a="1"/>
  <c r="D181" i="3" s="1"/>
  <c r="B180" i="3"/>
  <c r="P180" i="3"/>
  <c r="O180" i="3"/>
  <c r="N180" i="3"/>
  <c r="M180" i="3" a="1"/>
  <c r="M180" i="3" s="1"/>
  <c r="L180" i="3" a="1"/>
  <c r="L180" i="3" s="1"/>
  <c r="K180" i="3" a="1"/>
  <c r="K180" i="3" s="1"/>
  <c r="J180" i="3"/>
  <c r="I180" i="3" a="1"/>
  <c r="I180" i="3" s="1"/>
  <c r="H180" i="3" a="1"/>
  <c r="H180" i="3" s="1"/>
  <c r="G180" i="3" a="1"/>
  <c r="G180" i="3" s="1"/>
  <c r="F180" i="3" a="1"/>
  <c r="F180" i="3" s="1"/>
  <c r="E180" i="3" a="1"/>
  <c r="E180" i="3" s="1"/>
  <c r="D180" i="3" a="1"/>
  <c r="D180" i="3" s="1"/>
  <c r="B179" i="3"/>
  <c r="P179" i="3"/>
  <c r="O179" i="3"/>
  <c r="N179" i="3"/>
  <c r="M179" i="3" a="1"/>
  <c r="M179" i="3" s="1"/>
  <c r="L179" i="3" a="1"/>
  <c r="L179" i="3" s="1"/>
  <c r="K179" i="3" a="1"/>
  <c r="K179" i="3" s="1"/>
  <c r="J179" i="3"/>
  <c r="I179" i="3" a="1"/>
  <c r="I179" i="3" s="1"/>
  <c r="H179" i="3" a="1"/>
  <c r="H179" i="3" s="1"/>
  <c r="G179" i="3" a="1"/>
  <c r="G179" i="3" s="1"/>
  <c r="F179" i="3" a="1"/>
  <c r="F179" i="3" s="1"/>
  <c r="E179" i="3" a="1"/>
  <c r="E179" i="3" s="1"/>
  <c r="D179" i="3" a="1"/>
  <c r="D179" i="3" s="1"/>
  <c r="B178" i="3"/>
  <c r="P178" i="3"/>
  <c r="O178" i="3"/>
  <c r="N178" i="3"/>
  <c r="M178" i="3" a="1"/>
  <c r="M178" i="3" s="1"/>
  <c r="L178" i="3" a="1"/>
  <c r="L178" i="3" s="1"/>
  <c r="K178" i="3" a="1"/>
  <c r="K178" i="3" s="1"/>
  <c r="J178" i="3"/>
  <c r="I178" i="3" a="1"/>
  <c r="I178" i="3" s="1"/>
  <c r="H178" i="3" a="1"/>
  <c r="H178" i="3" s="1"/>
  <c r="G178" i="3" a="1"/>
  <c r="G178" i="3" s="1"/>
  <c r="F178" i="3" a="1"/>
  <c r="F178" i="3" s="1"/>
  <c r="E178" i="3" a="1"/>
  <c r="E178" i="3" s="1"/>
  <c r="D178" i="3" a="1"/>
  <c r="D178" i="3" s="1"/>
  <c r="B177" i="3"/>
  <c r="P177" i="3"/>
  <c r="O177" i="3"/>
  <c r="N177" i="3"/>
  <c r="M177" i="3" a="1"/>
  <c r="M177" i="3" s="1"/>
  <c r="L177" i="3" a="1"/>
  <c r="L177" i="3" s="1"/>
  <c r="K177" i="3" a="1"/>
  <c r="K177" i="3" s="1"/>
  <c r="J177" i="3"/>
  <c r="I177" i="3" a="1"/>
  <c r="I177" i="3" s="1"/>
  <c r="H177" i="3" a="1"/>
  <c r="H177" i="3" s="1"/>
  <c r="G177" i="3" a="1"/>
  <c r="G177" i="3" s="1"/>
  <c r="F177" i="3" a="1"/>
  <c r="F177" i="3" s="1"/>
  <c r="E177" i="3" a="1"/>
  <c r="E177" i="3" s="1"/>
  <c r="D177" i="3" a="1"/>
  <c r="D177" i="3" s="1"/>
  <c r="B176" i="3"/>
  <c r="P176" i="3"/>
  <c r="O176" i="3"/>
  <c r="N176" i="3"/>
  <c r="M176" i="3" a="1"/>
  <c r="M176" i="3" s="1"/>
  <c r="L176" i="3" a="1"/>
  <c r="L176" i="3" s="1"/>
  <c r="K176" i="3" a="1"/>
  <c r="K176" i="3" s="1"/>
  <c r="J176" i="3"/>
  <c r="I176" i="3" a="1"/>
  <c r="I176" i="3" s="1"/>
  <c r="H176" i="3" a="1"/>
  <c r="H176" i="3" s="1"/>
  <c r="G176" i="3" a="1"/>
  <c r="G176" i="3" s="1"/>
  <c r="F176" i="3" a="1"/>
  <c r="F176" i="3" s="1"/>
  <c r="E176" i="3" a="1"/>
  <c r="E176" i="3" s="1"/>
  <c r="D176" i="3" a="1"/>
  <c r="D176" i="3" s="1"/>
  <c r="B175" i="3"/>
  <c r="P175" i="3"/>
  <c r="O175" i="3"/>
  <c r="N175" i="3"/>
  <c r="M175" i="3" a="1"/>
  <c r="M175" i="3" s="1"/>
  <c r="L175" i="3" a="1"/>
  <c r="L175" i="3" s="1"/>
  <c r="K175" i="3" a="1"/>
  <c r="K175" i="3" s="1"/>
  <c r="J175" i="3"/>
  <c r="I175" i="3" a="1"/>
  <c r="I175" i="3" s="1"/>
  <c r="H175" i="3" a="1"/>
  <c r="H175" i="3" s="1"/>
  <c r="G175" i="3" a="1"/>
  <c r="G175" i="3" s="1"/>
  <c r="F175" i="3" a="1"/>
  <c r="F175" i="3" s="1"/>
  <c r="E175" i="3" a="1"/>
  <c r="E175" i="3" s="1"/>
  <c r="D175" i="3" a="1"/>
  <c r="D175" i="3" s="1"/>
  <c r="B174" i="3"/>
  <c r="P174" i="3"/>
  <c r="O174" i="3"/>
  <c r="N174" i="3"/>
  <c r="M174" i="3" a="1"/>
  <c r="M174" i="3" s="1"/>
  <c r="L174" i="3" a="1"/>
  <c r="L174" i="3" s="1"/>
  <c r="K174" i="3" a="1"/>
  <c r="K174" i="3" s="1"/>
  <c r="J174" i="3"/>
  <c r="I174" i="3" a="1"/>
  <c r="I174" i="3" s="1"/>
  <c r="H174" i="3" a="1"/>
  <c r="H174" i="3" s="1"/>
  <c r="G174" i="3" a="1"/>
  <c r="G174" i="3" s="1"/>
  <c r="F174" i="3" a="1"/>
  <c r="F174" i="3" s="1"/>
  <c r="E174" i="3" a="1"/>
  <c r="E174" i="3" s="1"/>
  <c r="D174" i="3" a="1"/>
  <c r="D174" i="3" s="1"/>
  <c r="B173" i="3"/>
  <c r="P173" i="3"/>
  <c r="O173" i="3"/>
  <c r="N173" i="3"/>
  <c r="M173" i="3" a="1"/>
  <c r="M173" i="3" s="1"/>
  <c r="L173" i="3" a="1"/>
  <c r="L173" i="3" s="1"/>
  <c r="K173" i="3" a="1"/>
  <c r="K173" i="3" s="1"/>
  <c r="J173" i="3"/>
  <c r="I173" i="3" a="1"/>
  <c r="I173" i="3" s="1"/>
  <c r="H173" i="3" a="1"/>
  <c r="H173" i="3" s="1"/>
  <c r="G173" i="3" a="1"/>
  <c r="G173" i="3" s="1"/>
  <c r="F173" i="3" a="1"/>
  <c r="F173" i="3" s="1"/>
  <c r="E173" i="3" a="1"/>
  <c r="E173" i="3" s="1"/>
  <c r="D173" i="3" a="1"/>
  <c r="D173" i="3" s="1"/>
  <c r="B172" i="3"/>
  <c r="P172" i="3"/>
  <c r="O172" i="3"/>
  <c r="N172" i="3"/>
  <c r="M172" i="3" a="1"/>
  <c r="M172" i="3" s="1"/>
  <c r="L172" i="3" a="1"/>
  <c r="L172" i="3" s="1"/>
  <c r="K172" i="3" a="1"/>
  <c r="K172" i="3" s="1"/>
  <c r="J172" i="3"/>
  <c r="I172" i="3" a="1"/>
  <c r="I172" i="3" s="1"/>
  <c r="H172" i="3" a="1"/>
  <c r="H172" i="3" s="1"/>
  <c r="G172" i="3" a="1"/>
  <c r="G172" i="3" s="1"/>
  <c r="F172" i="3" a="1"/>
  <c r="F172" i="3" s="1"/>
  <c r="E172" i="3" a="1"/>
  <c r="E172" i="3" s="1"/>
  <c r="D172" i="3" a="1"/>
  <c r="D172" i="3" s="1"/>
  <c r="B171" i="3"/>
  <c r="P171" i="3"/>
  <c r="O171" i="3"/>
  <c r="N171" i="3"/>
  <c r="M171" i="3" a="1"/>
  <c r="M171" i="3" s="1"/>
  <c r="L171" i="3" a="1"/>
  <c r="L171" i="3" s="1"/>
  <c r="K171" i="3" a="1"/>
  <c r="K171" i="3" s="1"/>
  <c r="J171" i="3"/>
  <c r="I171" i="3" a="1"/>
  <c r="I171" i="3" s="1"/>
  <c r="H171" i="3" a="1"/>
  <c r="H171" i="3" s="1"/>
  <c r="G171" i="3" a="1"/>
  <c r="G171" i="3" s="1"/>
  <c r="F171" i="3" a="1"/>
  <c r="F171" i="3" s="1"/>
  <c r="E171" i="3" a="1"/>
  <c r="E171" i="3" s="1"/>
  <c r="D171" i="3" a="1"/>
  <c r="D171" i="3" s="1"/>
  <c r="B170" i="3"/>
  <c r="P170" i="3"/>
  <c r="O170" i="3"/>
  <c r="N170" i="3"/>
  <c r="M170" i="3" a="1"/>
  <c r="M170" i="3" s="1"/>
  <c r="L170" i="3" a="1"/>
  <c r="L170" i="3" s="1"/>
  <c r="K170" i="3" a="1"/>
  <c r="K170" i="3" s="1"/>
  <c r="J170" i="3"/>
  <c r="I170" i="3" a="1"/>
  <c r="I170" i="3" s="1"/>
  <c r="H170" i="3" a="1"/>
  <c r="H170" i="3" s="1"/>
  <c r="G170" i="3" a="1"/>
  <c r="G170" i="3" s="1"/>
  <c r="F170" i="3" a="1"/>
  <c r="F170" i="3" s="1"/>
  <c r="E170" i="3" a="1"/>
  <c r="E170" i="3" s="1"/>
  <c r="D170" i="3" a="1"/>
  <c r="D170" i="3" s="1"/>
  <c r="B169" i="3"/>
  <c r="P169" i="3"/>
  <c r="O169" i="3"/>
  <c r="N169" i="3"/>
  <c r="M169" i="3" a="1"/>
  <c r="M169" i="3" s="1"/>
  <c r="L169" i="3" a="1"/>
  <c r="L169" i="3" s="1"/>
  <c r="K169" i="3" a="1"/>
  <c r="K169" i="3" s="1"/>
  <c r="J169" i="3"/>
  <c r="I169" i="3" a="1"/>
  <c r="I169" i="3" s="1"/>
  <c r="H169" i="3" a="1"/>
  <c r="H169" i="3" s="1"/>
  <c r="G169" i="3" a="1"/>
  <c r="G169" i="3" s="1"/>
  <c r="F169" i="3" a="1"/>
  <c r="F169" i="3" s="1"/>
  <c r="E169" i="3" a="1"/>
  <c r="E169" i="3" s="1"/>
  <c r="D169" i="3" a="1"/>
  <c r="D169" i="3" s="1"/>
  <c r="B168" i="3"/>
  <c r="P168" i="3"/>
  <c r="O168" i="3"/>
  <c r="N168" i="3"/>
  <c r="M168" i="3" a="1"/>
  <c r="M168" i="3" s="1"/>
  <c r="L168" i="3" a="1"/>
  <c r="L168" i="3" s="1"/>
  <c r="K168" i="3" a="1"/>
  <c r="K168" i="3" s="1"/>
  <c r="J168" i="3"/>
  <c r="I168" i="3" a="1"/>
  <c r="I168" i="3" s="1"/>
  <c r="H168" i="3" a="1"/>
  <c r="H168" i="3" s="1"/>
  <c r="G168" i="3" a="1"/>
  <c r="G168" i="3" s="1"/>
  <c r="F168" i="3" a="1"/>
  <c r="F168" i="3" s="1"/>
  <c r="E168" i="3" a="1"/>
  <c r="E168" i="3" s="1"/>
  <c r="D168" i="3" a="1"/>
  <c r="D168" i="3" s="1"/>
  <c r="B167" i="3"/>
  <c r="P167" i="3"/>
  <c r="O167" i="3"/>
  <c r="N167" i="3"/>
  <c r="M167" i="3" a="1"/>
  <c r="M167" i="3" s="1"/>
  <c r="L167" i="3" a="1"/>
  <c r="L167" i="3" s="1"/>
  <c r="K167" i="3" a="1"/>
  <c r="K167" i="3" s="1"/>
  <c r="J167" i="3"/>
  <c r="I167" i="3" a="1"/>
  <c r="I167" i="3" s="1"/>
  <c r="H167" i="3" a="1"/>
  <c r="H167" i="3" s="1"/>
  <c r="G167" i="3" a="1"/>
  <c r="G167" i="3" s="1"/>
  <c r="F167" i="3" a="1"/>
  <c r="F167" i="3" s="1"/>
  <c r="E167" i="3" a="1"/>
  <c r="E167" i="3" s="1"/>
  <c r="D167" i="3" a="1"/>
  <c r="D167" i="3" s="1"/>
  <c r="B166" i="3"/>
  <c r="P166" i="3"/>
  <c r="O166" i="3"/>
  <c r="N166" i="3"/>
  <c r="M166" i="3" a="1"/>
  <c r="M166" i="3" s="1"/>
  <c r="L166" i="3" a="1"/>
  <c r="L166" i="3" s="1"/>
  <c r="K166" i="3" a="1"/>
  <c r="K166" i="3" s="1"/>
  <c r="J166" i="3"/>
  <c r="I166" i="3" a="1"/>
  <c r="I166" i="3" s="1"/>
  <c r="H166" i="3" a="1"/>
  <c r="H166" i="3" s="1"/>
  <c r="G166" i="3" a="1"/>
  <c r="G166" i="3" s="1"/>
  <c r="F166" i="3" a="1"/>
  <c r="F166" i="3" s="1"/>
  <c r="E166" i="3" a="1"/>
  <c r="E166" i="3" s="1"/>
  <c r="D166" i="3" a="1"/>
  <c r="D166" i="3" s="1"/>
  <c r="B165" i="3"/>
  <c r="P165" i="3"/>
  <c r="O165" i="3"/>
  <c r="N165" i="3"/>
  <c r="M165" i="3" a="1"/>
  <c r="M165" i="3" s="1"/>
  <c r="L165" i="3" a="1"/>
  <c r="L165" i="3" s="1"/>
  <c r="K165" i="3" a="1"/>
  <c r="K165" i="3" s="1"/>
  <c r="J165" i="3"/>
  <c r="I165" i="3" a="1"/>
  <c r="I165" i="3" s="1"/>
  <c r="H165" i="3" a="1"/>
  <c r="H165" i="3" s="1"/>
  <c r="G165" i="3" a="1"/>
  <c r="G165" i="3" s="1"/>
  <c r="F165" i="3" a="1"/>
  <c r="F165" i="3" s="1"/>
  <c r="E165" i="3" a="1"/>
  <c r="E165" i="3" s="1"/>
  <c r="D165" i="3" a="1"/>
  <c r="D165" i="3" s="1"/>
  <c r="B164" i="3"/>
  <c r="P164" i="3"/>
  <c r="O164" i="3"/>
  <c r="N164" i="3"/>
  <c r="M164" i="3" a="1"/>
  <c r="M164" i="3" s="1"/>
  <c r="L164" i="3" a="1"/>
  <c r="L164" i="3" s="1"/>
  <c r="K164" i="3" a="1"/>
  <c r="K164" i="3" s="1"/>
  <c r="J164" i="3"/>
  <c r="I164" i="3" a="1"/>
  <c r="I164" i="3" s="1"/>
  <c r="H164" i="3" a="1"/>
  <c r="H164" i="3" s="1"/>
  <c r="G164" i="3" a="1"/>
  <c r="G164" i="3" s="1"/>
  <c r="F164" i="3" a="1"/>
  <c r="F164" i="3" s="1"/>
  <c r="E164" i="3" a="1"/>
  <c r="E164" i="3" s="1"/>
  <c r="D164" i="3" a="1"/>
  <c r="D164" i="3" s="1"/>
  <c r="B163" i="3"/>
  <c r="P163" i="3"/>
  <c r="O163" i="3"/>
  <c r="N163" i="3"/>
  <c r="M163" i="3" a="1"/>
  <c r="M163" i="3" s="1"/>
  <c r="L163" i="3" a="1"/>
  <c r="L163" i="3" s="1"/>
  <c r="K163" i="3" a="1"/>
  <c r="K163" i="3" s="1"/>
  <c r="J163" i="3"/>
  <c r="I163" i="3" a="1"/>
  <c r="I163" i="3" s="1"/>
  <c r="H163" i="3" a="1"/>
  <c r="H163" i="3" s="1"/>
  <c r="G163" i="3" a="1"/>
  <c r="G163" i="3" s="1"/>
  <c r="F163" i="3" a="1"/>
  <c r="F163" i="3" s="1"/>
  <c r="E163" i="3" a="1"/>
  <c r="E163" i="3" s="1"/>
  <c r="D163" i="3" a="1"/>
  <c r="D163" i="3" s="1"/>
  <c r="B162" i="3"/>
  <c r="P162" i="3"/>
  <c r="O162" i="3"/>
  <c r="N162" i="3"/>
  <c r="M162" i="3" a="1"/>
  <c r="M162" i="3" s="1"/>
  <c r="L162" i="3" a="1"/>
  <c r="L162" i="3" s="1"/>
  <c r="K162" i="3" a="1"/>
  <c r="K162" i="3" s="1"/>
  <c r="J162" i="3"/>
  <c r="I162" i="3" a="1"/>
  <c r="I162" i="3" s="1"/>
  <c r="H162" i="3" a="1"/>
  <c r="H162" i="3" s="1"/>
  <c r="G162" i="3" a="1"/>
  <c r="G162" i="3" s="1"/>
  <c r="F162" i="3" a="1"/>
  <c r="F162" i="3" s="1"/>
  <c r="E162" i="3" a="1"/>
  <c r="E162" i="3" s="1"/>
  <c r="D162" i="3" a="1"/>
  <c r="D162" i="3" s="1"/>
  <c r="B161" i="3"/>
  <c r="P161" i="3"/>
  <c r="O161" i="3"/>
  <c r="N161" i="3"/>
  <c r="M161" i="3" a="1"/>
  <c r="M161" i="3" s="1"/>
  <c r="L161" i="3" a="1"/>
  <c r="L161" i="3" s="1"/>
  <c r="K161" i="3" a="1"/>
  <c r="K161" i="3" s="1"/>
  <c r="J161" i="3"/>
  <c r="I161" i="3" a="1"/>
  <c r="I161" i="3" s="1"/>
  <c r="H161" i="3" a="1"/>
  <c r="H161" i="3" s="1"/>
  <c r="G161" i="3" a="1"/>
  <c r="G161" i="3" s="1"/>
  <c r="F161" i="3" a="1"/>
  <c r="F161" i="3" s="1"/>
  <c r="E161" i="3" a="1"/>
  <c r="E161" i="3" s="1"/>
  <c r="D161" i="3" a="1"/>
  <c r="D161" i="3" s="1"/>
  <c r="B160" i="3"/>
  <c r="P160" i="3"/>
  <c r="O160" i="3"/>
  <c r="N160" i="3"/>
  <c r="M160" i="3" a="1"/>
  <c r="M160" i="3" s="1"/>
  <c r="L160" i="3" a="1"/>
  <c r="L160" i="3" s="1"/>
  <c r="K160" i="3" a="1"/>
  <c r="K160" i="3" s="1"/>
  <c r="J160" i="3"/>
  <c r="I160" i="3" a="1"/>
  <c r="I160" i="3" s="1"/>
  <c r="H160" i="3" a="1"/>
  <c r="H160" i="3" s="1"/>
  <c r="G160" i="3" a="1"/>
  <c r="G160" i="3" s="1"/>
  <c r="F160" i="3" a="1"/>
  <c r="F160" i="3" s="1"/>
  <c r="E160" i="3" a="1"/>
  <c r="E160" i="3" s="1"/>
  <c r="D160" i="3" a="1"/>
  <c r="D160" i="3" s="1"/>
  <c r="B159" i="3"/>
  <c r="P159" i="3"/>
  <c r="O159" i="3"/>
  <c r="N159" i="3"/>
  <c r="M159" i="3" a="1"/>
  <c r="M159" i="3" s="1"/>
  <c r="L159" i="3" a="1"/>
  <c r="L159" i="3" s="1"/>
  <c r="K159" i="3" a="1"/>
  <c r="K159" i="3" s="1"/>
  <c r="J159" i="3"/>
  <c r="I159" i="3" a="1"/>
  <c r="I159" i="3" s="1"/>
  <c r="H159" i="3" a="1"/>
  <c r="H159" i="3" s="1"/>
  <c r="G159" i="3" a="1"/>
  <c r="G159" i="3" s="1"/>
  <c r="F159" i="3" a="1"/>
  <c r="F159" i="3" s="1"/>
  <c r="E159" i="3" a="1"/>
  <c r="E159" i="3" s="1"/>
  <c r="D159" i="3" a="1"/>
  <c r="D159" i="3" s="1"/>
  <c r="B158" i="3"/>
  <c r="P158" i="3"/>
  <c r="O158" i="3"/>
  <c r="N158" i="3"/>
  <c r="M158" i="3" a="1"/>
  <c r="M158" i="3" s="1"/>
  <c r="L158" i="3" a="1"/>
  <c r="L158" i="3" s="1"/>
  <c r="K158" i="3" a="1"/>
  <c r="K158" i="3" s="1"/>
  <c r="J158" i="3"/>
  <c r="I158" i="3" a="1"/>
  <c r="I158" i="3" s="1"/>
  <c r="H158" i="3" a="1"/>
  <c r="H158" i="3" s="1"/>
  <c r="G158" i="3" a="1"/>
  <c r="G158" i="3" s="1"/>
  <c r="F158" i="3" a="1"/>
  <c r="F158" i="3" s="1"/>
  <c r="E158" i="3" a="1"/>
  <c r="E158" i="3" s="1"/>
  <c r="D158" i="3" a="1"/>
  <c r="D158" i="3" s="1"/>
  <c r="B157" i="3"/>
  <c r="P157" i="3"/>
  <c r="O157" i="3"/>
  <c r="N157" i="3"/>
  <c r="M157" i="3" a="1"/>
  <c r="M157" i="3" s="1"/>
  <c r="L157" i="3" a="1"/>
  <c r="L157" i="3" s="1"/>
  <c r="K157" i="3" a="1"/>
  <c r="K157" i="3" s="1"/>
  <c r="J157" i="3"/>
  <c r="I157" i="3" a="1"/>
  <c r="I157" i="3" s="1"/>
  <c r="H157" i="3" a="1"/>
  <c r="H157" i="3" s="1"/>
  <c r="G157" i="3" a="1"/>
  <c r="G157" i="3" s="1"/>
  <c r="F157" i="3" a="1"/>
  <c r="F157" i="3" s="1"/>
  <c r="E157" i="3" a="1"/>
  <c r="E157" i="3" s="1"/>
  <c r="D157" i="3" a="1"/>
  <c r="D157" i="3" s="1"/>
  <c r="B156" i="3"/>
  <c r="P156" i="3"/>
  <c r="O156" i="3"/>
  <c r="N156" i="3"/>
  <c r="M156" i="3" a="1"/>
  <c r="M156" i="3" s="1"/>
  <c r="L156" i="3" a="1"/>
  <c r="L156" i="3" s="1"/>
  <c r="K156" i="3" a="1"/>
  <c r="K156" i="3" s="1"/>
  <c r="J156" i="3"/>
  <c r="I156" i="3" a="1"/>
  <c r="I156" i="3" s="1"/>
  <c r="H156" i="3" a="1"/>
  <c r="H156" i="3" s="1"/>
  <c r="G156" i="3" a="1"/>
  <c r="G156" i="3" s="1"/>
  <c r="F156" i="3" a="1"/>
  <c r="F156" i="3" s="1"/>
  <c r="E156" i="3" a="1"/>
  <c r="E156" i="3" s="1"/>
  <c r="D156" i="3" a="1"/>
  <c r="D156" i="3" s="1"/>
  <c r="B155" i="3"/>
  <c r="P155" i="3"/>
  <c r="O155" i="3"/>
  <c r="N155" i="3"/>
  <c r="M155" i="3" a="1"/>
  <c r="M155" i="3" s="1"/>
  <c r="L155" i="3" a="1"/>
  <c r="L155" i="3" s="1"/>
  <c r="K155" i="3" a="1"/>
  <c r="K155" i="3" s="1"/>
  <c r="J155" i="3"/>
  <c r="I155" i="3" a="1"/>
  <c r="I155" i="3" s="1"/>
  <c r="H155" i="3" a="1"/>
  <c r="H155" i="3" s="1"/>
  <c r="G155" i="3" a="1"/>
  <c r="G155" i="3" s="1"/>
  <c r="F155" i="3" a="1"/>
  <c r="F155" i="3" s="1"/>
  <c r="E155" i="3" a="1"/>
  <c r="E155" i="3" s="1"/>
  <c r="D155" i="3" a="1"/>
  <c r="D155" i="3" s="1"/>
  <c r="B154" i="3"/>
  <c r="P154" i="3"/>
  <c r="O154" i="3"/>
  <c r="N154" i="3"/>
  <c r="M154" i="3" a="1"/>
  <c r="M154" i="3" s="1"/>
  <c r="L154" i="3" a="1"/>
  <c r="L154" i="3" s="1"/>
  <c r="K154" i="3" a="1"/>
  <c r="K154" i="3" s="1"/>
  <c r="J154" i="3"/>
  <c r="I154" i="3" a="1"/>
  <c r="I154" i="3" s="1"/>
  <c r="H154" i="3" a="1"/>
  <c r="H154" i="3" s="1"/>
  <c r="G154" i="3" a="1"/>
  <c r="G154" i="3" s="1"/>
  <c r="F154" i="3" a="1"/>
  <c r="F154" i="3" s="1"/>
  <c r="E154" i="3" a="1"/>
  <c r="E154" i="3" s="1"/>
  <c r="D154" i="3" a="1"/>
  <c r="D154" i="3" s="1"/>
  <c r="B153" i="3"/>
  <c r="P153" i="3"/>
  <c r="O153" i="3"/>
  <c r="N153" i="3"/>
  <c r="M153" i="3" a="1"/>
  <c r="M153" i="3" s="1"/>
  <c r="L153" i="3" a="1"/>
  <c r="L153" i="3" s="1"/>
  <c r="K153" i="3" a="1"/>
  <c r="K153" i="3" s="1"/>
  <c r="J153" i="3"/>
  <c r="I153" i="3" a="1"/>
  <c r="I153" i="3" s="1"/>
  <c r="H153" i="3" a="1"/>
  <c r="H153" i="3" s="1"/>
  <c r="G153" i="3" a="1"/>
  <c r="G153" i="3" s="1"/>
  <c r="F153" i="3" a="1"/>
  <c r="F153" i="3" s="1"/>
  <c r="E153" i="3" a="1"/>
  <c r="E153" i="3" s="1"/>
  <c r="D153" i="3" a="1"/>
  <c r="D153" i="3" s="1"/>
  <c r="B152" i="3"/>
  <c r="P152" i="3"/>
  <c r="O152" i="3"/>
  <c r="N152" i="3"/>
  <c r="M152" i="3" a="1"/>
  <c r="M152" i="3" s="1"/>
  <c r="L152" i="3" a="1"/>
  <c r="L152" i="3" s="1"/>
  <c r="K152" i="3" a="1"/>
  <c r="K152" i="3" s="1"/>
  <c r="J152" i="3"/>
  <c r="I152" i="3" a="1"/>
  <c r="I152" i="3" s="1"/>
  <c r="H152" i="3" a="1"/>
  <c r="H152" i="3" s="1"/>
  <c r="G152" i="3" a="1"/>
  <c r="G152" i="3" s="1"/>
  <c r="F152" i="3" a="1"/>
  <c r="F152" i="3" s="1"/>
  <c r="E152" i="3" a="1"/>
  <c r="E152" i="3" s="1"/>
  <c r="D152" i="3" a="1"/>
  <c r="D152" i="3" s="1"/>
  <c r="B151" i="3"/>
  <c r="P151" i="3"/>
  <c r="O151" i="3"/>
  <c r="N151" i="3"/>
  <c r="M151" i="3" a="1"/>
  <c r="M151" i="3" s="1"/>
  <c r="L151" i="3" a="1"/>
  <c r="L151" i="3" s="1"/>
  <c r="K151" i="3" a="1"/>
  <c r="K151" i="3" s="1"/>
  <c r="J151" i="3"/>
  <c r="I151" i="3" a="1"/>
  <c r="I151" i="3" s="1"/>
  <c r="H151" i="3" a="1"/>
  <c r="H151" i="3" s="1"/>
  <c r="G151" i="3" a="1"/>
  <c r="G151" i="3" s="1"/>
  <c r="F151" i="3" a="1"/>
  <c r="F151" i="3" s="1"/>
  <c r="E151" i="3" a="1"/>
  <c r="E151" i="3" s="1"/>
  <c r="D151" i="3" a="1"/>
  <c r="D151" i="3" s="1"/>
  <c r="B150" i="3"/>
  <c r="P150" i="3"/>
  <c r="O150" i="3"/>
  <c r="N150" i="3"/>
  <c r="M150" i="3" a="1"/>
  <c r="M150" i="3" s="1"/>
  <c r="L150" i="3" a="1"/>
  <c r="L150" i="3" s="1"/>
  <c r="K150" i="3" a="1"/>
  <c r="K150" i="3" s="1"/>
  <c r="J150" i="3"/>
  <c r="I150" i="3" a="1"/>
  <c r="I150" i="3" s="1"/>
  <c r="H150" i="3" a="1"/>
  <c r="H150" i="3" s="1"/>
  <c r="G150" i="3" a="1"/>
  <c r="G150" i="3" s="1"/>
  <c r="F150" i="3" a="1"/>
  <c r="F150" i="3" s="1"/>
  <c r="E150" i="3" a="1"/>
  <c r="E150" i="3" s="1"/>
  <c r="D150" i="3" a="1"/>
  <c r="D150" i="3" s="1"/>
  <c r="B149" i="3"/>
  <c r="P149" i="3"/>
  <c r="O149" i="3"/>
  <c r="N149" i="3"/>
  <c r="M149" i="3" a="1"/>
  <c r="M149" i="3" s="1"/>
  <c r="L149" i="3" a="1"/>
  <c r="L149" i="3" s="1"/>
  <c r="K149" i="3" a="1"/>
  <c r="K149" i="3" s="1"/>
  <c r="J149" i="3"/>
  <c r="I149" i="3" a="1"/>
  <c r="I149" i="3" s="1"/>
  <c r="H149" i="3" a="1"/>
  <c r="H149" i="3" s="1"/>
  <c r="G149" i="3" a="1"/>
  <c r="G149" i="3" s="1"/>
  <c r="F149" i="3" a="1"/>
  <c r="F149" i="3" s="1"/>
  <c r="E149" i="3" a="1"/>
  <c r="E149" i="3" s="1"/>
  <c r="D149" i="3" a="1"/>
  <c r="D149" i="3" s="1"/>
  <c r="B148" i="3"/>
  <c r="P148" i="3"/>
  <c r="O148" i="3"/>
  <c r="N148" i="3"/>
  <c r="M148" i="3" a="1"/>
  <c r="M148" i="3" s="1"/>
  <c r="L148" i="3" a="1"/>
  <c r="L148" i="3" s="1"/>
  <c r="K148" i="3" a="1"/>
  <c r="K148" i="3" s="1"/>
  <c r="J148" i="3"/>
  <c r="I148" i="3" a="1"/>
  <c r="I148" i="3" s="1"/>
  <c r="H148" i="3" a="1"/>
  <c r="H148" i="3" s="1"/>
  <c r="G148" i="3" a="1"/>
  <c r="G148" i="3" s="1"/>
  <c r="F148" i="3" a="1"/>
  <c r="F148" i="3" s="1"/>
  <c r="E148" i="3" a="1"/>
  <c r="E148" i="3" s="1"/>
  <c r="D148" i="3" a="1"/>
  <c r="D148" i="3" s="1"/>
  <c r="B147" i="3"/>
  <c r="P147" i="3"/>
  <c r="O147" i="3"/>
  <c r="N147" i="3"/>
  <c r="M147" i="3" a="1"/>
  <c r="M147" i="3" s="1"/>
  <c r="L147" i="3" a="1"/>
  <c r="L147" i="3" s="1"/>
  <c r="K147" i="3" a="1"/>
  <c r="K147" i="3" s="1"/>
  <c r="J147" i="3"/>
  <c r="I147" i="3" a="1"/>
  <c r="I147" i="3" s="1"/>
  <c r="H147" i="3" a="1"/>
  <c r="H147" i="3" s="1"/>
  <c r="G147" i="3" a="1"/>
  <c r="G147" i="3" s="1"/>
  <c r="F147" i="3" a="1"/>
  <c r="F147" i="3" s="1"/>
  <c r="E147" i="3" a="1"/>
  <c r="E147" i="3" s="1"/>
  <c r="D147" i="3" a="1"/>
  <c r="D147" i="3" s="1"/>
  <c r="B146" i="3"/>
  <c r="P146" i="3"/>
  <c r="O146" i="3"/>
  <c r="N146" i="3"/>
  <c r="M146" i="3" a="1"/>
  <c r="M146" i="3" s="1"/>
  <c r="L146" i="3" a="1"/>
  <c r="L146" i="3" s="1"/>
  <c r="K146" i="3" a="1"/>
  <c r="K146" i="3" s="1"/>
  <c r="J146" i="3"/>
  <c r="I146" i="3" a="1"/>
  <c r="I146" i="3" s="1"/>
  <c r="H146" i="3" a="1"/>
  <c r="H146" i="3" s="1"/>
  <c r="G146" i="3" a="1"/>
  <c r="G146" i="3" s="1"/>
  <c r="F146" i="3" a="1"/>
  <c r="F146" i="3" s="1"/>
  <c r="E146" i="3" a="1"/>
  <c r="E146" i="3" s="1"/>
  <c r="D146" i="3" a="1"/>
  <c r="D146" i="3" s="1"/>
  <c r="B145" i="3"/>
  <c r="P145" i="3"/>
  <c r="O145" i="3"/>
  <c r="N145" i="3"/>
  <c r="M145" i="3" a="1"/>
  <c r="M145" i="3" s="1"/>
  <c r="L145" i="3" a="1"/>
  <c r="L145" i="3" s="1"/>
  <c r="K145" i="3" a="1"/>
  <c r="K145" i="3" s="1"/>
  <c r="J145" i="3"/>
  <c r="I145" i="3" a="1"/>
  <c r="I145" i="3" s="1"/>
  <c r="H145" i="3" a="1"/>
  <c r="H145" i="3" s="1"/>
  <c r="G145" i="3" a="1"/>
  <c r="G145" i="3" s="1"/>
  <c r="F145" i="3" a="1"/>
  <c r="F145" i="3" s="1"/>
  <c r="E145" i="3" a="1"/>
  <c r="E145" i="3" s="1"/>
  <c r="D145" i="3" a="1"/>
  <c r="D145" i="3" s="1"/>
  <c r="B144" i="3"/>
  <c r="P144" i="3"/>
  <c r="O144" i="3"/>
  <c r="N144" i="3"/>
  <c r="M144" i="3" a="1"/>
  <c r="M144" i="3" s="1"/>
  <c r="L144" i="3" a="1"/>
  <c r="L144" i="3" s="1"/>
  <c r="K144" i="3" a="1"/>
  <c r="K144" i="3" s="1"/>
  <c r="J144" i="3"/>
  <c r="I144" i="3" a="1"/>
  <c r="I144" i="3" s="1"/>
  <c r="H144" i="3" a="1"/>
  <c r="H144" i="3" s="1"/>
  <c r="G144" i="3" a="1"/>
  <c r="G144" i="3" s="1"/>
  <c r="F144" i="3" a="1"/>
  <c r="F144" i="3" s="1"/>
  <c r="E144" i="3" a="1"/>
  <c r="E144" i="3" s="1"/>
  <c r="D144" i="3" a="1"/>
  <c r="D144" i="3" s="1"/>
  <c r="B143" i="3"/>
  <c r="P143" i="3"/>
  <c r="O143" i="3"/>
  <c r="N143" i="3"/>
  <c r="M143" i="3" a="1"/>
  <c r="M143" i="3" s="1"/>
  <c r="L143" i="3" a="1"/>
  <c r="L143" i="3" s="1"/>
  <c r="K143" i="3" a="1"/>
  <c r="K143" i="3" s="1"/>
  <c r="J143" i="3"/>
  <c r="I143" i="3" a="1"/>
  <c r="I143" i="3" s="1"/>
  <c r="H143" i="3" a="1"/>
  <c r="H143" i="3" s="1"/>
  <c r="G143" i="3" a="1"/>
  <c r="G143" i="3" s="1"/>
  <c r="F143" i="3" a="1"/>
  <c r="F143" i="3" s="1"/>
  <c r="E143" i="3" a="1"/>
  <c r="E143" i="3" s="1"/>
  <c r="D143" i="3" a="1"/>
  <c r="D143" i="3" s="1"/>
  <c r="B142" i="3"/>
  <c r="P142" i="3"/>
  <c r="O142" i="3"/>
  <c r="N142" i="3"/>
  <c r="M142" i="3" a="1"/>
  <c r="M142" i="3" s="1"/>
  <c r="L142" i="3" a="1"/>
  <c r="L142" i="3" s="1"/>
  <c r="K142" i="3" a="1"/>
  <c r="K142" i="3" s="1"/>
  <c r="J142" i="3"/>
  <c r="I142" i="3" a="1"/>
  <c r="I142" i="3" s="1"/>
  <c r="H142" i="3" a="1"/>
  <c r="H142" i="3" s="1"/>
  <c r="G142" i="3" a="1"/>
  <c r="G142" i="3" s="1"/>
  <c r="F142" i="3" a="1"/>
  <c r="F142" i="3" s="1"/>
  <c r="E142" i="3" a="1"/>
  <c r="E142" i="3" s="1"/>
  <c r="D142" i="3" a="1"/>
  <c r="D142" i="3" s="1"/>
  <c r="B141" i="3"/>
  <c r="P141" i="3"/>
  <c r="O141" i="3"/>
  <c r="N141" i="3"/>
  <c r="M141" i="3" a="1"/>
  <c r="M141" i="3" s="1"/>
  <c r="L141" i="3" a="1"/>
  <c r="L141" i="3" s="1"/>
  <c r="K141" i="3" a="1"/>
  <c r="K141" i="3" s="1"/>
  <c r="J141" i="3"/>
  <c r="I141" i="3" a="1"/>
  <c r="I141" i="3" s="1"/>
  <c r="H141" i="3" a="1"/>
  <c r="H141" i="3" s="1"/>
  <c r="G141" i="3" a="1"/>
  <c r="G141" i="3" s="1"/>
  <c r="F141" i="3" a="1"/>
  <c r="F141" i="3" s="1"/>
  <c r="E141" i="3" a="1"/>
  <c r="E141" i="3" s="1"/>
  <c r="D141" i="3" a="1"/>
  <c r="D141" i="3" s="1"/>
  <c r="B140" i="3"/>
  <c r="P140" i="3"/>
  <c r="O140" i="3"/>
  <c r="N140" i="3"/>
  <c r="M140" i="3" a="1"/>
  <c r="M140" i="3" s="1"/>
  <c r="L140" i="3" a="1"/>
  <c r="L140" i="3" s="1"/>
  <c r="K140" i="3" a="1"/>
  <c r="K140" i="3" s="1"/>
  <c r="J140" i="3"/>
  <c r="I140" i="3" a="1"/>
  <c r="I140" i="3" s="1"/>
  <c r="H140" i="3" a="1"/>
  <c r="H140" i="3" s="1"/>
  <c r="G140" i="3" a="1"/>
  <c r="G140" i="3" s="1"/>
  <c r="F140" i="3" a="1"/>
  <c r="F140" i="3" s="1"/>
  <c r="E140" i="3" a="1"/>
  <c r="E140" i="3" s="1"/>
  <c r="D140" i="3" a="1"/>
  <c r="D140" i="3" s="1"/>
  <c r="B139" i="3"/>
  <c r="P139" i="3"/>
  <c r="O139" i="3"/>
  <c r="N139" i="3"/>
  <c r="M139" i="3" a="1"/>
  <c r="M139" i="3" s="1"/>
  <c r="L139" i="3" a="1"/>
  <c r="L139" i="3" s="1"/>
  <c r="K139" i="3" a="1"/>
  <c r="K139" i="3" s="1"/>
  <c r="J139" i="3"/>
  <c r="I139" i="3" a="1"/>
  <c r="I139" i="3" s="1"/>
  <c r="H139" i="3" a="1"/>
  <c r="H139" i="3" s="1"/>
  <c r="G139" i="3" a="1"/>
  <c r="G139" i="3" s="1"/>
  <c r="F139" i="3" a="1"/>
  <c r="F139" i="3" s="1"/>
  <c r="E139" i="3" a="1"/>
  <c r="E139" i="3" s="1"/>
  <c r="D139" i="3" a="1"/>
  <c r="D139" i="3" s="1"/>
  <c r="B138" i="3"/>
  <c r="P138" i="3"/>
  <c r="O138" i="3"/>
  <c r="N138" i="3"/>
  <c r="M138" i="3" a="1"/>
  <c r="M138" i="3" s="1"/>
  <c r="L138" i="3" a="1"/>
  <c r="L138" i="3" s="1"/>
  <c r="K138" i="3" a="1"/>
  <c r="K138" i="3" s="1"/>
  <c r="J138" i="3"/>
  <c r="I138" i="3" a="1"/>
  <c r="I138" i="3" s="1"/>
  <c r="H138" i="3" a="1"/>
  <c r="H138" i="3" s="1"/>
  <c r="G138" i="3" a="1"/>
  <c r="G138" i="3" s="1"/>
  <c r="F138" i="3" a="1"/>
  <c r="F138" i="3" s="1"/>
  <c r="E138" i="3" a="1"/>
  <c r="E138" i="3" s="1"/>
  <c r="D138" i="3" a="1"/>
  <c r="D138" i="3" s="1"/>
  <c r="B137" i="3"/>
  <c r="P137" i="3"/>
  <c r="O137" i="3"/>
  <c r="N137" i="3"/>
  <c r="M137" i="3" a="1"/>
  <c r="M137" i="3" s="1"/>
  <c r="L137" i="3" a="1"/>
  <c r="L137" i="3" s="1"/>
  <c r="K137" i="3" a="1"/>
  <c r="K137" i="3" s="1"/>
  <c r="J137" i="3"/>
  <c r="I137" i="3" a="1"/>
  <c r="I137" i="3" s="1"/>
  <c r="H137" i="3" a="1"/>
  <c r="H137" i="3" s="1"/>
  <c r="G137" i="3" a="1"/>
  <c r="G137" i="3" s="1"/>
  <c r="F137" i="3" a="1"/>
  <c r="F137" i="3" s="1"/>
  <c r="E137" i="3" a="1"/>
  <c r="E137" i="3" s="1"/>
  <c r="D137" i="3" a="1"/>
  <c r="D137" i="3" s="1"/>
  <c r="B136" i="3"/>
  <c r="P136" i="3"/>
  <c r="O136" i="3"/>
  <c r="N136" i="3"/>
  <c r="M136" i="3" a="1"/>
  <c r="M136" i="3" s="1"/>
  <c r="L136" i="3" a="1"/>
  <c r="L136" i="3" s="1"/>
  <c r="K136" i="3" a="1"/>
  <c r="K136" i="3" s="1"/>
  <c r="J136" i="3"/>
  <c r="I136" i="3" a="1"/>
  <c r="I136" i="3" s="1"/>
  <c r="H136" i="3" a="1"/>
  <c r="H136" i="3" s="1"/>
  <c r="G136" i="3" a="1"/>
  <c r="G136" i="3" s="1"/>
  <c r="F136" i="3" a="1"/>
  <c r="F136" i="3" s="1"/>
  <c r="E136" i="3" a="1"/>
  <c r="E136" i="3" s="1"/>
  <c r="D136" i="3" a="1"/>
  <c r="D136" i="3" s="1"/>
  <c r="B135" i="3"/>
  <c r="P135" i="3"/>
  <c r="O135" i="3"/>
  <c r="N135" i="3"/>
  <c r="M135" i="3" a="1"/>
  <c r="M135" i="3" s="1"/>
  <c r="L135" i="3" a="1"/>
  <c r="L135" i="3" s="1"/>
  <c r="K135" i="3" a="1"/>
  <c r="K135" i="3" s="1"/>
  <c r="J135" i="3"/>
  <c r="I135" i="3" a="1"/>
  <c r="I135" i="3" s="1"/>
  <c r="H135" i="3" a="1"/>
  <c r="H135" i="3" s="1"/>
  <c r="G135" i="3" a="1"/>
  <c r="G135" i="3" s="1"/>
  <c r="F135" i="3" a="1"/>
  <c r="F135" i="3" s="1"/>
  <c r="E135" i="3" a="1"/>
  <c r="E135" i="3" s="1"/>
  <c r="D135" i="3" a="1"/>
  <c r="D135" i="3" s="1"/>
  <c r="B134" i="3"/>
  <c r="P134" i="3"/>
  <c r="O134" i="3"/>
  <c r="N134" i="3"/>
  <c r="M134" i="3" a="1"/>
  <c r="M134" i="3" s="1"/>
  <c r="L134" i="3" a="1"/>
  <c r="L134" i="3" s="1"/>
  <c r="K134" i="3" a="1"/>
  <c r="K134" i="3" s="1"/>
  <c r="J134" i="3"/>
  <c r="I134" i="3" a="1"/>
  <c r="I134" i="3" s="1"/>
  <c r="H134" i="3" a="1"/>
  <c r="H134" i="3" s="1"/>
  <c r="G134" i="3" a="1"/>
  <c r="G134" i="3" s="1"/>
  <c r="F134" i="3" a="1"/>
  <c r="F134" i="3" s="1"/>
  <c r="E134" i="3" a="1"/>
  <c r="E134" i="3" s="1"/>
  <c r="D134" i="3" a="1"/>
  <c r="D134" i="3" s="1"/>
  <c r="B133" i="3"/>
  <c r="P133" i="3"/>
  <c r="O133" i="3"/>
  <c r="N133" i="3"/>
  <c r="M133" i="3" a="1"/>
  <c r="M133" i="3" s="1"/>
  <c r="L133" i="3" a="1"/>
  <c r="L133" i="3" s="1"/>
  <c r="K133" i="3" a="1"/>
  <c r="K133" i="3" s="1"/>
  <c r="J133" i="3"/>
  <c r="I133" i="3" a="1"/>
  <c r="I133" i="3" s="1"/>
  <c r="H133" i="3" a="1"/>
  <c r="H133" i="3" s="1"/>
  <c r="G133" i="3" a="1"/>
  <c r="G133" i="3" s="1"/>
  <c r="F133" i="3" a="1"/>
  <c r="F133" i="3" s="1"/>
  <c r="E133" i="3" a="1"/>
  <c r="E133" i="3" s="1"/>
  <c r="D133" i="3" a="1"/>
  <c r="D133" i="3" s="1"/>
  <c r="B132" i="3"/>
  <c r="P132" i="3"/>
  <c r="O132" i="3"/>
  <c r="N132" i="3"/>
  <c r="M132" i="3" a="1"/>
  <c r="M132" i="3" s="1"/>
  <c r="L132" i="3" a="1"/>
  <c r="L132" i="3" s="1"/>
  <c r="K132" i="3" a="1"/>
  <c r="K132" i="3" s="1"/>
  <c r="J132" i="3"/>
  <c r="I132" i="3" a="1"/>
  <c r="I132" i="3" s="1"/>
  <c r="H132" i="3" a="1"/>
  <c r="H132" i="3" s="1"/>
  <c r="G132" i="3" a="1"/>
  <c r="G132" i="3" s="1"/>
  <c r="F132" i="3" a="1"/>
  <c r="F132" i="3" s="1"/>
  <c r="E132" i="3" a="1"/>
  <c r="E132" i="3" s="1"/>
  <c r="D132" i="3" a="1"/>
  <c r="D132" i="3" s="1"/>
  <c r="B131" i="3"/>
  <c r="P131" i="3"/>
  <c r="O131" i="3"/>
  <c r="N131" i="3"/>
  <c r="M131" i="3" a="1"/>
  <c r="M131" i="3" s="1"/>
  <c r="L131" i="3" a="1"/>
  <c r="L131" i="3" s="1"/>
  <c r="K131" i="3" a="1"/>
  <c r="K131" i="3" s="1"/>
  <c r="J131" i="3"/>
  <c r="I131" i="3" a="1"/>
  <c r="I131" i="3" s="1"/>
  <c r="H131" i="3" a="1"/>
  <c r="H131" i="3" s="1"/>
  <c r="G131" i="3" a="1"/>
  <c r="G131" i="3" s="1"/>
  <c r="F131" i="3" a="1"/>
  <c r="F131" i="3" s="1"/>
  <c r="E131" i="3" a="1"/>
  <c r="E131" i="3" s="1"/>
  <c r="D131" i="3" a="1"/>
  <c r="D131" i="3" s="1"/>
  <c r="B130" i="3"/>
  <c r="P130" i="3"/>
  <c r="O130" i="3"/>
  <c r="N130" i="3"/>
  <c r="M130" i="3" a="1"/>
  <c r="M130" i="3" s="1"/>
  <c r="L130" i="3" a="1"/>
  <c r="L130" i="3" s="1"/>
  <c r="K130" i="3" a="1"/>
  <c r="K130" i="3" s="1"/>
  <c r="J130" i="3"/>
  <c r="I130" i="3" a="1"/>
  <c r="I130" i="3" s="1"/>
  <c r="H130" i="3" a="1"/>
  <c r="H130" i="3" s="1"/>
  <c r="G130" i="3" a="1"/>
  <c r="G130" i="3" s="1"/>
  <c r="F130" i="3" a="1"/>
  <c r="F130" i="3" s="1"/>
  <c r="E130" i="3" a="1"/>
  <c r="E130" i="3" s="1"/>
  <c r="D130" i="3" a="1"/>
  <c r="D130" i="3" s="1"/>
  <c r="B129" i="3"/>
  <c r="P129" i="3"/>
  <c r="O129" i="3"/>
  <c r="N129" i="3"/>
  <c r="M129" i="3" a="1"/>
  <c r="M129" i="3" s="1"/>
  <c r="L129" i="3" a="1"/>
  <c r="L129" i="3" s="1"/>
  <c r="K129" i="3" a="1"/>
  <c r="K129" i="3" s="1"/>
  <c r="J129" i="3"/>
  <c r="I129" i="3" a="1"/>
  <c r="I129" i="3" s="1"/>
  <c r="H129" i="3" a="1"/>
  <c r="H129" i="3" s="1"/>
  <c r="G129" i="3" a="1"/>
  <c r="G129" i="3" s="1"/>
  <c r="F129" i="3" a="1"/>
  <c r="F129" i="3" s="1"/>
  <c r="E129" i="3" a="1"/>
  <c r="E129" i="3" s="1"/>
  <c r="D129" i="3" a="1"/>
  <c r="D129" i="3" s="1"/>
  <c r="B128" i="3"/>
  <c r="P128" i="3"/>
  <c r="O128" i="3"/>
  <c r="N128" i="3"/>
  <c r="M128" i="3" a="1"/>
  <c r="M128" i="3" s="1"/>
  <c r="L128" i="3" a="1"/>
  <c r="L128" i="3" s="1"/>
  <c r="K128" i="3" a="1"/>
  <c r="K128" i="3" s="1"/>
  <c r="J128" i="3"/>
  <c r="I128" i="3" a="1"/>
  <c r="I128" i="3" s="1"/>
  <c r="H128" i="3" a="1"/>
  <c r="H128" i="3" s="1"/>
  <c r="G128" i="3" a="1"/>
  <c r="G128" i="3" s="1"/>
  <c r="F128" i="3" a="1"/>
  <c r="F128" i="3" s="1"/>
  <c r="E128" i="3" a="1"/>
  <c r="E128" i="3" s="1"/>
  <c r="D128" i="3" a="1"/>
  <c r="D128" i="3" s="1"/>
  <c r="B127" i="3"/>
  <c r="P127" i="3"/>
  <c r="O127" i="3"/>
  <c r="N127" i="3"/>
  <c r="M127" i="3" a="1"/>
  <c r="M127" i="3" s="1"/>
  <c r="L127" i="3" a="1"/>
  <c r="L127" i="3" s="1"/>
  <c r="K127" i="3" a="1"/>
  <c r="K127" i="3" s="1"/>
  <c r="J127" i="3"/>
  <c r="I127" i="3" a="1"/>
  <c r="I127" i="3" s="1"/>
  <c r="H127" i="3" a="1"/>
  <c r="H127" i="3" s="1"/>
  <c r="G127" i="3" a="1"/>
  <c r="G127" i="3" s="1"/>
  <c r="F127" i="3" a="1"/>
  <c r="F127" i="3" s="1"/>
  <c r="E127" i="3" a="1"/>
  <c r="E127" i="3" s="1"/>
  <c r="D127" i="3" a="1"/>
  <c r="D127" i="3" s="1"/>
  <c r="B126" i="3"/>
  <c r="P126" i="3"/>
  <c r="O126" i="3"/>
  <c r="N126" i="3"/>
  <c r="M126" i="3" a="1"/>
  <c r="M126" i="3" s="1"/>
  <c r="L126" i="3" a="1"/>
  <c r="L126" i="3" s="1"/>
  <c r="K126" i="3" a="1"/>
  <c r="K126" i="3" s="1"/>
  <c r="J126" i="3"/>
  <c r="I126" i="3" a="1"/>
  <c r="I126" i="3" s="1"/>
  <c r="H126" i="3" a="1"/>
  <c r="H126" i="3" s="1"/>
  <c r="G126" i="3" a="1"/>
  <c r="G126" i="3" s="1"/>
  <c r="F126" i="3" a="1"/>
  <c r="F126" i="3" s="1"/>
  <c r="E126" i="3" a="1"/>
  <c r="E126" i="3" s="1"/>
  <c r="D126" i="3" a="1"/>
  <c r="D126" i="3" s="1"/>
  <c r="B125" i="3"/>
  <c r="P125" i="3"/>
  <c r="O125" i="3"/>
  <c r="N125" i="3"/>
  <c r="M125" i="3" a="1"/>
  <c r="M125" i="3" s="1"/>
  <c r="L125" i="3" a="1"/>
  <c r="L125" i="3" s="1"/>
  <c r="K125" i="3" a="1"/>
  <c r="K125" i="3" s="1"/>
  <c r="J125" i="3"/>
  <c r="I125" i="3" a="1"/>
  <c r="I125" i="3" s="1"/>
  <c r="H125" i="3" a="1"/>
  <c r="H125" i="3" s="1"/>
  <c r="G125" i="3" a="1"/>
  <c r="G125" i="3" s="1"/>
  <c r="F125" i="3" a="1"/>
  <c r="F125" i="3" s="1"/>
  <c r="E125" i="3" a="1"/>
  <c r="E125" i="3" s="1"/>
  <c r="D125" i="3" a="1"/>
  <c r="D125" i="3" s="1"/>
  <c r="B124" i="3"/>
  <c r="P124" i="3"/>
  <c r="O124" i="3"/>
  <c r="N124" i="3"/>
  <c r="M124" i="3" a="1"/>
  <c r="M124" i="3" s="1"/>
  <c r="L124" i="3" a="1"/>
  <c r="L124" i="3" s="1"/>
  <c r="K124" i="3" a="1"/>
  <c r="K124" i="3" s="1"/>
  <c r="J124" i="3"/>
  <c r="I124" i="3" a="1"/>
  <c r="I124" i="3" s="1"/>
  <c r="H124" i="3" a="1"/>
  <c r="H124" i="3" s="1"/>
  <c r="G124" i="3" a="1"/>
  <c r="G124" i="3" s="1"/>
  <c r="F124" i="3" a="1"/>
  <c r="F124" i="3" s="1"/>
  <c r="E124" i="3" a="1"/>
  <c r="E124" i="3" s="1"/>
  <c r="D124" i="3" a="1"/>
  <c r="D124" i="3" s="1"/>
  <c r="B123" i="3"/>
  <c r="P123" i="3"/>
  <c r="O123" i="3"/>
  <c r="N123" i="3"/>
  <c r="M123" i="3" a="1"/>
  <c r="M123" i="3" s="1"/>
  <c r="L123" i="3" a="1"/>
  <c r="L123" i="3" s="1"/>
  <c r="K123" i="3" a="1"/>
  <c r="K123" i="3" s="1"/>
  <c r="J123" i="3"/>
  <c r="I123" i="3" a="1"/>
  <c r="I123" i="3" s="1"/>
  <c r="H123" i="3" a="1"/>
  <c r="H123" i="3" s="1"/>
  <c r="G123" i="3" a="1"/>
  <c r="G123" i="3" s="1"/>
  <c r="F123" i="3" a="1"/>
  <c r="F123" i="3" s="1"/>
  <c r="E123" i="3" a="1"/>
  <c r="E123" i="3" s="1"/>
  <c r="D123" i="3" a="1"/>
  <c r="D123" i="3" s="1"/>
  <c r="B122" i="3"/>
  <c r="P122" i="3"/>
  <c r="O122" i="3"/>
  <c r="N122" i="3"/>
  <c r="M122" i="3" a="1"/>
  <c r="M122" i="3" s="1"/>
  <c r="L122" i="3" a="1"/>
  <c r="L122" i="3" s="1"/>
  <c r="K122" i="3" a="1"/>
  <c r="K122" i="3" s="1"/>
  <c r="J122" i="3"/>
  <c r="I122" i="3" a="1"/>
  <c r="I122" i="3" s="1"/>
  <c r="H122" i="3" a="1"/>
  <c r="H122" i="3" s="1"/>
  <c r="G122" i="3" a="1"/>
  <c r="G122" i="3" s="1"/>
  <c r="F122" i="3" a="1"/>
  <c r="F122" i="3" s="1"/>
  <c r="E122" i="3" a="1"/>
  <c r="E122" i="3" s="1"/>
  <c r="D122" i="3" a="1"/>
  <c r="D122" i="3" s="1"/>
  <c r="B121" i="3"/>
  <c r="P121" i="3"/>
  <c r="O121" i="3"/>
  <c r="N121" i="3"/>
  <c r="M121" i="3" a="1"/>
  <c r="M121" i="3" s="1"/>
  <c r="L121" i="3" a="1"/>
  <c r="L121" i="3" s="1"/>
  <c r="K121" i="3" a="1"/>
  <c r="K121" i="3" s="1"/>
  <c r="J121" i="3"/>
  <c r="I121" i="3" a="1"/>
  <c r="I121" i="3" s="1"/>
  <c r="H121" i="3" a="1"/>
  <c r="H121" i="3" s="1"/>
  <c r="G121" i="3" a="1"/>
  <c r="G121" i="3" s="1"/>
  <c r="F121" i="3" a="1"/>
  <c r="F121" i="3" s="1"/>
  <c r="E121" i="3" a="1"/>
  <c r="E121" i="3" s="1"/>
  <c r="D121" i="3" a="1"/>
  <c r="D121" i="3" s="1"/>
  <c r="B120" i="3"/>
  <c r="P120" i="3"/>
  <c r="O120" i="3"/>
  <c r="N120" i="3"/>
  <c r="M120" i="3" a="1"/>
  <c r="M120" i="3" s="1"/>
  <c r="L120" i="3" a="1"/>
  <c r="L120" i="3" s="1"/>
  <c r="K120" i="3" a="1"/>
  <c r="K120" i="3" s="1"/>
  <c r="J120" i="3"/>
  <c r="I120" i="3" a="1"/>
  <c r="I120" i="3" s="1"/>
  <c r="H120" i="3" a="1"/>
  <c r="H120" i="3" s="1"/>
  <c r="G120" i="3" a="1"/>
  <c r="G120" i="3" s="1"/>
  <c r="F120" i="3" a="1"/>
  <c r="F120" i="3" s="1"/>
  <c r="E120" i="3" a="1"/>
  <c r="E120" i="3" s="1"/>
  <c r="D120" i="3" a="1"/>
  <c r="D120" i="3" s="1"/>
  <c r="B119" i="3"/>
  <c r="P119" i="3"/>
  <c r="O119" i="3"/>
  <c r="N119" i="3"/>
  <c r="M119" i="3" a="1"/>
  <c r="M119" i="3" s="1"/>
  <c r="L119" i="3" a="1"/>
  <c r="L119" i="3" s="1"/>
  <c r="K119" i="3" a="1"/>
  <c r="K119" i="3" s="1"/>
  <c r="J119" i="3"/>
  <c r="I119" i="3" a="1"/>
  <c r="I119" i="3" s="1"/>
  <c r="H119" i="3" a="1"/>
  <c r="H119" i="3" s="1"/>
  <c r="G119" i="3" a="1"/>
  <c r="G119" i="3" s="1"/>
  <c r="F119" i="3" a="1"/>
  <c r="F119" i="3" s="1"/>
  <c r="E119" i="3" a="1"/>
  <c r="E119" i="3" s="1"/>
  <c r="D119" i="3" a="1"/>
  <c r="D119" i="3" s="1"/>
  <c r="B118" i="3"/>
  <c r="P118" i="3"/>
  <c r="O118" i="3"/>
  <c r="N118" i="3"/>
  <c r="M118" i="3" a="1"/>
  <c r="M118" i="3" s="1"/>
  <c r="L118" i="3" a="1"/>
  <c r="L118" i="3" s="1"/>
  <c r="K118" i="3" a="1"/>
  <c r="K118" i="3" s="1"/>
  <c r="J118" i="3"/>
  <c r="I118" i="3" a="1"/>
  <c r="I118" i="3" s="1"/>
  <c r="H118" i="3" a="1"/>
  <c r="H118" i="3" s="1"/>
  <c r="G118" i="3" a="1"/>
  <c r="G118" i="3" s="1"/>
  <c r="F118" i="3" a="1"/>
  <c r="F118" i="3" s="1"/>
  <c r="E118" i="3" a="1"/>
  <c r="E118" i="3" s="1"/>
  <c r="D118" i="3" a="1"/>
  <c r="D118" i="3" s="1"/>
  <c r="B117" i="3"/>
  <c r="P117" i="3"/>
  <c r="O117" i="3"/>
  <c r="N117" i="3"/>
  <c r="M117" i="3" a="1"/>
  <c r="M117" i="3" s="1"/>
  <c r="L117" i="3" a="1"/>
  <c r="L117" i="3" s="1"/>
  <c r="K117" i="3" a="1"/>
  <c r="K117" i="3" s="1"/>
  <c r="J117" i="3"/>
  <c r="I117" i="3" a="1"/>
  <c r="I117" i="3" s="1"/>
  <c r="H117" i="3" a="1"/>
  <c r="H117" i="3" s="1"/>
  <c r="G117" i="3" a="1"/>
  <c r="G117" i="3" s="1"/>
  <c r="F117" i="3" a="1"/>
  <c r="F117" i="3" s="1"/>
  <c r="E117" i="3" a="1"/>
  <c r="E117" i="3" s="1"/>
  <c r="D117" i="3" a="1"/>
  <c r="D117" i="3" s="1"/>
  <c r="B116" i="3"/>
  <c r="P116" i="3"/>
  <c r="O116" i="3"/>
  <c r="N116" i="3"/>
  <c r="M116" i="3" a="1"/>
  <c r="M116" i="3" s="1"/>
  <c r="L116" i="3" a="1"/>
  <c r="L116" i="3" s="1"/>
  <c r="K116" i="3" a="1"/>
  <c r="K116" i="3" s="1"/>
  <c r="J116" i="3"/>
  <c r="I116" i="3" a="1"/>
  <c r="I116" i="3" s="1"/>
  <c r="H116" i="3" a="1"/>
  <c r="H116" i="3" s="1"/>
  <c r="G116" i="3" a="1"/>
  <c r="G116" i="3" s="1"/>
  <c r="F116" i="3" a="1"/>
  <c r="F116" i="3" s="1"/>
  <c r="E116" i="3" a="1"/>
  <c r="E116" i="3" s="1"/>
  <c r="D116" i="3" a="1"/>
  <c r="D116" i="3" s="1"/>
  <c r="B115" i="3"/>
  <c r="P115" i="3"/>
  <c r="O115" i="3"/>
  <c r="N115" i="3"/>
  <c r="M115" i="3" a="1"/>
  <c r="M115" i="3" s="1"/>
  <c r="L115" i="3" a="1"/>
  <c r="L115" i="3" s="1"/>
  <c r="K115" i="3" a="1"/>
  <c r="K115" i="3" s="1"/>
  <c r="J115" i="3"/>
  <c r="I115" i="3" a="1"/>
  <c r="I115" i="3" s="1"/>
  <c r="H115" i="3" a="1"/>
  <c r="H115" i="3" s="1"/>
  <c r="G115" i="3" a="1"/>
  <c r="G115" i="3" s="1"/>
  <c r="F115" i="3" a="1"/>
  <c r="F115" i="3" s="1"/>
  <c r="E115" i="3" a="1"/>
  <c r="E115" i="3" s="1"/>
  <c r="D115" i="3" a="1"/>
  <c r="D115" i="3" s="1"/>
  <c r="B114" i="3"/>
  <c r="P114" i="3"/>
  <c r="O114" i="3"/>
  <c r="N114" i="3"/>
  <c r="M114" i="3" a="1"/>
  <c r="M114" i="3" s="1"/>
  <c r="L114" i="3" a="1"/>
  <c r="L114" i="3" s="1"/>
  <c r="K114" i="3" a="1"/>
  <c r="K114" i="3" s="1"/>
  <c r="J114" i="3"/>
  <c r="I114" i="3" a="1"/>
  <c r="I114" i="3" s="1"/>
  <c r="H114" i="3" a="1"/>
  <c r="H114" i="3" s="1"/>
  <c r="G114" i="3" a="1"/>
  <c r="G114" i="3" s="1"/>
  <c r="F114" i="3" a="1"/>
  <c r="F114" i="3" s="1"/>
  <c r="E114" i="3" a="1"/>
  <c r="E114" i="3" s="1"/>
  <c r="D114" i="3" a="1"/>
  <c r="D114" i="3" s="1"/>
  <c r="B113" i="3"/>
  <c r="P113" i="3"/>
  <c r="O113" i="3"/>
  <c r="N113" i="3"/>
  <c r="M113" i="3" a="1"/>
  <c r="M113" i="3" s="1"/>
  <c r="L113" i="3" a="1"/>
  <c r="L113" i="3" s="1"/>
  <c r="K113" i="3" a="1"/>
  <c r="K113" i="3" s="1"/>
  <c r="J113" i="3"/>
  <c r="I113" i="3" a="1"/>
  <c r="I113" i="3" s="1"/>
  <c r="H113" i="3" a="1"/>
  <c r="H113" i="3" s="1"/>
  <c r="G113" i="3" a="1"/>
  <c r="G113" i="3" s="1"/>
  <c r="F113" i="3" a="1"/>
  <c r="F113" i="3" s="1"/>
  <c r="E113" i="3" a="1"/>
  <c r="E113" i="3" s="1"/>
  <c r="D113" i="3" a="1"/>
  <c r="D113" i="3" s="1"/>
  <c r="B112" i="3"/>
  <c r="P112" i="3"/>
  <c r="O112" i="3"/>
  <c r="N112" i="3"/>
  <c r="M112" i="3" a="1"/>
  <c r="M112" i="3" s="1"/>
  <c r="L112" i="3" a="1"/>
  <c r="L112" i="3" s="1"/>
  <c r="K112" i="3" a="1"/>
  <c r="K112" i="3" s="1"/>
  <c r="J112" i="3"/>
  <c r="I112" i="3" a="1"/>
  <c r="I112" i="3" s="1"/>
  <c r="H112" i="3" a="1"/>
  <c r="H112" i="3" s="1"/>
  <c r="G112" i="3" a="1"/>
  <c r="G112" i="3" s="1"/>
  <c r="F112" i="3" a="1"/>
  <c r="F112" i="3" s="1"/>
  <c r="E112" i="3" a="1"/>
  <c r="E112" i="3" s="1"/>
  <c r="D112" i="3" a="1"/>
  <c r="D112" i="3" s="1"/>
  <c r="B111" i="3"/>
  <c r="P111" i="3"/>
  <c r="O111" i="3"/>
  <c r="N111" i="3"/>
  <c r="M111" i="3" a="1"/>
  <c r="M111" i="3" s="1"/>
  <c r="L111" i="3" a="1"/>
  <c r="L111" i="3" s="1"/>
  <c r="K111" i="3" a="1"/>
  <c r="K111" i="3" s="1"/>
  <c r="J111" i="3"/>
  <c r="I111" i="3" a="1"/>
  <c r="I111" i="3" s="1"/>
  <c r="H111" i="3" a="1"/>
  <c r="H111" i="3" s="1"/>
  <c r="G111" i="3" a="1"/>
  <c r="G111" i="3" s="1"/>
  <c r="F111" i="3" a="1"/>
  <c r="F111" i="3" s="1"/>
  <c r="E111" i="3" a="1"/>
  <c r="E111" i="3" s="1"/>
  <c r="D111" i="3" a="1"/>
  <c r="D111" i="3" s="1"/>
  <c r="B110" i="3"/>
  <c r="P110" i="3"/>
  <c r="O110" i="3"/>
  <c r="N110" i="3"/>
  <c r="M110" i="3" a="1"/>
  <c r="M110" i="3" s="1"/>
  <c r="L110" i="3" a="1"/>
  <c r="L110" i="3" s="1"/>
  <c r="K110" i="3" a="1"/>
  <c r="K110" i="3" s="1"/>
  <c r="J110" i="3"/>
  <c r="I110" i="3" a="1"/>
  <c r="I110" i="3" s="1"/>
  <c r="H110" i="3" a="1"/>
  <c r="H110" i="3" s="1"/>
  <c r="G110" i="3" a="1"/>
  <c r="G110" i="3" s="1"/>
  <c r="F110" i="3" a="1"/>
  <c r="F110" i="3" s="1"/>
  <c r="E110" i="3" a="1"/>
  <c r="E110" i="3" s="1"/>
  <c r="D110" i="3" a="1"/>
  <c r="D110" i="3" s="1"/>
  <c r="B109" i="3"/>
  <c r="P109" i="3"/>
  <c r="O109" i="3"/>
  <c r="N109" i="3"/>
  <c r="M109" i="3" a="1"/>
  <c r="M109" i="3" s="1"/>
  <c r="L109" i="3" a="1"/>
  <c r="L109" i="3" s="1"/>
  <c r="K109" i="3" a="1"/>
  <c r="K109" i="3" s="1"/>
  <c r="J109" i="3"/>
  <c r="I109" i="3" a="1"/>
  <c r="I109" i="3" s="1"/>
  <c r="H109" i="3" a="1"/>
  <c r="H109" i="3" s="1"/>
  <c r="G109" i="3" a="1"/>
  <c r="G109" i="3" s="1"/>
  <c r="F109" i="3" a="1"/>
  <c r="F109" i="3" s="1"/>
  <c r="E109" i="3" a="1"/>
  <c r="E109" i="3" s="1"/>
  <c r="D109" i="3" a="1"/>
  <c r="D109" i="3" s="1"/>
  <c r="B108" i="3"/>
  <c r="P108" i="3"/>
  <c r="O108" i="3"/>
  <c r="N108" i="3"/>
  <c r="M108" i="3" a="1"/>
  <c r="M108" i="3" s="1"/>
  <c r="L108" i="3" a="1"/>
  <c r="L108" i="3" s="1"/>
  <c r="K108" i="3" a="1"/>
  <c r="K108" i="3" s="1"/>
  <c r="J108" i="3"/>
  <c r="I108" i="3" a="1"/>
  <c r="I108" i="3" s="1"/>
  <c r="H108" i="3" a="1"/>
  <c r="H108" i="3" s="1"/>
  <c r="G108" i="3" a="1"/>
  <c r="G108" i="3" s="1"/>
  <c r="F108" i="3" a="1"/>
  <c r="F108" i="3" s="1"/>
  <c r="E108" i="3" a="1"/>
  <c r="E108" i="3" s="1"/>
  <c r="D108" i="3" a="1"/>
  <c r="D108" i="3" s="1"/>
  <c r="B107" i="3"/>
  <c r="P107" i="3"/>
  <c r="O107" i="3"/>
  <c r="N107" i="3"/>
  <c r="M107" i="3" a="1"/>
  <c r="M107" i="3" s="1"/>
  <c r="L107" i="3" a="1"/>
  <c r="L107" i="3" s="1"/>
  <c r="K107" i="3" a="1"/>
  <c r="K107" i="3" s="1"/>
  <c r="J107" i="3"/>
  <c r="I107" i="3" a="1"/>
  <c r="I107" i="3" s="1"/>
  <c r="H107" i="3" a="1"/>
  <c r="H107" i="3" s="1"/>
  <c r="G107" i="3" a="1"/>
  <c r="G107" i="3" s="1"/>
  <c r="F107" i="3" a="1"/>
  <c r="F107" i="3" s="1"/>
  <c r="E107" i="3" a="1"/>
  <c r="E107" i="3" s="1"/>
  <c r="D107" i="3" a="1"/>
  <c r="D107" i="3" s="1"/>
  <c r="B106" i="3"/>
  <c r="P106" i="3"/>
  <c r="O106" i="3"/>
  <c r="N106" i="3"/>
  <c r="M106" i="3" a="1"/>
  <c r="M106" i="3" s="1"/>
  <c r="L106" i="3" a="1"/>
  <c r="L106" i="3" s="1"/>
  <c r="K106" i="3" a="1"/>
  <c r="K106" i="3" s="1"/>
  <c r="J106" i="3"/>
  <c r="I106" i="3" a="1"/>
  <c r="I106" i="3" s="1"/>
  <c r="H106" i="3" a="1"/>
  <c r="H106" i="3" s="1"/>
  <c r="G106" i="3" a="1"/>
  <c r="G106" i="3" s="1"/>
  <c r="F106" i="3" a="1"/>
  <c r="F106" i="3" s="1"/>
  <c r="E106" i="3" a="1"/>
  <c r="E106" i="3" s="1"/>
  <c r="D106" i="3" a="1"/>
  <c r="D106" i="3" s="1"/>
  <c r="B105" i="3"/>
  <c r="P105" i="3"/>
  <c r="O105" i="3"/>
  <c r="N105" i="3"/>
  <c r="M105" i="3" a="1"/>
  <c r="M105" i="3" s="1"/>
  <c r="L105" i="3" a="1"/>
  <c r="L105" i="3" s="1"/>
  <c r="K105" i="3" a="1"/>
  <c r="K105" i="3" s="1"/>
  <c r="J105" i="3"/>
  <c r="I105" i="3" a="1"/>
  <c r="I105" i="3" s="1"/>
  <c r="H105" i="3" a="1"/>
  <c r="H105" i="3" s="1"/>
  <c r="G105" i="3" a="1"/>
  <c r="G105" i="3" s="1"/>
  <c r="F105" i="3" a="1"/>
  <c r="F105" i="3" s="1"/>
  <c r="E105" i="3" a="1"/>
  <c r="E105" i="3" s="1"/>
  <c r="D105" i="3" a="1"/>
  <c r="D105" i="3" s="1"/>
  <c r="B104" i="3"/>
  <c r="P104" i="3"/>
  <c r="O104" i="3"/>
  <c r="N104" i="3"/>
  <c r="M104" i="3" a="1"/>
  <c r="M104" i="3" s="1"/>
  <c r="L104" i="3" a="1"/>
  <c r="L104" i="3" s="1"/>
  <c r="K104" i="3" a="1"/>
  <c r="K104" i="3" s="1"/>
  <c r="J104" i="3"/>
  <c r="I104" i="3" a="1"/>
  <c r="I104" i="3" s="1"/>
  <c r="H104" i="3" a="1"/>
  <c r="H104" i="3" s="1"/>
  <c r="G104" i="3" a="1"/>
  <c r="G104" i="3" s="1"/>
  <c r="F104" i="3" a="1"/>
  <c r="F104" i="3" s="1"/>
  <c r="E104" i="3" a="1"/>
  <c r="E104" i="3" s="1"/>
  <c r="D104" i="3" a="1"/>
  <c r="D104" i="3" s="1"/>
  <c r="B103" i="3"/>
  <c r="P103" i="3"/>
  <c r="O103" i="3"/>
  <c r="N103" i="3"/>
  <c r="M103" i="3" a="1"/>
  <c r="M103" i="3" s="1"/>
  <c r="L103" i="3" a="1"/>
  <c r="L103" i="3" s="1"/>
  <c r="K103" i="3" a="1"/>
  <c r="K103" i="3" s="1"/>
  <c r="J103" i="3"/>
  <c r="I103" i="3" a="1"/>
  <c r="I103" i="3" s="1"/>
  <c r="H103" i="3" a="1"/>
  <c r="H103" i="3" s="1"/>
  <c r="G103" i="3" a="1"/>
  <c r="G103" i="3" s="1"/>
  <c r="F103" i="3" a="1"/>
  <c r="F103" i="3" s="1"/>
  <c r="E103" i="3" a="1"/>
  <c r="E103" i="3" s="1"/>
  <c r="D103" i="3" a="1"/>
  <c r="D103" i="3" s="1"/>
  <c r="B102" i="3"/>
  <c r="P102" i="3"/>
  <c r="O102" i="3"/>
  <c r="N102" i="3"/>
  <c r="M102" i="3" a="1"/>
  <c r="M102" i="3" s="1"/>
  <c r="L102" i="3" a="1"/>
  <c r="L102" i="3" s="1"/>
  <c r="K102" i="3" a="1"/>
  <c r="K102" i="3" s="1"/>
  <c r="J102" i="3"/>
  <c r="I102" i="3" a="1"/>
  <c r="I102" i="3" s="1"/>
  <c r="H102" i="3" a="1"/>
  <c r="H102" i="3" s="1"/>
  <c r="G102" i="3" a="1"/>
  <c r="G102" i="3" s="1"/>
  <c r="F102" i="3" a="1"/>
  <c r="F102" i="3" s="1"/>
  <c r="E102" i="3" a="1"/>
  <c r="E102" i="3" s="1"/>
  <c r="D102" i="3" a="1"/>
  <c r="D102" i="3" s="1"/>
  <c r="B101" i="3"/>
  <c r="P101" i="3"/>
  <c r="O101" i="3"/>
  <c r="N101" i="3"/>
  <c r="M101" i="3" a="1"/>
  <c r="M101" i="3" s="1"/>
  <c r="L101" i="3" a="1"/>
  <c r="L101" i="3" s="1"/>
  <c r="K101" i="3" a="1"/>
  <c r="K101" i="3" s="1"/>
  <c r="J101" i="3"/>
  <c r="I101" i="3" a="1"/>
  <c r="I101" i="3" s="1"/>
  <c r="H101" i="3" a="1"/>
  <c r="H101" i="3" s="1"/>
  <c r="G101" i="3" a="1"/>
  <c r="G101" i="3" s="1"/>
  <c r="F101" i="3" a="1"/>
  <c r="F101" i="3" s="1"/>
  <c r="E101" i="3" a="1"/>
  <c r="E101" i="3" s="1"/>
  <c r="D101" i="3" a="1"/>
  <c r="D101" i="3" s="1"/>
  <c r="B100" i="3"/>
  <c r="P100" i="3"/>
  <c r="O100" i="3"/>
  <c r="N100" i="3"/>
  <c r="M100" i="3" a="1"/>
  <c r="M100" i="3" s="1"/>
  <c r="L100" i="3" a="1"/>
  <c r="L100" i="3" s="1"/>
  <c r="K100" i="3" a="1"/>
  <c r="K100" i="3" s="1"/>
  <c r="J100" i="3"/>
  <c r="I100" i="3" a="1"/>
  <c r="I100" i="3" s="1"/>
  <c r="H100" i="3" a="1"/>
  <c r="H100" i="3" s="1"/>
  <c r="G100" i="3" a="1"/>
  <c r="G100" i="3" s="1"/>
  <c r="F100" i="3" a="1"/>
  <c r="F100" i="3" s="1"/>
  <c r="E100" i="3" a="1"/>
  <c r="E100" i="3" s="1"/>
  <c r="D100" i="3" a="1"/>
  <c r="D100" i="3" s="1"/>
  <c r="B99" i="3"/>
  <c r="P99" i="3"/>
  <c r="O99" i="3"/>
  <c r="N99" i="3"/>
  <c r="M99" i="3" a="1"/>
  <c r="M99" i="3" s="1"/>
  <c r="L99" i="3" a="1"/>
  <c r="L99" i="3" s="1"/>
  <c r="K99" i="3" a="1"/>
  <c r="K99" i="3" s="1"/>
  <c r="J99" i="3"/>
  <c r="I99" i="3" a="1"/>
  <c r="I99" i="3" s="1"/>
  <c r="H99" i="3" a="1"/>
  <c r="H99" i="3" s="1"/>
  <c r="G99" i="3" a="1"/>
  <c r="G99" i="3" s="1"/>
  <c r="F99" i="3" a="1"/>
  <c r="F99" i="3" s="1"/>
  <c r="E99" i="3" a="1"/>
  <c r="E99" i="3" s="1"/>
  <c r="D99" i="3" a="1"/>
  <c r="D99" i="3" s="1"/>
  <c r="B98" i="3"/>
  <c r="P98" i="3"/>
  <c r="O98" i="3"/>
  <c r="N98" i="3"/>
  <c r="M98" i="3" a="1"/>
  <c r="M98" i="3" s="1"/>
  <c r="L98" i="3" a="1"/>
  <c r="L98" i="3" s="1"/>
  <c r="K98" i="3" a="1"/>
  <c r="K98" i="3" s="1"/>
  <c r="J98" i="3"/>
  <c r="I98" i="3" a="1"/>
  <c r="I98" i="3" s="1"/>
  <c r="H98" i="3" a="1"/>
  <c r="H98" i="3" s="1"/>
  <c r="G98" i="3" a="1"/>
  <c r="G98" i="3" s="1"/>
  <c r="F98" i="3" a="1"/>
  <c r="F98" i="3" s="1"/>
  <c r="E98" i="3" a="1"/>
  <c r="E98" i="3" s="1"/>
  <c r="D98" i="3" a="1"/>
  <c r="D98" i="3" s="1"/>
  <c r="B97" i="3"/>
  <c r="P97" i="3"/>
  <c r="O97" i="3"/>
  <c r="N97" i="3"/>
  <c r="M97" i="3" a="1"/>
  <c r="M97" i="3" s="1"/>
  <c r="L97" i="3" a="1"/>
  <c r="L97" i="3" s="1"/>
  <c r="K97" i="3" a="1"/>
  <c r="K97" i="3" s="1"/>
  <c r="J97" i="3"/>
  <c r="I97" i="3" a="1"/>
  <c r="I97" i="3" s="1"/>
  <c r="H97" i="3" a="1"/>
  <c r="H97" i="3" s="1"/>
  <c r="G97" i="3" a="1"/>
  <c r="G97" i="3" s="1"/>
  <c r="F97" i="3" a="1"/>
  <c r="F97" i="3" s="1"/>
  <c r="E97" i="3" a="1"/>
  <c r="E97" i="3" s="1"/>
  <c r="D97" i="3" a="1"/>
  <c r="D97" i="3" s="1"/>
  <c r="B96" i="3"/>
  <c r="P96" i="3"/>
  <c r="O96" i="3"/>
  <c r="N96" i="3"/>
  <c r="M96" i="3" a="1"/>
  <c r="M96" i="3" s="1"/>
  <c r="L96" i="3" a="1"/>
  <c r="L96" i="3" s="1"/>
  <c r="K96" i="3" a="1"/>
  <c r="K96" i="3" s="1"/>
  <c r="J96" i="3"/>
  <c r="I96" i="3" a="1"/>
  <c r="I96" i="3" s="1"/>
  <c r="H96" i="3" a="1"/>
  <c r="H96" i="3" s="1"/>
  <c r="G96" i="3" a="1"/>
  <c r="G96" i="3" s="1"/>
  <c r="F96" i="3" a="1"/>
  <c r="F96" i="3" s="1"/>
  <c r="E96" i="3" a="1"/>
  <c r="E96" i="3" s="1"/>
  <c r="D96" i="3" a="1"/>
  <c r="D96" i="3" s="1"/>
  <c r="B95" i="3"/>
  <c r="P95" i="3"/>
  <c r="O95" i="3"/>
  <c r="N95" i="3"/>
  <c r="M95" i="3" a="1"/>
  <c r="M95" i="3" s="1"/>
  <c r="L95" i="3" a="1"/>
  <c r="L95" i="3" s="1"/>
  <c r="K95" i="3" a="1"/>
  <c r="K95" i="3" s="1"/>
  <c r="J95" i="3"/>
  <c r="I95" i="3" a="1"/>
  <c r="I95" i="3" s="1"/>
  <c r="H95" i="3" a="1"/>
  <c r="H95" i="3" s="1"/>
  <c r="G95" i="3" a="1"/>
  <c r="G95" i="3" s="1"/>
  <c r="F95" i="3" a="1"/>
  <c r="F95" i="3" s="1"/>
  <c r="E95" i="3" a="1"/>
  <c r="E95" i="3" s="1"/>
  <c r="D95" i="3" a="1"/>
  <c r="D95" i="3" s="1"/>
  <c r="B94" i="3"/>
  <c r="P94" i="3"/>
  <c r="O94" i="3"/>
  <c r="N94" i="3"/>
  <c r="M94" i="3" a="1"/>
  <c r="M94" i="3" s="1"/>
  <c r="L94" i="3" a="1"/>
  <c r="L94" i="3" s="1"/>
  <c r="K94" i="3" a="1"/>
  <c r="K94" i="3" s="1"/>
  <c r="J94" i="3"/>
  <c r="I94" i="3" a="1"/>
  <c r="I94" i="3" s="1"/>
  <c r="H94" i="3" a="1"/>
  <c r="H94" i="3" s="1"/>
  <c r="G94" i="3" a="1"/>
  <c r="G94" i="3" s="1"/>
  <c r="F94" i="3" a="1"/>
  <c r="F94" i="3" s="1"/>
  <c r="E94" i="3" a="1"/>
  <c r="E94" i="3" s="1"/>
  <c r="D94" i="3" a="1"/>
  <c r="D94" i="3" s="1"/>
  <c r="B93" i="3"/>
  <c r="P93" i="3"/>
  <c r="O93" i="3"/>
  <c r="N93" i="3"/>
  <c r="M93" i="3" a="1"/>
  <c r="M93" i="3" s="1"/>
  <c r="L93" i="3" a="1"/>
  <c r="L93" i="3" s="1"/>
  <c r="K93" i="3" a="1"/>
  <c r="K93" i="3" s="1"/>
  <c r="J93" i="3"/>
  <c r="I93" i="3" a="1"/>
  <c r="I93" i="3" s="1"/>
  <c r="H93" i="3" a="1"/>
  <c r="H93" i="3" s="1"/>
  <c r="G93" i="3" a="1"/>
  <c r="G93" i="3" s="1"/>
  <c r="F93" i="3" a="1"/>
  <c r="F93" i="3" s="1"/>
  <c r="E93" i="3" a="1"/>
  <c r="E93" i="3" s="1"/>
  <c r="D93" i="3" a="1"/>
  <c r="D93" i="3" s="1"/>
  <c r="B92" i="3"/>
  <c r="P92" i="3"/>
  <c r="O92" i="3"/>
  <c r="N92" i="3"/>
  <c r="M92" i="3" a="1"/>
  <c r="M92" i="3" s="1"/>
  <c r="L92" i="3" a="1"/>
  <c r="L92" i="3" s="1"/>
  <c r="K92" i="3" a="1"/>
  <c r="K92" i="3" s="1"/>
  <c r="J92" i="3"/>
  <c r="I92" i="3" a="1"/>
  <c r="I92" i="3" s="1"/>
  <c r="H92" i="3" a="1"/>
  <c r="H92" i="3" s="1"/>
  <c r="G92" i="3" a="1"/>
  <c r="G92" i="3" s="1"/>
  <c r="F92" i="3" a="1"/>
  <c r="F92" i="3" s="1"/>
  <c r="E92" i="3" a="1"/>
  <c r="E92" i="3" s="1"/>
  <c r="D92" i="3" a="1"/>
  <c r="D92" i="3" s="1"/>
  <c r="B91" i="3"/>
  <c r="P91" i="3"/>
  <c r="O91" i="3"/>
  <c r="N91" i="3"/>
  <c r="M91" i="3" a="1"/>
  <c r="M91" i="3" s="1"/>
  <c r="L91" i="3" a="1"/>
  <c r="L91" i="3" s="1"/>
  <c r="K91" i="3" a="1"/>
  <c r="K91" i="3" s="1"/>
  <c r="J91" i="3"/>
  <c r="I91" i="3" a="1"/>
  <c r="I91" i="3" s="1"/>
  <c r="H91" i="3" a="1"/>
  <c r="H91" i="3" s="1"/>
  <c r="G91" i="3" a="1"/>
  <c r="G91" i="3" s="1"/>
  <c r="F91" i="3" a="1"/>
  <c r="F91" i="3" s="1"/>
  <c r="E91" i="3" a="1"/>
  <c r="E91" i="3" s="1"/>
  <c r="D91" i="3" a="1"/>
  <c r="D91" i="3" s="1"/>
  <c r="B90" i="3"/>
  <c r="P90" i="3"/>
  <c r="O90" i="3"/>
  <c r="N90" i="3"/>
  <c r="M90" i="3" a="1"/>
  <c r="M90" i="3" s="1"/>
  <c r="L90" i="3" a="1"/>
  <c r="L90" i="3" s="1"/>
  <c r="K90" i="3" a="1"/>
  <c r="K90" i="3" s="1"/>
  <c r="J90" i="3"/>
  <c r="I90" i="3" a="1"/>
  <c r="I90" i="3" s="1"/>
  <c r="H90" i="3" a="1"/>
  <c r="H90" i="3" s="1"/>
  <c r="G90" i="3" a="1"/>
  <c r="G90" i="3" s="1"/>
  <c r="F90" i="3" a="1"/>
  <c r="F90" i="3" s="1"/>
  <c r="E90" i="3" a="1"/>
  <c r="E90" i="3" s="1"/>
  <c r="D90" i="3" a="1"/>
  <c r="D90" i="3" s="1"/>
  <c r="B89" i="3"/>
  <c r="P89" i="3"/>
  <c r="O89" i="3"/>
  <c r="N89" i="3"/>
  <c r="M89" i="3" a="1"/>
  <c r="M89" i="3" s="1"/>
  <c r="L89" i="3" a="1"/>
  <c r="L89" i="3" s="1"/>
  <c r="K89" i="3" a="1"/>
  <c r="K89" i="3" s="1"/>
  <c r="J89" i="3"/>
  <c r="I89" i="3" a="1"/>
  <c r="I89" i="3" s="1"/>
  <c r="H89" i="3" a="1"/>
  <c r="H89" i="3" s="1"/>
  <c r="G89" i="3" a="1"/>
  <c r="G89" i="3" s="1"/>
  <c r="F89" i="3" a="1"/>
  <c r="F89" i="3" s="1"/>
  <c r="E89" i="3" a="1"/>
  <c r="E89" i="3" s="1"/>
  <c r="D89" i="3" a="1"/>
  <c r="D89" i="3" s="1"/>
  <c r="B88" i="3"/>
  <c r="P88" i="3"/>
  <c r="O88" i="3"/>
  <c r="N88" i="3"/>
  <c r="M88" i="3" a="1"/>
  <c r="M88" i="3" s="1"/>
  <c r="L88" i="3" a="1"/>
  <c r="L88" i="3" s="1"/>
  <c r="K88" i="3" a="1"/>
  <c r="K88" i="3" s="1"/>
  <c r="J88" i="3"/>
  <c r="I88" i="3" a="1"/>
  <c r="I88" i="3" s="1"/>
  <c r="H88" i="3" a="1"/>
  <c r="H88" i="3" s="1"/>
  <c r="G88" i="3" a="1"/>
  <c r="G88" i="3" s="1"/>
  <c r="F88" i="3" a="1"/>
  <c r="F88" i="3" s="1"/>
  <c r="E88" i="3" a="1"/>
  <c r="E88" i="3" s="1"/>
  <c r="D88" i="3" a="1"/>
  <c r="D88" i="3" s="1"/>
  <c r="B87" i="3"/>
  <c r="P87" i="3"/>
  <c r="O87" i="3"/>
  <c r="N87" i="3"/>
  <c r="M87" i="3" a="1"/>
  <c r="M87" i="3" s="1"/>
  <c r="L87" i="3" a="1"/>
  <c r="L87" i="3" s="1"/>
  <c r="K87" i="3" a="1"/>
  <c r="K87" i="3" s="1"/>
  <c r="J87" i="3"/>
  <c r="I87" i="3" a="1"/>
  <c r="I87" i="3" s="1"/>
  <c r="H87" i="3" a="1"/>
  <c r="H87" i="3" s="1"/>
  <c r="G87" i="3" a="1"/>
  <c r="G87" i="3" s="1"/>
  <c r="F87" i="3" a="1"/>
  <c r="F87" i="3" s="1"/>
  <c r="E87" i="3" a="1"/>
  <c r="E87" i="3" s="1"/>
  <c r="D87" i="3" a="1"/>
  <c r="D87" i="3" s="1"/>
  <c r="B86" i="3"/>
  <c r="P86" i="3"/>
  <c r="O86" i="3"/>
  <c r="N86" i="3"/>
  <c r="M86" i="3" a="1"/>
  <c r="M86" i="3" s="1"/>
  <c r="L86" i="3" a="1"/>
  <c r="L86" i="3" s="1"/>
  <c r="K86" i="3" a="1"/>
  <c r="K86" i="3" s="1"/>
  <c r="J86" i="3"/>
  <c r="I86" i="3" a="1"/>
  <c r="I86" i="3" s="1"/>
  <c r="H86" i="3" a="1"/>
  <c r="H86" i="3" s="1"/>
  <c r="G86" i="3" a="1"/>
  <c r="G86" i="3" s="1"/>
  <c r="F86" i="3" a="1"/>
  <c r="F86" i="3" s="1"/>
  <c r="E86" i="3" a="1"/>
  <c r="E86" i="3" s="1"/>
  <c r="D86" i="3" a="1"/>
  <c r="D86" i="3" s="1"/>
  <c r="B85" i="3"/>
  <c r="P85" i="3"/>
  <c r="O85" i="3"/>
  <c r="N85" i="3"/>
  <c r="M85" i="3" a="1"/>
  <c r="M85" i="3" s="1"/>
  <c r="L85" i="3" a="1"/>
  <c r="L85" i="3" s="1"/>
  <c r="K85" i="3" a="1"/>
  <c r="K85" i="3" s="1"/>
  <c r="J85" i="3"/>
  <c r="I85" i="3" a="1"/>
  <c r="I85" i="3" s="1"/>
  <c r="H85" i="3" a="1"/>
  <c r="H85" i="3" s="1"/>
  <c r="G85" i="3" a="1"/>
  <c r="G85" i="3" s="1"/>
  <c r="F85" i="3" a="1"/>
  <c r="F85" i="3" s="1"/>
  <c r="E85" i="3" a="1"/>
  <c r="E85" i="3" s="1"/>
  <c r="D85" i="3" a="1"/>
  <c r="D85" i="3" s="1"/>
  <c r="B84" i="3"/>
  <c r="P84" i="3"/>
  <c r="O84" i="3"/>
  <c r="N84" i="3"/>
  <c r="M84" i="3" a="1"/>
  <c r="M84" i="3" s="1"/>
  <c r="L84" i="3" a="1"/>
  <c r="L84" i="3" s="1"/>
  <c r="K84" i="3" a="1"/>
  <c r="K84" i="3" s="1"/>
  <c r="J84" i="3"/>
  <c r="I84" i="3" a="1"/>
  <c r="I84" i="3" s="1"/>
  <c r="H84" i="3" a="1"/>
  <c r="H84" i="3" s="1"/>
  <c r="G84" i="3" a="1"/>
  <c r="G84" i="3" s="1"/>
  <c r="F84" i="3" a="1"/>
  <c r="F84" i="3" s="1"/>
  <c r="E84" i="3" a="1"/>
  <c r="E84" i="3" s="1"/>
  <c r="D84" i="3" a="1"/>
  <c r="D84" i="3" s="1"/>
  <c r="B83" i="3"/>
  <c r="P83" i="3"/>
  <c r="O83" i="3"/>
  <c r="N83" i="3"/>
  <c r="M83" i="3" a="1"/>
  <c r="M83" i="3" s="1"/>
  <c r="L83" i="3" a="1"/>
  <c r="L83" i="3" s="1"/>
  <c r="K83" i="3" a="1"/>
  <c r="K83" i="3" s="1"/>
  <c r="J83" i="3"/>
  <c r="I83" i="3" a="1"/>
  <c r="I83" i="3" s="1"/>
  <c r="H83" i="3" a="1"/>
  <c r="H83" i="3" s="1"/>
  <c r="G83" i="3" a="1"/>
  <c r="G83" i="3" s="1"/>
  <c r="F83" i="3" a="1"/>
  <c r="F83" i="3" s="1"/>
  <c r="E83" i="3" a="1"/>
  <c r="E83" i="3" s="1"/>
  <c r="D83" i="3" a="1"/>
  <c r="D83" i="3" s="1"/>
  <c r="B82" i="3"/>
  <c r="P82" i="3"/>
  <c r="O82" i="3"/>
  <c r="N82" i="3"/>
  <c r="M82" i="3" a="1"/>
  <c r="M82" i="3" s="1"/>
  <c r="L82" i="3" a="1"/>
  <c r="L82" i="3" s="1"/>
  <c r="K82" i="3" a="1"/>
  <c r="K82" i="3" s="1"/>
  <c r="J82" i="3"/>
  <c r="I82" i="3" a="1"/>
  <c r="I82" i="3" s="1"/>
  <c r="H82" i="3" a="1"/>
  <c r="H82" i="3" s="1"/>
  <c r="G82" i="3" a="1"/>
  <c r="G82" i="3" s="1"/>
  <c r="F82" i="3" a="1"/>
  <c r="F82" i="3" s="1"/>
  <c r="E82" i="3" a="1"/>
  <c r="E82" i="3" s="1"/>
  <c r="D82" i="3" a="1"/>
  <c r="D82" i="3" s="1"/>
  <c r="B81" i="3"/>
  <c r="P81" i="3"/>
  <c r="O81" i="3"/>
  <c r="N81" i="3"/>
  <c r="M81" i="3" a="1"/>
  <c r="M81" i="3" s="1"/>
  <c r="L81" i="3" a="1"/>
  <c r="L81" i="3" s="1"/>
  <c r="K81" i="3" a="1"/>
  <c r="K81" i="3" s="1"/>
  <c r="J81" i="3"/>
  <c r="I81" i="3" a="1"/>
  <c r="I81" i="3" s="1"/>
  <c r="H81" i="3" a="1"/>
  <c r="H81" i="3" s="1"/>
  <c r="G81" i="3" a="1"/>
  <c r="G81" i="3" s="1"/>
  <c r="F81" i="3" a="1"/>
  <c r="F81" i="3" s="1"/>
  <c r="E81" i="3" a="1"/>
  <c r="E81" i="3" s="1"/>
  <c r="D81" i="3" a="1"/>
  <c r="D81" i="3" s="1"/>
  <c r="B80" i="3"/>
  <c r="P80" i="3"/>
  <c r="O80" i="3"/>
  <c r="N80" i="3"/>
  <c r="M80" i="3" a="1"/>
  <c r="M80" i="3" s="1"/>
  <c r="L80" i="3" a="1"/>
  <c r="L80" i="3" s="1"/>
  <c r="K80" i="3" a="1"/>
  <c r="K80" i="3" s="1"/>
  <c r="J80" i="3"/>
  <c r="I80" i="3" a="1"/>
  <c r="I80" i="3" s="1"/>
  <c r="H80" i="3" a="1"/>
  <c r="H80" i="3" s="1"/>
  <c r="G80" i="3" a="1"/>
  <c r="G80" i="3" s="1"/>
  <c r="F80" i="3" a="1"/>
  <c r="F80" i="3" s="1"/>
  <c r="E80" i="3" a="1"/>
  <c r="E80" i="3" s="1"/>
  <c r="D80" i="3" a="1"/>
  <c r="D80" i="3" s="1"/>
  <c r="B79" i="3"/>
  <c r="P79" i="3"/>
  <c r="O79" i="3"/>
  <c r="N79" i="3"/>
  <c r="M79" i="3" a="1"/>
  <c r="M79" i="3" s="1"/>
  <c r="L79" i="3" a="1"/>
  <c r="L79" i="3" s="1"/>
  <c r="K79" i="3" a="1"/>
  <c r="K79" i="3" s="1"/>
  <c r="J79" i="3"/>
  <c r="I79" i="3" a="1"/>
  <c r="I79" i="3" s="1"/>
  <c r="H79" i="3" a="1"/>
  <c r="H79" i="3" s="1"/>
  <c r="G79" i="3" a="1"/>
  <c r="G79" i="3" s="1"/>
  <c r="F79" i="3" a="1"/>
  <c r="F79" i="3" s="1"/>
  <c r="E79" i="3" a="1"/>
  <c r="E79" i="3" s="1"/>
  <c r="D79" i="3" a="1"/>
  <c r="D79" i="3" s="1"/>
  <c r="B78" i="3"/>
  <c r="P78" i="3"/>
  <c r="O78" i="3"/>
  <c r="N78" i="3"/>
  <c r="M78" i="3" a="1"/>
  <c r="M78" i="3" s="1"/>
  <c r="L78" i="3" a="1"/>
  <c r="L78" i="3" s="1"/>
  <c r="K78" i="3" a="1"/>
  <c r="K78" i="3" s="1"/>
  <c r="J78" i="3"/>
  <c r="I78" i="3" a="1"/>
  <c r="I78" i="3" s="1"/>
  <c r="H78" i="3" a="1"/>
  <c r="H78" i="3" s="1"/>
  <c r="G78" i="3" a="1"/>
  <c r="G78" i="3" s="1"/>
  <c r="F78" i="3" a="1"/>
  <c r="F78" i="3" s="1"/>
  <c r="E78" i="3" a="1"/>
  <c r="E78" i="3" s="1"/>
  <c r="D78" i="3" a="1"/>
  <c r="D78" i="3" s="1"/>
  <c r="B77" i="3"/>
  <c r="P77" i="3"/>
  <c r="O77" i="3"/>
  <c r="N77" i="3"/>
  <c r="M77" i="3" a="1"/>
  <c r="M77" i="3" s="1"/>
  <c r="L77" i="3" a="1"/>
  <c r="L77" i="3" s="1"/>
  <c r="K77" i="3" a="1"/>
  <c r="K77" i="3" s="1"/>
  <c r="J77" i="3"/>
  <c r="I77" i="3" a="1"/>
  <c r="I77" i="3" s="1"/>
  <c r="H77" i="3" a="1"/>
  <c r="H77" i="3" s="1"/>
  <c r="G77" i="3" a="1"/>
  <c r="G77" i="3" s="1"/>
  <c r="F77" i="3" a="1"/>
  <c r="F77" i="3" s="1"/>
  <c r="E77" i="3" a="1"/>
  <c r="E77" i="3" s="1"/>
  <c r="D77" i="3" a="1"/>
  <c r="D77" i="3" s="1"/>
  <c r="B76" i="3"/>
  <c r="P76" i="3"/>
  <c r="O76" i="3"/>
  <c r="N76" i="3"/>
  <c r="M76" i="3" a="1"/>
  <c r="M76" i="3" s="1"/>
  <c r="L76" i="3" a="1"/>
  <c r="L76" i="3" s="1"/>
  <c r="K76" i="3" a="1"/>
  <c r="K76" i="3" s="1"/>
  <c r="J76" i="3"/>
  <c r="I76" i="3" a="1"/>
  <c r="I76" i="3" s="1"/>
  <c r="H76" i="3" a="1"/>
  <c r="H76" i="3" s="1"/>
  <c r="G76" i="3" a="1"/>
  <c r="G76" i="3" s="1"/>
  <c r="F76" i="3" a="1"/>
  <c r="F76" i="3" s="1"/>
  <c r="E76" i="3" a="1"/>
  <c r="E76" i="3" s="1"/>
  <c r="D76" i="3" a="1"/>
  <c r="D76" i="3" s="1"/>
  <c r="B75" i="3"/>
  <c r="P75" i="3"/>
  <c r="O75" i="3"/>
  <c r="N75" i="3"/>
  <c r="M75" i="3" a="1"/>
  <c r="M75" i="3" s="1"/>
  <c r="L75" i="3" a="1"/>
  <c r="L75" i="3" s="1"/>
  <c r="K75" i="3" a="1"/>
  <c r="K75" i="3" s="1"/>
  <c r="J75" i="3"/>
  <c r="I75" i="3" a="1"/>
  <c r="I75" i="3" s="1"/>
  <c r="H75" i="3" a="1"/>
  <c r="H75" i="3" s="1"/>
  <c r="G75" i="3" a="1"/>
  <c r="G75" i="3" s="1"/>
  <c r="F75" i="3" a="1"/>
  <c r="F75" i="3" s="1"/>
  <c r="E75" i="3" a="1"/>
  <c r="E75" i="3" s="1"/>
  <c r="D75" i="3" a="1"/>
  <c r="D75" i="3" s="1"/>
  <c r="B74" i="3"/>
  <c r="P74" i="3"/>
  <c r="O74" i="3"/>
  <c r="N74" i="3"/>
  <c r="M74" i="3" a="1"/>
  <c r="M74" i="3" s="1"/>
  <c r="L74" i="3" a="1"/>
  <c r="L74" i="3" s="1"/>
  <c r="K74" i="3" a="1"/>
  <c r="K74" i="3" s="1"/>
  <c r="J74" i="3"/>
  <c r="I74" i="3" a="1"/>
  <c r="I74" i="3" s="1"/>
  <c r="H74" i="3" a="1"/>
  <c r="H74" i="3" s="1"/>
  <c r="G74" i="3" a="1"/>
  <c r="G74" i="3" s="1"/>
  <c r="F74" i="3" a="1"/>
  <c r="F74" i="3" s="1"/>
  <c r="E74" i="3" a="1"/>
  <c r="E74" i="3" s="1"/>
  <c r="D74" i="3" a="1"/>
  <c r="D74" i="3" s="1"/>
  <c r="B73" i="3"/>
  <c r="P73" i="3"/>
  <c r="O73" i="3"/>
  <c r="N73" i="3"/>
  <c r="M73" i="3" a="1"/>
  <c r="M73" i="3" s="1"/>
  <c r="L73" i="3" a="1"/>
  <c r="L73" i="3" s="1"/>
  <c r="K73" i="3" a="1"/>
  <c r="K73" i="3" s="1"/>
  <c r="J73" i="3"/>
  <c r="I73" i="3" a="1"/>
  <c r="I73" i="3" s="1"/>
  <c r="H73" i="3" a="1"/>
  <c r="H73" i="3" s="1"/>
  <c r="G73" i="3" a="1"/>
  <c r="G73" i="3" s="1"/>
  <c r="F73" i="3" a="1"/>
  <c r="F73" i="3" s="1"/>
  <c r="E73" i="3" a="1"/>
  <c r="E73" i="3" s="1"/>
  <c r="D73" i="3" a="1"/>
  <c r="D73" i="3" s="1"/>
  <c r="B72" i="3"/>
  <c r="P72" i="3"/>
  <c r="O72" i="3"/>
  <c r="N72" i="3"/>
  <c r="M72" i="3" a="1"/>
  <c r="M72" i="3" s="1"/>
  <c r="L72" i="3" a="1"/>
  <c r="L72" i="3" s="1"/>
  <c r="K72" i="3" a="1"/>
  <c r="K72" i="3" s="1"/>
  <c r="J72" i="3"/>
  <c r="I72" i="3" a="1"/>
  <c r="I72" i="3" s="1"/>
  <c r="H72" i="3" a="1"/>
  <c r="H72" i="3" s="1"/>
  <c r="G72" i="3" a="1"/>
  <c r="G72" i="3" s="1"/>
  <c r="F72" i="3" a="1"/>
  <c r="F72" i="3" s="1"/>
  <c r="E72" i="3" a="1"/>
  <c r="E72" i="3" s="1"/>
  <c r="D72" i="3" a="1"/>
  <c r="D72" i="3" s="1"/>
  <c r="B71" i="3"/>
  <c r="P71" i="3"/>
  <c r="O71" i="3"/>
  <c r="N71" i="3"/>
  <c r="M71" i="3" a="1"/>
  <c r="M71" i="3" s="1"/>
  <c r="L71" i="3" a="1"/>
  <c r="L71" i="3" s="1"/>
  <c r="K71" i="3" a="1"/>
  <c r="K71" i="3" s="1"/>
  <c r="J71" i="3"/>
  <c r="I71" i="3" a="1"/>
  <c r="I71" i="3" s="1"/>
  <c r="H71" i="3" a="1"/>
  <c r="H71" i="3" s="1"/>
  <c r="G71" i="3" a="1"/>
  <c r="G71" i="3" s="1"/>
  <c r="F71" i="3" a="1"/>
  <c r="F71" i="3" s="1"/>
  <c r="E71" i="3" a="1"/>
  <c r="E71" i="3" s="1"/>
  <c r="D71" i="3" a="1"/>
  <c r="D71" i="3" s="1"/>
  <c r="B70" i="3"/>
  <c r="P70" i="3"/>
  <c r="O70" i="3"/>
  <c r="N70" i="3"/>
  <c r="M70" i="3" a="1"/>
  <c r="M70" i="3" s="1"/>
  <c r="L70" i="3" a="1"/>
  <c r="L70" i="3" s="1"/>
  <c r="K70" i="3" a="1"/>
  <c r="K70" i="3" s="1"/>
  <c r="J70" i="3"/>
  <c r="I70" i="3" a="1"/>
  <c r="I70" i="3" s="1"/>
  <c r="H70" i="3" a="1"/>
  <c r="H70" i="3" s="1"/>
  <c r="G70" i="3" a="1"/>
  <c r="G70" i="3" s="1"/>
  <c r="F70" i="3" a="1"/>
  <c r="F70" i="3" s="1"/>
  <c r="E70" i="3" a="1"/>
  <c r="E70" i="3" s="1"/>
  <c r="D70" i="3" a="1"/>
  <c r="D70" i="3" s="1"/>
  <c r="B69" i="3"/>
  <c r="P69" i="3"/>
  <c r="O69" i="3"/>
  <c r="N69" i="3"/>
  <c r="M69" i="3" a="1"/>
  <c r="M69" i="3" s="1"/>
  <c r="L69" i="3" a="1"/>
  <c r="L69" i="3" s="1"/>
  <c r="K69" i="3" a="1"/>
  <c r="K69" i="3" s="1"/>
  <c r="J69" i="3"/>
  <c r="I69" i="3" a="1"/>
  <c r="I69" i="3" s="1"/>
  <c r="H69" i="3" a="1"/>
  <c r="H69" i="3" s="1"/>
  <c r="G69" i="3" a="1"/>
  <c r="G69" i="3" s="1"/>
  <c r="F69" i="3" a="1"/>
  <c r="F69" i="3" s="1"/>
  <c r="E69" i="3" a="1"/>
  <c r="E69" i="3" s="1"/>
  <c r="D69" i="3" a="1"/>
  <c r="D69" i="3" s="1"/>
  <c r="B68" i="3"/>
  <c r="P68" i="3"/>
  <c r="O68" i="3"/>
  <c r="N68" i="3"/>
  <c r="M68" i="3" a="1"/>
  <c r="M68" i="3" s="1"/>
  <c r="L68" i="3" a="1"/>
  <c r="L68" i="3" s="1"/>
  <c r="K68" i="3" a="1"/>
  <c r="K68" i="3" s="1"/>
  <c r="J68" i="3"/>
  <c r="I68" i="3" a="1"/>
  <c r="I68" i="3" s="1"/>
  <c r="H68" i="3" a="1"/>
  <c r="H68" i="3" s="1"/>
  <c r="G68" i="3" a="1"/>
  <c r="G68" i="3" s="1"/>
  <c r="F68" i="3" a="1"/>
  <c r="F68" i="3" s="1"/>
  <c r="E68" i="3" a="1"/>
  <c r="E68" i="3" s="1"/>
  <c r="D68" i="3" a="1"/>
  <c r="D68" i="3" s="1"/>
  <c r="B67" i="3"/>
  <c r="P67" i="3"/>
  <c r="O67" i="3"/>
  <c r="N67" i="3"/>
  <c r="M67" i="3" a="1"/>
  <c r="M67" i="3" s="1"/>
  <c r="L67" i="3" a="1"/>
  <c r="L67" i="3" s="1"/>
  <c r="K67" i="3" a="1"/>
  <c r="K67" i="3" s="1"/>
  <c r="J67" i="3"/>
  <c r="I67" i="3" a="1"/>
  <c r="I67" i="3" s="1"/>
  <c r="H67" i="3" a="1"/>
  <c r="H67" i="3" s="1"/>
  <c r="G67" i="3" a="1"/>
  <c r="G67" i="3" s="1"/>
  <c r="F67" i="3" a="1"/>
  <c r="F67" i="3" s="1"/>
  <c r="E67" i="3" a="1"/>
  <c r="E67" i="3" s="1"/>
  <c r="D67" i="3" a="1"/>
  <c r="D67" i="3" s="1"/>
  <c r="B66" i="3"/>
  <c r="P66" i="3"/>
  <c r="O66" i="3"/>
  <c r="N66" i="3"/>
  <c r="M66" i="3" a="1"/>
  <c r="M66" i="3" s="1"/>
  <c r="L66" i="3" a="1"/>
  <c r="L66" i="3" s="1"/>
  <c r="K66" i="3" a="1"/>
  <c r="K66" i="3" s="1"/>
  <c r="J66" i="3"/>
  <c r="I66" i="3" a="1"/>
  <c r="I66" i="3" s="1"/>
  <c r="H66" i="3" a="1"/>
  <c r="H66" i="3" s="1"/>
  <c r="G66" i="3" a="1"/>
  <c r="G66" i="3" s="1"/>
  <c r="F66" i="3" a="1"/>
  <c r="F66" i="3" s="1"/>
  <c r="E66" i="3" a="1"/>
  <c r="E66" i="3" s="1"/>
  <c r="D66" i="3" a="1"/>
  <c r="D66" i="3" s="1"/>
  <c r="B65" i="3"/>
  <c r="P65" i="3"/>
  <c r="O65" i="3"/>
  <c r="N65" i="3"/>
  <c r="M65" i="3" a="1"/>
  <c r="M65" i="3" s="1"/>
  <c r="L65" i="3" a="1"/>
  <c r="L65" i="3" s="1"/>
  <c r="K65" i="3" a="1"/>
  <c r="K65" i="3" s="1"/>
  <c r="J65" i="3"/>
  <c r="I65" i="3" a="1"/>
  <c r="I65" i="3" s="1"/>
  <c r="H65" i="3" a="1"/>
  <c r="H65" i="3" s="1"/>
  <c r="G65" i="3" a="1"/>
  <c r="G65" i="3" s="1"/>
  <c r="F65" i="3" a="1"/>
  <c r="F65" i="3" s="1"/>
  <c r="E65" i="3" a="1"/>
  <c r="E65" i="3" s="1"/>
  <c r="D65" i="3" a="1"/>
  <c r="D65" i="3" s="1"/>
  <c r="B64" i="3"/>
  <c r="P64" i="3"/>
  <c r="O64" i="3"/>
  <c r="N64" i="3"/>
  <c r="M64" i="3" a="1"/>
  <c r="M64" i="3" s="1"/>
  <c r="L64" i="3" a="1"/>
  <c r="L64" i="3" s="1"/>
  <c r="K64" i="3" a="1"/>
  <c r="K64" i="3" s="1"/>
  <c r="J64" i="3"/>
  <c r="I64" i="3" a="1"/>
  <c r="I64" i="3" s="1"/>
  <c r="H64" i="3" a="1"/>
  <c r="H64" i="3" s="1"/>
  <c r="G64" i="3" a="1"/>
  <c r="G64" i="3" s="1"/>
  <c r="F64" i="3" a="1"/>
  <c r="F64" i="3" s="1"/>
  <c r="E64" i="3" a="1"/>
  <c r="E64" i="3" s="1"/>
  <c r="D64" i="3" a="1"/>
  <c r="D64" i="3" s="1"/>
  <c r="B63" i="3"/>
  <c r="P63" i="3"/>
  <c r="O63" i="3"/>
  <c r="N63" i="3"/>
  <c r="M63" i="3" a="1"/>
  <c r="M63" i="3" s="1"/>
  <c r="L63" i="3" a="1"/>
  <c r="L63" i="3" s="1"/>
  <c r="K63" i="3" a="1"/>
  <c r="K63" i="3" s="1"/>
  <c r="J63" i="3"/>
  <c r="I63" i="3" a="1"/>
  <c r="I63" i="3" s="1"/>
  <c r="H63" i="3" a="1"/>
  <c r="H63" i="3" s="1"/>
  <c r="G63" i="3" a="1"/>
  <c r="G63" i="3" s="1"/>
  <c r="F63" i="3" a="1"/>
  <c r="F63" i="3" s="1"/>
  <c r="E63" i="3" a="1"/>
  <c r="E63" i="3" s="1"/>
  <c r="D63" i="3" a="1"/>
  <c r="D63" i="3" s="1"/>
  <c r="B62" i="3"/>
  <c r="P62" i="3"/>
  <c r="O62" i="3"/>
  <c r="N62" i="3"/>
  <c r="M62" i="3" a="1"/>
  <c r="M62" i="3" s="1"/>
  <c r="L62" i="3" a="1"/>
  <c r="L62" i="3" s="1"/>
  <c r="K62" i="3" a="1"/>
  <c r="K62" i="3" s="1"/>
  <c r="J62" i="3"/>
  <c r="I62" i="3" a="1"/>
  <c r="I62" i="3" s="1"/>
  <c r="H62" i="3" a="1"/>
  <c r="H62" i="3" s="1"/>
  <c r="G62" i="3" a="1"/>
  <c r="G62" i="3" s="1"/>
  <c r="F62" i="3" a="1"/>
  <c r="F62" i="3" s="1"/>
  <c r="E62" i="3" a="1"/>
  <c r="E62" i="3" s="1"/>
  <c r="D62" i="3" a="1"/>
  <c r="D62" i="3" s="1"/>
  <c r="B61" i="3"/>
  <c r="D61" i="3" a="1"/>
  <c r="D61" i="3" s="1"/>
  <c r="B60" i="3"/>
  <c r="D60" i="3" a="1"/>
  <c r="D60" i="3" s="1"/>
  <c r="B59" i="3"/>
  <c r="D59" i="3" a="1"/>
  <c r="D59" i="3" s="1"/>
  <c r="B58" i="3"/>
  <c r="D58" i="3" a="1"/>
  <c r="D58" i="3" s="1"/>
  <c r="B57" i="3"/>
  <c r="D57" i="3" a="1"/>
  <c r="D57" i="3" s="1"/>
  <c r="B56" i="3"/>
  <c r="D56" i="3" a="1"/>
  <c r="D56" i="3" s="1"/>
  <c r="B55" i="3"/>
  <c r="D55" i="3" a="1"/>
  <c r="D55" i="3" s="1"/>
  <c r="B54" i="3"/>
  <c r="D54" i="3" a="1"/>
  <c r="D54" i="3" s="1"/>
  <c r="B53" i="3"/>
  <c r="D53" i="3" a="1"/>
  <c r="D53" i="3" s="1"/>
  <c r="B52" i="3"/>
  <c r="D52" i="3" a="1"/>
  <c r="D52" i="3" s="1"/>
  <c r="B51" i="3"/>
  <c r="D51" i="3" a="1"/>
  <c r="D51" i="3" s="1"/>
  <c r="B50" i="3"/>
  <c r="D50" i="3" a="1"/>
  <c r="D50" i="3" s="1"/>
  <c r="B49" i="3"/>
  <c r="D49" i="3" a="1"/>
  <c r="D49" i="3" s="1"/>
  <c r="B48" i="3"/>
  <c r="D48" i="3" a="1"/>
  <c r="D48" i="3" s="1"/>
  <c r="B47" i="3"/>
  <c r="D47" i="3" a="1"/>
  <c r="D47" i="3" s="1"/>
  <c r="B46" i="3"/>
  <c r="D46" i="3" a="1"/>
  <c r="D46" i="3" s="1"/>
  <c r="B45" i="3"/>
  <c r="D45" i="3" a="1"/>
  <c r="D45" i="3" s="1"/>
  <c r="B44" i="3"/>
  <c r="D44" i="3" a="1"/>
  <c r="D44" i="3" s="1"/>
  <c r="B43" i="3"/>
  <c r="D43" i="3" a="1"/>
  <c r="D43" i="3" s="1"/>
  <c r="B42" i="3"/>
  <c r="D42" i="3" a="1"/>
  <c r="D42" i="3" s="1"/>
  <c r="B41" i="3"/>
  <c r="D41" i="3" a="1"/>
  <c r="D41" i="3" s="1"/>
  <c r="B40" i="3"/>
  <c r="D40" i="3" a="1"/>
  <c r="D40" i="3" s="1"/>
  <c r="B39" i="3"/>
  <c r="D39" i="3" a="1"/>
  <c r="D39" i="3" s="1"/>
  <c r="B38" i="3"/>
  <c r="D38" i="3" a="1"/>
  <c r="D38" i="3" s="1"/>
  <c r="B37" i="3"/>
  <c r="D37" i="3" a="1"/>
  <c r="D37" i="3" s="1"/>
  <c r="B36" i="3"/>
  <c r="D36" i="3" a="1"/>
  <c r="D36" i="3" s="1"/>
  <c r="B35" i="3"/>
  <c r="D35" i="3" a="1"/>
  <c r="D35" i="3" s="1"/>
  <c r="B34" i="3"/>
  <c r="D34" i="3" a="1"/>
  <c r="D34" i="3" s="1"/>
  <c r="B33" i="3"/>
  <c r="D33" i="3" a="1"/>
  <c r="D33" i="3" s="1"/>
  <c r="B32" i="3"/>
  <c r="D32" i="3" a="1"/>
  <c r="D32" i="3" s="1"/>
  <c r="B31" i="3"/>
  <c r="D31" i="3" a="1"/>
  <c r="D31" i="3" s="1"/>
  <c r="B30" i="3"/>
  <c r="D30" i="3" a="1"/>
  <c r="D30" i="3" s="1"/>
  <c r="B29" i="3"/>
  <c r="D29" i="3" a="1"/>
  <c r="D29" i="3" s="1"/>
  <c r="B28" i="3"/>
  <c r="D28" i="3" a="1"/>
  <c r="D28" i="3" s="1"/>
  <c r="B27" i="3"/>
  <c r="D27" i="3" a="1"/>
  <c r="D27" i="3" s="1"/>
  <c r="B26" i="3"/>
  <c r="D26" i="3" a="1"/>
  <c r="D26" i="3" s="1"/>
  <c r="B25" i="3"/>
  <c r="D25" i="3" a="1"/>
  <c r="D25" i="3" s="1"/>
  <c r="B24" i="3"/>
  <c r="D24" i="3" a="1"/>
  <c r="D24" i="3" s="1"/>
  <c r="B23" i="3"/>
  <c r="D23" i="3" a="1"/>
  <c r="D23" i="3" s="1"/>
  <c r="B22" i="3"/>
  <c r="D22" i="3" a="1"/>
  <c r="D22" i="3" s="1"/>
  <c r="B21" i="3"/>
  <c r="D21" i="3" a="1"/>
  <c r="D21" i="3" s="1"/>
  <c r="B20" i="3"/>
  <c r="D20" i="3" a="1"/>
  <c r="D20" i="3" s="1"/>
  <c r="B19" i="3"/>
  <c r="D19" i="3" a="1"/>
  <c r="D19" i="3" s="1"/>
  <c r="B18" i="3"/>
  <c r="D18" i="3" a="1"/>
  <c r="D18" i="3" s="1"/>
  <c r="B17" i="3"/>
  <c r="D17" i="3" a="1"/>
  <c r="D17" i="3" s="1"/>
  <c r="B16" i="3"/>
  <c r="D16" i="3" a="1"/>
  <c r="D16" i="3" s="1"/>
  <c r="B15" i="3"/>
  <c r="D15" i="3" a="1"/>
  <c r="D15" i="3" s="1"/>
  <c r="F61" i="3" a="1"/>
  <c r="F61" i="3" s="1"/>
  <c r="E61" i="3" a="1"/>
  <c r="E61" i="3" s="1"/>
  <c r="F60" i="3" a="1"/>
  <c r="F60" i="3" s="1"/>
  <c r="E60" i="3" a="1"/>
  <c r="E60" i="3" s="1"/>
  <c r="F59" i="3" a="1"/>
  <c r="F59" i="3" s="1"/>
  <c r="E59" i="3" a="1"/>
  <c r="E59" i="3" s="1"/>
  <c r="F58" i="3" a="1"/>
  <c r="F58" i="3" s="1"/>
  <c r="E58" i="3" a="1"/>
  <c r="E58" i="3" s="1"/>
  <c r="F57" i="3" a="1"/>
  <c r="F57" i="3" s="1"/>
  <c r="E57" i="3" a="1"/>
  <c r="E57" i="3" s="1"/>
  <c r="F56" i="3" a="1"/>
  <c r="F56" i="3" s="1"/>
  <c r="E56" i="3" a="1"/>
  <c r="E56" i="3" s="1"/>
  <c r="F55" i="3" a="1"/>
  <c r="F55" i="3" s="1"/>
  <c r="E55" i="3" a="1"/>
  <c r="E55" i="3" s="1"/>
  <c r="F54" i="3" a="1"/>
  <c r="F54" i="3" s="1"/>
  <c r="E54" i="3" a="1"/>
  <c r="E54" i="3" s="1"/>
  <c r="F53" i="3" a="1"/>
  <c r="F53" i="3" s="1"/>
  <c r="E53" i="3" a="1"/>
  <c r="E53" i="3" s="1"/>
  <c r="F52" i="3" a="1"/>
  <c r="F52" i="3" s="1"/>
  <c r="E52" i="3" a="1"/>
  <c r="E52" i="3" s="1"/>
  <c r="F51" i="3" a="1"/>
  <c r="F51" i="3" s="1"/>
  <c r="E51" i="3" a="1"/>
  <c r="E51" i="3" s="1"/>
  <c r="F50" i="3" a="1"/>
  <c r="F50" i="3" s="1"/>
  <c r="E50" i="3" a="1"/>
  <c r="E50" i="3" s="1"/>
  <c r="F49" i="3" a="1"/>
  <c r="F49" i="3" s="1"/>
  <c r="E49" i="3" a="1"/>
  <c r="E49" i="3" s="1"/>
  <c r="F48" i="3" a="1"/>
  <c r="F48" i="3" s="1"/>
  <c r="E48" i="3" a="1"/>
  <c r="E48" i="3" s="1"/>
  <c r="F47" i="3" a="1"/>
  <c r="F47" i="3" s="1"/>
  <c r="E47" i="3" a="1"/>
  <c r="E47" i="3" s="1"/>
  <c r="F46" i="3" a="1"/>
  <c r="F46" i="3" s="1"/>
  <c r="E46" i="3" a="1"/>
  <c r="E46" i="3" s="1"/>
  <c r="F45" i="3" a="1"/>
  <c r="F45" i="3" s="1"/>
  <c r="E45" i="3" a="1"/>
  <c r="E45" i="3" s="1"/>
  <c r="F44" i="3" a="1"/>
  <c r="F44" i="3" s="1"/>
  <c r="E44" i="3" a="1"/>
  <c r="E44" i="3" s="1"/>
  <c r="F43" i="3" a="1"/>
  <c r="F43" i="3" s="1"/>
  <c r="E43" i="3" a="1"/>
  <c r="E43" i="3" s="1"/>
  <c r="F42" i="3" a="1"/>
  <c r="F42" i="3" s="1"/>
  <c r="E42" i="3" a="1"/>
  <c r="E42" i="3" s="1"/>
  <c r="F41" i="3" a="1"/>
  <c r="F41" i="3" s="1"/>
  <c r="E41" i="3" a="1"/>
  <c r="E41" i="3" s="1"/>
  <c r="F40" i="3" a="1"/>
  <c r="F40" i="3" s="1"/>
  <c r="E40" i="3" a="1"/>
  <c r="E40" i="3" s="1"/>
  <c r="F39" i="3" a="1"/>
  <c r="F39" i="3" s="1"/>
  <c r="E39" i="3" a="1"/>
  <c r="E39" i="3" s="1"/>
  <c r="F38" i="3" a="1"/>
  <c r="F38" i="3" s="1"/>
  <c r="E38" i="3" a="1"/>
  <c r="E38" i="3" s="1"/>
  <c r="F37" i="3" a="1"/>
  <c r="F37" i="3" s="1"/>
  <c r="E37" i="3" a="1"/>
  <c r="E37" i="3" s="1"/>
  <c r="F36" i="3" a="1"/>
  <c r="F36" i="3" s="1"/>
  <c r="E36" i="3" a="1"/>
  <c r="E36" i="3" s="1"/>
  <c r="F35" i="3" a="1"/>
  <c r="F35" i="3" s="1"/>
  <c r="E35" i="3" a="1"/>
  <c r="E35" i="3" s="1"/>
  <c r="F34" i="3" a="1"/>
  <c r="F34" i="3" s="1"/>
  <c r="E34" i="3" a="1"/>
  <c r="E34" i="3" s="1"/>
  <c r="F33" i="3" a="1"/>
  <c r="F33" i="3" s="1"/>
  <c r="E33" i="3" a="1"/>
  <c r="E33" i="3" s="1"/>
  <c r="F32" i="3" a="1"/>
  <c r="F32" i="3" s="1"/>
  <c r="E32" i="3" a="1"/>
  <c r="E32" i="3" s="1"/>
  <c r="F31" i="3" a="1"/>
  <c r="F31" i="3" s="1"/>
  <c r="E31" i="3" a="1"/>
  <c r="E31" i="3" s="1"/>
  <c r="F30" i="3" a="1"/>
  <c r="F30" i="3" s="1"/>
  <c r="E30" i="3" a="1"/>
  <c r="E30" i="3" s="1"/>
  <c r="F29" i="3" a="1"/>
  <c r="F29" i="3" s="1"/>
  <c r="E29" i="3" a="1"/>
  <c r="E29" i="3" s="1"/>
  <c r="F28" i="3" a="1"/>
  <c r="F28" i="3" s="1"/>
  <c r="E28" i="3" a="1"/>
  <c r="E28" i="3" s="1"/>
  <c r="F27" i="3" a="1"/>
  <c r="F27" i="3" s="1"/>
  <c r="E27" i="3" a="1"/>
  <c r="E27" i="3" s="1"/>
  <c r="F26" i="3" a="1"/>
  <c r="F26" i="3" s="1"/>
  <c r="E26" i="3" a="1"/>
  <c r="E26" i="3" s="1"/>
  <c r="F25" i="3" a="1"/>
  <c r="F25" i="3" s="1"/>
  <c r="E25" i="3" a="1"/>
  <c r="E25" i="3" s="1"/>
  <c r="F24" i="3" a="1"/>
  <c r="F24" i="3" s="1"/>
  <c r="E24" i="3" a="1"/>
  <c r="E24" i="3" s="1"/>
  <c r="F23" i="3" a="1"/>
  <c r="F23" i="3" s="1"/>
  <c r="E23" i="3" a="1"/>
  <c r="E23" i="3" s="1"/>
  <c r="F22" i="3" a="1"/>
  <c r="F22" i="3" s="1"/>
  <c r="E22" i="3" a="1"/>
  <c r="E22" i="3" s="1"/>
  <c r="F21" i="3" a="1"/>
  <c r="F21" i="3" s="1"/>
  <c r="E21" i="3" a="1"/>
  <c r="E21" i="3" s="1"/>
  <c r="F20" i="3" a="1"/>
  <c r="F20" i="3" s="1"/>
  <c r="E20" i="3" a="1"/>
  <c r="E20" i="3" s="1"/>
  <c r="F19" i="3" a="1"/>
  <c r="F19" i="3" s="1"/>
  <c r="E19" i="3" a="1"/>
  <c r="E19" i="3" s="1"/>
  <c r="F18" i="3" a="1"/>
  <c r="F18" i="3" s="1"/>
  <c r="E18" i="3" a="1"/>
  <c r="E18" i="3" s="1"/>
  <c r="F17" i="3" a="1"/>
  <c r="F17" i="3" s="1"/>
  <c r="E17" i="3" a="1"/>
  <c r="E17" i="3" s="1"/>
  <c r="F16" i="3" a="1"/>
  <c r="F16" i="3" s="1"/>
  <c r="E16" i="3" a="1"/>
  <c r="E16" i="3" s="1"/>
  <c r="F15" i="3" a="1"/>
  <c r="F15" i="3" s="1"/>
  <c r="E15" i="3" a="1"/>
  <c r="E15" i="3" s="1"/>
  <c r="F14" i="3" a="1"/>
  <c r="F14" i="3" s="1"/>
  <c r="E14" i="3" a="1"/>
  <c r="E14" i="3" s="1"/>
  <c r="F13" i="3" a="1"/>
  <c r="F13" i="3" s="1"/>
  <c r="E13" i="3" a="1"/>
  <c r="E13" i="3" s="1"/>
  <c r="F12" i="3" a="1"/>
  <c r="F12" i="3" s="1"/>
  <c r="E12" i="3" a="1"/>
  <c r="E12" i="3" s="1"/>
  <c r="F11" i="3" a="1"/>
  <c r="F11" i="3" s="1"/>
  <c r="E11" i="3" a="1"/>
  <c r="E11" i="3" s="1"/>
  <c r="F10" i="3" a="1"/>
  <c r="F10" i="3" s="1"/>
  <c r="E10" i="3" a="1"/>
  <c r="E10" i="3" s="1"/>
  <c r="F9" i="3" a="1"/>
  <c r="F9" i="3" s="1"/>
  <c r="E9" i="3" a="1"/>
  <c r="E9" i="3" s="1"/>
  <c r="F8" i="3" a="1"/>
  <c r="F8" i="3" s="1"/>
  <c r="E8" i="3" a="1"/>
  <c r="E8" i="3" s="1"/>
  <c r="F7" i="3" a="1"/>
  <c r="F7" i="3" s="1"/>
  <c r="E7" i="3" a="1"/>
  <c r="E7" i="3" s="1"/>
  <c r="F6" i="3" a="1"/>
  <c r="F6" i="3" s="1"/>
  <c r="E6" i="3" a="1"/>
  <c r="E6" i="3" s="1"/>
  <c r="F5" i="3" a="1"/>
  <c r="F5" i="3" s="1"/>
  <c r="E5" i="3" a="1"/>
  <c r="E5" i="3" s="1"/>
  <c r="F4" i="3" a="1"/>
  <c r="F4" i="3" s="1"/>
  <c r="E4" i="3" a="1"/>
  <c r="E4" i="3" s="1"/>
  <c r="F3" i="3" a="1"/>
  <c r="F3" i="3" s="1"/>
  <c r="E3" i="3" a="1"/>
  <c r="E3" i="3" s="1"/>
  <c r="K2" i="3" a="1"/>
  <c r="K2" i="3" s="1"/>
  <c r="G2" i="3" a="1"/>
  <c r="G2" i="3" s="1"/>
  <c r="D2" i="3" a="1"/>
  <c r="D2" i="3" s="1"/>
  <c r="C2" i="3" a="1"/>
  <c r="C2" i="3" s="1"/>
  <c r="B2" i="3"/>
  <c r="C42" i="1" l="1"/>
  <c r="E2" i="3" a="1"/>
  <c r="E2" i="3" s="1"/>
  <c r="M2" i="3" a="1"/>
  <c r="M2" i="3" s="1"/>
  <c r="L2" i="3" a="1"/>
  <c r="L2" i="3" s="1"/>
  <c r="I2" i="3" a="1"/>
  <c r="I2" i="3" s="1"/>
  <c r="H2" i="3" a="1"/>
  <c r="H2" i="3" s="1"/>
  <c r="F2" i="3" a="1"/>
  <c r="F2" i="3" s="1"/>
  <c r="N2" i="3" s="1"/>
  <c r="K3" i="3" s="1" a="1"/>
  <c r="K3" i="3" s="1"/>
  <c r="M3" i="3" l="1" a="1"/>
  <c r="M3" i="3" s="1"/>
  <c r="L3" i="3" a="1"/>
  <c r="L3" i="3" s="1"/>
  <c r="N3" i="3" s="1"/>
  <c r="K4" i="3" s="1" a="1"/>
  <c r="K4" i="3" s="1"/>
  <c r="O2" i="3"/>
  <c r="J2" i="3"/>
  <c r="M4" i="3" l="1" a="1"/>
  <c r="M4" i="3" s="1"/>
  <c r="L4" i="3" a="1"/>
  <c r="L4" i="3" s="1"/>
  <c r="N4" i="3" s="1"/>
  <c r="K5" i="3" s="1" a="1"/>
  <c r="K5" i="3" s="1"/>
  <c r="P2" i="3"/>
  <c r="G3" i="3" a="1"/>
  <c r="G3" i="3" s="1"/>
  <c r="M5" i="3" l="1" a="1"/>
  <c r="M5" i="3" s="1"/>
  <c r="L5" i="3" a="1"/>
  <c r="L5" i="3" s="1"/>
  <c r="N5" i="3" s="1"/>
  <c r="K6" i="3" s="1" a="1"/>
  <c r="K6" i="3" s="1"/>
  <c r="I3" i="3" a="1"/>
  <c r="I3" i="3" s="1"/>
  <c r="H3" i="3" a="1"/>
  <c r="H3" i="3" s="1"/>
  <c r="M6" i="3" l="1" a="1"/>
  <c r="M6" i="3" s="1"/>
  <c r="L6" i="3" a="1"/>
  <c r="L6" i="3" s="1"/>
  <c r="N6" i="3" s="1"/>
  <c r="K7" i="3" s="1" a="1"/>
  <c r="K7" i="3" s="1"/>
  <c r="O3" i="3"/>
  <c r="J3" i="3"/>
  <c r="M7" i="3" l="1" a="1"/>
  <c r="M7" i="3" s="1"/>
  <c r="L7" i="3" a="1"/>
  <c r="L7" i="3" s="1"/>
  <c r="N7" i="3" s="1"/>
  <c r="K8" i="3" s="1" a="1"/>
  <c r="K8" i="3" s="1"/>
  <c r="P3" i="3"/>
  <c r="G4" i="3" a="1"/>
  <c r="G4" i="3" s="1"/>
  <c r="M8" i="3" l="1" a="1"/>
  <c r="M8" i="3" s="1"/>
  <c r="L8" i="3" a="1"/>
  <c r="L8" i="3" s="1"/>
  <c r="N8" i="3" s="1"/>
  <c r="K9" i="3" s="1" a="1"/>
  <c r="K9" i="3" s="1"/>
  <c r="I4" i="3" a="1"/>
  <c r="I4" i="3" s="1"/>
  <c r="H4" i="3" a="1"/>
  <c r="H4" i="3" s="1"/>
  <c r="M9" i="3" l="1" a="1"/>
  <c r="M9" i="3" s="1"/>
  <c r="L9" i="3" a="1"/>
  <c r="L9" i="3" s="1"/>
  <c r="N9" i="3" s="1"/>
  <c r="K10" i="3" s="1" a="1"/>
  <c r="K10" i="3" s="1"/>
  <c r="J4" i="3"/>
  <c r="O4" i="3"/>
  <c r="M10" i="3" l="1" a="1"/>
  <c r="M10" i="3" s="1"/>
  <c r="L10" i="3" a="1"/>
  <c r="L10" i="3" s="1"/>
  <c r="N10" i="3" s="1"/>
  <c r="K11" i="3" s="1" a="1"/>
  <c r="K11" i="3" s="1"/>
  <c r="G5" i="3" a="1"/>
  <c r="G5" i="3" s="1"/>
  <c r="P4" i="3"/>
  <c r="M11" i="3" l="1" a="1"/>
  <c r="M11" i="3" s="1"/>
  <c r="L11" i="3" a="1"/>
  <c r="L11" i="3" s="1"/>
  <c r="N11" i="3" s="1"/>
  <c r="K12" i="3" s="1" a="1"/>
  <c r="K12" i="3" s="1"/>
  <c r="I5" i="3" a="1"/>
  <c r="I5" i="3" s="1"/>
  <c r="H5" i="3" a="1"/>
  <c r="H5" i="3" s="1"/>
  <c r="M12" i="3" l="1" a="1"/>
  <c r="M12" i="3" s="1"/>
  <c r="L12" i="3" a="1"/>
  <c r="L12" i="3" s="1"/>
  <c r="N12" i="3" s="1"/>
  <c r="K13" i="3" s="1" a="1"/>
  <c r="K13" i="3" s="1"/>
  <c r="J5" i="3"/>
  <c r="O5" i="3"/>
  <c r="M13" i="3" l="1" a="1"/>
  <c r="M13" i="3" s="1"/>
  <c r="L13" i="3" a="1"/>
  <c r="L13" i="3" s="1"/>
  <c r="N13" i="3" s="1"/>
  <c r="K14" i="3" s="1" a="1"/>
  <c r="K14" i="3" s="1"/>
  <c r="G6" i="3" a="1"/>
  <c r="G6" i="3" s="1"/>
  <c r="P5" i="3"/>
  <c r="M14" i="3" l="1" a="1"/>
  <c r="M14" i="3" s="1"/>
  <c r="L14" i="3" a="1"/>
  <c r="L14" i="3" s="1"/>
  <c r="N14" i="3" s="1"/>
  <c r="K15" i="3" s="1" a="1"/>
  <c r="K15" i="3" s="1"/>
  <c r="I6" i="3" a="1"/>
  <c r="I6" i="3" s="1"/>
  <c r="H6" i="3" a="1"/>
  <c r="H6" i="3" s="1"/>
  <c r="M15" i="3" l="1" a="1"/>
  <c r="M15" i="3" s="1"/>
  <c r="L15" i="3" a="1"/>
  <c r="L15" i="3" s="1"/>
  <c r="N15" i="3" s="1"/>
  <c r="K16" i="3" s="1" a="1"/>
  <c r="K16" i="3" s="1"/>
  <c r="J6" i="3"/>
  <c r="O6" i="3"/>
  <c r="M16" i="3" l="1" a="1"/>
  <c r="M16" i="3" s="1"/>
  <c r="L16" i="3" a="1"/>
  <c r="L16" i="3" s="1"/>
  <c r="N16" i="3" s="1"/>
  <c r="K17" i="3" s="1" a="1"/>
  <c r="K17" i="3" s="1"/>
  <c r="G7" i="3" a="1"/>
  <c r="G7" i="3" s="1"/>
  <c r="P6" i="3"/>
  <c r="M17" i="3" l="1" a="1"/>
  <c r="M17" i="3" s="1"/>
  <c r="L17" i="3" a="1"/>
  <c r="L17" i="3" s="1"/>
  <c r="N17" i="3" s="1"/>
  <c r="K18" i="3" s="1" a="1"/>
  <c r="K18" i="3" s="1"/>
  <c r="I7" i="3" a="1"/>
  <c r="I7" i="3" s="1"/>
  <c r="H7" i="3" a="1"/>
  <c r="H7" i="3" s="1"/>
  <c r="M18" i="3" l="1" a="1"/>
  <c r="M18" i="3" s="1"/>
  <c r="L18" i="3" a="1"/>
  <c r="L18" i="3" s="1"/>
  <c r="N18" i="3" s="1"/>
  <c r="K19" i="3" s="1" a="1"/>
  <c r="K19" i="3" s="1"/>
  <c r="J7" i="3"/>
  <c r="O7" i="3"/>
  <c r="M19" i="3" l="1" a="1"/>
  <c r="M19" i="3" s="1"/>
  <c r="L19" i="3" a="1"/>
  <c r="L19" i="3" s="1"/>
  <c r="N19" i="3" s="1"/>
  <c r="K20" i="3" s="1" a="1"/>
  <c r="K20" i="3" s="1"/>
  <c r="G8" i="3" a="1"/>
  <c r="G8" i="3" s="1"/>
  <c r="P7" i="3"/>
  <c r="M20" i="3" l="1" a="1"/>
  <c r="M20" i="3" s="1"/>
  <c r="L20" i="3" a="1"/>
  <c r="L20" i="3" s="1"/>
  <c r="N20" i="3" s="1"/>
  <c r="K21" i="3" s="1" a="1"/>
  <c r="K21" i="3" s="1"/>
  <c r="I8" i="3" a="1"/>
  <c r="I8" i="3" s="1"/>
  <c r="H8" i="3" a="1"/>
  <c r="H8" i="3" s="1"/>
  <c r="M21" i="3" l="1" a="1"/>
  <c r="M21" i="3" s="1"/>
  <c r="L21" i="3" a="1"/>
  <c r="L21" i="3" s="1"/>
  <c r="N21" i="3" s="1"/>
  <c r="K22" i="3" s="1" a="1"/>
  <c r="K22" i="3" s="1"/>
  <c r="J8" i="3"/>
  <c r="O8" i="3"/>
  <c r="M22" i="3" l="1" a="1"/>
  <c r="M22" i="3" s="1"/>
  <c r="L22" i="3" a="1"/>
  <c r="L22" i="3" s="1"/>
  <c r="N22" i="3" s="1"/>
  <c r="K23" i="3" s="1" a="1"/>
  <c r="K23" i="3" s="1"/>
  <c r="G9" i="3" a="1"/>
  <c r="G9" i="3" s="1"/>
  <c r="P8" i="3"/>
  <c r="M23" i="3" l="1" a="1"/>
  <c r="M23" i="3" s="1"/>
  <c r="L23" i="3" a="1"/>
  <c r="L23" i="3" s="1"/>
  <c r="N23" i="3" s="1"/>
  <c r="K24" i="3" s="1" a="1"/>
  <c r="K24" i="3" s="1"/>
  <c r="I9" i="3" a="1"/>
  <c r="I9" i="3" s="1"/>
  <c r="H9" i="3" a="1"/>
  <c r="H9" i="3" s="1"/>
  <c r="M24" i="3" l="1" a="1"/>
  <c r="M24" i="3" s="1"/>
  <c r="L24" i="3" a="1"/>
  <c r="L24" i="3" s="1"/>
  <c r="N24" i="3" s="1"/>
  <c r="K25" i="3" s="1" a="1"/>
  <c r="K25" i="3" s="1"/>
  <c r="J9" i="3"/>
  <c r="O9" i="3"/>
  <c r="M25" i="3" l="1" a="1"/>
  <c r="M25" i="3" s="1"/>
  <c r="L25" i="3" a="1"/>
  <c r="L25" i="3" s="1"/>
  <c r="N25" i="3" s="1"/>
  <c r="K26" i="3" s="1" a="1"/>
  <c r="K26" i="3" s="1"/>
  <c r="G10" i="3" a="1"/>
  <c r="G10" i="3" s="1"/>
  <c r="P9" i="3"/>
  <c r="M26" i="3" l="1" a="1"/>
  <c r="M26" i="3" s="1"/>
  <c r="L26" i="3" a="1"/>
  <c r="L26" i="3" s="1"/>
  <c r="N26" i="3" s="1"/>
  <c r="K27" i="3" s="1" a="1"/>
  <c r="K27" i="3" s="1"/>
  <c r="I10" i="3" a="1"/>
  <c r="I10" i="3" s="1"/>
  <c r="H10" i="3" a="1"/>
  <c r="H10" i="3" s="1"/>
  <c r="M27" i="3" l="1" a="1"/>
  <c r="M27" i="3" s="1"/>
  <c r="L27" i="3" a="1"/>
  <c r="L27" i="3" s="1"/>
  <c r="N27" i="3" s="1"/>
  <c r="K28" i="3" s="1" a="1"/>
  <c r="K28" i="3" s="1"/>
  <c r="J10" i="3"/>
  <c r="O10" i="3"/>
  <c r="M28" i="3" l="1" a="1"/>
  <c r="M28" i="3" s="1"/>
  <c r="L28" i="3" a="1"/>
  <c r="L28" i="3" s="1"/>
  <c r="N28" i="3" s="1"/>
  <c r="K29" i="3" s="1" a="1"/>
  <c r="K29" i="3" s="1"/>
  <c r="G11" i="3" a="1"/>
  <c r="G11" i="3" s="1"/>
  <c r="P10" i="3"/>
  <c r="M29" i="3" l="1" a="1"/>
  <c r="M29" i="3" s="1"/>
  <c r="L29" i="3" a="1"/>
  <c r="L29" i="3" s="1"/>
  <c r="N29" i="3" s="1"/>
  <c r="K30" i="3" s="1" a="1"/>
  <c r="K30" i="3" s="1"/>
  <c r="I11" i="3" a="1"/>
  <c r="I11" i="3" s="1"/>
  <c r="H11" i="3" a="1"/>
  <c r="H11" i="3" s="1"/>
  <c r="M30" i="3" l="1" a="1"/>
  <c r="M30" i="3" s="1"/>
  <c r="L30" i="3" a="1"/>
  <c r="L30" i="3" s="1"/>
  <c r="N30" i="3" s="1"/>
  <c r="K31" i="3" s="1" a="1"/>
  <c r="K31" i="3" s="1"/>
  <c r="J11" i="3"/>
  <c r="O11" i="3"/>
  <c r="M31" i="3" l="1" a="1"/>
  <c r="M31" i="3" s="1"/>
  <c r="L31" i="3" a="1"/>
  <c r="L31" i="3" s="1"/>
  <c r="N31" i="3" s="1"/>
  <c r="K32" i="3" s="1" a="1"/>
  <c r="K32" i="3" s="1"/>
  <c r="G12" i="3" a="1"/>
  <c r="G12" i="3" s="1"/>
  <c r="P11" i="3"/>
  <c r="M32" i="3" l="1" a="1"/>
  <c r="M32" i="3" s="1"/>
  <c r="L32" i="3" a="1"/>
  <c r="L32" i="3" s="1"/>
  <c r="N32" i="3" s="1"/>
  <c r="K33" i="3" s="1" a="1"/>
  <c r="K33" i="3" s="1"/>
  <c r="I12" i="3" a="1"/>
  <c r="I12" i="3" s="1"/>
  <c r="H12" i="3" a="1"/>
  <c r="H12" i="3" s="1"/>
  <c r="M33" i="3" l="1" a="1"/>
  <c r="M33" i="3" s="1"/>
  <c r="L33" i="3" a="1"/>
  <c r="L33" i="3" s="1"/>
  <c r="N33" i="3" s="1"/>
  <c r="K34" i="3" s="1" a="1"/>
  <c r="K34" i="3" s="1"/>
  <c r="J12" i="3"/>
  <c r="O12" i="3"/>
  <c r="M34" i="3" l="1" a="1"/>
  <c r="M34" i="3" s="1"/>
  <c r="L34" i="3" a="1"/>
  <c r="L34" i="3" s="1"/>
  <c r="N34" i="3" s="1"/>
  <c r="K35" i="3" s="1" a="1"/>
  <c r="K35" i="3" s="1"/>
  <c r="G13" i="3" a="1"/>
  <c r="G13" i="3" s="1"/>
  <c r="P12" i="3"/>
  <c r="M35" i="3" l="1" a="1"/>
  <c r="M35" i="3" s="1"/>
  <c r="L35" i="3" a="1"/>
  <c r="L35" i="3" s="1"/>
  <c r="N35" i="3" s="1"/>
  <c r="K36" i="3" s="1" a="1"/>
  <c r="K36" i="3" s="1"/>
  <c r="I13" i="3" a="1"/>
  <c r="I13" i="3" s="1"/>
  <c r="H13" i="3" a="1"/>
  <c r="H13" i="3" s="1"/>
  <c r="M36" i="3" l="1" a="1"/>
  <c r="M36" i="3" s="1"/>
  <c r="L36" i="3" a="1"/>
  <c r="L36" i="3" s="1"/>
  <c r="N36" i="3" s="1"/>
  <c r="K37" i="3" s="1" a="1"/>
  <c r="K37" i="3" s="1"/>
  <c r="J13" i="3"/>
  <c r="O13" i="3"/>
  <c r="M37" i="3" l="1" a="1"/>
  <c r="M37" i="3" s="1"/>
  <c r="L37" i="3" a="1"/>
  <c r="L37" i="3" s="1"/>
  <c r="N37" i="3" s="1"/>
  <c r="K38" i="3" s="1" a="1"/>
  <c r="K38" i="3" s="1"/>
  <c r="G14" i="3" a="1"/>
  <c r="G14" i="3" s="1"/>
  <c r="P13" i="3"/>
  <c r="M38" i="3" l="1" a="1"/>
  <c r="M38" i="3" s="1"/>
  <c r="L38" i="3" a="1"/>
  <c r="L38" i="3" s="1"/>
  <c r="N38" i="3" s="1"/>
  <c r="K39" i="3" s="1" a="1"/>
  <c r="K39" i="3" s="1"/>
  <c r="I14" i="3" a="1"/>
  <c r="I14" i="3" s="1"/>
  <c r="H14" i="3" a="1"/>
  <c r="H14" i="3" s="1"/>
  <c r="M39" i="3" l="1" a="1"/>
  <c r="M39" i="3" s="1"/>
  <c r="L39" i="3" a="1"/>
  <c r="L39" i="3" s="1"/>
  <c r="N39" i="3" s="1"/>
  <c r="K40" i="3" s="1" a="1"/>
  <c r="K40" i="3" s="1"/>
  <c r="J14" i="3"/>
  <c r="O14" i="3"/>
  <c r="M40" i="3" l="1" a="1"/>
  <c r="M40" i="3" s="1"/>
  <c r="L40" i="3" a="1"/>
  <c r="L40" i="3" s="1"/>
  <c r="N40" i="3" s="1"/>
  <c r="K41" i="3" s="1" a="1"/>
  <c r="K41" i="3" s="1"/>
  <c r="G15" i="3" a="1"/>
  <c r="G15" i="3" s="1"/>
  <c r="P14" i="3"/>
  <c r="M41" i="3" l="1" a="1"/>
  <c r="M41" i="3" s="1"/>
  <c r="L41" i="3" a="1"/>
  <c r="L41" i="3" s="1"/>
  <c r="N41" i="3" s="1"/>
  <c r="K42" i="3" s="1" a="1"/>
  <c r="K42" i="3" s="1"/>
  <c r="I15" i="3" a="1"/>
  <c r="I15" i="3" s="1"/>
  <c r="H15" i="3" a="1"/>
  <c r="H15" i="3" s="1"/>
  <c r="M42" i="3" l="1" a="1"/>
  <c r="M42" i="3" s="1"/>
  <c r="L42" i="3" a="1"/>
  <c r="L42" i="3" s="1"/>
  <c r="N42" i="3" s="1"/>
  <c r="K43" i="3" s="1" a="1"/>
  <c r="K43" i="3" s="1"/>
  <c r="J15" i="3"/>
  <c r="O15" i="3"/>
  <c r="M43" i="3" l="1" a="1"/>
  <c r="M43" i="3" s="1"/>
  <c r="L43" i="3" a="1"/>
  <c r="L43" i="3" s="1"/>
  <c r="N43" i="3" s="1"/>
  <c r="K44" i="3" s="1" a="1"/>
  <c r="K44" i="3" s="1"/>
  <c r="G16" i="3" a="1"/>
  <c r="G16" i="3" s="1"/>
  <c r="P15" i="3"/>
  <c r="M44" i="3" l="1" a="1"/>
  <c r="M44" i="3" s="1"/>
  <c r="L44" i="3" a="1"/>
  <c r="L44" i="3" s="1"/>
  <c r="N44" i="3" s="1"/>
  <c r="K45" i="3" s="1" a="1"/>
  <c r="K45" i="3" s="1"/>
  <c r="I16" i="3" a="1"/>
  <c r="I16" i="3" s="1"/>
  <c r="H16" i="3" a="1"/>
  <c r="H16" i="3" s="1"/>
  <c r="M45" i="3" l="1" a="1"/>
  <c r="M45" i="3" s="1"/>
  <c r="L45" i="3" a="1"/>
  <c r="L45" i="3" s="1"/>
  <c r="N45" i="3" s="1"/>
  <c r="K46" i="3" s="1" a="1"/>
  <c r="K46" i="3" s="1"/>
  <c r="J16" i="3"/>
  <c r="O16" i="3"/>
  <c r="M46" i="3" l="1" a="1"/>
  <c r="M46" i="3" s="1"/>
  <c r="L46" i="3" a="1"/>
  <c r="L46" i="3" s="1"/>
  <c r="N46" i="3" s="1"/>
  <c r="K47" i="3" s="1" a="1"/>
  <c r="K47" i="3" s="1"/>
  <c r="G17" i="3" a="1"/>
  <c r="G17" i="3" s="1"/>
  <c r="P16" i="3"/>
  <c r="M47" i="3" l="1" a="1"/>
  <c r="M47" i="3" s="1"/>
  <c r="L47" i="3" a="1"/>
  <c r="L47" i="3" s="1"/>
  <c r="N47" i="3" s="1"/>
  <c r="K48" i="3" s="1" a="1"/>
  <c r="K48" i="3" s="1"/>
  <c r="I17" i="3" a="1"/>
  <c r="I17" i="3" s="1"/>
  <c r="H17" i="3" a="1"/>
  <c r="H17" i="3" s="1"/>
  <c r="M48" i="3" l="1" a="1"/>
  <c r="M48" i="3" s="1"/>
  <c r="L48" i="3" a="1"/>
  <c r="L48" i="3" s="1"/>
  <c r="N48" i="3" s="1"/>
  <c r="K49" i="3" s="1" a="1"/>
  <c r="K49" i="3" s="1"/>
  <c r="J17" i="3"/>
  <c r="O17" i="3"/>
  <c r="M49" i="3" l="1" a="1"/>
  <c r="M49" i="3" s="1"/>
  <c r="L49" i="3" a="1"/>
  <c r="L49" i="3" s="1"/>
  <c r="N49" i="3" s="1"/>
  <c r="K50" i="3" s="1" a="1"/>
  <c r="K50" i="3" s="1"/>
  <c r="G18" i="3" a="1"/>
  <c r="G18" i="3" s="1"/>
  <c r="P17" i="3"/>
  <c r="M50" i="3" l="1" a="1"/>
  <c r="M50" i="3" s="1"/>
  <c r="L50" i="3" a="1"/>
  <c r="L50" i="3" s="1"/>
  <c r="N50" i="3" s="1"/>
  <c r="K51" i="3" s="1" a="1"/>
  <c r="K51" i="3" s="1"/>
  <c r="I18" i="3" a="1"/>
  <c r="I18" i="3" s="1"/>
  <c r="H18" i="3" a="1"/>
  <c r="H18" i="3" s="1"/>
  <c r="M51" i="3" l="1" a="1"/>
  <c r="M51" i="3" s="1"/>
  <c r="L51" i="3" a="1"/>
  <c r="L51" i="3" s="1"/>
  <c r="N51" i="3" s="1"/>
  <c r="K52" i="3" s="1" a="1"/>
  <c r="K52" i="3" s="1"/>
  <c r="J18" i="3"/>
  <c r="O18" i="3"/>
  <c r="M52" i="3" l="1" a="1"/>
  <c r="M52" i="3" s="1"/>
  <c r="L52" i="3" a="1"/>
  <c r="L52" i="3" s="1"/>
  <c r="N52" i="3" s="1"/>
  <c r="K53" i="3" s="1" a="1"/>
  <c r="K53" i="3" s="1"/>
  <c r="G19" i="3" a="1"/>
  <c r="G19" i="3" s="1"/>
  <c r="P18" i="3"/>
  <c r="M53" i="3" l="1" a="1"/>
  <c r="M53" i="3" s="1"/>
  <c r="L53" i="3" a="1"/>
  <c r="L53" i="3" s="1"/>
  <c r="N53" i="3" s="1"/>
  <c r="K54" i="3" s="1" a="1"/>
  <c r="K54" i="3" s="1"/>
  <c r="I19" i="3" a="1"/>
  <c r="I19" i="3" s="1"/>
  <c r="H19" i="3" a="1"/>
  <c r="H19" i="3" s="1"/>
  <c r="M54" i="3" l="1" a="1"/>
  <c r="M54" i="3" s="1"/>
  <c r="L54" i="3" a="1"/>
  <c r="L54" i="3" s="1"/>
  <c r="N54" i="3" s="1"/>
  <c r="K55" i="3" s="1" a="1"/>
  <c r="K55" i="3" s="1"/>
  <c r="J19" i="3"/>
  <c r="O19" i="3"/>
  <c r="M55" i="3" l="1" a="1"/>
  <c r="M55" i="3" s="1"/>
  <c r="L55" i="3" a="1"/>
  <c r="L55" i="3" s="1"/>
  <c r="N55" i="3" s="1"/>
  <c r="K56" i="3" s="1" a="1"/>
  <c r="K56" i="3" s="1"/>
  <c r="G20" i="3" a="1"/>
  <c r="G20" i="3" s="1"/>
  <c r="P19" i="3"/>
  <c r="M56" i="3" l="1" a="1"/>
  <c r="M56" i="3" s="1"/>
  <c r="L56" i="3" a="1"/>
  <c r="L56" i="3" s="1"/>
  <c r="N56" i="3" s="1"/>
  <c r="K57" i="3" s="1" a="1"/>
  <c r="K57" i="3" s="1"/>
  <c r="I20" i="3" a="1"/>
  <c r="I20" i="3" s="1"/>
  <c r="H20" i="3" a="1"/>
  <c r="H20" i="3" s="1"/>
  <c r="M57" i="3" l="1" a="1"/>
  <c r="M57" i="3" s="1"/>
  <c r="L57" i="3" a="1"/>
  <c r="L57" i="3" s="1"/>
  <c r="N57" i="3" s="1"/>
  <c r="K58" i="3" s="1" a="1"/>
  <c r="K58" i="3" s="1"/>
  <c r="J20" i="3"/>
  <c r="O20" i="3"/>
  <c r="M58" i="3" l="1" a="1"/>
  <c r="M58" i="3" s="1"/>
  <c r="L58" i="3" a="1"/>
  <c r="L58" i="3" s="1"/>
  <c r="N58" i="3" s="1"/>
  <c r="K59" i="3" s="1" a="1"/>
  <c r="K59" i="3" s="1"/>
  <c r="G21" i="3" a="1"/>
  <c r="G21" i="3" s="1"/>
  <c r="P20" i="3"/>
  <c r="M59" i="3" l="1" a="1"/>
  <c r="M59" i="3" s="1"/>
  <c r="L59" i="3" a="1"/>
  <c r="L59" i="3" s="1"/>
  <c r="N59" i="3" s="1"/>
  <c r="K60" i="3" s="1" a="1"/>
  <c r="K60" i="3" s="1"/>
  <c r="I21" i="3" a="1"/>
  <c r="I21" i="3" s="1"/>
  <c r="H21" i="3" a="1"/>
  <c r="H21" i="3" s="1"/>
  <c r="M60" i="3" l="1" a="1"/>
  <c r="M60" i="3" s="1"/>
  <c r="L60" i="3" a="1"/>
  <c r="L60" i="3" s="1"/>
  <c r="N60" i="3" s="1"/>
  <c r="K61" i="3" s="1" a="1"/>
  <c r="K61" i="3" s="1"/>
  <c r="J21" i="3"/>
  <c r="O21" i="3"/>
  <c r="M61" i="3" l="1" a="1"/>
  <c r="M61" i="3" s="1"/>
  <c r="L61" i="3" a="1"/>
  <c r="L61" i="3" s="1"/>
  <c r="N61" i="3" s="1"/>
  <c r="G22" i="3" a="1"/>
  <c r="G22" i="3" s="1"/>
  <c r="P21" i="3"/>
  <c r="I22" i="3" l="1" a="1"/>
  <c r="I22" i="3" s="1"/>
  <c r="H22" i="3" a="1"/>
  <c r="H22" i="3" s="1"/>
  <c r="J22" i="3" l="1"/>
  <c r="O22" i="3"/>
  <c r="G23" i="3" l="1" a="1"/>
  <c r="G23" i="3" s="1"/>
  <c r="P22" i="3"/>
  <c r="I23" i="3" l="1" a="1"/>
  <c r="I23" i="3" s="1"/>
  <c r="H23" i="3" a="1"/>
  <c r="H23" i="3" s="1"/>
  <c r="J23" i="3" l="1"/>
  <c r="O23" i="3"/>
  <c r="G24" i="3" l="1" a="1"/>
  <c r="G24" i="3" s="1"/>
  <c r="P23" i="3"/>
  <c r="I24" i="3" l="1" a="1"/>
  <c r="I24" i="3" s="1"/>
  <c r="H24" i="3" a="1"/>
  <c r="H24" i="3" s="1"/>
  <c r="J24" i="3" l="1"/>
  <c r="O24" i="3"/>
  <c r="G25" i="3" l="1" a="1"/>
  <c r="G25" i="3" s="1"/>
  <c r="P24" i="3"/>
  <c r="I25" i="3" l="1" a="1"/>
  <c r="I25" i="3" s="1"/>
  <c r="H25" i="3" a="1"/>
  <c r="H25" i="3" s="1"/>
  <c r="J25" i="3" l="1"/>
  <c r="O25" i="3"/>
  <c r="G26" i="3" l="1" a="1"/>
  <c r="G26" i="3" s="1"/>
  <c r="P25" i="3"/>
  <c r="I26" i="3" l="1" a="1"/>
  <c r="I26" i="3" s="1"/>
  <c r="H26" i="3" a="1"/>
  <c r="H26" i="3" s="1"/>
  <c r="J26" i="3" l="1"/>
  <c r="O26" i="3"/>
  <c r="G27" i="3" l="1" a="1"/>
  <c r="G27" i="3" s="1"/>
  <c r="P26" i="3"/>
  <c r="I27" i="3" l="1" a="1"/>
  <c r="I27" i="3" s="1"/>
  <c r="H27" i="3" a="1"/>
  <c r="H27" i="3" s="1"/>
  <c r="J27" i="3" l="1"/>
  <c r="O27" i="3"/>
  <c r="G28" i="3" l="1" a="1"/>
  <c r="G28" i="3" s="1"/>
  <c r="P27" i="3"/>
  <c r="I28" i="3" l="1" a="1"/>
  <c r="I28" i="3" s="1"/>
  <c r="H28" i="3" a="1"/>
  <c r="H28" i="3" s="1"/>
  <c r="J28" i="3" l="1"/>
  <c r="O28" i="3"/>
  <c r="G29" i="3" l="1" a="1"/>
  <c r="G29" i="3" s="1"/>
  <c r="P28" i="3"/>
  <c r="I29" i="3" l="1" a="1"/>
  <c r="I29" i="3" s="1"/>
  <c r="H29" i="3" a="1"/>
  <c r="H29" i="3" s="1"/>
  <c r="J29" i="3" l="1"/>
  <c r="O29" i="3"/>
  <c r="G30" i="3" l="1" a="1"/>
  <c r="G30" i="3" s="1"/>
  <c r="P29" i="3"/>
  <c r="I30" i="3" l="1" a="1"/>
  <c r="I30" i="3" s="1"/>
  <c r="H30" i="3" a="1"/>
  <c r="H30" i="3" s="1"/>
  <c r="J30" i="3" l="1"/>
  <c r="O30" i="3"/>
  <c r="G31" i="3" l="1" a="1"/>
  <c r="G31" i="3" s="1"/>
  <c r="P30" i="3"/>
  <c r="I31" i="3" l="1" a="1"/>
  <c r="I31" i="3" s="1"/>
  <c r="H31" i="3" a="1"/>
  <c r="H31" i="3" s="1"/>
  <c r="J31" i="3" l="1"/>
  <c r="O31" i="3"/>
  <c r="G32" i="3" l="1" a="1"/>
  <c r="G32" i="3" s="1"/>
  <c r="P31" i="3"/>
  <c r="I32" i="3" l="1" a="1"/>
  <c r="I32" i="3" s="1"/>
  <c r="H32" i="3" a="1"/>
  <c r="H32" i="3" s="1"/>
  <c r="J32" i="3" l="1"/>
  <c r="O32" i="3"/>
  <c r="G33" i="3" l="1" a="1"/>
  <c r="G33" i="3" s="1"/>
  <c r="P32" i="3"/>
  <c r="I33" i="3" l="1" a="1"/>
  <c r="I33" i="3" s="1"/>
  <c r="H33" i="3" a="1"/>
  <c r="H33" i="3" s="1"/>
  <c r="J33" i="3" l="1"/>
  <c r="O33" i="3"/>
  <c r="G34" i="3" l="1" a="1"/>
  <c r="G34" i="3" s="1"/>
  <c r="P33" i="3"/>
  <c r="I34" i="3" l="1" a="1"/>
  <c r="I34" i="3" s="1"/>
  <c r="H34" i="3" a="1"/>
  <c r="H34" i="3" s="1"/>
  <c r="J34" i="3" l="1"/>
  <c r="O34" i="3"/>
  <c r="G35" i="3" l="1" a="1"/>
  <c r="G35" i="3" s="1"/>
  <c r="P34" i="3"/>
  <c r="I35" i="3" l="1" a="1"/>
  <c r="I35" i="3" s="1"/>
  <c r="H35" i="3" a="1"/>
  <c r="H35" i="3" s="1"/>
  <c r="J35" i="3" l="1"/>
  <c r="O35" i="3"/>
  <c r="G36" i="3" l="1" a="1"/>
  <c r="G36" i="3" s="1"/>
  <c r="P35" i="3"/>
  <c r="I36" i="3" l="1" a="1"/>
  <c r="I36" i="3" s="1"/>
  <c r="H36" i="3" a="1"/>
  <c r="H36" i="3" s="1"/>
  <c r="J36" i="3" l="1"/>
  <c r="O36" i="3"/>
  <c r="G37" i="3" l="1" a="1"/>
  <c r="G37" i="3" s="1"/>
  <c r="P36" i="3"/>
  <c r="I37" i="3" l="1" a="1"/>
  <c r="I37" i="3" s="1"/>
  <c r="H37" i="3" a="1"/>
  <c r="H37" i="3" s="1"/>
  <c r="J37" i="3" l="1"/>
  <c r="O37" i="3"/>
  <c r="G38" i="3" l="1" a="1"/>
  <c r="G38" i="3" s="1"/>
  <c r="P37" i="3"/>
  <c r="I38" i="3" l="1" a="1"/>
  <c r="I38" i="3" s="1"/>
  <c r="H38" i="3" a="1"/>
  <c r="H38" i="3" s="1"/>
  <c r="J38" i="3" l="1"/>
  <c r="O38" i="3"/>
  <c r="G39" i="3" l="1" a="1"/>
  <c r="G39" i="3" s="1"/>
  <c r="P38" i="3"/>
  <c r="I39" i="3" l="1" a="1"/>
  <c r="I39" i="3" s="1"/>
  <c r="H39" i="3" a="1"/>
  <c r="H39" i="3" s="1"/>
  <c r="J39" i="3" l="1"/>
  <c r="O39" i="3"/>
  <c r="G40" i="3" l="1" a="1"/>
  <c r="G40" i="3" s="1"/>
  <c r="P39" i="3"/>
  <c r="I40" i="3" l="1" a="1"/>
  <c r="I40" i="3" s="1"/>
  <c r="H40" i="3" a="1"/>
  <c r="H40" i="3" s="1"/>
  <c r="J40" i="3" l="1"/>
  <c r="O40" i="3"/>
  <c r="G41" i="3" l="1" a="1"/>
  <c r="G41" i="3" s="1"/>
  <c r="P40" i="3"/>
  <c r="I41" i="3" l="1" a="1"/>
  <c r="I41" i="3" s="1"/>
  <c r="H41" i="3" a="1"/>
  <c r="H41" i="3" s="1"/>
  <c r="J41" i="3" l="1"/>
  <c r="O41" i="3"/>
  <c r="G42" i="3" l="1" a="1"/>
  <c r="G42" i="3" s="1"/>
  <c r="P41" i="3"/>
  <c r="I42" i="3" l="1" a="1"/>
  <c r="I42" i="3" s="1"/>
  <c r="H42" i="3" a="1"/>
  <c r="H42" i="3" s="1"/>
  <c r="J42" i="3" l="1"/>
  <c r="O42" i="3"/>
  <c r="G43" i="3" l="1" a="1"/>
  <c r="G43" i="3" s="1"/>
  <c r="P42" i="3"/>
  <c r="I43" i="3" l="1" a="1"/>
  <c r="I43" i="3" s="1"/>
  <c r="H43" i="3" a="1"/>
  <c r="H43" i="3" s="1"/>
  <c r="J43" i="3" l="1"/>
  <c r="O43" i="3"/>
  <c r="G44" i="3" l="1" a="1"/>
  <c r="G44" i="3" s="1"/>
  <c r="P43" i="3"/>
  <c r="I44" i="3" l="1" a="1"/>
  <c r="I44" i="3" s="1"/>
  <c r="H44" i="3" a="1"/>
  <c r="H44" i="3" s="1"/>
  <c r="J44" i="3" l="1"/>
  <c r="O44" i="3"/>
  <c r="G45" i="3" l="1" a="1"/>
  <c r="G45" i="3" s="1"/>
  <c r="P44" i="3"/>
  <c r="I45" i="3" l="1" a="1"/>
  <c r="I45" i="3" s="1"/>
  <c r="H45" i="3" a="1"/>
  <c r="H45" i="3" s="1"/>
  <c r="J45" i="3" l="1"/>
  <c r="O45" i="3"/>
  <c r="G46" i="3" l="1" a="1"/>
  <c r="G46" i="3" s="1"/>
  <c r="P45" i="3"/>
  <c r="I46" i="3" l="1" a="1"/>
  <c r="I46" i="3" s="1"/>
  <c r="H46" i="3" a="1"/>
  <c r="H46" i="3" s="1"/>
  <c r="J46" i="3" l="1"/>
  <c r="O46" i="3"/>
  <c r="G47" i="3" l="1" a="1"/>
  <c r="G47" i="3" s="1"/>
  <c r="P46" i="3"/>
  <c r="I47" i="3" l="1" a="1"/>
  <c r="I47" i="3" s="1"/>
  <c r="H47" i="3" a="1"/>
  <c r="H47" i="3" s="1"/>
  <c r="J47" i="3" l="1"/>
  <c r="O47" i="3"/>
  <c r="G48" i="3" l="1" a="1"/>
  <c r="G48" i="3" s="1"/>
  <c r="P47" i="3"/>
  <c r="I48" i="3" l="1" a="1"/>
  <c r="I48" i="3" s="1"/>
  <c r="H48" i="3" a="1"/>
  <c r="H48" i="3" s="1"/>
  <c r="J48" i="3" l="1"/>
  <c r="O48" i="3"/>
  <c r="G49" i="3" l="1" a="1"/>
  <c r="G49" i="3" s="1"/>
  <c r="P48" i="3"/>
  <c r="I49" i="3" l="1" a="1"/>
  <c r="I49" i="3" s="1"/>
  <c r="H49" i="3" a="1"/>
  <c r="H49" i="3" s="1"/>
  <c r="J49" i="3" l="1"/>
  <c r="O49" i="3"/>
  <c r="G50" i="3" l="1" a="1"/>
  <c r="G50" i="3" s="1"/>
  <c r="P49" i="3"/>
  <c r="I50" i="3" l="1" a="1"/>
  <c r="I50" i="3" s="1"/>
  <c r="H50" i="3" a="1"/>
  <c r="H50" i="3" s="1"/>
  <c r="J50" i="3" l="1"/>
  <c r="O50" i="3"/>
  <c r="G51" i="3" l="1" a="1"/>
  <c r="G51" i="3" s="1"/>
  <c r="P50" i="3"/>
  <c r="I51" i="3" l="1" a="1"/>
  <c r="I51" i="3" s="1"/>
  <c r="H51" i="3" a="1"/>
  <c r="H51" i="3" s="1"/>
  <c r="J51" i="3" l="1"/>
  <c r="O51" i="3"/>
  <c r="G52" i="3" l="1" a="1"/>
  <c r="G52" i="3" s="1"/>
  <c r="P51" i="3"/>
  <c r="I52" i="3" l="1" a="1"/>
  <c r="I52" i="3" s="1"/>
  <c r="H52" i="3" a="1"/>
  <c r="H52" i="3" s="1"/>
  <c r="J52" i="3" l="1"/>
  <c r="O52" i="3"/>
  <c r="G53" i="3" l="1" a="1"/>
  <c r="G53" i="3" s="1"/>
  <c r="P52" i="3"/>
  <c r="I53" i="3" l="1" a="1"/>
  <c r="I53" i="3" s="1"/>
  <c r="H53" i="3" a="1"/>
  <c r="H53" i="3" s="1"/>
  <c r="J53" i="3" l="1"/>
  <c r="O53" i="3"/>
  <c r="G54" i="3" l="1" a="1"/>
  <c r="G54" i="3" s="1"/>
  <c r="P53" i="3"/>
  <c r="I54" i="3" l="1" a="1"/>
  <c r="I54" i="3" s="1"/>
  <c r="H54" i="3" a="1"/>
  <c r="H54" i="3" s="1"/>
  <c r="J54" i="3" l="1"/>
  <c r="O54" i="3"/>
  <c r="G55" i="3" l="1" a="1"/>
  <c r="G55" i="3" s="1"/>
  <c r="P54" i="3"/>
  <c r="I55" i="3" l="1" a="1"/>
  <c r="I55" i="3" s="1"/>
  <c r="H55" i="3" a="1"/>
  <c r="H55" i="3" s="1"/>
  <c r="J55" i="3" l="1"/>
  <c r="O55" i="3"/>
  <c r="G56" i="3" l="1" a="1"/>
  <c r="G56" i="3" s="1"/>
  <c r="P55" i="3"/>
  <c r="I56" i="3" l="1" a="1"/>
  <c r="I56" i="3" s="1"/>
  <c r="H56" i="3" a="1"/>
  <c r="H56" i="3" s="1"/>
  <c r="J56" i="3" l="1"/>
  <c r="O56" i="3"/>
  <c r="G57" i="3" l="1" a="1"/>
  <c r="G57" i="3" s="1"/>
  <c r="P56" i="3"/>
  <c r="I57" i="3" l="1" a="1"/>
  <c r="I57" i="3" s="1"/>
  <c r="H57" i="3" a="1"/>
  <c r="H57" i="3" s="1"/>
  <c r="J57" i="3" l="1"/>
  <c r="O57" i="3"/>
  <c r="G58" i="3" l="1" a="1"/>
  <c r="G58" i="3" s="1"/>
  <c r="P57" i="3"/>
  <c r="I58" i="3" l="1" a="1"/>
  <c r="I58" i="3" s="1"/>
  <c r="H58" i="3" a="1"/>
  <c r="H58" i="3" s="1"/>
  <c r="J58" i="3" l="1"/>
  <c r="O58" i="3"/>
  <c r="G59" i="3" l="1" a="1"/>
  <c r="G59" i="3" s="1"/>
  <c r="P58" i="3"/>
  <c r="I59" i="3" l="1" a="1"/>
  <c r="I59" i="3" s="1"/>
  <c r="H59" i="3" a="1"/>
  <c r="H59" i="3" s="1"/>
  <c r="J59" i="3" l="1"/>
  <c r="O59" i="3"/>
  <c r="G60" i="3" l="1" a="1"/>
  <c r="G60" i="3" s="1"/>
  <c r="P59" i="3"/>
  <c r="I60" i="3" l="1" a="1"/>
  <c r="I60" i="3" s="1"/>
  <c r="H60" i="3" a="1"/>
  <c r="H60" i="3" s="1"/>
  <c r="J60" i="3" l="1"/>
  <c r="O60" i="3"/>
  <c r="G61" i="3" l="1" a="1"/>
  <c r="G61" i="3" s="1"/>
  <c r="P60" i="3"/>
  <c r="I61" i="3" l="1" a="1"/>
  <c r="I61" i="3" s="1"/>
  <c r="H61" i="3" a="1"/>
  <c r="H61" i="3" s="1"/>
  <c r="J61" i="3" l="1"/>
  <c r="P61" i="3" s="1"/>
  <c r="C39" i="1" s="1" a="1"/>
  <c r="C39" i="1" s="1"/>
  <c r="O61" i="3"/>
  <c r="C40" i="1" s="1" a="1"/>
  <c r="C40" i="1" s="1"/>
  <c r="C77" i="1" l="1"/>
  <c r="C41" i="1"/>
  <c r="C7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Priscila Farias</author>
  </authors>
  <commentList>
    <comment ref="B28" authorId="0" shapeId="0" xr:uid="{02C387AD-FE67-41B4-9B98-E7ADC58BD574}">
      <text>
        <r>
          <rPr>
            <sz val="11"/>
            <color theme="1"/>
            <rFont val="Aptos Narrow"/>
            <family val="2"/>
            <scheme val="minor"/>
          </rPr>
          <t xml:space="preserve">FIIs de Papel: Investem em "papéis" (dívidas imobiliárias). Tendem a ter mais renda mensal estável, mas menos valorização da cota.
</t>
        </r>
      </text>
    </comment>
    <comment ref="B29" authorId="0" shapeId="0" xr:uid="{A43CFAFE-A7BC-438F-92D1-DEB5670E8DF5}">
      <text>
        <r>
          <rPr>
            <sz val="11"/>
            <color theme="1"/>
            <rFont val="Aptos Narrow"/>
            <family val="2"/>
            <scheme val="minor"/>
          </rPr>
          <t>FIIs de Tijolo: Investem em imóveis físicos (shoppings, escritórios). Tendem a ter mais valorização da cota, mas renda mais volátil.</t>
        </r>
      </text>
    </comment>
    <comment ref="B33" authorId="0" shapeId="0" xr:uid="{5FAB655E-432F-40F6-9D61-6AFD9F8E4641}">
      <text>
        <r>
          <rPr>
            <sz val="11"/>
            <color theme="1"/>
            <rFont val="Aptos Narrow"/>
            <family val="2"/>
            <scheme val="minor"/>
          </rPr>
          <t xml:space="preserve">Rendimento Mensal: Proventos pagos por cota (dividendos).
</t>
        </r>
      </text>
    </comment>
    <comment ref="B34" authorId="0" shapeId="0" xr:uid="{C499BE0C-0E18-4AA1-BC2B-2F809E5721AA}">
      <text>
        <r>
          <rPr>
            <sz val="11"/>
            <color theme="1"/>
            <rFont val="Aptos Narrow"/>
            <family val="2"/>
            <scheme val="minor"/>
          </rPr>
          <t>Valorização Anual: Ganho ou perda do preço da cota ao longo do ano.</t>
        </r>
      </text>
    </comment>
    <comment ref="B35" authorId="0" shapeId="0" xr:uid="{17332BB5-334F-465C-9BFC-2CD0744E9C13}">
      <text>
        <r>
          <rPr>
            <sz val="11"/>
            <color theme="1"/>
            <rFont val="Aptos Narrow"/>
            <family val="2"/>
            <scheme val="minor"/>
          </rPr>
          <t>Rendimento Mensal: Proventos pagos por cota (dividendos).</t>
        </r>
      </text>
    </comment>
    <comment ref="B36" authorId="0" shapeId="0" xr:uid="{3115AC64-8137-4144-B6E0-E10330DAD037}">
      <text>
        <r>
          <rPr>
            <sz val="11"/>
            <color theme="1"/>
            <rFont val="Aptos Narrow"/>
            <family val="2"/>
            <scheme val="minor"/>
          </rPr>
          <t>Valorização Anual: Ganho ou perda do preço da cota ao longo do ano.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<sst xmlns="http://schemas.openxmlformats.org/spreadsheetml/2006/main" count="49" uniqueCount="48">
  <si>
    <t>Meta de Renda Passiva Mensal (R$):</t>
  </si>
  <si>
    <t>Período de Simulação (Anos)</t>
  </si>
  <si>
    <t>Aporte Inicial (R$)</t>
  </si>
  <si>
    <t>Aporte Mensal (R$)</t>
  </si>
  <si>
    <t>Percentual em FIIs de Papel (%)</t>
  </si>
  <si>
    <t>Percentual em FIIs de Tijolo (%</t>
  </si>
  <si>
    <t>Selecione o Cenário:</t>
  </si>
  <si>
    <t>Otimista</t>
  </si>
  <si>
    <t>Parâmetros do Cenário Selecionado</t>
  </si>
  <si>
    <t>Rendimento Mensal FII Papel (%)</t>
  </si>
  <si>
    <t>Valorização Anual FII Papel (%)</t>
  </si>
  <si>
    <t>Rendimento Mensal FII Tijolo (%)</t>
  </si>
  <si>
    <t>Valorização Anual FII Tijolo (%)</t>
  </si>
  <si>
    <t>Resultados da Simulação</t>
  </si>
  <si>
    <t>Patrimônio Acumulado Final (R$)</t>
  </si>
  <si>
    <t>Renda Passiva Mensal no Último Mês (R$)</t>
  </si>
  <si>
    <t>Total de Dividendos Recebidos na Simulação (R$)</t>
  </si>
  <si>
    <t>Total Investido (Aportes + Inicial) (R$)</t>
  </si>
  <si>
    <t>Calcular Aporte Mensal para Meta de Renda</t>
  </si>
  <si>
    <t>Meta de Renda Passiva Mensal Desejada (R$)</t>
  </si>
  <si>
    <t>Aporte Mensal Estimado Necessário (R$)</t>
  </si>
  <si>
    <t>Insights do seu Futuro Financeiro:</t>
  </si>
  <si>
    <t>Status da Meta:</t>
  </si>
  <si>
    <t>Sugestão de Aporte:</t>
  </si>
  <si>
    <t>Impacto do Cenário:</t>
  </si>
  <si>
    <t>Cenário</t>
  </si>
  <si>
    <t>Rendimento Papel (%)</t>
  </si>
  <si>
    <t>Valorização Papel (%)</t>
  </si>
  <si>
    <t>Rendimento Tijolo (%)</t>
  </si>
  <si>
    <t>Valorização Tijolo (%)</t>
  </si>
  <si>
    <t>Base</t>
  </si>
  <si>
    <t>Pessimista</t>
  </si>
  <si>
    <t>Mês</t>
  </si>
  <si>
    <t>Ano</t>
  </si>
  <si>
    <t>Patrimônio Início Mês (Total)</t>
  </si>
  <si>
    <t>Aporte do Mês (Total)</t>
  </si>
  <si>
    <t>Aporte FII Papel (R$)</t>
  </si>
  <si>
    <t>Aporte FII Tijolo (R$)</t>
  </si>
  <si>
    <t>Patrimônio Início Mês (Papel)</t>
  </si>
  <si>
    <t>Rendimento Mês (Papel)</t>
  </si>
  <si>
    <t>Valorização Mês (Papel)</t>
  </si>
  <si>
    <t>Patrimônio Fim Mês (Papel)</t>
  </si>
  <si>
    <t>Patrimônio Início Mês (Tijolo)</t>
  </si>
  <si>
    <t>Rendimento Mês (Tijolo)</t>
  </si>
  <si>
    <t>Valorização Mês (Tijolo)</t>
  </si>
  <si>
    <t>Patrimônio Fim Mês (Tijolo)</t>
  </si>
  <si>
    <t>Dividendos Recebidos (Total)</t>
  </si>
  <si>
    <t>Patrimônio Fim Mês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</si>
</sst>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&quot;R$&quot;\ #,##0.00"/>
  </numFmts>
  <fonts count="9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1"/>
      <color theme="2" tint="-0.749992370372631"/>
      <name val="Aptos Narrow"/>
      <family val="2"/>
      <scheme val="minor"/>
    </font>
    <font>
      <b/>
      <sz val="12"/>
      <color theme="2" tint="-0.74999237037263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medium">
        <color rgb="FF000000"/>
      </left>
      <right style="thin">
        <color theme="1" tint="0.499984740745262"/>
      </right>
      <top style="medium">
        <color rgb="FF000000"/>
      </top>
      <bottom style="medium">
        <color rgb="FF000000"/>
      </bottom>
      <diagonal/>
    </border>
    <border>
      <left style="thin">
        <color theme="1" tint="0.499984740745262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10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16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/>
    <xf numFmtId="0" fontId="1" fillId="3" borderId="0" xfId="0" applyFont="1" applyFill="1" applyAlignment="1">
      <alignment vertical="center"/>
    </xf>
    <xf numFmtId="0" fontId="2" fillId="3" borderId="0" xfId="0" applyFont="1" applyFill="1" applyBorder="1" applyAlignment="1">
      <alignment horizontal="left" indent="2"/>
    </xf>
    <xf numFmtId="165" fontId="0" fillId="3" borderId="0" xfId="0" applyNumberFormat="1" applyFill="1" applyBorder="1" applyAlignment="1">
      <alignment horizontal="center"/>
    </xf>
    <xf numFmtId="165" fontId="0" fillId="3" borderId="0" xfId="0" applyNumberFormat="1" applyFill="1"/>
    <xf numFmtId="0" fontId="0" fillId="3" borderId="0" xfId="0" applyFill="1" applyAlignment="1">
      <alignment wrapText="1"/>
    </xf>
    <xf numFmtId="165" fontId="0" fillId="3" borderId="0" xfId="0" applyNumberFormat="1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2" fillId="3" borderId="1" xfId="0" applyFont="1" applyFill="1" applyBorder="1" applyAlignment="1">
      <alignment horizontal="left" indent="2"/>
    </xf>
    <xf numFmtId="0" fontId="4" fillId="2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indent="3"/>
    </xf>
    <xf numFmtId="165" fontId="0" fillId="3" borderId="1" xfId="0" applyNumberFormat="1" applyFill="1" applyBorder="1" applyAlignment="1">
      <alignment vertical="center" wrapText="1" indent="1"/>
    </xf>
    <xf numFmtId="165" fontId="0" fillId="3" borderId="10" xfId="0" applyNumberForma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indent="3"/>
    </xf>
    <xf numFmtId="0" fontId="3" fillId="3" borderId="5" xfId="0" applyFont="1" applyFill="1" applyBorder="1" applyAlignment="1">
      <alignment horizontal="left" vertical="center" indent="3"/>
    </xf>
    <xf numFmtId="165" fontId="0" fillId="3" borderId="4" xfId="0" applyNumberFormat="1" applyFill="1" applyBorder="1" applyAlignment="1">
      <alignment vertical="center" wrapText="1" indent="1"/>
    </xf>
    <xf numFmtId="0" fontId="4" fillId="2" borderId="7" xfId="0" applyFont="1" applyFill="1" applyBorder="1" applyAlignment="1">
      <alignment horizontal="left" vertical="center" indent="2"/>
    </xf>
    <xf numFmtId="165" fontId="4" fillId="2" borderId="8" xfId="0" applyNumberFormat="1" applyFont="1" applyFill="1" applyBorder="1" applyAlignment="1">
      <alignment horizontal="center" vertical="center"/>
    </xf>
    <xf numFmtId="165" fontId="2" fillId="3" borderId="0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 wrapText="1"/>
    </xf>
    <xf numFmtId="165" fontId="0" fillId="0" borderId="0" xfId="0" applyNumberFormat="1" applyAlignment="1">
      <alignment horizontal="center"/>
    </xf>
    <xf numFmtId="165" fontId="2" fillId="3" borderId="2" xfId="0" applyNumberFormat="1" applyFont="1" applyFill="1" applyBorder="1" applyAlignment="1">
      <alignment horizontal="right" indent="1"/>
    </xf>
    <xf numFmtId="0" fontId="2" fillId="3" borderId="3" xfId="0" applyFont="1" applyFill="1" applyBorder="1" applyAlignment="1">
      <alignment horizontal="left" indent="1"/>
    </xf>
    <xf numFmtId="0" fontId="2" fillId="3" borderId="1" xfId="0" applyFont="1" applyFill="1" applyBorder="1" applyAlignment="1">
      <alignment horizontal="left" indent="1"/>
    </xf>
    <xf numFmtId="164" fontId="2" fillId="3" borderId="3" xfId="0" applyNumberFormat="1" applyFont="1" applyFill="1" applyBorder="1" applyAlignment="1">
      <alignment horizontal="right" indent="1"/>
    </xf>
    <xf numFmtId="164" fontId="2" fillId="3" borderId="1" xfId="0" applyNumberFormat="1" applyFont="1" applyFill="1" applyBorder="1" applyAlignment="1">
      <alignment horizontal="right" indent="1"/>
    </xf>
    <xf numFmtId="0" fontId="7" fillId="3" borderId="4" xfId="0" applyFont="1" applyFill="1" applyBorder="1" applyAlignment="1">
      <alignment horizontal="left" indent="1"/>
    </xf>
    <xf numFmtId="0" fontId="7" fillId="3" borderId="1" xfId="0" applyFont="1" applyFill="1" applyBorder="1" applyAlignment="1">
      <alignment horizontal="left" indent="1"/>
    </xf>
    <xf numFmtId="0" fontId="7" fillId="3" borderId="3" xfId="0" applyFont="1" applyFill="1" applyBorder="1" applyAlignment="1">
      <alignment horizontal="left" wrapText="1" indent="1"/>
    </xf>
    <xf numFmtId="0" fontId="7" fillId="3" borderId="9" xfId="0" applyFont="1" applyFill="1" applyBorder="1" applyAlignment="1">
      <alignment horizontal="left" indent="1"/>
    </xf>
    <xf numFmtId="165" fontId="8" fillId="3" borderId="10" xfId="0" applyNumberFormat="1" applyFont="1" applyFill="1" applyBorder="1" applyAlignment="1">
      <alignment horizontal="right" indent="1"/>
    </xf>
    <xf numFmtId="165" fontId="8" fillId="3" borderId="2" xfId="0" applyNumberFormat="1" applyFont="1" applyFill="1" applyBorder="1" applyAlignment="1">
      <alignment horizontal="right" indent="1"/>
    </xf>
    <xf numFmtId="165" fontId="8" fillId="3" borderId="6" xfId="0" applyNumberFormat="1" applyFont="1" applyFill="1" applyBorder="1" applyAlignment="1">
      <alignment horizontal="right" indent="1"/>
    </xf>
    <xf numFmtId="165" fontId="8" fillId="3" borderId="1" xfId="0" applyNumberFormat="1" applyFont="1" applyFill="1" applyBorder="1" applyAlignment="1">
      <alignment horizontal="right" indent="1"/>
    </xf>
    <xf numFmtId="0" fontId="2" fillId="5" borderId="1" xfId="0" applyFont="1" applyFill="1" applyBorder="1" applyAlignment="1">
      <alignment horizontal="left" indent="1"/>
    </xf>
    <xf numFmtId="0" fontId="2" fillId="5" borderId="1" xfId="0" applyFont="1" applyFill="1" applyBorder="1" applyAlignment="1">
      <alignment horizontal="right" indent="1"/>
    </xf>
    <xf numFmtId="165" fontId="2" fillId="5" borderId="1" xfId="0" applyNumberFormat="1" applyFont="1" applyFill="1" applyBorder="1" applyAlignment="1">
      <alignment horizontal="right" indent="1"/>
    </xf>
    <xf numFmtId="9" fontId="2" fillId="5" borderId="1" xfId="0" applyNumberFormat="1" applyFont="1" applyFill="1" applyBorder="1" applyAlignment="1">
      <alignment horizontal="right" indent="1"/>
    </xf>
    <xf numFmtId="0" fontId="2" fillId="5" borderId="8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left" indent="2"/>
    </xf>
    <xf numFmtId="165" fontId="2" fillId="5" borderId="10" xfId="0" applyNumberFormat="1" applyFont="1" applyFill="1" applyBorder="1" applyAlignment="1">
      <alignment horizontal="right" indent="1"/>
    </xf>
  </cellXfs>
  <cellStyles count="1">
    <cellStyle name="Normal" xfId="0" builtinId="0"/>
  </cellStyles>
  <dxfs count="24">
    <dxf>
      <numFmt numFmtId="165" formatCode="&quot;R$&quot;\ #,##0.00"/>
      <alignment horizontal="center"/>
    </dxf>
    <dxf>
      <numFmt numFmtId="165" formatCode="&quot;R$&quot;\ #,##0.00"/>
      <alignment horizontal="center"/>
    </dxf>
    <dxf>
      <numFmt numFmtId="165" formatCode="&quot;R$&quot;\ #,##0.00"/>
      <alignment horizontal="center"/>
    </dxf>
    <dxf>
      <numFmt numFmtId="165" formatCode="&quot;R$&quot;\ #,##0.00"/>
      <alignment horizontal="center"/>
    </dxf>
    <dxf>
      <numFmt numFmtId="165" formatCode="&quot;R$&quot;\ #,##0.00"/>
      <alignment horizontal="center"/>
    </dxf>
    <dxf>
      <numFmt numFmtId="165" formatCode="&quot;R$&quot;\ #,##0.00"/>
      <alignment horizontal="center"/>
    </dxf>
    <dxf>
      <numFmt numFmtId="165" formatCode="&quot;R$&quot;\ #,##0.00"/>
      <alignment horizontal="center"/>
    </dxf>
    <dxf>
      <numFmt numFmtId="165" formatCode="&quot;R$&quot;\ #,##0.00"/>
      <alignment horizontal="center"/>
    </dxf>
    <dxf>
      <numFmt numFmtId="165" formatCode="&quot;R$&quot;\ #,##0.00"/>
      <alignment horizontal="center"/>
    </dxf>
    <dxf>
      <numFmt numFmtId="165" formatCode="&quot;R$&quot;\ #,##0.00"/>
      <alignment horizontal="center"/>
    </dxf>
    <dxf>
      <numFmt numFmtId="165" formatCode="&quot;R$&quot;\ #,##0.00"/>
      <alignment horizontal="center"/>
    </dxf>
    <dxf>
      <numFmt numFmtId="165" formatCode="&quot;R$&quot;\ #,##0.00"/>
      <alignment horizontal="center"/>
    </dxf>
    <dxf>
      <numFmt numFmtId="165" formatCode="&quot;R$&quot;\ #,##0.00"/>
      <alignment horizontal="center"/>
    </dxf>
    <dxf>
      <numFmt numFmtId="165" formatCode="&quot;R$&quot;\ #,##0.00"/>
      <alignment horizontal="center"/>
    </dxf>
    <dxf>
      <alignment horizontal="center"/>
    </dxf>
    <dxf>
      <alignment horizontal="center"/>
    </dxf>
    <dxf>
      <alignment horizont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font>
        <b/>
        <i val="0"/>
        <color theme="1" tint="0.14999847407452621"/>
      </font>
      <fill>
        <patternFill patternType="solid">
          <bgColor rgb="FFC6EFCE"/>
        </patternFill>
      </fill>
    </dxf>
    <dxf>
      <font>
        <b/>
        <i val="0"/>
        <color theme="1" tint="4.9989318521683403E-2"/>
      </font>
      <fill>
        <patternFill patternType="solid">
          <bgColor rgb="FFFFC7CE"/>
        </patternFill>
      </fill>
    </dxf>
  </dxfs>
  <tableStyles count="0" defaultTableStyle="TableStyleMedium2" defaultPivotStyle="PivotStyleMedium9"/>
  <colors>
    <mruColors>
      <color rgb="FFFAE8E8"/>
      <color rgb="FFFAF1E1"/>
      <color rgb="FFFF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Evolução do Patrimônio Total Acumulado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'Simulação Detalhada'!$A$1</c:f>
              <c:strCache>
                <c:ptCount val="1"/>
                <c:pt idx="0">
                  <c:v>Mês</c:v>
                </c:pt>
              </c:strCache>
            </c:strRef>
          </c:tx>
          <c:spPr>
            <a:ln w="28575" cap="rnd">
              <a:solidFill>
                <a:srgbClr val="215C98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'Simulação Detalhada'!$A$2:$A$61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6D-440D-B6DB-E3CA30B01088}"/>
            </c:ext>
          </c:extLst>
        </c:ser>
        <c:ser>
          <c:idx val="1"/>
          <c:order val="1"/>
          <c:tx>
            <c:strRef>
              <c:f>'Simulação Detalhada'!$P$1</c:f>
              <c:strCache>
                <c:ptCount val="1"/>
                <c:pt idx="0">
                  <c:v>Patrimônio Fim Mês (Total)</c:v>
                </c:pt>
              </c:strCache>
            </c:strRef>
          </c:tx>
          <c:spPr>
            <a:ln w="28575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plus"/>
            <c:size val="5"/>
            <c:spPr>
              <a:noFill/>
              <a:ln w="25400">
                <a:noFill/>
              </a:ln>
              <a:effectLst/>
            </c:spPr>
          </c:marker>
          <c:val>
            <c:numRef>
              <c:f>'Simulação Detalhada'!$P$2:$P$61</c:f>
              <c:numCache>
                <c:formatCode>"R$"\ #,##0.00</c:formatCode>
                <c:ptCount val="60"/>
                <c:pt idx="0">
                  <c:v>1157.9333333333334</c:v>
                </c:pt>
                <c:pt idx="1">
                  <c:v>1326.3059055555557</c:v>
                </c:pt>
                <c:pt idx="2">
                  <c:v>1497.3500592120372</c:v>
                </c:pt>
                <c:pt idx="3">
                  <c:v>1671.1081946141708</c:v>
                </c:pt>
                <c:pt idx="4">
                  <c:v>1847.623385164386</c:v>
                </c:pt>
                <c:pt idx="5">
                  <c:v>2026.9393880438251</c:v>
                </c:pt>
                <c:pt idx="6">
                  <c:v>2209.1006550697616</c:v>
                </c:pt>
                <c:pt idx="7">
                  <c:v>2394.1523437254632</c:v>
                </c:pt>
                <c:pt idx="8">
                  <c:v>2582.1403283652344</c:v>
                </c:pt>
                <c:pt idx="9">
                  <c:v>2773.1112115974252</c:v>
                </c:pt>
                <c:pt idx="10">
                  <c:v>2967.1123358482282</c:v>
                </c:pt>
                <c:pt idx="11">
                  <c:v>3164.1917951091446</c:v>
                </c:pt>
                <c:pt idx="12">
                  <c:v>3364.398446871026</c:v>
                </c:pt>
                <c:pt idx="13">
                  <c:v>3567.7819242476662</c:v>
                </c:pt>
                <c:pt idx="14">
                  <c:v>3774.3926482919464</c:v>
                </c:pt>
                <c:pt idx="15">
                  <c:v>3984.2818405076005</c:v>
                </c:pt>
                <c:pt idx="16">
                  <c:v>4197.5015355596997</c:v>
                </c:pt>
                <c:pt idx="17">
                  <c:v>4414.1045941870207</c:v>
                </c:pt>
                <c:pt idx="18">
                  <c:v>4634.1447163194989</c:v>
                </c:pt>
                <c:pt idx="19">
                  <c:v>4857.6764544040325</c:v>
                </c:pt>
                <c:pt idx="20">
                  <c:v>5084.7552269419411</c:v>
                </c:pt>
                <c:pt idx="21">
                  <c:v>5315.4373322414376</c:v>
                </c:pt>
                <c:pt idx="22">
                  <c:v>5549.7799623885448</c:v>
                </c:pt>
                <c:pt idx="23">
                  <c:v>5787.8412174399073</c:v>
                </c:pt>
                <c:pt idx="24">
                  <c:v>6029.6801198410431</c:v>
                </c:pt>
                <c:pt idx="25">
                  <c:v>6275.3566290735971</c:v>
                </c:pt>
                <c:pt idx="26">
                  <c:v>6524.9316565352565</c:v>
                </c:pt>
                <c:pt idx="27">
                  <c:v>6778.4670806560043</c:v>
                </c:pt>
                <c:pt idx="28">
                  <c:v>7036.0257622544777</c:v>
                </c:pt>
                <c:pt idx="29">
                  <c:v>7297.6715601382384</c:v>
                </c:pt>
                <c:pt idx="30">
                  <c:v>7563.4693469518497</c:v>
                </c:pt>
                <c:pt idx="31">
                  <c:v>7833.4850252766564</c:v>
                </c:pt>
                <c:pt idx="32">
                  <c:v>8107.785543986317</c:v>
                </c:pt>
                <c:pt idx="33">
                  <c:v>8386.4389148621103</c:v>
                </c:pt>
                <c:pt idx="34">
                  <c:v>8669.51422947217</c:v>
                </c:pt>
                <c:pt idx="35">
                  <c:v>8957.081676318825</c:v>
                </c:pt>
                <c:pt idx="36">
                  <c:v>9249.2125582583103</c:v>
                </c:pt>
                <c:pt idx="37">
                  <c:v>9545.9793101971845</c:v>
                </c:pt>
                <c:pt idx="38">
                  <c:v>9847.4555170698295</c:v>
                </c:pt>
                <c:pt idx="39">
                  <c:v>10153.715932101521</c:v>
                </c:pt>
                <c:pt idx="40">
                  <c:v>10464.836495361593</c:v>
                </c:pt>
                <c:pt idx="41">
                  <c:v>10780.894352611309</c:v>
                </c:pt>
                <c:pt idx="42">
                  <c:v>11101.967874451118</c:v>
                </c:pt>
                <c:pt idx="43">
                  <c:v>11428.136675772077</c:v>
                </c:pt>
                <c:pt idx="44">
                  <c:v>11759.481635516218</c:v>
                </c:pt>
                <c:pt idx="45">
                  <c:v>12096.084916750833</c:v>
                </c:pt>
                <c:pt idx="46">
                  <c:v>12438.029987061622</c:v>
                </c:pt>
                <c:pt idx="47">
                  <c:v>12785.401639269778</c:v>
                </c:pt>
                <c:pt idx="48">
                  <c:v>13138.286012478173</c:v>
                </c:pt>
                <c:pt idx="49">
                  <c:v>13496.770613451841</c:v>
                </c:pt>
                <c:pt idx="50">
                  <c:v>13860.944338338126</c:v>
                </c:pt>
                <c:pt idx="51">
                  <c:v>14230.897494731804</c:v>
                </c:pt>
                <c:pt idx="52">
                  <c:v>14606.721824090764</c:v>
                </c:pt>
                <c:pt idx="53">
                  <c:v>14988.510524507736</c:v>
                </c:pt>
                <c:pt idx="54">
                  <c:v>15376.358273843758</c:v>
                </c:pt>
                <c:pt idx="55">
                  <c:v>15770.361253229126</c:v>
                </c:pt>
                <c:pt idx="56">
                  <c:v>16170.617170937687</c:v>
                </c:pt>
                <c:pt idx="57">
                  <c:v>16577.225286640332</c:v>
                </c:pt>
                <c:pt idx="58">
                  <c:v>16990.286436043825</c:v>
                </c:pt>
                <c:pt idx="59">
                  <c:v>17409.903055921011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6D-440D-B6DB-E3CA30B01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5065735"/>
        <c:axId val="605067783"/>
      </c:lineChart>
      <c:catAx>
        <c:axId val="6050657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254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067783"/>
        <c:crosses val="autoZero"/>
        <c:auto val="1"/>
        <c:lblAlgn val="ctr"/>
        <c:lblOffset val="100"/>
        <c:noMultiLvlLbl val="0"/>
      </c:catAx>
      <c:valAx>
        <c:axId val="605067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065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Evolução da Renda Passiva Mensal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'Simulação Detalhada'!$A$1</c:f>
              <c:strCache>
                <c:ptCount val="1"/>
                <c:pt idx="0">
                  <c:v>Mês</c:v>
                </c:pt>
              </c:strCache>
            </c:strRef>
          </c:tx>
          <c:spPr>
            <a:ln w="28575" cap="rnd">
              <a:solidFill>
                <a:srgbClr val="215C98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'Simulação Detalhada'!$A$2:$A$61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C5-4FD6-8400-F6BC2334605F}"/>
            </c:ext>
          </c:extLst>
        </c:ser>
        <c:ser>
          <c:idx val="1"/>
          <c:order val="1"/>
          <c:tx>
            <c:strRef>
              <c:f>'Simulação Detalhada'!$O$1</c:f>
              <c:strCache>
                <c:ptCount val="1"/>
                <c:pt idx="0">
                  <c:v>Dividendos Recebidos (Total)</c:v>
                </c:pt>
              </c:strCache>
            </c:strRef>
          </c:tx>
          <c:spPr>
            <a:ln w="28575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'Simulação Detalhada'!$O$2:$O$61</c:f>
              <c:numCache>
                <c:formatCode>"R$"\ #,##0.00</c:formatCode>
                <c:ptCount val="60"/>
                <c:pt idx="0">
                  <c:v>5.0999999999999996</c:v>
                </c:pt>
                <c:pt idx="1">
                  <c:v>11.8111</c:v>
                </c:pt>
                <c:pt idx="2">
                  <c:v>13.528919966666667</c:v>
                </c:pt>
                <c:pt idx="3">
                  <c:v>15.274057379777776</c:v>
                </c:pt>
                <c:pt idx="4">
                  <c:v>17.046946759088037</c:v>
                </c:pt>
                <c:pt idx="5">
                  <c:v>18.8480295376622</c:v>
                </c:pt>
                <c:pt idx="6">
                  <c:v>20.677754171894609</c:v>
                </c:pt>
                <c:pt idx="7">
                  <c:v>22.536576253279957</c:v>
                </c:pt>
                <c:pt idx="8">
                  <c:v>24.424958621963313</c:v>
                </c:pt>
                <c:pt idx="9">
                  <c:v>26.343371482097609</c:v>
                </c:pt>
                <c:pt idx="10">
                  <c:v>28.292292519037424</c:v>
                </c:pt>
                <c:pt idx="11">
                  <c:v>30.272207018398333</c:v>
                </c:pt>
                <c:pt idx="12">
                  <c:v>32.283607987011429</c:v>
                </c:pt>
                <c:pt idx="13">
                  <c:v>34.326996275803339</c:v>
                </c:pt>
                <c:pt idx="14">
                  <c:v>36.402880704632182</c:v>
                </c:pt>
                <c:pt idx="15">
                  <c:v>38.511778189110892</c:v>
                </c:pt>
                <c:pt idx="16">
                  <c:v>40.654213869449265</c:v>
                </c:pt>
                <c:pt idx="17">
                  <c:v>42.830721241347064</c:v>
                </c:pt>
                <c:pt idx="18">
                  <c:v>45.041842288970784</c:v>
                </c:pt>
                <c:pt idx="19">
                  <c:v>47.288127620047248</c:v>
                </c:pt>
                <c:pt idx="20">
                  <c:v>49.570136603107656</c:v>
                </c:pt>
                <c:pt idx="21">
                  <c:v>51.888437506916624</c:v>
                </c:pt>
                <c:pt idx="22">
                  <c:v>54.243607642120523</c:v>
                </c:pt>
                <c:pt idx="23">
                  <c:v>56.636233505150976</c:v>
                </c:pt>
                <c:pt idx="24">
                  <c:v>59.066910924418977</c:v>
                </c:pt>
                <c:pt idx="25">
                  <c:v>61.536245208836469</c:v>
                </c:pt>
                <c:pt idx="26">
                  <c:v>64.044851298702099</c:v>
                </c:pt>
                <c:pt idx="27">
                  <c:v>66.59335391898918</c:v>
                </c:pt>
                <c:pt idx="28">
                  <c:v>69.182387735073689</c:v>
                </c:pt>
                <c:pt idx="29">
                  <c:v>71.812597510941515</c:v>
                </c:pt>
                <c:pt idx="30">
                  <c:v>74.484638269914228</c:v>
                </c:pt>
                <c:pt idx="31">
                  <c:v>77.199175457933563</c:v>
                </c:pt>
                <c:pt idx="32">
                  <c:v>79.956885109445267</c:v>
                </c:pt>
                <c:pt idx="33">
                  <c:v>82.758454015923817</c:v>
                </c:pt>
                <c:pt idx="34">
                  <c:v>85.604579897080058</c:v>
                </c:pt>
                <c:pt idx="35">
                  <c:v>88.495971574794282</c:v>
                </c:pt>
                <c:pt idx="36">
                  <c:v>91.433349149818469</c:v>
                </c:pt>
                <c:pt idx="37">
                  <c:v>94.417444181291529</c:v>
                </c:pt>
                <c:pt idx="38">
                  <c:v>97.448999869112356</c:v>
                </c:pt>
                <c:pt idx="39">
                  <c:v>100.52877123921645</c:v>
                </c:pt>
                <c:pt idx="40">
                  <c:v>103.65752533180202</c:v>
                </c:pt>
                <c:pt idx="41">
                  <c:v>106.8360413925527</c:v>
                </c:pt>
                <c:pt idx="42">
                  <c:v>110.06511106690462</c:v>
                </c:pt>
                <c:pt idx="43">
                  <c:v>113.34553859740626</c:v>
                </c:pt>
                <c:pt idx="44">
                  <c:v>116.67814102422031</c:v>
                </c:pt>
                <c:pt idx="45">
                  <c:v>120.06374838881763</c:v>
                </c:pt>
                <c:pt idx="46">
                  <c:v>123.50320394091412</c:v>
                </c:pt>
                <c:pt idx="47">
                  <c:v>126.99736434870208</c:v>
                </c:pt>
                <c:pt idx="48">
                  <c:v>130.54709991242871</c:v>
                </c:pt>
                <c:pt idx="49">
                  <c:v>134.15329478137477</c:v>
                </c:pt>
                <c:pt idx="50">
                  <c:v>137.81684717428777</c:v>
                </c:pt>
                <c:pt idx="51">
                  <c:v>141.53866960332473</c:v>
                </c:pt>
                <c:pt idx="52">
                  <c:v>145.31968910156007</c:v>
                </c:pt>
                <c:pt idx="53">
                  <c:v>149.16084745411578</c:v>
                </c:pt>
                <c:pt idx="54">
                  <c:v>153.06310143297151</c:v>
                </c:pt>
                <c:pt idx="55">
                  <c:v>157.02742303551287</c:v>
                </c:pt>
                <c:pt idx="56">
                  <c:v>161.05479972687772</c:v>
                </c:pt>
                <c:pt idx="57">
                  <c:v>165.14623468616111</c:v>
                </c:pt>
                <c:pt idx="58">
                  <c:v>169.30274705653977</c:v>
                </c:pt>
                <c:pt idx="59">
                  <c:v>173.52537219937909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C5-4FD6-8400-F6BC233460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8675336"/>
        <c:axId val="2037462024"/>
      </c:lineChart>
      <c:catAx>
        <c:axId val="1528675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462024"/>
        <c:crosses val="autoZero"/>
        <c:auto val="1"/>
        <c:lblAlgn val="ctr"/>
        <c:lblOffset val="100"/>
        <c:noMultiLvlLbl val="0"/>
      </c:catAx>
      <c:valAx>
        <c:axId val="2037462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675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2619375</xdr:colOff>
      <xdr:row>29</xdr:row>
      <xdr:rowOff>9525</xdr:rowOff>
    </xdr:from>
    <xdr:to>
      <xdr:col>3</xdr:col>
      <xdr:colOff>0</xdr:colOff>
      <xdr:row>29</xdr:row>
      <xdr:rowOff>285750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D0A3602-E690-2239-6974-E8DA2CA6572E}"/>
            </a:ext>
            <a:ext uri="{147F2762-F138-4A5C-976F-8EAC2B608ADB}">
              <a16:predDERef xmlns:a16="http://schemas.microsoft.com/office/drawing/2014/main" pred="{7A335CAD-E98C-75B6-9D3F-F6B9133B4E3A}"/>
            </a:ext>
          </a:extLst>
        </xdr:cNvPr>
        <xdr:cNvSpPr txBox="1"/>
      </xdr:nvSpPr>
      <xdr:spPr>
        <a:xfrm rot="264">
          <a:off x="6648450" y="2847975"/>
          <a:ext cx="742950" cy="276225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  <a:ln w="9525" cmpd="sng">
          <a:solidFill>
            <a:srgbClr val="0070BF"/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8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 </a:t>
          </a:r>
          <a:r>
            <a:rPr lang="en-US" sz="800" b="1" i="0" u="none" strike="noStrike">
              <a:solidFill>
                <a:schemeClr val="bg1"/>
              </a:solidFill>
              <a:latin typeface="Aptos Narrow" panose="020B0004020202020204" pitchFamily="34" charset="0"/>
            </a:rPr>
            <a:t> SELECIONE AQUI</a:t>
          </a:r>
        </a:p>
      </xdr:txBody>
    </xdr:sp>
    <xdr:clientData/>
  </xdr:twoCellAnchor>
  <xdr:twoCellAnchor>
    <xdr:from>
      <xdr:col>0</xdr:col>
      <xdr:colOff>581025</xdr:colOff>
      <xdr:row>57</xdr:row>
      <xdr:rowOff>171450</xdr:rowOff>
    </xdr:from>
    <xdr:to>
      <xdr:col>3</xdr:col>
      <xdr:colOff>9525</xdr:colOff>
      <xdr:row>69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EA62B4-0432-887F-5323-8458242592D9}"/>
            </a:ext>
            <a:ext uri="{147F2762-F138-4A5C-976F-8EAC2B608ADB}">
              <a16:predDERef xmlns:a16="http://schemas.microsoft.com/office/drawing/2014/main" pred="{FD0A3602-E690-2239-6974-E8DA2CA6572E}"/>
            </a:ext>
          </a:extLst>
        </xdr:cNvPr>
        <xdr:cNvSpPr txBox="1"/>
      </xdr:nvSpPr>
      <xdr:spPr>
        <a:xfrm>
          <a:off x="581025" y="10839450"/>
          <a:ext cx="6810375" cy="2181225"/>
        </a:xfrm>
        <a:prstGeom prst="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2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Para encontrar o Aporte Mensal necessário para atingir sua meta de Renda Passiva:</a:t>
          </a:r>
        </a:p>
        <a:p>
          <a:pPr marL="0" indent="0" algn="ctr"/>
          <a:endParaRPr lang="en-US" sz="1200" b="1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2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1. Digite sua Meta de Renda Passiva Mensal Desejada na célula C68.</a:t>
          </a:r>
        </a:p>
        <a:p>
          <a:pPr marL="0" indent="0" algn="l"/>
          <a:r>
            <a:rPr lang="en-US" sz="12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2. Agora, ajuste o valor na célula C25 (Aporte Mensal) E observe a Renda Passiva Mensal no Último Mês (célula C38).</a:t>
          </a:r>
        </a:p>
        <a:p>
          <a:pPr marL="0" indent="0" algn="l"/>
          <a:r>
            <a:rPr lang="en-US" sz="12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3. Altere o Aporte Mensal (C25) para mais ou para menos, até que a Renda Passiva Mensal (C38) se aproxime ou atinja sua Meta Desejada (C68).</a:t>
          </a:r>
        </a:p>
        <a:p>
          <a:pPr marL="0" indent="0" algn="l"/>
          <a:r>
            <a:rPr lang="en-US" sz="12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Exemplo: Se sua meta é R$ 3.000,00, vá aumentando (ou diminuindo) o Aporte Mensal (C25) até que B26 chegue perto de R$ 3.000,00.</a:t>
          </a:r>
        </a:p>
        <a:p>
          <a:pPr marL="0" indent="0" algn="ctr"/>
          <a:endParaRPr lang="en-US" sz="1200" b="1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2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Esta é uma forma de otimização interativa para construir seu plano financeiro!</a:t>
          </a:r>
        </a:p>
      </xdr:txBody>
    </xdr:sp>
    <xdr:clientData/>
  </xdr:twoCellAnchor>
  <xdr:twoCellAnchor>
    <xdr:from>
      <xdr:col>1</xdr:col>
      <xdr:colOff>19050</xdr:colOff>
      <xdr:row>42</xdr:row>
      <xdr:rowOff>66675</xdr:rowOff>
    </xdr:from>
    <xdr:to>
      <xdr:col>1</xdr:col>
      <xdr:colOff>3305175</xdr:colOff>
      <xdr:row>56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DF19928-084C-6844-2589-4184EA262B5D}"/>
            </a:ext>
            <a:ext uri="{147F2762-F138-4A5C-976F-8EAC2B608ADB}">
              <a16:predDERef xmlns:a16="http://schemas.microsoft.com/office/drawing/2014/main" pred="{A3EA62B4-0432-887F-5323-8458242592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66675</xdr:colOff>
      <xdr:row>42</xdr:row>
      <xdr:rowOff>66675</xdr:rowOff>
    </xdr:from>
    <xdr:to>
      <xdr:col>2</xdr:col>
      <xdr:colOff>3324225</xdr:colOff>
      <xdr:row>56</xdr:row>
      <xdr:rowOff>85725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A335CAD-E98C-75B6-9D3F-F6B9133B4E3A}"/>
            </a:ext>
            <a:ext uri="{147F2762-F138-4A5C-976F-8EAC2B608ADB}">
              <a16:predDERef xmlns:a16="http://schemas.microsoft.com/office/drawing/2014/main" pred="{BDF19928-084C-6844-2589-4184EA262B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600075</xdr:colOff>
      <xdr:row>9</xdr:row>
      <xdr:rowOff>0</xdr:rowOff>
    </xdr:from>
    <xdr:to>
      <xdr:col>3</xdr:col>
      <xdr:colOff>9525</xdr:colOff>
      <xdr:row>20</xdr:row>
      <xdr:rowOff>142875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095188B-0E39-70A2-5F88-BD9B459D4775}"/>
            </a:ext>
            <a:ext uri="{147F2762-F138-4A5C-976F-8EAC2B608ADB}">
              <a16:predDERef xmlns:a16="http://schemas.microsoft.com/office/drawing/2014/main" pred="{7A335CAD-E98C-75B6-9D3F-F6B9133B4E3A}"/>
            </a:ext>
          </a:extLst>
        </xdr:cNvPr>
        <xdr:cNvSpPr txBox="1"/>
      </xdr:nvSpPr>
      <xdr:spPr>
        <a:xfrm>
          <a:off x="600075" y="1524000"/>
          <a:ext cx="6791325" cy="2238375"/>
        </a:xfrm>
        <a:prstGeom prst="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200" b="0" i="0" u="none" strike="noStrike">
              <a:solidFill>
                <a:schemeClr val="bg1"/>
              </a:solidFill>
              <a:latin typeface="Aptos Narrow" panose="020B0004020202020204" pitchFamily="34" charset="0"/>
            </a:rPr>
            <a:t>Bem-vindo(a) ao FIIs ARCHITECT!</a:t>
          </a:r>
        </a:p>
        <a:p>
          <a:pPr marL="0" indent="0" algn="l"/>
          <a:endParaRPr lang="en-US" sz="1200" b="0" i="0" u="none" strike="noStrike">
            <a:solidFill>
              <a:schemeClr val="bg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200" b="0" i="0" u="none" strike="noStrike">
              <a:solidFill>
                <a:schemeClr val="bg1"/>
              </a:solidFill>
              <a:latin typeface="Aptos Narrow" panose="020B0004020202020204" pitchFamily="34" charset="0"/>
            </a:rPr>
            <a:t> Sua ferramenta inteligente para planejar e visualizar a construção da sua renda passiva com Fundos de     Investimento Imobiliário (FIIs).</a:t>
          </a:r>
        </a:p>
        <a:p>
          <a:pPr marL="0" indent="0" algn="l"/>
          <a:endParaRPr lang="en-US" sz="1200" b="0" i="0" u="none" strike="noStrike">
            <a:solidFill>
              <a:schemeClr val="bg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200" b="0" i="0" u="none" strike="noStrike">
              <a:solidFill>
                <a:schemeClr val="bg1"/>
              </a:solidFill>
              <a:latin typeface="Aptos Narrow" panose="020B0004020202020204" pitchFamily="34" charset="0"/>
            </a:rPr>
            <a:t>  Aqui você pode:</a:t>
          </a:r>
        </a:p>
        <a:p>
          <a:pPr marL="0" indent="0" algn="l"/>
          <a:r>
            <a:rPr lang="en-US" sz="1200" b="0" i="0" u="none" strike="noStrike">
              <a:solidFill>
                <a:schemeClr val="bg1"/>
              </a:solidFill>
              <a:latin typeface="Aptos Narrow" panose="020B0004020202020204" pitchFamily="34" charset="0"/>
            </a:rPr>
            <a:t>  - Simular investimentos para atingir sua meta de renda.</a:t>
          </a:r>
        </a:p>
        <a:p>
          <a:pPr marL="0" indent="0" algn="l"/>
          <a:r>
            <a:rPr lang="en-US" sz="1200" b="0" i="0" u="none" strike="noStrike">
              <a:solidFill>
                <a:schemeClr val="bg1"/>
              </a:solidFill>
              <a:latin typeface="Aptos Narrow" panose="020B0004020202020204" pitchFamily="34" charset="0"/>
            </a:rPr>
            <a:t>  - Entender o impacto de diferentes cenários de mercado.</a:t>
          </a:r>
        </a:p>
        <a:p>
          <a:pPr marL="0" indent="0" algn="l"/>
          <a:r>
            <a:rPr lang="en-US" sz="1200" b="0" i="0" u="none" strike="noStrike">
              <a:solidFill>
                <a:schemeClr val="bg1"/>
              </a:solidFill>
              <a:latin typeface="Aptos Narrow" panose="020B0004020202020204" pitchFamily="34" charset="0"/>
            </a:rPr>
            <a:t>  - Comparar o desempenho de FIIs de Papel e Tijolo.</a:t>
          </a:r>
        </a:p>
        <a:p>
          <a:pPr marL="0" indent="0" algn="l"/>
          <a:endParaRPr lang="en-US" sz="1200" b="0" i="0" u="none" strike="noStrike">
            <a:solidFill>
              <a:schemeClr val="bg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200" b="0" i="0" u="none" strike="noStrike">
              <a:solidFill>
                <a:schemeClr val="bg1"/>
              </a:solidFill>
              <a:latin typeface="Aptos Narrow" panose="020B0004020202020204" pitchFamily="34" charset="0"/>
            </a:rPr>
            <a:t>Comece definindo seus objetivos e aportes abaixo!</a:t>
          </a:r>
        </a:p>
      </xdr:txBody>
    </xdr:sp>
    <xdr:clientData/>
  </xdr:twoCellAnchor>
  <xdr:twoCellAnchor editAs="oneCell">
    <xdr:from>
      <xdr:col>0</xdr:col>
      <xdr:colOff>85725</xdr:colOff>
      <xdr:row>0</xdr:row>
      <xdr:rowOff>133350</xdr:rowOff>
    </xdr:from>
    <xdr:to>
      <xdr:col>3</xdr:col>
      <xdr:colOff>123825</xdr:colOff>
      <xdr:row>7</xdr:row>
      <xdr:rowOff>114300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114BDB99-346B-81C4-128C-3467C03677C2}"/>
            </a:ext>
            <a:ext uri="{147F2762-F138-4A5C-976F-8EAC2B608ADB}">
              <a16:predDERef xmlns:a16="http://schemas.microsoft.com/office/drawing/2014/main" pred="{A095188B-0E39-70A2-5F88-BD9B459D4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725" y="133350"/>
          <a:ext cx="7038975" cy="13144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93C38E-0068-4943-9204-694218FA806F}" name="TabelaFIIs" displayName="TabelaFIIs" ref="A1:E4" totalsRowShown="0">
  <autoFilter ref="A1:E4" xr:uid="{8593C38E-0068-4943-9204-694218FA806F}"/>
  <tableColumns count="5">
    <tableColumn id="1" xr3:uid="{F29392EE-FC7D-4211-AD4C-18C5AA9084B8}" name="Cenário"/>
    <tableColumn id="2" xr3:uid="{B0C7B910-11D1-480B-8D00-F32372177449}" name="Rendimento Papel (%)" dataDxfId="21"/>
    <tableColumn id="3" xr3:uid="{8AB9E080-1FA2-48CB-9C56-B69F2A43BDDA}" name="Valorização Papel (%)" dataDxfId="20"/>
    <tableColumn id="4" xr3:uid="{EEFAB55B-B341-498D-8C5C-CE501BDC09DC}" name="Rendimento Tijolo (%)" dataDxfId="19"/>
    <tableColumn id="5" xr3:uid="{E57AFD5B-9CB1-47A9-B953-635973553CBB}" name="Valorização Tijolo (%)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DB4A26-F454-4DE0-9A84-45F64C3875D8}" name="Tabela3" displayName="Tabela3" ref="A1:P37" totalsRowShown="0" headerRowDxfId="17" dataDxfId="16">
  <autoFilter ref="A1:P37" xr:uid="{9FDB4A26-F454-4DE0-9A84-45F64C3875D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6DE2B48B-A79E-4CA8-A164-18009AA8B648}" name="Mês" dataDxfId="15">
      <calculatedColumnFormula array="1">IF(ROW()-1 &lt;= AnosSimulacao*12, ROW()-1, "")</calculatedColumnFormula>
    </tableColumn>
    <tableColumn id="2" xr3:uid="{FD82BC92-6E05-4127-8271-273B50FEC09F}" name="Ano" dataDxfId="14">
      <calculatedColumnFormula>IF(A2&lt;&gt;"",YEAR(DATE(2025,A2,1)),"")</calculatedColumnFormula>
    </tableColumn>
    <tableColumn id="3" xr3:uid="{F6189655-0E3C-43F3-9C81-F266702A44E7}" name="Patrimônio Início Mês (Total)" dataDxfId="13">
      <calculatedColumnFormula array="1">IF(A2&lt;&gt;"", AporteInicial, "")</calculatedColumnFormula>
    </tableColumn>
    <tableColumn id="4" xr3:uid="{5912F450-54DE-472A-8442-224A5DE9A7CC}" name="Aporte do Mês (Total)" dataDxfId="12">
      <calculatedColumnFormula array="1">IF(A2=1, AporteInicial+AporteMensal, IF(A2&lt;&gt;"", AporteMensal, ""))</calculatedColumnFormula>
    </tableColumn>
    <tableColumn id="5" xr3:uid="{87B3E813-1BEC-4A3A-BA8F-330A21626096}" name="Aporte FII Papel (R$)" dataDxfId="11">
      <calculatedColumnFormula array="1">IF(A2&lt;&gt;"", D2 * PercentualPapel, "")</calculatedColumnFormula>
    </tableColumn>
    <tableColumn id="6" xr3:uid="{CCDDC31A-7F91-4242-A169-FD814B0AFFA0}" name="Aporte FII Tijolo (R$)" dataDxfId="10">
      <calculatedColumnFormula array="1">IF(A2&lt;&gt;"", D2 * PercentualTijolo, "")</calculatedColumnFormula>
    </tableColumn>
    <tableColumn id="7" xr3:uid="{E6E8039A-A971-45A2-B1BE-C98F83FC299E}" name="Patrimônio Início Mês (Papel)" dataDxfId="9">
      <calculatedColumnFormula array="1">IF(A2=1, AporteInicial * PercentualPapel, IF(A2&lt;&gt;"", J1, ""))</calculatedColumnFormula>
    </tableColumn>
    <tableColumn id="8" xr3:uid="{248FA550-8855-4EA7-AE55-88627B82EE6A}" name="Rendimento Mês (Papel)" dataDxfId="8">
      <calculatedColumnFormula array="1">IF(A2&lt;&gt;"", G2 * RendimentoPapelCenario, "")</calculatedColumnFormula>
    </tableColumn>
    <tableColumn id="9" xr3:uid="{51137B21-6F4E-4F9B-AE33-A3D0ED1542FF}" name="Valorização Mês (Papel)" dataDxfId="7">
      <calculatedColumnFormula array="1">IF(A2&lt;&gt;"", G2 * (ValorizacaoPapelCenario/12), "")</calculatedColumnFormula>
    </tableColumn>
    <tableColumn id="10" xr3:uid="{A2BD735B-F0EB-451B-88B9-656D1F3A321A}" name="Patrimônio Fim Mês (Papel)" dataDxfId="6">
      <calculatedColumnFormula>IF(A2&lt;&gt;"", G2 + E2 + H2 + I2, "")</calculatedColumnFormula>
    </tableColumn>
    <tableColumn id="11" xr3:uid="{7E2EA2BD-FE8C-4917-BE0C-D896A93A32A7}" name="Patrimônio Início Mês (Tijolo)" dataDxfId="5">
      <calculatedColumnFormula array="1">IF(A2=1, AporteInicial * PercentualTijolo, IF(A2&lt;&gt;"", N1, ""))</calculatedColumnFormula>
    </tableColumn>
    <tableColumn id="12" xr3:uid="{45B51E2A-40A9-4D09-9A53-78674DF404DD}" name="Rendimento Mês (Tijolo)" dataDxfId="4">
      <calculatedColumnFormula array="1">IF(A2&lt;&gt;"", K2 * RendimentoTijoloCenario, "")</calculatedColumnFormula>
    </tableColumn>
    <tableColumn id="13" xr3:uid="{CBF89BD9-BEDC-4117-BACE-EC7107990572}" name="Valorização Mês (Tijolo)" dataDxfId="3">
      <calculatedColumnFormula array="1">IF(A2&lt;&gt;"", K2 * (ValorizacaoTijoloCenario/12), "")</calculatedColumnFormula>
    </tableColumn>
    <tableColumn id="14" xr3:uid="{EFDB918A-1A03-4774-86F1-19845701F9FF}" name="Patrimônio Fim Mês (Tijolo)" dataDxfId="2">
      <calculatedColumnFormula>IF(A2&lt;&gt;"", K2 + F2 + L2 + M2, "")</calculatedColumnFormula>
    </tableColumn>
    <tableColumn id="15" xr3:uid="{C41E79A4-998B-453F-B1E4-5C351D7C5899}" name="Dividendos Recebidos (Total)" dataDxfId="1">
      <calculatedColumnFormula>IF(A2&lt;&gt;"", H2 + L2, "")</calculatedColumnFormula>
    </tableColumn>
    <tableColumn id="16" xr3:uid="{1CA9538D-5516-41ED-B12E-BC00BB7CB24F}" name="Patrimônio Fim Mês (Total)" dataDxfId="0">
      <calculatedColumnFormula>IF(A2&lt;&gt;"", J2 + N2, 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"/>
  <sheetViews>
    <sheetView showGridLines="0" tabSelected="1" topLeftCell="A70" workbookViewId="0">
      <selection activeCell="C72" sqref="B72:C72"/>
    </sheetView>
  </sheetViews>
  <sheetFormatPr defaultColWidth="0" defaultRowHeight="15"/>
  <cols>
    <col min="1" max="1" width="3.42578125" customWidth="1"/>
    <col min="2" max="2" width="51.140625" customWidth="1"/>
    <col min="3" max="3" width="50.42578125" customWidth="1"/>
    <col min="4" max="4" width="4" customWidth="1"/>
  </cols>
  <sheetData>
    <row r="1" spans="1:4">
      <c r="A1" s="11"/>
      <c r="B1" s="11"/>
      <c r="C1" s="11"/>
      <c r="D1" s="11"/>
    </row>
    <row r="2" spans="1:4">
      <c r="A2" s="11"/>
      <c r="B2" s="11"/>
      <c r="C2" s="11"/>
      <c r="D2" s="11"/>
    </row>
    <row r="3" spans="1:4">
      <c r="A3" s="11"/>
      <c r="B3" s="11"/>
      <c r="C3" s="11"/>
      <c r="D3" s="11"/>
    </row>
    <row r="4" spans="1:4">
      <c r="A4" s="11"/>
      <c r="B4" s="11"/>
      <c r="C4" s="11"/>
      <c r="D4" s="11"/>
    </row>
    <row r="5" spans="1:4">
      <c r="A5" s="11"/>
      <c r="B5" s="11"/>
      <c r="C5" s="11"/>
      <c r="D5" s="11"/>
    </row>
    <row r="6" spans="1:4">
      <c r="A6" s="11"/>
      <c r="B6" s="11"/>
      <c r="C6" s="11"/>
      <c r="D6" s="11"/>
    </row>
    <row r="7" spans="1:4">
      <c r="A7" s="11"/>
      <c r="B7" s="11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  <row r="17" spans="1:4">
      <c r="A17" s="11"/>
      <c r="B17" s="11"/>
      <c r="C17" s="11"/>
      <c r="D17" s="11"/>
    </row>
    <row r="18" spans="1:4">
      <c r="A18" s="11"/>
      <c r="B18" s="11"/>
      <c r="C18" s="11"/>
      <c r="D18" s="11"/>
    </row>
    <row r="19" spans="1:4">
      <c r="A19" s="11"/>
      <c r="B19" s="11"/>
      <c r="C19" s="11"/>
      <c r="D19" s="11"/>
    </row>
    <row r="20" spans="1:4">
      <c r="A20" s="11"/>
      <c r="B20" s="11"/>
      <c r="C20" s="11"/>
      <c r="D20" s="11"/>
    </row>
    <row r="21" spans="1:4">
      <c r="A21" s="11"/>
      <c r="B21" s="11"/>
      <c r="C21" s="11"/>
      <c r="D21" s="11"/>
    </row>
    <row r="22" spans="1:4">
      <c r="A22" s="11"/>
      <c r="B22" s="11"/>
      <c r="C22" s="11"/>
      <c r="D22" s="11"/>
    </row>
    <row r="23" spans="1:4">
      <c r="A23" s="11"/>
      <c r="B23" s="11"/>
      <c r="C23" s="11"/>
      <c r="D23" s="11"/>
    </row>
    <row r="24" spans="1:4" s="7" customFormat="1" ht="26.25" customHeight="1">
      <c r="A24" s="12"/>
      <c r="B24" s="28" t="s">
        <v>0</v>
      </c>
      <c r="C24" s="29">
        <v>8000</v>
      </c>
      <c r="D24" s="12"/>
    </row>
    <row r="25" spans="1:4">
      <c r="A25" s="11"/>
      <c r="B25" s="46" t="s">
        <v>1</v>
      </c>
      <c r="C25" s="47">
        <v>5</v>
      </c>
      <c r="D25" s="11"/>
    </row>
    <row r="26" spans="1:4">
      <c r="A26" s="11"/>
      <c r="B26" s="46" t="s">
        <v>2</v>
      </c>
      <c r="C26" s="48">
        <v>500</v>
      </c>
      <c r="D26" s="11"/>
    </row>
    <row r="27" spans="1:4">
      <c r="A27" s="11"/>
      <c r="B27" s="46" t="s">
        <v>3</v>
      </c>
      <c r="C27" s="48">
        <v>150</v>
      </c>
      <c r="D27" s="11"/>
    </row>
    <row r="28" spans="1:4">
      <c r="A28" s="11"/>
      <c r="B28" s="46" t="s">
        <v>4</v>
      </c>
      <c r="C28" s="49">
        <v>0.4</v>
      </c>
      <c r="D28" s="11"/>
    </row>
    <row r="29" spans="1:4">
      <c r="A29" s="11"/>
      <c r="B29" s="46" t="s">
        <v>5</v>
      </c>
      <c r="C29" s="49">
        <v>0.6</v>
      </c>
      <c r="D29" s="11"/>
    </row>
    <row r="30" spans="1:4" ht="24" customHeight="1">
      <c r="A30" s="11"/>
      <c r="B30" s="11"/>
      <c r="C30" s="11"/>
      <c r="D30" s="11"/>
    </row>
    <row r="31" spans="1:4" ht="24.75" customHeight="1">
      <c r="A31" s="11"/>
      <c r="B31" s="21" t="s">
        <v>6</v>
      </c>
      <c r="C31" s="50" t="s">
        <v>7</v>
      </c>
      <c r="D31" s="11"/>
    </row>
    <row r="32" spans="1:4" ht="19.5" customHeight="1">
      <c r="A32" s="11"/>
      <c r="B32" s="51" t="s">
        <v>8</v>
      </c>
      <c r="C32" s="52"/>
      <c r="D32" s="11"/>
    </row>
    <row r="33" spans="1:4">
      <c r="A33" s="11"/>
      <c r="B33" s="34" t="s">
        <v>9</v>
      </c>
      <c r="C33" s="36" cm="1">
        <f t="array" ref="C33">INDEX(TabelaFIIs[Rendimento Papel (%)], MATCH(CenarioSelecionado,TabelaFIIs[Cenário],0))</f>
        <v>1.2E-2</v>
      </c>
      <c r="D33" s="11"/>
    </row>
    <row r="34" spans="1:4">
      <c r="A34" s="11"/>
      <c r="B34" s="35" t="s">
        <v>10</v>
      </c>
      <c r="C34" s="37" cm="1">
        <f t="array" ref="C34">INDEX(TabelaFIIs[Valorização Papel (%)], MATCH(CenarioSelecionado,TabelaFIIs[Cenário],0))</f>
        <v>0.05</v>
      </c>
      <c r="D34" s="11"/>
    </row>
    <row r="35" spans="1:4">
      <c r="A35" s="11"/>
      <c r="B35" s="35" t="s">
        <v>11</v>
      </c>
      <c r="C35" s="37" cm="1">
        <f t="array" ref="C35">INDEX(TabelaFIIs[Rendimento Tijolo (%)], MATCH(CenarioSelecionado,TabelaFIIs[Cenário],0))</f>
        <v>8.9999999999999993E-3</v>
      </c>
      <c r="D35" s="11"/>
    </row>
    <row r="36" spans="1:4">
      <c r="A36" s="11"/>
      <c r="B36" s="35" t="s">
        <v>12</v>
      </c>
      <c r="C36" s="37" cm="1">
        <f t="array" ref="C36">INDEX(TabelaFIIs[Valorização Tijolo (%)], MATCH(CenarioSelecionado,TabelaFIIs[Cenário],0))</f>
        <v>0.08</v>
      </c>
      <c r="D36" s="11"/>
    </row>
    <row r="37" spans="1:4">
      <c r="A37" s="11"/>
      <c r="B37" s="11"/>
      <c r="C37" s="11"/>
      <c r="D37" s="11"/>
    </row>
    <row r="38" spans="1:4" ht="25.5" customHeight="1">
      <c r="A38" s="11"/>
      <c r="B38" s="53" t="s">
        <v>13</v>
      </c>
      <c r="C38" s="54"/>
      <c r="D38" s="11"/>
    </row>
    <row r="39" spans="1:4" ht="15.75">
      <c r="A39" s="11"/>
      <c r="B39" s="38" t="s">
        <v>14</v>
      </c>
      <c r="C39" s="42" cm="1">
        <f t="array" aca="1" ref="C39" ca="1">IF(UltimaLinhaSimulacao&gt;1, INDIRECT("'Simulação Detalhada'!P"&amp;UltimaLinhaSimulacao), "")</f>
        <v>17409.903055921011</v>
      </c>
      <c r="D39" s="11"/>
    </row>
    <row r="40" spans="1:4" ht="15.75">
      <c r="A40" s="11"/>
      <c r="B40" s="39" t="s">
        <v>15</v>
      </c>
      <c r="C40" s="43" cm="1">
        <f t="array" aca="1" ref="C40" ca="1">IF(UltimaLinhaSimulacao&gt;1, INDIRECT("'Simulação Detalhada'!O"&amp;UltimaLinhaSimulacao), "")</f>
        <v>173.52537219937909</v>
      </c>
      <c r="D40" s="11"/>
    </row>
    <row r="41" spans="1:4" ht="15" customHeight="1">
      <c r="A41" s="11"/>
      <c r="B41" s="40" t="s">
        <v>16</v>
      </c>
      <c r="C41" s="44">
        <f>SUM('Simulação Detalhada'!O:O)</f>
        <v>4767.2022127608789</v>
      </c>
      <c r="D41" s="11"/>
    </row>
    <row r="42" spans="1:4" ht="15.75">
      <c r="A42" s="11"/>
      <c r="B42" s="41" t="s">
        <v>17</v>
      </c>
      <c r="C42" s="45">
        <f>SUM('Simulação Detalhada'!D:D)</f>
        <v>9500</v>
      </c>
      <c r="D42" s="11"/>
    </row>
    <row r="43" spans="1:4">
      <c r="A43" s="11"/>
      <c r="B43" s="13"/>
      <c r="C43" s="30"/>
      <c r="D43" s="11"/>
    </row>
    <row r="44" spans="1:4">
      <c r="A44" s="11"/>
      <c r="B44" s="13"/>
      <c r="C44" s="30"/>
      <c r="D44" s="11"/>
    </row>
    <row r="45" spans="1:4">
      <c r="A45" s="11"/>
      <c r="B45" s="13"/>
      <c r="C45" s="30"/>
      <c r="D45" s="11"/>
    </row>
    <row r="46" spans="1:4">
      <c r="A46" s="11"/>
      <c r="B46" s="13"/>
      <c r="C46" s="30"/>
      <c r="D46" s="11"/>
    </row>
    <row r="47" spans="1:4">
      <c r="A47" s="11"/>
      <c r="B47" s="13"/>
      <c r="C47" s="30"/>
      <c r="D47" s="11"/>
    </row>
    <row r="48" spans="1:4">
      <c r="A48" s="11"/>
      <c r="B48" s="13"/>
      <c r="C48" s="30"/>
      <c r="D48" s="11"/>
    </row>
    <row r="49" spans="1:4">
      <c r="A49" s="11"/>
      <c r="B49" s="13"/>
      <c r="C49" s="30"/>
      <c r="D49" s="11"/>
    </row>
    <row r="50" spans="1:4">
      <c r="A50" s="11"/>
      <c r="B50" s="13"/>
      <c r="C50" s="30"/>
      <c r="D50" s="11"/>
    </row>
    <row r="51" spans="1:4">
      <c r="A51" s="11"/>
      <c r="B51" s="13"/>
      <c r="C51" s="30"/>
      <c r="D51" s="11"/>
    </row>
    <row r="52" spans="1:4">
      <c r="A52" s="11"/>
      <c r="B52" s="13"/>
      <c r="C52" s="30"/>
      <c r="D52" s="11"/>
    </row>
    <row r="53" spans="1:4">
      <c r="A53" s="11"/>
      <c r="B53" s="13"/>
      <c r="C53" s="30"/>
      <c r="D53" s="11"/>
    </row>
    <row r="54" spans="1:4">
      <c r="A54" s="11"/>
      <c r="B54" s="13"/>
      <c r="C54" s="30"/>
      <c r="D54" s="11"/>
    </row>
    <row r="55" spans="1:4">
      <c r="A55" s="11"/>
      <c r="B55" s="13"/>
      <c r="C55" s="30"/>
      <c r="D55" s="11"/>
    </row>
    <row r="56" spans="1:4">
      <c r="A56" s="11"/>
      <c r="B56" s="13"/>
      <c r="C56" s="30"/>
      <c r="D56" s="11"/>
    </row>
    <row r="57" spans="1:4">
      <c r="A57" s="11"/>
      <c r="B57" s="13"/>
      <c r="C57" s="30"/>
      <c r="D57" s="11"/>
    </row>
    <row r="58" spans="1:4">
      <c r="A58" s="11"/>
      <c r="B58" s="13"/>
      <c r="C58" s="14"/>
      <c r="D58" s="11"/>
    </row>
    <row r="59" spans="1:4">
      <c r="A59" s="11"/>
      <c r="B59" s="13"/>
      <c r="C59" s="14"/>
      <c r="D59" s="11"/>
    </row>
    <row r="60" spans="1:4">
      <c r="A60" s="11"/>
      <c r="B60" s="13"/>
      <c r="C60" s="14"/>
      <c r="D60" s="11"/>
    </row>
    <row r="61" spans="1:4">
      <c r="A61" s="11"/>
      <c r="B61" s="13"/>
      <c r="C61" s="14"/>
      <c r="D61" s="11"/>
    </row>
    <row r="62" spans="1:4">
      <c r="A62" s="11"/>
      <c r="B62" s="13"/>
      <c r="C62" s="14"/>
      <c r="D62" s="11"/>
    </row>
    <row r="63" spans="1:4">
      <c r="A63" s="11"/>
      <c r="B63" s="13"/>
      <c r="C63" s="14"/>
      <c r="D63" s="11"/>
    </row>
    <row r="64" spans="1:4">
      <c r="A64" s="11"/>
      <c r="B64" s="13"/>
      <c r="C64" s="14"/>
      <c r="D64" s="11"/>
    </row>
    <row r="65" spans="1:9">
      <c r="A65" s="11"/>
      <c r="B65" s="13"/>
      <c r="C65" s="14"/>
      <c r="D65" s="11"/>
    </row>
    <row r="66" spans="1:9">
      <c r="A66" s="11"/>
      <c r="B66" s="13"/>
      <c r="C66" s="14"/>
      <c r="D66" s="11"/>
    </row>
    <row r="67" spans="1:9">
      <c r="A67" s="11"/>
      <c r="B67" s="13"/>
      <c r="C67" s="14"/>
      <c r="D67" s="11"/>
    </row>
    <row r="68" spans="1:9">
      <c r="A68" s="11"/>
      <c r="B68" s="13"/>
      <c r="C68" s="14"/>
      <c r="D68" s="11"/>
    </row>
    <row r="69" spans="1:9">
      <c r="A69" s="11"/>
      <c r="B69" s="13"/>
      <c r="C69" s="14"/>
      <c r="D69" s="11"/>
    </row>
    <row r="70" spans="1:9" ht="13.5" customHeight="1">
      <c r="A70" s="11"/>
      <c r="B70" s="11"/>
      <c r="C70" s="11"/>
      <c r="D70" s="11"/>
    </row>
    <row r="71" spans="1:9" ht="21" customHeight="1">
      <c r="A71" s="11"/>
      <c r="B71" s="53" t="s">
        <v>18</v>
      </c>
      <c r="C71" s="54"/>
      <c r="D71" s="11"/>
    </row>
    <row r="72" spans="1:9">
      <c r="A72" s="11"/>
      <c r="B72" s="57" t="s">
        <v>19</v>
      </c>
      <c r="C72" s="58">
        <v>6000</v>
      </c>
      <c r="D72" s="11"/>
    </row>
    <row r="73" spans="1:9">
      <c r="A73" s="11"/>
      <c r="B73" s="20" t="s">
        <v>20</v>
      </c>
      <c r="C73" s="33" cm="1">
        <f t="array" ref="C73">AporteMensal</f>
        <v>150</v>
      </c>
      <c r="D73" s="11"/>
    </row>
    <row r="74" spans="1:9">
      <c r="A74" s="11"/>
      <c r="B74" s="11"/>
      <c r="C74" s="15"/>
      <c r="D74" s="11"/>
    </row>
    <row r="75" spans="1:9" ht="36" customHeight="1">
      <c r="A75" s="11"/>
      <c r="B75" s="55" t="s">
        <v>21</v>
      </c>
      <c r="C75" s="56"/>
      <c r="D75" s="11"/>
    </row>
    <row r="76" spans="1:9" ht="45.75" customHeight="1">
      <c r="A76" s="11"/>
      <c r="B76" s="22" t="s">
        <v>22</v>
      </c>
      <c r="C76" s="24" t="str">
        <f ca="1">IF(C72=0,"Defina uma Meta em B32 para Análise.", IF(C40 &gt;= C72, "Parabéns! Sua Renda Passiva de R$"&amp;TEXT(C40,"#.##0,00")&amp;" no último mês atingiu ou superou a meta de R$"&amp;TEXT(C72,"#.##0,00")&amp;"!", "Atenção! Sua Renda Passiva de R$"&amp;TEXT(C40,"#.##0,00")&amp;" no último mês ainda não atingiu a meta de R$"&amp;TEXT(C72,"#.##0,00")&amp;"."))</f>
        <v>Atenção! Sua Renda Passiva de R$173,53 no último mês ainda não atingiu a meta de R$6.000,00.</v>
      </c>
      <c r="D76" s="16"/>
      <c r="E76" s="8"/>
      <c r="F76" s="8"/>
      <c r="G76" s="8"/>
      <c r="H76" s="8"/>
      <c r="I76" s="8"/>
    </row>
    <row r="77" spans="1:9" ht="45.75" customHeight="1">
      <c r="A77" s="11"/>
      <c r="B77" s="25" t="s">
        <v>23</v>
      </c>
      <c r="C77" s="27" t="str">
        <f ca="1">IF(OR(C72=0,C40=0),"Preencha sua meta e simule aportes para receber sugestões.", IF(C40 &lt; C72, "Para aproximar da sua meta de R$"&amp;TEXT(C72,"#.##0,00")&amp;", considere aumentar seu Aporte Mensal (C25).", IF(C40 &gt; C72, "Você superou a meta! Considere manter o ritmo ou realocar o excedente.", "Sua simulação atingiu a meta com precisão!")))</f>
        <v>Para aproximar da sua meta de R$6.000,00, considere aumentar seu Aporte Mensal (C25).</v>
      </c>
      <c r="D77" s="17"/>
      <c r="E77" s="9"/>
      <c r="F77" s="9"/>
      <c r="G77" s="9"/>
      <c r="H77" s="9"/>
      <c r="I77" s="9"/>
    </row>
    <row r="78" spans="1:9" s="6" customFormat="1" ht="45.75" customHeight="1">
      <c r="A78" s="18"/>
      <c r="B78" s="26" t="s">
        <v>24</v>
      </c>
      <c r="C78" s="23" t="str" cm="1">
        <f t="array" ref="C78">IF(CenarioSelecionado="Otimista","Este cenário otimista mostra o máximo potencial de seus investimentos. Lembre-se, resultados passados não garantem o futuro.", IF(CenarioSelecionado="Pessimista","Este cenário pessimista indica o risco em condições adversas. Planeje-se para volatilidade.", "Você está simulando um cenário base. É fundamental explorar os cenários Otimista e Pessimista para uma visão completa."))</f>
        <v>Este cenário otimista mostra o máximo potencial de seus investimentos. Lembre-se, resultados passados não garantem o futuro.</v>
      </c>
      <c r="D78" s="19"/>
      <c r="E78" s="10"/>
      <c r="F78" s="10"/>
      <c r="G78" s="10"/>
      <c r="H78" s="10"/>
      <c r="I78" s="10"/>
    </row>
    <row r="79" spans="1:9">
      <c r="A79" s="11"/>
      <c r="B79" s="11"/>
      <c r="C79" s="11"/>
      <c r="D79" s="11"/>
    </row>
    <row r="80" spans="1:9">
      <c r="A80" s="11"/>
      <c r="B80" s="11"/>
      <c r="C80" s="11"/>
      <c r="D80" s="11"/>
    </row>
    <row r="81" spans="1:4">
      <c r="A81" s="11"/>
      <c r="B81" s="11"/>
      <c r="C81" s="11"/>
      <c r="D81" s="11"/>
    </row>
    <row r="82" spans="1:4">
      <c r="A82" s="11"/>
      <c r="B82" s="11"/>
      <c r="C82" s="11"/>
      <c r="D82" s="11"/>
    </row>
    <row r="83" spans="1:4">
      <c r="A83" s="11"/>
      <c r="B83" s="11"/>
      <c r="C83" s="11"/>
      <c r="D83" s="11"/>
    </row>
    <row r="84" spans="1:4">
      <c r="A84" s="11"/>
      <c r="B84" s="11"/>
      <c r="C84" s="11"/>
      <c r="D84" s="11"/>
    </row>
    <row r="85" spans="1:4">
      <c r="A85" s="11"/>
      <c r="B85" s="11"/>
      <c r="C85" s="11"/>
      <c r="D85" s="11"/>
    </row>
    <row r="86" spans="1:4">
      <c r="A86" s="11"/>
      <c r="B86" s="11"/>
      <c r="C86" s="11"/>
      <c r="D86" s="11"/>
    </row>
    <row r="87" spans="1:4">
      <c r="A87" s="11"/>
      <c r="B87" s="11"/>
      <c r="C87" s="11"/>
      <c r="D87" s="11"/>
    </row>
    <row r="88" spans="1:4">
      <c r="A88" s="11"/>
      <c r="B88" s="11"/>
      <c r="C88" s="11"/>
      <c r="D88" s="11"/>
    </row>
    <row r="89" spans="1:4">
      <c r="A89" s="11"/>
      <c r="B89" s="11"/>
      <c r="C89" s="11"/>
      <c r="D89" s="11"/>
    </row>
    <row r="90" spans="1:4">
      <c r="A90" s="11"/>
      <c r="B90" s="11"/>
      <c r="C90" s="11"/>
      <c r="D90" s="11"/>
    </row>
    <row r="91" spans="1:4">
      <c r="A91" s="11"/>
      <c r="B91" s="11"/>
      <c r="C91" s="11"/>
      <c r="D91" s="11"/>
    </row>
    <row r="92" spans="1:4">
      <c r="A92" s="11"/>
      <c r="B92" s="11"/>
      <c r="C92" s="11"/>
      <c r="D92" s="11"/>
    </row>
    <row r="93" spans="1:4">
      <c r="A93" s="11"/>
      <c r="B93" s="11"/>
      <c r="C93" s="11"/>
      <c r="D93" s="11"/>
    </row>
    <row r="94" spans="1:4">
      <c r="A94" s="11"/>
      <c r="B94" s="11"/>
      <c r="C94" s="11"/>
      <c r="D94" s="11"/>
    </row>
    <row r="95" spans="1:4">
      <c r="A95" s="11"/>
      <c r="B95" s="11"/>
      <c r="C95" s="11"/>
      <c r="D95" s="11"/>
    </row>
    <row r="96" spans="1:4">
      <c r="A96" s="11"/>
      <c r="B96" s="11"/>
      <c r="C96" s="11"/>
      <c r="D96" s="11"/>
    </row>
    <row r="97" spans="1:4">
      <c r="A97" s="11"/>
      <c r="B97" s="11"/>
      <c r="C97" s="11"/>
      <c r="D97" s="11"/>
    </row>
    <row r="98" spans="1:4">
      <c r="A98" s="11"/>
      <c r="B98" s="11"/>
      <c r="C98" s="11"/>
      <c r="D98" s="11"/>
    </row>
    <row r="99" spans="1:4">
      <c r="A99" s="11"/>
      <c r="B99" s="11"/>
      <c r="C99" s="11"/>
      <c r="D99" s="11"/>
    </row>
    <row r="100" spans="1:4">
      <c r="A100" s="11"/>
      <c r="B100" s="11"/>
      <c r="C100" s="11"/>
      <c r="D100" s="11"/>
    </row>
    <row r="101" spans="1:4">
      <c r="A101" s="11"/>
      <c r="B101" s="11"/>
      <c r="C101" s="11"/>
      <c r="D101" s="11"/>
    </row>
    <row r="102" spans="1:4">
      <c r="A102" s="11"/>
      <c r="B102" s="11"/>
      <c r="C102" s="11"/>
      <c r="D102" s="11"/>
    </row>
    <row r="137" spans="1:1">
      <c r="A137">
        <f>MATCH(9^99,'Simulação Detalhada'!A:A,1)</f>
        <v>61</v>
      </c>
    </row>
  </sheetData>
  <protectedRanges>
    <protectedRange sqref="C30" name="CAIXADETEXTO"/>
  </protectedRanges>
  <mergeCells count="4">
    <mergeCell ref="B32:C32"/>
    <mergeCell ref="B38:C38"/>
    <mergeCell ref="B71:C71"/>
    <mergeCell ref="B75:C75"/>
  </mergeCells>
  <conditionalFormatting sqref="C40">
    <cfRule type="cellIs" dxfId="23" priority="2" operator="lessThan">
      <formula>$C$72</formula>
    </cfRule>
  </conditionalFormatting>
  <conditionalFormatting sqref="C40">
    <cfRule type="cellIs" dxfId="22" priority="1" operator="greaterThanOrEqual">
      <formula>$C$72</formula>
    </cfRule>
  </conditionalFormatting>
  <dataValidations count="2">
    <dataValidation type="custom" allowBlank="1" showInputMessage="1" showErrorMessage="1" errorTitle="Erro de Alocação!" error="A soma dos percentuais de FIIs de Papel e Tijolo precisa ser EXATAMENTE 100%. Por favor, corrija._x000a__x000a_Lembre-se de usar o símbolo de porcentagem (ex: 60%) ou o valor decimal (ex: 0,6) ao digitar." promptTitle="Atenção: Percentuais!" prompt="A soma de Papel e Tijolo deve ser 100%. Ajuste ambos os valores." sqref="C28" xr:uid="{B36F311D-3200-43D8-BE5B-A1FBA5986728}">
      <formula1>$C$28+$C$29=1</formula1>
    </dataValidation>
    <dataValidation type="custom" allowBlank="1" showInputMessage="1" showErrorMessage="1" errorTitle="Erro de Alocação!" error="A soma dos percentuais de FIIs de Papel e Tijolo precisa ser EXATAMENTE 100%. _x000a__x000a_LEMBRE-SE DE USAR O SÍMBOLO DE PORCENTAGEM (EX: 60%) OU O VALOR DECIMAL (EX: 0,6) AO DIGITAR." promptTitle="Atenção: Percentuais!" prompt="A soma de Papel e Tijolo deve ser 100%. Ajuste ambos os valores." sqref="C29" xr:uid="{33927A79-9DF3-48BC-B110-97F1A9933E25}">
      <formula1>$C$28+$C$29=1</formula1>
    </dataValidation>
  </dataValidation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0190672-ADC9-4890-8105-70153F7809C5}">
          <x14:formula1>
            <xm:f>'Perfis de FIIs'!$A$2:$A$4</xm:f>
          </x14:formula1>
          <xm:sqref>C31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F9EC9-7697-4F9A-A600-F367A6CB5177}">
  <dimension ref="A1:E5"/>
  <sheetViews>
    <sheetView workbookViewId="0">
      <selection activeCell="D8" sqref="D8"/>
    </sheetView>
  </sheetViews>
  <sheetFormatPr defaultRowHeight="15"/>
  <cols>
    <col min="1" max="1" width="12.140625" bestFit="1" customWidth="1"/>
    <col min="2" max="2" width="30.7109375" bestFit="1" customWidth="1"/>
    <col min="3" max="3" width="28.85546875" bestFit="1" customWidth="1"/>
    <col min="4" max="4" width="30.5703125" bestFit="1" customWidth="1"/>
    <col min="5" max="5" width="28.7109375" bestFit="1" customWidth="1"/>
  </cols>
  <sheetData>
    <row r="1" spans="1: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>
      <c r="A2" t="s">
        <v>7</v>
      </c>
      <c r="B2" s="2">
        <v>1.2E-2</v>
      </c>
      <c r="C2" s="2">
        <v>0.05</v>
      </c>
      <c r="D2" s="2">
        <v>8.9999999999999993E-3</v>
      </c>
      <c r="E2" s="2">
        <v>0.08</v>
      </c>
    </row>
    <row r="3" spans="1:5">
      <c r="A3" t="s">
        <v>30</v>
      </c>
      <c r="B3" s="2">
        <v>8.9999999999999993E-3</v>
      </c>
      <c r="C3" s="2">
        <v>0.02</v>
      </c>
      <c r="D3" s="2">
        <v>7.0000000000000001E-3</v>
      </c>
      <c r="E3" s="2">
        <v>0.05</v>
      </c>
    </row>
    <row r="4" spans="1:5">
      <c r="A4" t="s">
        <v>31</v>
      </c>
      <c r="B4" s="2">
        <v>6.0000000000000001E-3</v>
      </c>
      <c r="C4" s="2">
        <v>-0.01</v>
      </c>
      <c r="D4" s="2">
        <v>5.0000000000000001E-3</v>
      </c>
      <c r="E4" s="2">
        <v>0.02</v>
      </c>
    </row>
    <row r="5" spans="1:5">
      <c r="B5" s="1"/>
      <c r="C5" s="1"/>
      <c r="D5" s="1"/>
      <c r="E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FF6B-EAAC-4D52-B3E2-7A26BA9D6163}">
  <dimension ref="A1:P410"/>
  <sheetViews>
    <sheetView topLeftCell="G1" workbookViewId="0">
      <selection activeCell="A2" sqref="A2"/>
    </sheetView>
  </sheetViews>
  <sheetFormatPr defaultRowHeight="15"/>
  <cols>
    <col min="1" max="1" width="9" customWidth="1"/>
    <col min="2" max="2" width="11.7109375" customWidth="1"/>
    <col min="3" max="3" width="29.85546875" style="4" bestFit="1" customWidth="1"/>
    <col min="4" max="4" width="22.85546875" style="4" bestFit="1" customWidth="1"/>
    <col min="5" max="5" width="22.28515625" style="4" bestFit="1" customWidth="1"/>
    <col min="6" max="6" width="22" style="4" bestFit="1" customWidth="1"/>
    <col min="7" max="7" width="30.5703125" style="4" bestFit="1" customWidth="1"/>
    <col min="8" max="8" width="26.140625" style="4" bestFit="1" customWidth="1"/>
    <col min="9" max="9" width="25.5703125" style="4" bestFit="1" customWidth="1"/>
    <col min="10" max="10" width="28.85546875" style="4" bestFit="1" customWidth="1"/>
    <col min="11" max="11" width="30.42578125" style="4" bestFit="1" customWidth="1"/>
    <col min="12" max="12" width="26" style="4" bestFit="1" customWidth="1"/>
    <col min="13" max="13" width="25.42578125" style="4" bestFit="1" customWidth="1"/>
    <col min="14" max="14" width="28.7109375" style="4" bestFit="1" customWidth="1"/>
    <col min="15" max="15" width="30.7109375" style="4" bestFit="1" customWidth="1"/>
    <col min="16" max="16" width="28.140625" style="4" bestFit="1" customWidth="1"/>
  </cols>
  <sheetData>
    <row r="1" spans="1:16" ht="20.25" customHeight="1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</row>
    <row r="2" spans="1:16" ht="15" customHeight="1">
      <c r="A2" s="31" cm="1">
        <f t="array" ref="A2">IF(ROW()-1 &lt;= AnosSimulacao*12, ROW()-1, "")</f>
        <v>1</v>
      </c>
      <c r="B2" s="5">
        <f>IF(A2&lt;&gt;"",YEAR(DATE(2025,A2,1)),"")</f>
        <v>2025</v>
      </c>
      <c r="C2" s="32" cm="1">
        <f t="array" ref="C2">IF(A2&lt;&gt;"", AporteInicial, "")</f>
        <v>500</v>
      </c>
      <c r="D2" s="32" cm="1">
        <f t="array" ref="D2">IF(A2=1, AporteInicial+AporteMensal, IF(A2&lt;&gt;"", AporteMensal, ""))</f>
        <v>650</v>
      </c>
      <c r="E2" s="32" cm="1">
        <f t="array" ref="E2">IF(A2&lt;&gt;"", D2 * PercentualPapel, "")</f>
        <v>260</v>
      </c>
      <c r="F2" s="32" cm="1">
        <f t="array" ref="F2">IF(A2&lt;&gt;"", D2 * PercentualTijolo, "")</f>
        <v>390</v>
      </c>
      <c r="G2" s="32" cm="1">
        <f t="array" ref="G2">IF(A2=1, AporteInicial * PercentualPapel, IF(A2&lt;&gt;"", J1, ""))</f>
        <v>200</v>
      </c>
      <c r="H2" s="32" cm="1">
        <f t="array" ref="H2">IF(A2&lt;&gt;"", G2 * RendimentoPapelCenario, "")</f>
        <v>2.4</v>
      </c>
      <c r="I2" s="32" cm="1">
        <f t="array" ref="I2">IF(A2&lt;&gt;"", G2 * (ValorizacaoPapelCenario/12), "")</f>
        <v>0.83333333333333337</v>
      </c>
      <c r="J2" s="32">
        <f>IF(A2&lt;&gt;"", G2 + E2 + H2 + I2, "")</f>
        <v>463.23333333333329</v>
      </c>
      <c r="K2" s="32" cm="1">
        <f t="array" ref="K2">IF(A2=1, AporteInicial * PercentualTijolo, IF(A2&lt;&gt;"", N1, ""))</f>
        <v>300</v>
      </c>
      <c r="L2" s="32" cm="1">
        <f t="array" ref="L2">IF(A2&lt;&gt;"", K2 * RendimentoTijoloCenario, "")</f>
        <v>2.6999999999999997</v>
      </c>
      <c r="M2" s="32" cm="1">
        <f t="array" ref="M2">IF(A2&lt;&gt;"", K2 * (ValorizacaoTijoloCenario/12), "")</f>
        <v>2</v>
      </c>
      <c r="N2" s="32">
        <f>IF(A2&lt;&gt;"", K2 + F2 + L2 + M2, "")</f>
        <v>694.7</v>
      </c>
      <c r="O2" s="32">
        <f>IF(A2&lt;&gt;"", H2 + L2, "")</f>
        <v>5.0999999999999996</v>
      </c>
      <c r="P2" s="32">
        <f>IF(A2&lt;&gt;"", J2 + N2, "")</f>
        <v>1157.9333333333334</v>
      </c>
    </row>
    <row r="3" spans="1:16">
      <c r="A3" s="5" cm="1">
        <f t="array" ref="A3">IF(ROW()-1 &lt;= AnosSimulacao*12, ROW()-1, "")</f>
        <v>2</v>
      </c>
      <c r="B3" s="5">
        <f t="shared" ref="B3:B66" si="0">IF(A3&lt;&gt;"",YEAR(DATE(2025,A3,1)),"")</f>
        <v>2025</v>
      </c>
      <c r="C3" s="32" cm="1">
        <f t="array" ref="C3">IF(A3&lt;&gt;"", AporteInicial, "")</f>
        <v>500</v>
      </c>
      <c r="D3" s="32" cm="1">
        <f t="array" ref="D3">IF(A3=1, AporteInicial+AporteMensal, IF(A3&lt;&gt;"", AporteMensal, ""))</f>
        <v>150</v>
      </c>
      <c r="E3" s="32" cm="1">
        <f t="array" ref="E3">IF(A3&lt;&gt;"", D3 * PercentualPapel, "")</f>
        <v>60</v>
      </c>
      <c r="F3" s="32" cm="1">
        <f t="array" ref="F3">IF(A3&lt;&gt;"", D3 * PercentualTijolo, "")</f>
        <v>90</v>
      </c>
      <c r="G3" s="32" cm="1">
        <f t="array" ref="G3">IF(A3=1, AporteInicial * PercentualPapel, IF(A3&lt;&gt;"", J2, ""))</f>
        <v>463.23333333333329</v>
      </c>
      <c r="H3" s="32" cm="1">
        <f t="array" ref="H3">IF(A3&lt;&gt;"", G3 * RendimentoPapelCenario, "")</f>
        <v>5.5587999999999997</v>
      </c>
      <c r="I3" s="32" cm="1">
        <f t="array" ref="I3">IF(A3&lt;&gt;"", G3 * (ValorizacaoPapelCenario/12), "")</f>
        <v>1.9301388888888886</v>
      </c>
      <c r="J3" s="32">
        <f t="shared" ref="J3:J66" si="1">IF(A3&lt;&gt;"", G3 + E3 + H3 + I3, "")</f>
        <v>530.72227222222227</v>
      </c>
      <c r="K3" s="32" cm="1">
        <f t="array" ref="K3">IF(A3=1, AporteInicial * PercentualTijolo, IF(A3&lt;&gt;"", N2, ""))</f>
        <v>694.7</v>
      </c>
      <c r="L3" s="32" cm="1">
        <f t="array" ref="L3">IF(A3&lt;&gt;"", K3 * RendimentoTijoloCenario, "")</f>
        <v>6.2523</v>
      </c>
      <c r="M3" s="32" cm="1">
        <f t="array" ref="M3">IF(A3&lt;&gt;"", K3 * (ValorizacaoTijoloCenario/12), "")</f>
        <v>4.631333333333334</v>
      </c>
      <c r="N3" s="32">
        <f>IF(A3&lt;&gt;"", K3 + F3 + L3 + M3, "")</f>
        <v>795.58363333333341</v>
      </c>
      <c r="O3" s="32">
        <f>IF(A3&lt;&gt;"", H3 + L3, "")</f>
        <v>11.8111</v>
      </c>
      <c r="P3" s="32">
        <f>IF(A3&lt;&gt;"", J3 + N3, "")</f>
        <v>1326.3059055555557</v>
      </c>
    </row>
    <row r="4" spans="1:16">
      <c r="A4" s="5" cm="1">
        <f t="array" ref="A4">IF(ROW()-1 &lt;= AnosSimulacao*12, ROW()-1, "")</f>
        <v>3</v>
      </c>
      <c r="B4" s="5">
        <f t="shared" si="0"/>
        <v>2025</v>
      </c>
      <c r="C4" s="32" cm="1">
        <f t="array" ref="C4">IF(A4&lt;&gt;"", AporteInicial, "")</f>
        <v>500</v>
      </c>
      <c r="D4" s="32" cm="1">
        <f t="array" ref="D4">IF(A4=1, AporteInicial+AporteMensal, IF(A4&lt;&gt;"", AporteMensal, ""))</f>
        <v>150</v>
      </c>
      <c r="E4" s="32" cm="1">
        <f t="array" ref="E4">IF(A4&lt;&gt;"", D4 * PercentualPapel, "")</f>
        <v>60</v>
      </c>
      <c r="F4" s="32" cm="1">
        <f t="array" ref="F4">IF(A4&lt;&gt;"", D4 * PercentualTijolo, "")</f>
        <v>90</v>
      </c>
      <c r="G4" s="32" cm="1">
        <f t="array" ref="G4">IF(A4=1, AporteInicial * PercentualPapel, IF(A4&lt;&gt;"", J3, ""))</f>
        <v>530.72227222222227</v>
      </c>
      <c r="H4" s="32" cm="1">
        <f t="array" ref="H4">IF(A4&lt;&gt;"", G4 * RendimentoPapelCenario, "")</f>
        <v>6.3686672666666677</v>
      </c>
      <c r="I4" s="32" cm="1">
        <f t="array" ref="I4">IF(A4&lt;&gt;"", G4 * (ValorizacaoPapelCenario/12), "")</f>
        <v>2.2113428009259262</v>
      </c>
      <c r="J4" s="32">
        <f t="shared" si="1"/>
        <v>599.3022822898148</v>
      </c>
      <c r="K4" s="32" cm="1">
        <f t="array" ref="K4">IF(A4=1, AporteInicial * PercentualTijolo, IF(A4&lt;&gt;"", N3, ""))</f>
        <v>795.58363333333341</v>
      </c>
      <c r="L4" s="32" cm="1">
        <f t="array" ref="L4">IF(A4&lt;&gt;"", K4 * RendimentoTijoloCenario, "")</f>
        <v>7.1602527</v>
      </c>
      <c r="M4" s="32" cm="1">
        <f t="array" ref="M4">IF(A4&lt;&gt;"", K4 * (ValorizacaoTijoloCenario/12), "")</f>
        <v>5.3038908888888896</v>
      </c>
      <c r="N4" s="32">
        <f>IF(A4&lt;&gt;"", K4 + F4 + L4 + M4, "")</f>
        <v>898.04777692222228</v>
      </c>
      <c r="O4" s="32">
        <f>IF(A4&lt;&gt;"", H4 + L4, "")</f>
        <v>13.528919966666667</v>
      </c>
      <c r="P4" s="32">
        <f>IF(A4&lt;&gt;"", J4 + N4, "")</f>
        <v>1497.3500592120372</v>
      </c>
    </row>
    <row r="5" spans="1:16">
      <c r="A5" s="5" cm="1">
        <f t="array" ref="A5">IF(ROW()-1 &lt;= AnosSimulacao*12, ROW()-1, "")</f>
        <v>4</v>
      </c>
      <c r="B5" s="5">
        <f t="shared" si="0"/>
        <v>2025</v>
      </c>
      <c r="C5" s="32" cm="1">
        <f t="array" ref="C5">IF(A5&lt;&gt;"", AporteInicial, "")</f>
        <v>500</v>
      </c>
      <c r="D5" s="32" cm="1">
        <f t="array" ref="D5">IF(A5=1, AporteInicial+AporteMensal, IF(A5&lt;&gt;"", AporteMensal, ""))</f>
        <v>150</v>
      </c>
      <c r="E5" s="32" cm="1">
        <f t="array" ref="E5">IF(A5&lt;&gt;"", D5 * PercentualPapel, "")</f>
        <v>60</v>
      </c>
      <c r="F5" s="32" cm="1">
        <f t="array" ref="F5">IF(A5&lt;&gt;"", D5 * PercentualTijolo, "")</f>
        <v>90</v>
      </c>
      <c r="G5" s="32" cm="1">
        <f t="array" ref="G5">IF(A5=1, AporteInicial * PercentualPapel, IF(A5&lt;&gt;"", J4, ""))</f>
        <v>599.3022822898148</v>
      </c>
      <c r="H5" s="32" cm="1">
        <f t="array" ref="H5">IF(A5&lt;&gt;"", G5 * RendimentoPapelCenario, "")</f>
        <v>7.1916273874777774</v>
      </c>
      <c r="I5" s="32" cm="1">
        <f t="array" ref="I5">IF(A5&lt;&gt;"", G5 * (ValorizacaoPapelCenario/12), "")</f>
        <v>2.4970928428742285</v>
      </c>
      <c r="J5" s="32">
        <f t="shared" si="1"/>
        <v>668.99100252016683</v>
      </c>
      <c r="K5" s="32" cm="1">
        <f t="array" ref="K5">IF(A5=1, AporteInicial * PercentualTijolo, IF(A5&lt;&gt;"", N4, ""))</f>
        <v>898.04777692222228</v>
      </c>
      <c r="L5" s="32" cm="1">
        <f t="array" ref="L5">IF(A5&lt;&gt;"", K5 * RendimentoTijoloCenario, "")</f>
        <v>8.0824299922999998</v>
      </c>
      <c r="M5" s="32" cm="1">
        <f t="array" ref="M5">IF(A5&lt;&gt;"", K5 * (ValorizacaoTijoloCenario/12), "")</f>
        <v>5.9869851794814819</v>
      </c>
      <c r="N5" s="32">
        <f>IF(A5&lt;&gt;"", K5 + F5 + L5 + M5, "")</f>
        <v>1002.1171920940038</v>
      </c>
      <c r="O5" s="32">
        <f>IF(A5&lt;&gt;"", H5 + L5, "")</f>
        <v>15.274057379777776</v>
      </c>
      <c r="P5" s="32">
        <f>IF(A5&lt;&gt;"", J5 + N5, "")</f>
        <v>1671.1081946141708</v>
      </c>
    </row>
    <row r="6" spans="1:16">
      <c r="A6" s="5" cm="1">
        <f t="array" ref="A6">IF(ROW()-1 &lt;= AnosSimulacao*12, ROW()-1, "")</f>
        <v>5</v>
      </c>
      <c r="B6" s="5">
        <f t="shared" si="0"/>
        <v>2025</v>
      </c>
      <c r="C6" s="32" cm="1">
        <f t="array" ref="C6">IF(A6&lt;&gt;"", AporteInicial, "")</f>
        <v>500</v>
      </c>
      <c r="D6" s="32" cm="1">
        <f t="array" ref="D6">IF(A6=1, AporteInicial+AporteMensal, IF(A6&lt;&gt;"", AporteMensal, ""))</f>
        <v>150</v>
      </c>
      <c r="E6" s="32" cm="1">
        <f t="array" ref="E6">IF(A6&lt;&gt;"", D6 * PercentualPapel, "")</f>
        <v>60</v>
      </c>
      <c r="F6" s="32" cm="1">
        <f t="array" ref="F6">IF(A6&lt;&gt;"", D6 * PercentualTijolo, "")</f>
        <v>90</v>
      </c>
      <c r="G6" s="32" cm="1">
        <f t="array" ref="G6">IF(A6=1, AporteInicial * PercentualPapel, IF(A6&lt;&gt;"", J5, ""))</f>
        <v>668.99100252016683</v>
      </c>
      <c r="H6" s="32" cm="1">
        <f t="array" ref="H6">IF(A6&lt;&gt;"", G6 * RendimentoPapelCenario, "")</f>
        <v>8.0278920302420023</v>
      </c>
      <c r="I6" s="32" cm="1">
        <f t="array" ref="I6">IF(A6&lt;&gt;"", G6 * (ValorizacaoPapelCenario/12), "")</f>
        <v>2.7874625105006952</v>
      </c>
      <c r="J6" s="32">
        <f t="shared" si="1"/>
        <v>739.80635706090959</v>
      </c>
      <c r="K6" s="32" cm="1">
        <f t="array" ref="K6">IF(A6=1, AporteInicial * PercentualTijolo, IF(A6&lt;&gt;"", N5, ""))</f>
        <v>1002.1171920940038</v>
      </c>
      <c r="L6" s="32" cm="1">
        <f t="array" ref="L6">IF(A6&lt;&gt;"", K6 * RendimentoTijoloCenario, "")</f>
        <v>9.019054728846033</v>
      </c>
      <c r="M6" s="32" cm="1">
        <f t="array" ref="M6">IF(A6&lt;&gt;"", K6 * (ValorizacaoTijoloCenario/12), "")</f>
        <v>6.6807812806266922</v>
      </c>
      <c r="N6" s="32">
        <f>IF(A6&lt;&gt;"", K6 + F6 + L6 + M6, "")</f>
        <v>1107.8170281034763</v>
      </c>
      <c r="O6" s="32">
        <f>IF(A6&lt;&gt;"", H6 + L6, "")</f>
        <v>17.046946759088037</v>
      </c>
      <c r="P6" s="32">
        <f>IF(A6&lt;&gt;"", J6 + N6, "")</f>
        <v>1847.623385164386</v>
      </c>
    </row>
    <row r="7" spans="1:16">
      <c r="A7" s="5" cm="1">
        <f t="array" ref="A7">IF(ROW()-1 &lt;= AnosSimulacao*12, ROW()-1, "")</f>
        <v>6</v>
      </c>
      <c r="B7" s="5">
        <f t="shared" si="0"/>
        <v>2025</v>
      </c>
      <c r="C7" s="32" cm="1">
        <f t="array" ref="C7">IF(A7&lt;&gt;"", AporteInicial, "")</f>
        <v>500</v>
      </c>
      <c r="D7" s="32" cm="1">
        <f t="array" ref="D7">IF(A7=1, AporteInicial+AporteMensal, IF(A7&lt;&gt;"", AporteMensal, ""))</f>
        <v>150</v>
      </c>
      <c r="E7" s="32" cm="1">
        <f t="array" ref="E7">IF(A7&lt;&gt;"", D7 * PercentualPapel, "")</f>
        <v>60</v>
      </c>
      <c r="F7" s="32" cm="1">
        <f t="array" ref="F7">IF(A7&lt;&gt;"", D7 * PercentualTijolo, "")</f>
        <v>90</v>
      </c>
      <c r="G7" s="32" cm="1">
        <f t="array" ref="G7">IF(A7=1, AporteInicial * PercentualPapel, IF(A7&lt;&gt;"", J6, ""))</f>
        <v>739.80635706090959</v>
      </c>
      <c r="H7" s="32" cm="1">
        <f t="array" ref="H7">IF(A7&lt;&gt;"", G7 * RendimentoPapelCenario, "")</f>
        <v>8.8776762847309154</v>
      </c>
      <c r="I7" s="32" cm="1">
        <f t="array" ref="I7">IF(A7&lt;&gt;"", G7 * (ValorizacaoPapelCenario/12), "")</f>
        <v>3.0825264877537899</v>
      </c>
      <c r="J7" s="32">
        <f t="shared" si="1"/>
        <v>811.76655983339424</v>
      </c>
      <c r="K7" s="32" cm="1">
        <f t="array" ref="K7">IF(A7=1, AporteInicial * PercentualTijolo, IF(A7&lt;&gt;"", N6, ""))</f>
        <v>1107.8170281034763</v>
      </c>
      <c r="L7" s="32" cm="1">
        <f t="array" ref="L7">IF(A7&lt;&gt;"", K7 * RendimentoTijoloCenario, "")</f>
        <v>9.9703532529312859</v>
      </c>
      <c r="M7" s="32" cm="1">
        <f t="array" ref="M7">IF(A7&lt;&gt;"", K7 * (ValorizacaoTijoloCenario/12), "")</f>
        <v>7.3854468540231757</v>
      </c>
      <c r="N7" s="32">
        <f>IF(A7&lt;&gt;"", K7 + F7 + L7 + M7, "")</f>
        <v>1215.1728282104309</v>
      </c>
      <c r="O7" s="32">
        <f>IF(A7&lt;&gt;"", H7 + L7, "")</f>
        <v>18.8480295376622</v>
      </c>
      <c r="P7" s="32">
        <f>IF(A7&lt;&gt;"", J7 + N7, "")</f>
        <v>2026.9393880438251</v>
      </c>
    </row>
    <row r="8" spans="1:16">
      <c r="A8" s="5" cm="1">
        <f t="array" ref="A8">IF(ROW()-1 &lt;= AnosSimulacao*12, ROW()-1, "")</f>
        <v>7</v>
      </c>
      <c r="B8" s="5">
        <f t="shared" si="0"/>
        <v>2025</v>
      </c>
      <c r="C8" s="32" cm="1">
        <f t="array" ref="C8">IF(A8&lt;&gt;"", AporteInicial, "")</f>
        <v>500</v>
      </c>
      <c r="D8" s="32" cm="1">
        <f t="array" ref="D8">IF(A8=1, AporteInicial+AporteMensal, IF(A8&lt;&gt;"", AporteMensal, ""))</f>
        <v>150</v>
      </c>
      <c r="E8" s="32" cm="1">
        <f t="array" ref="E8">IF(A8&lt;&gt;"", D8 * PercentualPapel, "")</f>
        <v>60</v>
      </c>
      <c r="F8" s="32" cm="1">
        <f t="array" ref="F8">IF(A8&lt;&gt;"", D8 * PercentualTijolo, "")</f>
        <v>90</v>
      </c>
      <c r="G8" s="32" cm="1">
        <f t="array" ref="G8">IF(A8=1, AporteInicial * PercentualPapel, IF(A8&lt;&gt;"", J7, ""))</f>
        <v>811.76655983339424</v>
      </c>
      <c r="H8" s="32" cm="1">
        <f t="array" ref="H8">IF(A8&lt;&gt;"", G8 * RendimentoPapelCenario, "")</f>
        <v>9.7411987180007316</v>
      </c>
      <c r="I8" s="32" cm="1">
        <f t="array" ref="I8">IF(A8&lt;&gt;"", G8 * (ValorizacaoPapelCenario/12), "")</f>
        <v>3.3823606659724761</v>
      </c>
      <c r="J8" s="32">
        <f t="shared" si="1"/>
        <v>884.89011921736744</v>
      </c>
      <c r="K8" s="32" cm="1">
        <f t="array" ref="K8">IF(A8=1, AporteInicial * PercentualTijolo, IF(A8&lt;&gt;"", N7, ""))</f>
        <v>1215.1728282104309</v>
      </c>
      <c r="L8" s="32" cm="1">
        <f t="array" ref="L8">IF(A8&lt;&gt;"", K8 * RendimentoTijoloCenario, "")</f>
        <v>10.936555453893877</v>
      </c>
      <c r="M8" s="32" cm="1">
        <f t="array" ref="M8">IF(A8&lt;&gt;"", K8 * (ValorizacaoTijoloCenario/12), "")</f>
        <v>8.1011521880695394</v>
      </c>
      <c r="N8" s="32">
        <f>IF(A8&lt;&gt;"", K8 + F8 + L8 + M8, "")</f>
        <v>1324.2105358523943</v>
      </c>
      <c r="O8" s="32">
        <f>IF(A8&lt;&gt;"", H8 + L8, "")</f>
        <v>20.677754171894609</v>
      </c>
      <c r="P8" s="32">
        <f>IF(A8&lt;&gt;"", J8 + N8, "")</f>
        <v>2209.1006550697616</v>
      </c>
    </row>
    <row r="9" spans="1:16">
      <c r="A9" s="5" cm="1">
        <f t="array" ref="A9">IF(ROW()-1 &lt;= AnosSimulacao*12, ROW()-1, "")</f>
        <v>8</v>
      </c>
      <c r="B9" s="5">
        <f t="shared" si="0"/>
        <v>2025</v>
      </c>
      <c r="C9" s="32" cm="1">
        <f t="array" ref="C9">IF(A9&lt;&gt;"", AporteInicial, "")</f>
        <v>500</v>
      </c>
      <c r="D9" s="32" cm="1">
        <f t="array" ref="D9">IF(A9=1, AporteInicial+AporteMensal, IF(A9&lt;&gt;"", AporteMensal, ""))</f>
        <v>150</v>
      </c>
      <c r="E9" s="32" cm="1">
        <f t="array" ref="E9">IF(A9&lt;&gt;"", D9 * PercentualPapel, "")</f>
        <v>60</v>
      </c>
      <c r="F9" s="32" cm="1">
        <f t="array" ref="F9">IF(A9&lt;&gt;"", D9 * PercentualTijolo, "")</f>
        <v>90</v>
      </c>
      <c r="G9" s="32" cm="1">
        <f t="array" ref="G9">IF(A9=1, AporteInicial * PercentualPapel, IF(A9&lt;&gt;"", J8, ""))</f>
        <v>884.89011921736744</v>
      </c>
      <c r="H9" s="32" cm="1">
        <f t="array" ref="H9">IF(A9&lt;&gt;"", G9 * RendimentoPapelCenario, "")</f>
        <v>10.61868143060841</v>
      </c>
      <c r="I9" s="32" cm="1">
        <f t="array" ref="I9">IF(A9&lt;&gt;"", G9 * (ValorizacaoPapelCenario/12), "")</f>
        <v>3.6870421634056978</v>
      </c>
      <c r="J9" s="32">
        <f t="shared" si="1"/>
        <v>959.19584281138157</v>
      </c>
      <c r="K9" s="32" cm="1">
        <f t="array" ref="K9">IF(A9=1, AporteInicial * PercentualTijolo, IF(A9&lt;&gt;"", N8, ""))</f>
        <v>1324.2105358523943</v>
      </c>
      <c r="L9" s="32" cm="1">
        <f t="array" ref="L9">IF(A9&lt;&gt;"", K9 * RendimentoTijoloCenario, "")</f>
        <v>11.917894822671547</v>
      </c>
      <c r="M9" s="32" cm="1">
        <f t="array" ref="M9">IF(A9&lt;&gt;"", K9 * (ValorizacaoTijoloCenario/12), "")</f>
        <v>8.8280702390159629</v>
      </c>
      <c r="N9" s="32">
        <f>IF(A9&lt;&gt;"", K9 + F9 + L9 + M9, "")</f>
        <v>1434.9565009140817</v>
      </c>
      <c r="O9" s="32">
        <f>IF(A9&lt;&gt;"", H9 + L9, "")</f>
        <v>22.536576253279957</v>
      </c>
      <c r="P9" s="32">
        <f>IF(A9&lt;&gt;"", J9 + N9, "")</f>
        <v>2394.1523437254632</v>
      </c>
    </row>
    <row r="10" spans="1:16">
      <c r="A10" s="5" cm="1">
        <f t="array" ref="A10">IF(ROW()-1 &lt;= AnosSimulacao*12, ROW()-1, "")</f>
        <v>9</v>
      </c>
      <c r="B10" s="5">
        <f t="shared" si="0"/>
        <v>2025</v>
      </c>
      <c r="C10" s="32" cm="1">
        <f t="array" ref="C10">IF(A10&lt;&gt;"", AporteInicial, "")</f>
        <v>500</v>
      </c>
      <c r="D10" s="32" cm="1">
        <f t="array" ref="D10">IF(A10=1, AporteInicial+AporteMensal, IF(A10&lt;&gt;"", AporteMensal, ""))</f>
        <v>150</v>
      </c>
      <c r="E10" s="32" cm="1">
        <f t="array" ref="E10">IF(A10&lt;&gt;"", D10 * PercentualPapel, "")</f>
        <v>60</v>
      </c>
      <c r="F10" s="32" cm="1">
        <f t="array" ref="F10">IF(A10&lt;&gt;"", D10 * PercentualTijolo, "")</f>
        <v>90</v>
      </c>
      <c r="G10" s="32" cm="1">
        <f t="array" ref="G10">IF(A10=1, AporteInicial * PercentualPapel, IF(A10&lt;&gt;"", J9, ""))</f>
        <v>959.19584281138157</v>
      </c>
      <c r="H10" s="32" cm="1">
        <f t="array" ref="H10">IF(A10&lt;&gt;"", G10 * RendimentoPapelCenario, "")</f>
        <v>11.510350113736578</v>
      </c>
      <c r="I10" s="32" cm="1">
        <f t="array" ref="I10">IF(A10&lt;&gt;"", G10 * (ValorizacaoPapelCenario/12), "")</f>
        <v>3.9966493450474232</v>
      </c>
      <c r="J10" s="32">
        <f t="shared" si="1"/>
        <v>1034.7028422701655</v>
      </c>
      <c r="K10" s="32" cm="1">
        <f t="array" ref="K10">IF(A10=1, AporteInicial * PercentualTijolo, IF(A10&lt;&gt;"", N9, ""))</f>
        <v>1434.9565009140817</v>
      </c>
      <c r="L10" s="32" cm="1">
        <f t="array" ref="L10">IF(A10&lt;&gt;"", K10 * RendimentoTijoloCenario, "")</f>
        <v>12.914608508226735</v>
      </c>
      <c r="M10" s="32" cm="1">
        <f t="array" ref="M10">IF(A10&lt;&gt;"", K10 * (ValorizacaoTijoloCenario/12), "")</f>
        <v>9.5663766727605459</v>
      </c>
      <c r="N10" s="32">
        <f>IF(A10&lt;&gt;"", K10 + F10 + L10 + M10, "")</f>
        <v>1547.4374860950691</v>
      </c>
      <c r="O10" s="32">
        <f>IF(A10&lt;&gt;"", H10 + L10, "")</f>
        <v>24.424958621963313</v>
      </c>
      <c r="P10" s="32">
        <f>IF(A10&lt;&gt;"", J10 + N10, "")</f>
        <v>2582.1403283652344</v>
      </c>
    </row>
    <row r="11" spans="1:16">
      <c r="A11" s="5" cm="1">
        <f t="array" ref="A11">IF(ROW()-1 &lt;= AnosSimulacao*12, ROW()-1, "")</f>
        <v>10</v>
      </c>
      <c r="B11" s="5">
        <f t="shared" si="0"/>
        <v>2025</v>
      </c>
      <c r="C11" s="32" cm="1">
        <f t="array" ref="C11">IF(A11&lt;&gt;"", AporteInicial, "")</f>
        <v>500</v>
      </c>
      <c r="D11" s="32" cm="1">
        <f t="array" ref="D11">IF(A11=1, AporteInicial+AporteMensal, IF(A11&lt;&gt;"", AporteMensal, ""))</f>
        <v>150</v>
      </c>
      <c r="E11" s="32" cm="1">
        <f t="array" ref="E11">IF(A11&lt;&gt;"", D11 * PercentualPapel, "")</f>
        <v>60</v>
      </c>
      <c r="F11" s="32" cm="1">
        <f t="array" ref="F11">IF(A11&lt;&gt;"", D11 * PercentualTijolo, "")</f>
        <v>90</v>
      </c>
      <c r="G11" s="32" cm="1">
        <f t="array" ref="G11">IF(A11=1, AporteInicial * PercentualPapel, IF(A11&lt;&gt;"", J10, ""))</f>
        <v>1034.7028422701655</v>
      </c>
      <c r="H11" s="32" cm="1">
        <f t="array" ref="H11">IF(A11&lt;&gt;"", G11 * RendimentoPapelCenario, "")</f>
        <v>12.416434107241987</v>
      </c>
      <c r="I11" s="32" cm="1">
        <f t="array" ref="I11">IF(A11&lt;&gt;"", G11 * (ValorizacaoPapelCenario/12), "")</f>
        <v>4.3112618427923568</v>
      </c>
      <c r="J11" s="32">
        <f t="shared" si="1"/>
        <v>1111.4305382201999</v>
      </c>
      <c r="K11" s="32" cm="1">
        <f t="array" ref="K11">IF(A11=1, AporteInicial * PercentualTijolo, IF(A11&lt;&gt;"", N10, ""))</f>
        <v>1547.4374860950691</v>
      </c>
      <c r="L11" s="32" cm="1">
        <f t="array" ref="L11">IF(A11&lt;&gt;"", K11 * RendimentoTijoloCenario, "")</f>
        <v>13.926937374855621</v>
      </c>
      <c r="M11" s="32" cm="1">
        <f t="array" ref="M11">IF(A11&lt;&gt;"", K11 * (ValorizacaoTijoloCenario/12), "")</f>
        <v>10.316249907300461</v>
      </c>
      <c r="N11" s="32">
        <f>IF(A11&lt;&gt;"", K11 + F11 + L11 + M11, "")</f>
        <v>1661.6806733772253</v>
      </c>
      <c r="O11" s="32">
        <f>IF(A11&lt;&gt;"", H11 + L11, "")</f>
        <v>26.343371482097609</v>
      </c>
      <c r="P11" s="32">
        <f>IF(A11&lt;&gt;"", J11 + N11, "")</f>
        <v>2773.1112115974252</v>
      </c>
    </row>
    <row r="12" spans="1:16">
      <c r="A12" s="5" cm="1">
        <f t="array" ref="A12">IF(ROW()-1 &lt;= AnosSimulacao*12, ROW()-1, "")</f>
        <v>11</v>
      </c>
      <c r="B12" s="5">
        <f t="shared" si="0"/>
        <v>2025</v>
      </c>
      <c r="C12" s="32" cm="1">
        <f t="array" ref="C12">IF(A12&lt;&gt;"", AporteInicial, "")</f>
        <v>500</v>
      </c>
      <c r="D12" s="32" cm="1">
        <f t="array" ref="D12">IF(A12=1, AporteInicial+AporteMensal, IF(A12&lt;&gt;"", AporteMensal, ""))</f>
        <v>150</v>
      </c>
      <c r="E12" s="32" cm="1">
        <f t="array" ref="E12">IF(A12&lt;&gt;"", D12 * PercentualPapel, "")</f>
        <v>60</v>
      </c>
      <c r="F12" s="32" cm="1">
        <f t="array" ref="F12">IF(A12&lt;&gt;"", D12 * PercentualTijolo, "")</f>
        <v>90</v>
      </c>
      <c r="G12" s="32" cm="1">
        <f t="array" ref="G12">IF(A12=1, AporteInicial * PercentualPapel, IF(A12&lt;&gt;"", J11, ""))</f>
        <v>1111.4305382201999</v>
      </c>
      <c r="H12" s="32" cm="1">
        <f t="array" ref="H12">IF(A12&lt;&gt;"", G12 * RendimentoPapelCenario, "")</f>
        <v>13.337166458642399</v>
      </c>
      <c r="I12" s="32" cm="1">
        <f t="array" ref="I12">IF(A12&lt;&gt;"", G12 * (ValorizacaoPapelCenario/12), "")</f>
        <v>4.6309605759174994</v>
      </c>
      <c r="J12" s="32">
        <f t="shared" si="1"/>
        <v>1189.3986652547596</v>
      </c>
      <c r="K12" s="32" cm="1">
        <f t="array" ref="K12">IF(A12=1, AporteInicial * PercentualTijolo, IF(A12&lt;&gt;"", N11, ""))</f>
        <v>1661.6806733772253</v>
      </c>
      <c r="L12" s="32" cm="1">
        <f t="array" ref="L12">IF(A12&lt;&gt;"", K12 * RendimentoTijoloCenario, "")</f>
        <v>14.955126060395026</v>
      </c>
      <c r="M12" s="32" cm="1">
        <f t="array" ref="M12">IF(A12&lt;&gt;"", K12 * (ValorizacaoTijoloCenario/12), "")</f>
        <v>11.07787115584817</v>
      </c>
      <c r="N12" s="32">
        <f>IF(A12&lt;&gt;"", K12 + F12 + L12 + M12, "")</f>
        <v>1777.7136705934686</v>
      </c>
      <c r="O12" s="32">
        <f>IF(A12&lt;&gt;"", H12 + L12, "")</f>
        <v>28.292292519037424</v>
      </c>
      <c r="P12" s="32">
        <f>IF(A12&lt;&gt;"", J12 + N12, "")</f>
        <v>2967.1123358482282</v>
      </c>
    </row>
    <row r="13" spans="1:16">
      <c r="A13" s="5" cm="1">
        <f t="array" ref="A13">IF(ROW()-1 &lt;= AnosSimulacao*12, ROW()-1, "")</f>
        <v>12</v>
      </c>
      <c r="B13" s="5">
        <f t="shared" si="0"/>
        <v>2025</v>
      </c>
      <c r="C13" s="32" cm="1">
        <f t="array" ref="C13">IF(A13&lt;&gt;"", AporteInicial, "")</f>
        <v>500</v>
      </c>
      <c r="D13" s="32" cm="1">
        <f t="array" ref="D13">IF(A13=1, AporteInicial+AporteMensal, IF(A13&lt;&gt;"", AporteMensal, ""))</f>
        <v>150</v>
      </c>
      <c r="E13" s="32" cm="1">
        <f t="array" ref="E13">IF(A13&lt;&gt;"", D13 * PercentualPapel, "")</f>
        <v>60</v>
      </c>
      <c r="F13" s="32" cm="1">
        <f t="array" ref="F13">IF(A13&lt;&gt;"", D13 * PercentualTijolo, "")</f>
        <v>90</v>
      </c>
      <c r="G13" s="32" cm="1">
        <f t="array" ref="G13">IF(A13=1, AporteInicial * PercentualPapel, IF(A13&lt;&gt;"", J12, ""))</f>
        <v>1189.3986652547596</v>
      </c>
      <c r="H13" s="32" cm="1">
        <f t="array" ref="H13">IF(A13&lt;&gt;"", G13 * RendimentoPapelCenario, "")</f>
        <v>14.272783983057115</v>
      </c>
      <c r="I13" s="32" cm="1">
        <f t="array" ref="I13">IF(A13&lt;&gt;"", G13 * (ValorizacaoPapelCenario/12), "")</f>
        <v>4.9558277718948318</v>
      </c>
      <c r="J13" s="32">
        <f t="shared" si="1"/>
        <v>1268.6272770097114</v>
      </c>
      <c r="K13" s="32" cm="1">
        <f t="array" ref="K13">IF(A13=1, AporteInicial * PercentualTijolo, IF(A13&lt;&gt;"", N12, ""))</f>
        <v>1777.7136705934686</v>
      </c>
      <c r="L13" s="32" cm="1">
        <f t="array" ref="L13">IF(A13&lt;&gt;"", K13 * RendimentoTijoloCenario, "")</f>
        <v>15.999423035341216</v>
      </c>
      <c r="M13" s="32" cm="1">
        <f t="array" ref="M13">IF(A13&lt;&gt;"", K13 * (ValorizacaoTijoloCenario/12), "")</f>
        <v>11.851424470623124</v>
      </c>
      <c r="N13" s="32">
        <f>IF(A13&lt;&gt;"", K13 + F13 + L13 + M13, "")</f>
        <v>1895.5645180994329</v>
      </c>
      <c r="O13" s="32">
        <f>IF(A13&lt;&gt;"", H13 + L13, "")</f>
        <v>30.272207018398333</v>
      </c>
      <c r="P13" s="32">
        <f>IF(A13&lt;&gt;"", J13 + N13, "")</f>
        <v>3164.1917951091446</v>
      </c>
    </row>
    <row r="14" spans="1:16">
      <c r="A14" s="5" cm="1">
        <f t="array" ref="A14">IF(ROW()-1 &lt;= AnosSimulacao*12, ROW()-1, "")</f>
        <v>13</v>
      </c>
      <c r="B14" s="5">
        <f t="shared" si="0"/>
        <v>2026</v>
      </c>
      <c r="C14" s="32" cm="1">
        <f t="array" ref="C14">IF(A14&lt;&gt;"", AporteInicial, "")</f>
        <v>500</v>
      </c>
      <c r="D14" s="32" cm="1">
        <f t="array" ref="D14">IF(A14=1, AporteInicial+AporteMensal, IF(A14&lt;&gt;"", AporteMensal, ""))</f>
        <v>150</v>
      </c>
      <c r="E14" s="32" cm="1">
        <f t="array" ref="E14">IF(A14&lt;&gt;"", D14 * PercentualPapel, "")</f>
        <v>60</v>
      </c>
      <c r="F14" s="32" cm="1">
        <f t="array" ref="F14">IF(A14&lt;&gt;"", D14 * PercentualTijolo, "")</f>
        <v>90</v>
      </c>
      <c r="G14" s="32" cm="1">
        <f t="array" ref="G14">IF(A14=1, AporteInicial * PercentualPapel, IF(A14&lt;&gt;"", J13, ""))</f>
        <v>1268.6272770097114</v>
      </c>
      <c r="H14" s="32" cm="1">
        <f t="array" ref="H14">IF(A14&lt;&gt;"", G14 * RendimentoPapelCenario, "")</f>
        <v>15.223527324116537</v>
      </c>
      <c r="I14" s="32" cm="1">
        <f t="array" ref="I14">IF(A14&lt;&gt;"", G14 * (ValorizacaoPapelCenario/12), "")</f>
        <v>5.2859469875404645</v>
      </c>
      <c r="J14" s="32">
        <f t="shared" si="1"/>
        <v>1349.1367513213684</v>
      </c>
      <c r="K14" s="32" cm="1">
        <f t="array" ref="K14">IF(A14=1, AporteInicial * PercentualTijolo, IF(A14&lt;&gt;"", N13, ""))</f>
        <v>1895.5645180994329</v>
      </c>
      <c r="L14" s="32" cm="1">
        <f t="array" ref="L14">IF(A14&lt;&gt;"", K14 * RendimentoTijoloCenario, "")</f>
        <v>17.060080662894894</v>
      </c>
      <c r="M14" s="32" cm="1">
        <f t="array" ref="M14">IF(A14&lt;&gt;"", K14 * (ValorizacaoTijoloCenario/12), "")</f>
        <v>12.637096787329554</v>
      </c>
      <c r="N14" s="32">
        <f>IF(A14&lt;&gt;"", K14 + F14 + L14 + M14, "")</f>
        <v>2015.2616955496574</v>
      </c>
      <c r="O14" s="32">
        <f>IF(A14&lt;&gt;"", H14 + L14, "")</f>
        <v>32.283607987011429</v>
      </c>
      <c r="P14" s="32">
        <f>IF(A14&lt;&gt;"", J14 + N14, "")</f>
        <v>3364.398446871026</v>
      </c>
    </row>
    <row r="15" spans="1:16">
      <c r="A15" s="5" cm="1">
        <f t="array" ref="A15">IF(ROW()-1 &lt;= AnosSimulacao*12, ROW()-1, "")</f>
        <v>14</v>
      </c>
      <c r="B15" s="5">
        <f t="shared" si="0"/>
        <v>2026</v>
      </c>
      <c r="C15" s="32" cm="1">
        <f t="array" ref="C15">IF(A15&lt;&gt;"", AporteInicial, "")</f>
        <v>500</v>
      </c>
      <c r="D15" s="32" cm="1">
        <f t="array" ref="D15">IF(A15=1, AporteInicial+AporteMensal, IF(A15&lt;&gt;"", AporteMensal, ""))</f>
        <v>150</v>
      </c>
      <c r="E15" s="32" cm="1">
        <f t="array" ref="E15">IF(A15&lt;&gt;"", D15 * PercentualPapel, "")</f>
        <v>60</v>
      </c>
      <c r="F15" s="32" cm="1">
        <f t="array" ref="F15">IF(A15&lt;&gt;"", D15 * PercentualTijolo, "")</f>
        <v>90</v>
      </c>
      <c r="G15" s="32" cm="1">
        <f t="array" ref="G15">IF(A15=1, AporteInicial * PercentualPapel, IF(A15&lt;&gt;"", J14, ""))</f>
        <v>1349.1367513213684</v>
      </c>
      <c r="H15" s="32" cm="1">
        <f t="array" ref="H15">IF(A15&lt;&gt;"", G15 * RendimentoPapelCenario, "")</f>
        <v>16.18964101585642</v>
      </c>
      <c r="I15" s="32" cm="1">
        <f t="array" ref="I15">IF(A15&lt;&gt;"", G15 * (ValorizacaoPapelCenario/12), "")</f>
        <v>5.6214031305057013</v>
      </c>
      <c r="J15" s="32">
        <f t="shared" si="1"/>
        <v>1430.9477954677307</v>
      </c>
      <c r="K15" s="32" cm="1">
        <f t="array" ref="K15">IF(A15=1, AporteInicial * PercentualTijolo, IF(A15&lt;&gt;"", N14, ""))</f>
        <v>2015.2616955496574</v>
      </c>
      <c r="L15" s="32" cm="1">
        <f t="array" ref="L15">IF(A15&lt;&gt;"", K15 * RendimentoTijoloCenario, "")</f>
        <v>18.137355259946915</v>
      </c>
      <c r="M15" s="32" cm="1">
        <f t="array" ref="M15">IF(A15&lt;&gt;"", K15 * (ValorizacaoTijoloCenario/12), "")</f>
        <v>13.435077970331051</v>
      </c>
      <c r="N15" s="32">
        <f>IF(A15&lt;&gt;"", K15 + F15 + L15 + M15, "")</f>
        <v>2136.8341287799353</v>
      </c>
      <c r="O15" s="32">
        <f>IF(A15&lt;&gt;"", H15 + L15, "")</f>
        <v>34.326996275803339</v>
      </c>
      <c r="P15" s="32">
        <f>IF(A15&lt;&gt;"", J15 + N15, "")</f>
        <v>3567.7819242476662</v>
      </c>
    </row>
    <row r="16" spans="1:16">
      <c r="A16" s="5" cm="1">
        <f t="array" ref="A16">IF(ROW()-1 &lt;= AnosSimulacao*12, ROW()-1, "")</f>
        <v>15</v>
      </c>
      <c r="B16" s="5">
        <f t="shared" si="0"/>
        <v>2026</v>
      </c>
      <c r="C16" s="32" cm="1">
        <f t="array" ref="C16">IF(A16&lt;&gt;"", AporteInicial, "")</f>
        <v>500</v>
      </c>
      <c r="D16" s="32" cm="1">
        <f t="array" ref="D16">IF(A16=1, AporteInicial+AporteMensal, IF(A16&lt;&gt;"", AporteMensal, ""))</f>
        <v>150</v>
      </c>
      <c r="E16" s="32" cm="1">
        <f t="array" ref="E16">IF(A16&lt;&gt;"", D16 * PercentualPapel, "")</f>
        <v>60</v>
      </c>
      <c r="F16" s="32" cm="1">
        <f t="array" ref="F16">IF(A16&lt;&gt;"", D16 * PercentualTijolo, "")</f>
        <v>90</v>
      </c>
      <c r="G16" s="32" cm="1">
        <f t="array" ref="G16">IF(A16=1, AporteInicial * PercentualPapel, IF(A16&lt;&gt;"", J15, ""))</f>
        <v>1430.9477954677307</v>
      </c>
      <c r="H16" s="32" cm="1">
        <f t="array" ref="H16">IF(A16&lt;&gt;"", G16 * RendimentoPapelCenario, "")</f>
        <v>17.171373545612767</v>
      </c>
      <c r="I16" s="32" cm="1">
        <f t="array" ref="I16">IF(A16&lt;&gt;"", G16 * (ValorizacaoPapelCenario/12), "")</f>
        <v>5.9622824811155439</v>
      </c>
      <c r="J16" s="32">
        <f t="shared" si="1"/>
        <v>1514.0814514944591</v>
      </c>
      <c r="K16" s="32" cm="1">
        <f t="array" ref="K16">IF(A16=1, AporteInicial * PercentualTijolo, IF(A16&lt;&gt;"", N15, ""))</f>
        <v>2136.8341287799353</v>
      </c>
      <c r="L16" s="32" cm="1">
        <f t="array" ref="L16">IF(A16&lt;&gt;"", K16 * RendimentoTijoloCenario, "")</f>
        <v>19.231507159019415</v>
      </c>
      <c r="M16" s="32" cm="1">
        <f t="array" ref="M16">IF(A16&lt;&gt;"", K16 * (ValorizacaoTijoloCenario/12), "")</f>
        <v>14.245560858532903</v>
      </c>
      <c r="N16" s="32">
        <f>IF(A16&lt;&gt;"", K16 + F16 + L16 + M16, "")</f>
        <v>2260.3111967974874</v>
      </c>
      <c r="O16" s="32">
        <f>IF(A16&lt;&gt;"", H16 + L16, "")</f>
        <v>36.402880704632182</v>
      </c>
      <c r="P16" s="32">
        <f>IF(A16&lt;&gt;"", J16 + N16, "")</f>
        <v>3774.3926482919464</v>
      </c>
    </row>
    <row r="17" spans="1:16">
      <c r="A17" s="5" cm="1">
        <f t="array" ref="A17">IF(ROW()-1 &lt;= AnosSimulacao*12, ROW()-1, "")</f>
        <v>16</v>
      </c>
      <c r="B17" s="5">
        <f t="shared" si="0"/>
        <v>2026</v>
      </c>
      <c r="C17" s="32" cm="1">
        <f t="array" ref="C17">IF(A17&lt;&gt;"", AporteInicial, "")</f>
        <v>500</v>
      </c>
      <c r="D17" s="32" cm="1">
        <f t="array" ref="D17">IF(A17=1, AporteInicial+AporteMensal, IF(A17&lt;&gt;"", AporteMensal, ""))</f>
        <v>150</v>
      </c>
      <c r="E17" s="32" cm="1">
        <f t="array" ref="E17">IF(A17&lt;&gt;"", D17 * PercentualPapel, "")</f>
        <v>60</v>
      </c>
      <c r="F17" s="32" cm="1">
        <f t="array" ref="F17">IF(A17&lt;&gt;"", D17 * PercentualTijolo, "")</f>
        <v>90</v>
      </c>
      <c r="G17" s="32" cm="1">
        <f t="array" ref="G17">IF(A17=1, AporteInicial * PercentualPapel, IF(A17&lt;&gt;"", J16, ""))</f>
        <v>1514.0814514944591</v>
      </c>
      <c r="H17" s="32" cm="1">
        <f t="array" ref="H17">IF(A17&lt;&gt;"", G17 * RendimentoPapelCenario, "")</f>
        <v>18.168977417933508</v>
      </c>
      <c r="I17" s="32" cm="1">
        <f t="array" ref="I17">IF(A17&lt;&gt;"", G17 * (ValorizacaoPapelCenario/12), "")</f>
        <v>6.3086727145602461</v>
      </c>
      <c r="J17" s="32">
        <f t="shared" si="1"/>
        <v>1598.559101626953</v>
      </c>
      <c r="K17" s="32" cm="1">
        <f t="array" ref="K17">IF(A17=1, AporteInicial * PercentualTijolo, IF(A17&lt;&gt;"", N16, ""))</f>
        <v>2260.3111967974874</v>
      </c>
      <c r="L17" s="32" cm="1">
        <f t="array" ref="L17">IF(A17&lt;&gt;"", K17 * RendimentoTijoloCenario, "")</f>
        <v>20.342800771177384</v>
      </c>
      <c r="M17" s="32" cm="1">
        <f t="array" ref="M17">IF(A17&lt;&gt;"", K17 * (ValorizacaoTijoloCenario/12), "")</f>
        <v>15.068741311983249</v>
      </c>
      <c r="N17" s="32">
        <f>IF(A17&lt;&gt;"", K17 + F17 + L17 + M17, "")</f>
        <v>2385.7227388806477</v>
      </c>
      <c r="O17" s="32">
        <f>IF(A17&lt;&gt;"", H17 + L17, "")</f>
        <v>38.511778189110892</v>
      </c>
      <c r="P17" s="32">
        <f>IF(A17&lt;&gt;"", J17 + N17, "")</f>
        <v>3984.2818405076005</v>
      </c>
    </row>
    <row r="18" spans="1:16">
      <c r="A18" s="5" cm="1">
        <f t="array" ref="A18">IF(ROW()-1 &lt;= AnosSimulacao*12, ROW()-1, "")</f>
        <v>17</v>
      </c>
      <c r="B18" s="5">
        <f t="shared" si="0"/>
        <v>2026</v>
      </c>
      <c r="C18" s="32" cm="1">
        <f t="array" ref="C18">IF(A18&lt;&gt;"", AporteInicial, "")</f>
        <v>500</v>
      </c>
      <c r="D18" s="32" cm="1">
        <f t="array" ref="D18">IF(A18=1, AporteInicial+AporteMensal, IF(A18&lt;&gt;"", AporteMensal, ""))</f>
        <v>150</v>
      </c>
      <c r="E18" s="32" cm="1">
        <f t="array" ref="E18">IF(A18&lt;&gt;"", D18 * PercentualPapel, "")</f>
        <v>60</v>
      </c>
      <c r="F18" s="32" cm="1">
        <f t="array" ref="F18">IF(A18&lt;&gt;"", D18 * PercentualTijolo, "")</f>
        <v>90</v>
      </c>
      <c r="G18" s="32" cm="1">
        <f t="array" ref="G18">IF(A18=1, AporteInicial * PercentualPapel, IF(A18&lt;&gt;"", J17, ""))</f>
        <v>1598.559101626953</v>
      </c>
      <c r="H18" s="32" cm="1">
        <f t="array" ref="H18">IF(A18&lt;&gt;"", G18 * RendimentoPapelCenario, "")</f>
        <v>19.182709219523435</v>
      </c>
      <c r="I18" s="32" cm="1">
        <f t="array" ref="I18">IF(A18&lt;&gt;"", G18 * (ValorizacaoPapelCenario/12), "")</f>
        <v>6.6606629234456376</v>
      </c>
      <c r="J18" s="32">
        <f t="shared" si="1"/>
        <v>1684.4024737699222</v>
      </c>
      <c r="K18" s="32" cm="1">
        <f t="array" ref="K18">IF(A18=1, AporteInicial * PercentualTijolo, IF(A18&lt;&gt;"", N17, ""))</f>
        <v>2385.7227388806477</v>
      </c>
      <c r="L18" s="32" cm="1">
        <f t="array" ref="L18">IF(A18&lt;&gt;"", K18 * RendimentoTijoloCenario, "")</f>
        <v>21.471504649925826</v>
      </c>
      <c r="M18" s="32" cm="1">
        <f t="array" ref="M18">IF(A18&lt;&gt;"", K18 * (ValorizacaoTijoloCenario/12), "")</f>
        <v>15.904818259204319</v>
      </c>
      <c r="N18" s="32">
        <f>IF(A18&lt;&gt;"", K18 + F18 + L18 + M18, "")</f>
        <v>2513.0990617897778</v>
      </c>
      <c r="O18" s="32">
        <f>IF(A18&lt;&gt;"", H18 + L18, "")</f>
        <v>40.654213869449265</v>
      </c>
      <c r="P18" s="32">
        <f>IF(A18&lt;&gt;"", J18 + N18, "")</f>
        <v>4197.5015355596997</v>
      </c>
    </row>
    <row r="19" spans="1:16">
      <c r="A19" s="5" cm="1">
        <f t="array" ref="A19">IF(ROW()-1 &lt;= AnosSimulacao*12, ROW()-1, "")</f>
        <v>18</v>
      </c>
      <c r="B19" s="5">
        <f t="shared" si="0"/>
        <v>2026</v>
      </c>
      <c r="C19" s="32" cm="1">
        <f t="array" ref="C19">IF(A19&lt;&gt;"", AporteInicial, "")</f>
        <v>500</v>
      </c>
      <c r="D19" s="32" cm="1">
        <f t="array" ref="D19">IF(A19=1, AporteInicial+AporteMensal, IF(A19&lt;&gt;"", AporteMensal, ""))</f>
        <v>150</v>
      </c>
      <c r="E19" s="32" cm="1">
        <f t="array" ref="E19">IF(A19&lt;&gt;"", D19 * PercentualPapel, "")</f>
        <v>60</v>
      </c>
      <c r="F19" s="32" cm="1">
        <f t="array" ref="F19">IF(A19&lt;&gt;"", D19 * PercentualTijolo, "")</f>
        <v>90</v>
      </c>
      <c r="G19" s="32" cm="1">
        <f t="array" ref="G19">IF(A19=1, AporteInicial * PercentualPapel, IF(A19&lt;&gt;"", J18, ""))</f>
        <v>1684.4024737699222</v>
      </c>
      <c r="H19" s="32" cm="1">
        <f t="array" ref="H19">IF(A19&lt;&gt;"", G19 * RendimentoPapelCenario, "")</f>
        <v>20.212829685239065</v>
      </c>
      <c r="I19" s="32" cm="1">
        <f t="array" ref="I19">IF(A19&lt;&gt;"", G19 * (ValorizacaoPapelCenario/12), "")</f>
        <v>7.0183436407080091</v>
      </c>
      <c r="J19" s="32">
        <f t="shared" si="1"/>
        <v>1771.6336470958693</v>
      </c>
      <c r="K19" s="32" cm="1">
        <f t="array" ref="K19">IF(A19=1, AporteInicial * PercentualTijolo, IF(A19&lt;&gt;"", N18, ""))</f>
        <v>2513.0990617897778</v>
      </c>
      <c r="L19" s="32" cm="1">
        <f t="array" ref="L19">IF(A19&lt;&gt;"", K19 * RendimentoTijoloCenario, "")</f>
        <v>22.617891556107999</v>
      </c>
      <c r="M19" s="32" cm="1">
        <f t="array" ref="M19">IF(A19&lt;&gt;"", K19 * (ValorizacaoTijoloCenario/12), "")</f>
        <v>16.753993745265188</v>
      </c>
      <c r="N19" s="32">
        <f>IF(A19&lt;&gt;"", K19 + F19 + L19 + M19, "")</f>
        <v>2642.4709470911512</v>
      </c>
      <c r="O19" s="32">
        <f>IF(A19&lt;&gt;"", H19 + L19, "")</f>
        <v>42.830721241347064</v>
      </c>
      <c r="P19" s="32">
        <f>IF(A19&lt;&gt;"", J19 + N19, "")</f>
        <v>4414.1045941870207</v>
      </c>
    </row>
    <row r="20" spans="1:16">
      <c r="A20" s="5" cm="1">
        <f t="array" ref="A20">IF(ROW()-1 &lt;= AnosSimulacao*12, ROW()-1, "")</f>
        <v>19</v>
      </c>
      <c r="B20" s="5">
        <f t="shared" si="0"/>
        <v>2026</v>
      </c>
      <c r="C20" s="32" cm="1">
        <f t="array" ref="C20">IF(A20&lt;&gt;"", AporteInicial, "")</f>
        <v>500</v>
      </c>
      <c r="D20" s="32" cm="1">
        <f t="array" ref="D20">IF(A20=1, AporteInicial+AporteMensal, IF(A20&lt;&gt;"", AporteMensal, ""))</f>
        <v>150</v>
      </c>
      <c r="E20" s="32" cm="1">
        <f t="array" ref="E20">IF(A20&lt;&gt;"", D20 * PercentualPapel, "")</f>
        <v>60</v>
      </c>
      <c r="F20" s="32" cm="1">
        <f t="array" ref="F20">IF(A20&lt;&gt;"", D20 * PercentualTijolo, "")</f>
        <v>90</v>
      </c>
      <c r="G20" s="32" cm="1">
        <f t="array" ref="G20">IF(A20=1, AporteInicial * PercentualPapel, IF(A20&lt;&gt;"", J19, ""))</f>
        <v>1771.6336470958693</v>
      </c>
      <c r="H20" s="32" cm="1">
        <f t="array" ref="H20">IF(A20&lt;&gt;"", G20 * RendimentoPapelCenario, "")</f>
        <v>21.25960376515043</v>
      </c>
      <c r="I20" s="32" cm="1">
        <f t="array" ref="I20">IF(A20&lt;&gt;"", G20 * (ValorizacaoPapelCenario/12), "")</f>
        <v>7.3818068628994551</v>
      </c>
      <c r="J20" s="32">
        <f t="shared" si="1"/>
        <v>1860.2750577239192</v>
      </c>
      <c r="K20" s="32" cm="1">
        <f t="array" ref="K20">IF(A20=1, AporteInicial * PercentualTijolo, IF(A20&lt;&gt;"", N19, ""))</f>
        <v>2642.4709470911512</v>
      </c>
      <c r="L20" s="32" cm="1">
        <f t="array" ref="L20">IF(A20&lt;&gt;"", K20 * RendimentoTijoloCenario, "")</f>
        <v>23.782238523820357</v>
      </c>
      <c r="M20" s="32" cm="1">
        <f t="array" ref="M20">IF(A20&lt;&gt;"", K20 * (ValorizacaoTijoloCenario/12), "")</f>
        <v>17.616472980607675</v>
      </c>
      <c r="N20" s="32">
        <f>IF(A20&lt;&gt;"", K20 + F20 + L20 + M20, "")</f>
        <v>2773.8696585955795</v>
      </c>
      <c r="O20" s="32">
        <f>IF(A20&lt;&gt;"", H20 + L20, "")</f>
        <v>45.041842288970784</v>
      </c>
      <c r="P20" s="32">
        <f>IF(A20&lt;&gt;"", J20 + N20, "")</f>
        <v>4634.1447163194989</v>
      </c>
    </row>
    <row r="21" spans="1:16">
      <c r="A21" s="5" cm="1">
        <f t="array" ref="A21">IF(ROW()-1 &lt;= AnosSimulacao*12, ROW()-1, "")</f>
        <v>20</v>
      </c>
      <c r="B21" s="5">
        <f t="shared" si="0"/>
        <v>2026</v>
      </c>
      <c r="C21" s="32" cm="1">
        <f t="array" ref="C21">IF(A21&lt;&gt;"", AporteInicial, "")</f>
        <v>500</v>
      </c>
      <c r="D21" s="32" cm="1">
        <f t="array" ref="D21">IF(A21=1, AporteInicial+AporteMensal, IF(A21&lt;&gt;"", AporteMensal, ""))</f>
        <v>150</v>
      </c>
      <c r="E21" s="32" cm="1">
        <f t="array" ref="E21">IF(A21&lt;&gt;"", D21 * PercentualPapel, "")</f>
        <v>60</v>
      </c>
      <c r="F21" s="32" cm="1">
        <f t="array" ref="F21">IF(A21&lt;&gt;"", D21 * PercentualTijolo, "")</f>
        <v>90</v>
      </c>
      <c r="G21" s="32" cm="1">
        <f t="array" ref="G21">IF(A21=1, AporteInicial * PercentualPapel, IF(A21&lt;&gt;"", J20, ""))</f>
        <v>1860.2750577239192</v>
      </c>
      <c r="H21" s="32" cm="1">
        <f t="array" ref="H21">IF(A21&lt;&gt;"", G21 * RendimentoPapelCenario, "")</f>
        <v>22.323300692687031</v>
      </c>
      <c r="I21" s="32" cm="1">
        <f t="array" ref="I21">IF(A21&lt;&gt;"", G21 * (ValorizacaoPapelCenario/12), "")</f>
        <v>7.7511460738496636</v>
      </c>
      <c r="J21" s="32">
        <f t="shared" si="1"/>
        <v>1950.349504490456</v>
      </c>
      <c r="K21" s="32" cm="1">
        <f t="array" ref="K21">IF(A21=1, AporteInicial * PercentualTijolo, IF(A21&lt;&gt;"", N20, ""))</f>
        <v>2773.8696585955795</v>
      </c>
      <c r="L21" s="32" cm="1">
        <f t="array" ref="L21">IF(A21&lt;&gt;"", K21 * RendimentoTijoloCenario, "")</f>
        <v>24.964826927360214</v>
      </c>
      <c r="M21" s="32" cm="1">
        <f t="array" ref="M21">IF(A21&lt;&gt;"", K21 * (ValorizacaoTijoloCenario/12), "")</f>
        <v>18.492464390637199</v>
      </c>
      <c r="N21" s="32">
        <f>IF(A21&lt;&gt;"", K21 + F21 + L21 + M21, "")</f>
        <v>2907.3269499135768</v>
      </c>
      <c r="O21" s="32">
        <f>IF(A21&lt;&gt;"", H21 + L21, "")</f>
        <v>47.288127620047248</v>
      </c>
      <c r="P21" s="32">
        <f>IF(A21&lt;&gt;"", J21 + N21, "")</f>
        <v>4857.6764544040325</v>
      </c>
    </row>
    <row r="22" spans="1:16">
      <c r="A22" s="5" cm="1">
        <f t="array" ref="A22">IF(ROW()-1 &lt;= AnosSimulacao*12, ROW()-1, "")</f>
        <v>21</v>
      </c>
      <c r="B22" s="5">
        <f t="shared" si="0"/>
        <v>2026</v>
      </c>
      <c r="C22" s="32" cm="1">
        <f t="array" ref="C22">IF(A22&lt;&gt;"", AporteInicial, "")</f>
        <v>500</v>
      </c>
      <c r="D22" s="32" cm="1">
        <f t="array" ref="D22">IF(A22=1, AporteInicial+AporteMensal, IF(A22&lt;&gt;"", AporteMensal, ""))</f>
        <v>150</v>
      </c>
      <c r="E22" s="32" cm="1">
        <f t="array" ref="E22">IF(A22&lt;&gt;"", D22 * PercentualPapel, "")</f>
        <v>60</v>
      </c>
      <c r="F22" s="32" cm="1">
        <f t="array" ref="F22">IF(A22&lt;&gt;"", D22 * PercentualTijolo, "")</f>
        <v>90</v>
      </c>
      <c r="G22" s="32" cm="1">
        <f t="array" ref="G22">IF(A22=1, AporteInicial * PercentualPapel, IF(A22&lt;&gt;"", J21, ""))</f>
        <v>1950.349504490456</v>
      </c>
      <c r="H22" s="32" cm="1">
        <f t="array" ref="H22">IF(A22&lt;&gt;"", G22 * RendimentoPapelCenario, "")</f>
        <v>23.404194053885472</v>
      </c>
      <c r="I22" s="32" cm="1">
        <f t="array" ref="I22">IF(A22&lt;&gt;"", G22 * (ValorizacaoPapelCenario/12), "")</f>
        <v>8.1264562687102337</v>
      </c>
      <c r="J22" s="32">
        <f t="shared" si="1"/>
        <v>2041.8801548130516</v>
      </c>
      <c r="K22" s="32" cm="1">
        <f t="array" ref="K22">IF(A22=1, AporteInicial * PercentualTijolo, IF(A22&lt;&gt;"", N21, ""))</f>
        <v>2907.3269499135768</v>
      </c>
      <c r="L22" s="32" cm="1">
        <f t="array" ref="L22">IF(A22&lt;&gt;"", K22 * RendimentoTijoloCenario, "")</f>
        <v>26.165942549222187</v>
      </c>
      <c r="M22" s="32" cm="1">
        <f t="array" ref="M22">IF(A22&lt;&gt;"", K22 * (ValorizacaoTijoloCenario/12), "")</f>
        <v>19.382179666090511</v>
      </c>
      <c r="N22" s="32">
        <f>IF(A22&lt;&gt;"", K22 + F22 + L22 + M22, "")</f>
        <v>3042.8750721288893</v>
      </c>
      <c r="O22" s="32">
        <f>IF(A22&lt;&gt;"", H22 + L22, "")</f>
        <v>49.570136603107656</v>
      </c>
      <c r="P22" s="32">
        <f>IF(A22&lt;&gt;"", J22 + N22, "")</f>
        <v>5084.7552269419411</v>
      </c>
    </row>
    <row r="23" spans="1:16">
      <c r="A23" s="5" cm="1">
        <f t="array" ref="A23">IF(ROW()-1 &lt;= AnosSimulacao*12, ROW()-1, "")</f>
        <v>22</v>
      </c>
      <c r="B23" s="5">
        <f t="shared" si="0"/>
        <v>2026</v>
      </c>
      <c r="C23" s="32" cm="1">
        <f t="array" ref="C23">IF(A23&lt;&gt;"", AporteInicial, "")</f>
        <v>500</v>
      </c>
      <c r="D23" s="32" cm="1">
        <f t="array" ref="D23">IF(A23=1, AporteInicial+AporteMensal, IF(A23&lt;&gt;"", AporteMensal, ""))</f>
        <v>150</v>
      </c>
      <c r="E23" s="32" cm="1">
        <f t="array" ref="E23">IF(A23&lt;&gt;"", D23 * PercentualPapel, "")</f>
        <v>60</v>
      </c>
      <c r="F23" s="32" cm="1">
        <f t="array" ref="F23">IF(A23&lt;&gt;"", D23 * PercentualTijolo, "")</f>
        <v>90</v>
      </c>
      <c r="G23" s="32" cm="1">
        <f t="array" ref="G23">IF(A23=1, AporteInicial * PercentualPapel, IF(A23&lt;&gt;"", J22, ""))</f>
        <v>2041.8801548130516</v>
      </c>
      <c r="H23" s="32" cm="1">
        <f t="array" ref="H23">IF(A23&lt;&gt;"", G23 * RendimentoPapelCenario, "")</f>
        <v>24.502561857756621</v>
      </c>
      <c r="I23" s="32" cm="1">
        <f t="array" ref="I23">IF(A23&lt;&gt;"", G23 * (ValorizacaoPapelCenario/12), "")</f>
        <v>8.5078339783877155</v>
      </c>
      <c r="J23" s="32">
        <f t="shared" si="1"/>
        <v>2134.8905506491956</v>
      </c>
      <c r="K23" s="32" cm="1">
        <f t="array" ref="K23">IF(A23=1, AporteInicial * PercentualTijolo, IF(A23&lt;&gt;"", N22, ""))</f>
        <v>3042.8750721288893</v>
      </c>
      <c r="L23" s="32" cm="1">
        <f t="array" ref="L23">IF(A23&lt;&gt;"", K23 * RendimentoTijoloCenario, "")</f>
        <v>27.385875649160003</v>
      </c>
      <c r="M23" s="32" cm="1">
        <f t="array" ref="M23">IF(A23&lt;&gt;"", K23 * (ValorizacaoTijoloCenario/12), "")</f>
        <v>20.285833814192596</v>
      </c>
      <c r="N23" s="32">
        <f>IF(A23&lt;&gt;"", K23 + F23 + L23 + M23, "")</f>
        <v>3180.546781592242</v>
      </c>
      <c r="O23" s="32">
        <f>IF(A23&lt;&gt;"", H23 + L23, "")</f>
        <v>51.888437506916624</v>
      </c>
      <c r="P23" s="32">
        <f>IF(A23&lt;&gt;"", J23 + N23, "")</f>
        <v>5315.4373322414376</v>
      </c>
    </row>
    <row r="24" spans="1:16">
      <c r="A24" s="5" cm="1">
        <f t="array" ref="A24">IF(ROW()-1 &lt;= AnosSimulacao*12, ROW()-1, "")</f>
        <v>23</v>
      </c>
      <c r="B24" s="5">
        <f t="shared" si="0"/>
        <v>2026</v>
      </c>
      <c r="C24" s="32" cm="1">
        <f t="array" ref="C24">IF(A24&lt;&gt;"", AporteInicial, "")</f>
        <v>500</v>
      </c>
      <c r="D24" s="32" cm="1">
        <f t="array" ref="D24">IF(A24=1, AporteInicial+AporteMensal, IF(A24&lt;&gt;"", AporteMensal, ""))</f>
        <v>150</v>
      </c>
      <c r="E24" s="32" cm="1">
        <f t="array" ref="E24">IF(A24&lt;&gt;"", D24 * PercentualPapel, "")</f>
        <v>60</v>
      </c>
      <c r="F24" s="32" cm="1">
        <f t="array" ref="F24">IF(A24&lt;&gt;"", D24 * PercentualTijolo, "")</f>
        <v>90</v>
      </c>
      <c r="G24" s="32" cm="1">
        <f t="array" ref="G24">IF(A24=1, AporteInicial * PercentualPapel, IF(A24&lt;&gt;"", J23, ""))</f>
        <v>2134.8905506491956</v>
      </c>
      <c r="H24" s="32" cm="1">
        <f t="array" ref="H24">IF(A24&lt;&gt;"", G24 * RendimentoPapelCenario, "")</f>
        <v>25.618686607790348</v>
      </c>
      <c r="I24" s="32" cm="1">
        <f t="array" ref="I24">IF(A24&lt;&gt;"", G24 * (ValorizacaoPapelCenario/12), "")</f>
        <v>8.8953772943716487</v>
      </c>
      <c r="J24" s="32">
        <f t="shared" si="1"/>
        <v>2229.4046145513576</v>
      </c>
      <c r="K24" s="32" cm="1">
        <f t="array" ref="K24">IF(A24=1, AporteInicial * PercentualTijolo, IF(A24&lt;&gt;"", N23, ""))</f>
        <v>3180.546781592242</v>
      </c>
      <c r="L24" s="32" cm="1">
        <f t="array" ref="L24">IF(A24&lt;&gt;"", K24 * RendimentoTijoloCenario, "")</f>
        <v>28.624921034330175</v>
      </c>
      <c r="M24" s="32" cm="1">
        <f t="array" ref="M24">IF(A24&lt;&gt;"", K24 * (ValorizacaoTijoloCenario/12), "")</f>
        <v>21.203645210614948</v>
      </c>
      <c r="N24" s="32">
        <f>IF(A24&lt;&gt;"", K24 + F24 + L24 + M24, "")</f>
        <v>3320.3753478371873</v>
      </c>
      <c r="O24" s="32">
        <f>IF(A24&lt;&gt;"", H24 + L24, "")</f>
        <v>54.243607642120523</v>
      </c>
      <c r="P24" s="32">
        <f>IF(A24&lt;&gt;"", J24 + N24, "")</f>
        <v>5549.7799623885448</v>
      </c>
    </row>
    <row r="25" spans="1:16">
      <c r="A25" s="5" cm="1">
        <f t="array" ref="A25">IF(ROW()-1 &lt;= AnosSimulacao*12, ROW()-1, "")</f>
        <v>24</v>
      </c>
      <c r="B25" s="5">
        <f t="shared" si="0"/>
        <v>2026</v>
      </c>
      <c r="C25" s="32" cm="1">
        <f t="array" ref="C25">IF(A25&lt;&gt;"", AporteInicial, "")</f>
        <v>500</v>
      </c>
      <c r="D25" s="32" cm="1">
        <f t="array" ref="D25">IF(A25=1, AporteInicial+AporteMensal, IF(A25&lt;&gt;"", AporteMensal, ""))</f>
        <v>150</v>
      </c>
      <c r="E25" s="32" cm="1">
        <f t="array" ref="E25">IF(A25&lt;&gt;"", D25 * PercentualPapel, "")</f>
        <v>60</v>
      </c>
      <c r="F25" s="32" cm="1">
        <f t="array" ref="F25">IF(A25&lt;&gt;"", D25 * PercentualTijolo, "")</f>
        <v>90</v>
      </c>
      <c r="G25" s="32" cm="1">
        <f t="array" ref="G25">IF(A25=1, AporteInicial * PercentualPapel, IF(A25&lt;&gt;"", J24, ""))</f>
        <v>2229.4046145513576</v>
      </c>
      <c r="H25" s="32" cm="1">
        <f t="array" ref="H25">IF(A25&lt;&gt;"", G25 * RendimentoPapelCenario, "")</f>
        <v>26.752855374616292</v>
      </c>
      <c r="I25" s="32" cm="1">
        <f t="array" ref="I25">IF(A25&lt;&gt;"", G25 * (ValorizacaoPapelCenario/12), "")</f>
        <v>9.2891858939639889</v>
      </c>
      <c r="J25" s="32">
        <f t="shared" si="1"/>
        <v>2325.4466558199379</v>
      </c>
      <c r="K25" s="32" cm="1">
        <f t="array" ref="K25">IF(A25=1, AporteInicial * PercentualTijolo, IF(A25&lt;&gt;"", N24, ""))</f>
        <v>3320.3753478371873</v>
      </c>
      <c r="L25" s="32" cm="1">
        <f t="array" ref="L25">IF(A25&lt;&gt;"", K25 * RendimentoTijoloCenario, "")</f>
        <v>29.883378130534684</v>
      </c>
      <c r="M25" s="32" cm="1">
        <f t="array" ref="M25">IF(A25&lt;&gt;"", K25 * (ValorizacaoTijoloCenario/12), "")</f>
        <v>22.135835652247916</v>
      </c>
      <c r="N25" s="32">
        <f>IF(A25&lt;&gt;"", K25 + F25 + L25 + M25, "")</f>
        <v>3462.3945616199699</v>
      </c>
      <c r="O25" s="32">
        <f>IF(A25&lt;&gt;"", H25 + L25, "")</f>
        <v>56.636233505150976</v>
      </c>
      <c r="P25" s="32">
        <f>IF(A25&lt;&gt;"", J25 + N25, "")</f>
        <v>5787.8412174399073</v>
      </c>
    </row>
    <row r="26" spans="1:16">
      <c r="A26" s="5" cm="1">
        <f t="array" ref="A26">IF(ROW()-1 &lt;= AnosSimulacao*12, ROW()-1, "")</f>
        <v>25</v>
      </c>
      <c r="B26" s="5">
        <f t="shared" si="0"/>
        <v>2027</v>
      </c>
      <c r="C26" s="32" cm="1">
        <f t="array" ref="C26">IF(A26&lt;&gt;"", AporteInicial, "")</f>
        <v>500</v>
      </c>
      <c r="D26" s="32" cm="1">
        <f t="array" ref="D26">IF(A26=1, AporteInicial+AporteMensal, IF(A26&lt;&gt;"", AporteMensal, ""))</f>
        <v>150</v>
      </c>
      <c r="E26" s="32" cm="1">
        <f t="array" ref="E26">IF(A26&lt;&gt;"", D26 * PercentualPapel, "")</f>
        <v>60</v>
      </c>
      <c r="F26" s="32" cm="1">
        <f t="array" ref="F26">IF(A26&lt;&gt;"", D26 * PercentualTijolo, "")</f>
        <v>90</v>
      </c>
      <c r="G26" s="32" cm="1">
        <f t="array" ref="G26">IF(A26=1, AporteInicial * PercentualPapel, IF(A26&lt;&gt;"", J25, ""))</f>
        <v>2325.4466558199379</v>
      </c>
      <c r="H26" s="32" cm="1">
        <f t="array" ref="H26">IF(A26&lt;&gt;"", G26 * RendimentoPapelCenario, "")</f>
        <v>27.905359869839256</v>
      </c>
      <c r="I26" s="32" cm="1">
        <f t="array" ref="I26">IF(A26&lt;&gt;"", G26 * (ValorizacaoPapelCenario/12), "")</f>
        <v>9.6893610659164082</v>
      </c>
      <c r="J26" s="32">
        <f t="shared" si="1"/>
        <v>2423.0413767556934</v>
      </c>
      <c r="K26" s="32" cm="1">
        <f t="array" ref="K26">IF(A26=1, AporteInicial * PercentualTijolo, IF(A26&lt;&gt;"", N25, ""))</f>
        <v>3462.3945616199699</v>
      </c>
      <c r="L26" s="32" cm="1">
        <f t="array" ref="L26">IF(A26&lt;&gt;"", K26 * RendimentoTijoloCenario, "")</f>
        <v>31.161551054579725</v>
      </c>
      <c r="M26" s="32" cm="1">
        <f t="array" ref="M26">IF(A26&lt;&gt;"", K26 * (ValorizacaoTijoloCenario/12), "")</f>
        <v>23.082630410799801</v>
      </c>
      <c r="N26" s="32">
        <f>IF(A26&lt;&gt;"", K26 + F26 + L26 + M26, "")</f>
        <v>3606.6387430853497</v>
      </c>
      <c r="O26" s="32">
        <f>IF(A26&lt;&gt;"", H26 + L26, "")</f>
        <v>59.066910924418977</v>
      </c>
      <c r="P26" s="32">
        <f>IF(A26&lt;&gt;"", J26 + N26, "")</f>
        <v>6029.6801198410431</v>
      </c>
    </row>
    <row r="27" spans="1:16">
      <c r="A27" s="5" cm="1">
        <f t="array" ref="A27">IF(ROW()-1 &lt;= AnosSimulacao*12, ROW()-1, "")</f>
        <v>26</v>
      </c>
      <c r="B27" s="5">
        <f t="shared" si="0"/>
        <v>2027</v>
      </c>
      <c r="C27" s="32" cm="1">
        <f t="array" ref="C27">IF(A27&lt;&gt;"", AporteInicial, "")</f>
        <v>500</v>
      </c>
      <c r="D27" s="32" cm="1">
        <f t="array" ref="D27">IF(A27=1, AporteInicial+AporteMensal, IF(A27&lt;&gt;"", AporteMensal, ""))</f>
        <v>150</v>
      </c>
      <c r="E27" s="32" cm="1">
        <f t="array" ref="E27">IF(A27&lt;&gt;"", D27 * PercentualPapel, "")</f>
        <v>60</v>
      </c>
      <c r="F27" s="32" cm="1">
        <f t="array" ref="F27">IF(A27&lt;&gt;"", D27 * PercentualTijolo, "")</f>
        <v>90</v>
      </c>
      <c r="G27" s="32" cm="1">
        <f t="array" ref="G27">IF(A27=1, AporteInicial * PercentualPapel, IF(A27&lt;&gt;"", J26, ""))</f>
        <v>2423.0413767556934</v>
      </c>
      <c r="H27" s="32" cm="1">
        <f t="array" ref="H27">IF(A27&lt;&gt;"", G27 * RendimentoPapelCenario, "")</f>
        <v>29.076496521068321</v>
      </c>
      <c r="I27" s="32" cm="1">
        <f t="array" ref="I27">IF(A27&lt;&gt;"", G27 * (ValorizacaoPapelCenario/12), "")</f>
        <v>10.096005736482056</v>
      </c>
      <c r="J27" s="32">
        <f t="shared" si="1"/>
        <v>2522.2138790132435</v>
      </c>
      <c r="K27" s="32" cm="1">
        <f t="array" ref="K27">IF(A27=1, AporteInicial * PercentualTijolo, IF(A27&lt;&gt;"", N26, ""))</f>
        <v>3606.6387430853497</v>
      </c>
      <c r="L27" s="32" cm="1">
        <f t="array" ref="L27">IF(A27&lt;&gt;"", K27 * RendimentoTijoloCenario, "")</f>
        <v>32.459748687768148</v>
      </c>
      <c r="M27" s="32" cm="1">
        <f t="array" ref="M27">IF(A27&lt;&gt;"", K27 * (ValorizacaoTijoloCenario/12), "")</f>
        <v>24.044258287235667</v>
      </c>
      <c r="N27" s="32">
        <f>IF(A27&lt;&gt;"", K27 + F27 + L27 + M27, "")</f>
        <v>3753.1427500603536</v>
      </c>
      <c r="O27" s="32">
        <f>IF(A27&lt;&gt;"", H27 + L27, "")</f>
        <v>61.536245208836469</v>
      </c>
      <c r="P27" s="32">
        <f>IF(A27&lt;&gt;"", J27 + N27, "")</f>
        <v>6275.3566290735971</v>
      </c>
    </row>
    <row r="28" spans="1:16">
      <c r="A28" s="5" cm="1">
        <f t="array" ref="A28">IF(ROW()-1 &lt;= AnosSimulacao*12, ROW()-1, "")</f>
        <v>27</v>
      </c>
      <c r="B28" s="5">
        <f t="shared" si="0"/>
        <v>2027</v>
      </c>
      <c r="C28" s="32" cm="1">
        <f t="array" ref="C28">IF(A28&lt;&gt;"", AporteInicial, "")</f>
        <v>500</v>
      </c>
      <c r="D28" s="32" cm="1">
        <f t="array" ref="D28">IF(A28=1, AporteInicial+AporteMensal, IF(A28&lt;&gt;"", AporteMensal, ""))</f>
        <v>150</v>
      </c>
      <c r="E28" s="32" cm="1">
        <f t="array" ref="E28">IF(A28&lt;&gt;"", D28 * PercentualPapel, "")</f>
        <v>60</v>
      </c>
      <c r="F28" s="32" cm="1">
        <f t="array" ref="F28">IF(A28&lt;&gt;"", D28 * PercentualTijolo, "")</f>
        <v>90</v>
      </c>
      <c r="G28" s="32" cm="1">
        <f t="array" ref="G28">IF(A28=1, AporteInicial * PercentualPapel, IF(A28&lt;&gt;"", J27, ""))</f>
        <v>2522.2138790132435</v>
      </c>
      <c r="H28" s="32" cm="1">
        <f t="array" ref="H28">IF(A28&lt;&gt;"", G28 * RendimentoPapelCenario, "")</f>
        <v>30.266566548158924</v>
      </c>
      <c r="I28" s="32" cm="1">
        <f t="array" ref="I28">IF(A28&lt;&gt;"", G28 * (ValorizacaoPapelCenario/12), "")</f>
        <v>10.509224495888514</v>
      </c>
      <c r="J28" s="32">
        <f t="shared" si="1"/>
        <v>2622.9896700572913</v>
      </c>
      <c r="K28" s="32" cm="1">
        <f t="array" ref="K28">IF(A28=1, AporteInicial * PercentualTijolo, IF(A28&lt;&gt;"", N27, ""))</f>
        <v>3753.1427500603536</v>
      </c>
      <c r="L28" s="32" cm="1">
        <f t="array" ref="L28">IF(A28&lt;&gt;"", K28 * RendimentoTijoloCenario, "")</f>
        <v>33.778284750543179</v>
      </c>
      <c r="M28" s="32" cm="1">
        <f t="array" ref="M28">IF(A28&lt;&gt;"", K28 * (ValorizacaoTijoloCenario/12), "")</f>
        <v>25.020951667069024</v>
      </c>
      <c r="N28" s="32">
        <f>IF(A28&lt;&gt;"", K28 + F28 + L28 + M28, "")</f>
        <v>3901.9419864779657</v>
      </c>
      <c r="O28" s="32">
        <f>IF(A28&lt;&gt;"", H28 + L28, "")</f>
        <v>64.044851298702099</v>
      </c>
      <c r="P28" s="32">
        <f>IF(A28&lt;&gt;"", J28 + N28, "")</f>
        <v>6524.9316565352565</v>
      </c>
    </row>
    <row r="29" spans="1:16">
      <c r="A29" s="5" cm="1">
        <f t="array" ref="A29">IF(ROW()-1 &lt;= AnosSimulacao*12, ROW()-1, "")</f>
        <v>28</v>
      </c>
      <c r="B29" s="5">
        <f t="shared" si="0"/>
        <v>2027</v>
      </c>
      <c r="C29" s="32" cm="1">
        <f t="array" ref="C29">IF(A29&lt;&gt;"", AporteInicial, "")</f>
        <v>500</v>
      </c>
      <c r="D29" s="32" cm="1">
        <f t="array" ref="D29">IF(A29=1, AporteInicial+AporteMensal, IF(A29&lt;&gt;"", AporteMensal, ""))</f>
        <v>150</v>
      </c>
      <c r="E29" s="32" cm="1">
        <f t="array" ref="E29">IF(A29&lt;&gt;"", D29 * PercentualPapel, "")</f>
        <v>60</v>
      </c>
      <c r="F29" s="32" cm="1">
        <f t="array" ref="F29">IF(A29&lt;&gt;"", D29 * PercentualTijolo, "")</f>
        <v>90</v>
      </c>
      <c r="G29" s="32" cm="1">
        <f t="array" ref="G29">IF(A29=1, AporteInicial * PercentualPapel, IF(A29&lt;&gt;"", J28, ""))</f>
        <v>2622.9896700572913</v>
      </c>
      <c r="H29" s="32" cm="1">
        <f t="array" ref="H29">IF(A29&lt;&gt;"", G29 * RendimentoPapelCenario, "")</f>
        <v>31.475876040687496</v>
      </c>
      <c r="I29" s="32" cm="1">
        <f t="array" ref="I29">IF(A29&lt;&gt;"", G29 * (ValorizacaoPapelCenario/12), "")</f>
        <v>10.929123625238713</v>
      </c>
      <c r="J29" s="32">
        <f t="shared" si="1"/>
        <v>2725.3946697232177</v>
      </c>
      <c r="K29" s="32" cm="1">
        <f t="array" ref="K29">IF(A29=1, AporteInicial * PercentualTijolo, IF(A29&lt;&gt;"", N28, ""))</f>
        <v>3901.9419864779657</v>
      </c>
      <c r="L29" s="32" cm="1">
        <f t="array" ref="L29">IF(A29&lt;&gt;"", K29 * RendimentoTijoloCenario, "")</f>
        <v>35.117477878301685</v>
      </c>
      <c r="M29" s="32" cm="1">
        <f t="array" ref="M29">IF(A29&lt;&gt;"", K29 * (ValorizacaoTijoloCenario/12), "")</f>
        <v>26.012946576519774</v>
      </c>
      <c r="N29" s="32">
        <f>IF(A29&lt;&gt;"", K29 + F29 + L29 + M29, "")</f>
        <v>4053.0724109327871</v>
      </c>
      <c r="O29" s="32">
        <f>IF(A29&lt;&gt;"", H29 + L29, "")</f>
        <v>66.59335391898918</v>
      </c>
      <c r="P29" s="32">
        <f>IF(A29&lt;&gt;"", J29 + N29, "")</f>
        <v>6778.4670806560043</v>
      </c>
    </row>
    <row r="30" spans="1:16">
      <c r="A30" s="5" cm="1">
        <f t="array" ref="A30">IF(ROW()-1 &lt;= AnosSimulacao*12, ROW()-1, "")</f>
        <v>29</v>
      </c>
      <c r="B30" s="5">
        <f t="shared" si="0"/>
        <v>2027</v>
      </c>
      <c r="C30" s="32" cm="1">
        <f t="array" ref="C30">IF(A30&lt;&gt;"", AporteInicial, "")</f>
        <v>500</v>
      </c>
      <c r="D30" s="32" cm="1">
        <f t="array" ref="D30">IF(A30=1, AporteInicial+AporteMensal, IF(A30&lt;&gt;"", AporteMensal, ""))</f>
        <v>150</v>
      </c>
      <c r="E30" s="32" cm="1">
        <f t="array" ref="E30">IF(A30&lt;&gt;"", D30 * PercentualPapel, "")</f>
        <v>60</v>
      </c>
      <c r="F30" s="32" cm="1">
        <f t="array" ref="F30">IF(A30&lt;&gt;"", D30 * PercentualTijolo, "")</f>
        <v>90</v>
      </c>
      <c r="G30" s="32" cm="1">
        <f t="array" ref="G30">IF(A30=1, AporteInicial * PercentualPapel, IF(A30&lt;&gt;"", J29, ""))</f>
        <v>2725.3946697232177</v>
      </c>
      <c r="H30" s="32" cm="1">
        <f t="array" ref="H30">IF(A30&lt;&gt;"", G30 * RendimentoPapelCenario, "")</f>
        <v>32.704736036678611</v>
      </c>
      <c r="I30" s="32" cm="1">
        <f t="array" ref="I30">IF(A30&lt;&gt;"", G30 * (ValorizacaoPapelCenario/12), "")</f>
        <v>11.35581112384674</v>
      </c>
      <c r="J30" s="32">
        <f t="shared" si="1"/>
        <v>2829.4552168837431</v>
      </c>
      <c r="K30" s="32" cm="1">
        <f t="array" ref="K30">IF(A30=1, AporteInicial * PercentualTijolo, IF(A30&lt;&gt;"", N29, ""))</f>
        <v>4053.0724109327871</v>
      </c>
      <c r="L30" s="32" cm="1">
        <f t="array" ref="L30">IF(A30&lt;&gt;"", K30 * RendimentoTijoloCenario, "")</f>
        <v>36.477651698395078</v>
      </c>
      <c r="M30" s="32" cm="1">
        <f t="array" ref="M30">IF(A30&lt;&gt;"", K30 * (ValorizacaoTijoloCenario/12), "")</f>
        <v>27.020482739551916</v>
      </c>
      <c r="N30" s="32">
        <f>IF(A30&lt;&gt;"", K30 + F30 + L30 + M30, "")</f>
        <v>4206.5705453707342</v>
      </c>
      <c r="O30" s="32">
        <f>IF(A30&lt;&gt;"", H30 + L30, "")</f>
        <v>69.182387735073689</v>
      </c>
      <c r="P30" s="32">
        <f>IF(A30&lt;&gt;"", J30 + N30, "")</f>
        <v>7036.0257622544777</v>
      </c>
    </row>
    <row r="31" spans="1:16">
      <c r="A31" s="5" cm="1">
        <f t="array" ref="A31">IF(ROW()-1 &lt;= AnosSimulacao*12, ROW()-1, "")</f>
        <v>30</v>
      </c>
      <c r="B31" s="5">
        <f t="shared" si="0"/>
        <v>2027</v>
      </c>
      <c r="C31" s="32" cm="1">
        <f t="array" ref="C31">IF(A31&lt;&gt;"", AporteInicial, "")</f>
        <v>500</v>
      </c>
      <c r="D31" s="32" cm="1">
        <f t="array" ref="D31">IF(A31=1, AporteInicial+AporteMensal, IF(A31&lt;&gt;"", AporteMensal, ""))</f>
        <v>150</v>
      </c>
      <c r="E31" s="32" cm="1">
        <f t="array" ref="E31">IF(A31&lt;&gt;"", D31 * PercentualPapel, "")</f>
        <v>60</v>
      </c>
      <c r="F31" s="32" cm="1">
        <f t="array" ref="F31">IF(A31&lt;&gt;"", D31 * PercentualTijolo, "")</f>
        <v>90</v>
      </c>
      <c r="G31" s="32" cm="1">
        <f t="array" ref="G31">IF(A31=1, AporteInicial * PercentualPapel, IF(A31&lt;&gt;"", J30, ""))</f>
        <v>2829.4552168837431</v>
      </c>
      <c r="H31" s="32" cm="1">
        <f t="array" ref="H31">IF(A31&lt;&gt;"", G31 * RendimentoPapelCenario, "")</f>
        <v>33.953462602604915</v>
      </c>
      <c r="I31" s="32" cm="1">
        <f t="array" ref="I31">IF(A31&lt;&gt;"", G31 * (ValorizacaoPapelCenario/12), "")</f>
        <v>11.789396737015597</v>
      </c>
      <c r="J31" s="32">
        <f t="shared" si="1"/>
        <v>2935.1980762233634</v>
      </c>
      <c r="K31" s="32" cm="1">
        <f t="array" ref="K31">IF(A31=1, AporteInicial * PercentualTijolo, IF(A31&lt;&gt;"", N30, ""))</f>
        <v>4206.5705453707342</v>
      </c>
      <c r="L31" s="32" cm="1">
        <f t="array" ref="L31">IF(A31&lt;&gt;"", K31 * RendimentoTijoloCenario, "")</f>
        <v>37.859134908336607</v>
      </c>
      <c r="M31" s="32" cm="1">
        <f t="array" ref="M31">IF(A31&lt;&gt;"", K31 * (ValorizacaoTijoloCenario/12), "")</f>
        <v>28.043803635804895</v>
      </c>
      <c r="N31" s="32">
        <f>IF(A31&lt;&gt;"", K31 + F31 + L31 + M31, "")</f>
        <v>4362.473483914875</v>
      </c>
      <c r="O31" s="32">
        <f>IF(A31&lt;&gt;"", H31 + L31, "")</f>
        <v>71.812597510941515</v>
      </c>
      <c r="P31" s="32">
        <f>IF(A31&lt;&gt;"", J31 + N31, "")</f>
        <v>7297.6715601382384</v>
      </c>
    </row>
    <row r="32" spans="1:16">
      <c r="A32" s="5" cm="1">
        <f t="array" ref="A32">IF(ROW()-1 &lt;= AnosSimulacao*12, ROW()-1, "")</f>
        <v>31</v>
      </c>
      <c r="B32" s="5">
        <f t="shared" si="0"/>
        <v>2027</v>
      </c>
      <c r="C32" s="32" cm="1">
        <f t="array" ref="C32">IF(A32&lt;&gt;"", AporteInicial, "")</f>
        <v>500</v>
      </c>
      <c r="D32" s="32" cm="1">
        <f t="array" ref="D32">IF(A32=1, AporteInicial+AporteMensal, IF(A32&lt;&gt;"", AporteMensal, ""))</f>
        <v>150</v>
      </c>
      <c r="E32" s="32" cm="1">
        <f t="array" ref="E32">IF(A32&lt;&gt;"", D32 * PercentualPapel, "")</f>
        <v>60</v>
      </c>
      <c r="F32" s="32" cm="1">
        <f t="array" ref="F32">IF(A32&lt;&gt;"", D32 * PercentualTijolo, "")</f>
        <v>90</v>
      </c>
      <c r="G32" s="32" cm="1">
        <f t="array" ref="G32">IF(A32=1, AporteInicial * PercentualPapel, IF(A32&lt;&gt;"", J31, ""))</f>
        <v>2935.1980762233634</v>
      </c>
      <c r="H32" s="32" cm="1">
        <f t="array" ref="H32">IF(A32&lt;&gt;"", G32 * RendimentoPapelCenario, "")</f>
        <v>35.22237691468036</v>
      </c>
      <c r="I32" s="32" cm="1">
        <f t="array" ref="I32">IF(A32&lt;&gt;"", G32 * (ValorizacaoPapelCenario/12), "")</f>
        <v>12.229991984264014</v>
      </c>
      <c r="J32" s="32">
        <f t="shared" si="1"/>
        <v>3042.6504451223077</v>
      </c>
      <c r="K32" s="32" cm="1">
        <f t="array" ref="K32">IF(A32=1, AporteInicial * PercentualTijolo, IF(A32&lt;&gt;"", N31, ""))</f>
        <v>4362.473483914875</v>
      </c>
      <c r="L32" s="32" cm="1">
        <f t="array" ref="L32">IF(A32&lt;&gt;"", K32 * RendimentoTijoloCenario, "")</f>
        <v>39.262261355233875</v>
      </c>
      <c r="M32" s="32" cm="1">
        <f t="array" ref="M32">IF(A32&lt;&gt;"", K32 * (ValorizacaoTijoloCenario/12), "")</f>
        <v>29.083156559432503</v>
      </c>
      <c r="N32" s="32">
        <f>IF(A32&lt;&gt;"", K32 + F32 + L32 + M32, "")</f>
        <v>4520.8189018295416</v>
      </c>
      <c r="O32" s="32">
        <f>IF(A32&lt;&gt;"", H32 + L32, "")</f>
        <v>74.484638269914228</v>
      </c>
      <c r="P32" s="32">
        <f>IF(A32&lt;&gt;"", J32 + N32, "")</f>
        <v>7563.4693469518497</v>
      </c>
    </row>
    <row r="33" spans="1:16">
      <c r="A33" s="5" cm="1">
        <f t="array" ref="A33">IF(ROW()-1 &lt;= AnosSimulacao*12, ROW()-1, "")</f>
        <v>32</v>
      </c>
      <c r="B33" s="5">
        <f t="shared" si="0"/>
        <v>2027</v>
      </c>
      <c r="C33" s="32" cm="1">
        <f t="array" ref="C33">IF(A33&lt;&gt;"", AporteInicial, "")</f>
        <v>500</v>
      </c>
      <c r="D33" s="32" cm="1">
        <f t="array" ref="D33">IF(A33=1, AporteInicial+AporteMensal, IF(A33&lt;&gt;"", AporteMensal, ""))</f>
        <v>150</v>
      </c>
      <c r="E33" s="32" cm="1">
        <f t="array" ref="E33">IF(A33&lt;&gt;"", D33 * PercentualPapel, "")</f>
        <v>60</v>
      </c>
      <c r="F33" s="32" cm="1">
        <f t="array" ref="F33">IF(A33&lt;&gt;"", D33 * PercentualTijolo, "")</f>
        <v>90</v>
      </c>
      <c r="G33" s="32" cm="1">
        <f t="array" ref="G33">IF(A33=1, AporteInicial * PercentualPapel, IF(A33&lt;&gt;"", J32, ""))</f>
        <v>3042.6504451223077</v>
      </c>
      <c r="H33" s="32" cm="1">
        <f t="array" ref="H33">IF(A33&lt;&gt;"", G33 * RendimentoPapelCenario, "")</f>
        <v>36.511805341467692</v>
      </c>
      <c r="I33" s="32" cm="1">
        <f t="array" ref="I33">IF(A33&lt;&gt;"", G33 * (ValorizacaoPapelCenario/12), "")</f>
        <v>12.677710188009616</v>
      </c>
      <c r="J33" s="32">
        <f t="shared" si="1"/>
        <v>3151.8399606517851</v>
      </c>
      <c r="K33" s="32" cm="1">
        <f t="array" ref="K33">IF(A33=1, AporteInicial * PercentualTijolo, IF(A33&lt;&gt;"", N32, ""))</f>
        <v>4520.8189018295416</v>
      </c>
      <c r="L33" s="32" cm="1">
        <f t="array" ref="L33">IF(A33&lt;&gt;"", K33 * RendimentoTijoloCenario, "")</f>
        <v>40.687370116465871</v>
      </c>
      <c r="M33" s="32" cm="1">
        <f t="array" ref="M33">IF(A33&lt;&gt;"", K33 * (ValorizacaoTijoloCenario/12), "")</f>
        <v>30.138792678863613</v>
      </c>
      <c r="N33" s="32">
        <f>IF(A33&lt;&gt;"", K33 + F33 + L33 + M33, "")</f>
        <v>4681.6450646248713</v>
      </c>
      <c r="O33" s="32">
        <f>IF(A33&lt;&gt;"", H33 + L33, "")</f>
        <v>77.199175457933563</v>
      </c>
      <c r="P33" s="32">
        <f>IF(A33&lt;&gt;"", J33 + N33, "")</f>
        <v>7833.4850252766564</v>
      </c>
    </row>
    <row r="34" spans="1:16">
      <c r="A34" s="5" cm="1">
        <f t="array" ref="A34">IF(ROW()-1 &lt;= AnosSimulacao*12, ROW()-1, "")</f>
        <v>33</v>
      </c>
      <c r="B34" s="5">
        <f t="shared" si="0"/>
        <v>2027</v>
      </c>
      <c r="C34" s="32" cm="1">
        <f t="array" ref="C34">IF(A34&lt;&gt;"", AporteInicial, "")</f>
        <v>500</v>
      </c>
      <c r="D34" s="32" cm="1">
        <f t="array" ref="D34">IF(A34=1, AporteInicial+AporteMensal, IF(A34&lt;&gt;"", AporteMensal, ""))</f>
        <v>150</v>
      </c>
      <c r="E34" s="32" cm="1">
        <f t="array" ref="E34">IF(A34&lt;&gt;"", D34 * PercentualPapel, "")</f>
        <v>60</v>
      </c>
      <c r="F34" s="32" cm="1">
        <f t="array" ref="F34">IF(A34&lt;&gt;"", D34 * PercentualTijolo, "")</f>
        <v>90</v>
      </c>
      <c r="G34" s="32" cm="1">
        <f t="array" ref="G34">IF(A34=1, AporteInicial * PercentualPapel, IF(A34&lt;&gt;"", J33, ""))</f>
        <v>3151.8399606517851</v>
      </c>
      <c r="H34" s="32" cm="1">
        <f t="array" ref="H34">IF(A34&lt;&gt;"", G34 * RendimentoPapelCenario, "")</f>
        <v>37.822079527821423</v>
      </c>
      <c r="I34" s="32" cm="1">
        <f t="array" ref="I34">IF(A34&lt;&gt;"", G34 * (ValorizacaoPapelCenario/12), "")</f>
        <v>13.132666502715772</v>
      </c>
      <c r="J34" s="32">
        <f t="shared" si="1"/>
        <v>3262.7947066823226</v>
      </c>
      <c r="K34" s="32" cm="1">
        <f t="array" ref="K34">IF(A34=1, AporteInicial * PercentualTijolo, IF(A34&lt;&gt;"", N33, ""))</f>
        <v>4681.6450646248713</v>
      </c>
      <c r="L34" s="32" cm="1">
        <f t="array" ref="L34">IF(A34&lt;&gt;"", K34 * RendimentoTijoloCenario, "")</f>
        <v>42.134805581623837</v>
      </c>
      <c r="M34" s="32" cm="1">
        <f t="array" ref="M34">IF(A34&lt;&gt;"", K34 * (ValorizacaoTijoloCenario/12), "")</f>
        <v>31.210967097499143</v>
      </c>
      <c r="N34" s="32">
        <f>IF(A34&lt;&gt;"", K34 + F34 + L34 + M34, "")</f>
        <v>4844.9908373039943</v>
      </c>
      <c r="O34" s="32">
        <f>IF(A34&lt;&gt;"", H34 + L34, "")</f>
        <v>79.956885109445267</v>
      </c>
      <c r="P34" s="32">
        <f>IF(A34&lt;&gt;"", J34 + N34, "")</f>
        <v>8107.785543986317</v>
      </c>
    </row>
    <row r="35" spans="1:16">
      <c r="A35" s="5" cm="1">
        <f t="array" ref="A35">IF(ROW()-1 &lt;= AnosSimulacao*12, ROW()-1, "")</f>
        <v>34</v>
      </c>
      <c r="B35" s="5">
        <f t="shared" si="0"/>
        <v>2027</v>
      </c>
      <c r="C35" s="32" cm="1">
        <f t="array" ref="C35">IF(A35&lt;&gt;"", AporteInicial, "")</f>
        <v>500</v>
      </c>
      <c r="D35" s="32" cm="1">
        <f t="array" ref="D35">IF(A35=1, AporteInicial+AporteMensal, IF(A35&lt;&gt;"", AporteMensal, ""))</f>
        <v>150</v>
      </c>
      <c r="E35" s="32" cm="1">
        <f t="array" ref="E35">IF(A35&lt;&gt;"", D35 * PercentualPapel, "")</f>
        <v>60</v>
      </c>
      <c r="F35" s="32" cm="1">
        <f t="array" ref="F35">IF(A35&lt;&gt;"", D35 * PercentualTijolo, "")</f>
        <v>90</v>
      </c>
      <c r="G35" s="32" cm="1">
        <f t="array" ref="G35">IF(A35=1, AporteInicial * PercentualPapel, IF(A35&lt;&gt;"", J34, ""))</f>
        <v>3262.7947066823226</v>
      </c>
      <c r="H35" s="32" cm="1">
        <f t="array" ref="H35">IF(A35&lt;&gt;"", G35 * RendimentoPapelCenario, "")</f>
        <v>39.153536480187874</v>
      </c>
      <c r="I35" s="32" cm="1">
        <f t="array" ref="I35">IF(A35&lt;&gt;"", G35 * (ValorizacaoPapelCenario/12), "")</f>
        <v>13.594977944509678</v>
      </c>
      <c r="J35" s="32">
        <f t="shared" si="1"/>
        <v>3375.5432211070201</v>
      </c>
      <c r="K35" s="32" cm="1">
        <f t="array" ref="K35">IF(A35=1, AporteInicial * PercentualTijolo, IF(A35&lt;&gt;"", N34, ""))</f>
        <v>4844.9908373039943</v>
      </c>
      <c r="L35" s="32" cm="1">
        <f t="array" ref="L35">IF(A35&lt;&gt;"", K35 * RendimentoTijoloCenario, "")</f>
        <v>43.604917535735943</v>
      </c>
      <c r="M35" s="32" cm="1">
        <f t="array" ref="M35">IF(A35&lt;&gt;"", K35 * (ValorizacaoTijoloCenario/12), "")</f>
        <v>32.299938915359967</v>
      </c>
      <c r="N35" s="32">
        <f>IF(A35&lt;&gt;"", K35 + F35 + L35 + M35, "")</f>
        <v>5010.8956937550902</v>
      </c>
      <c r="O35" s="32">
        <f>IF(A35&lt;&gt;"", H35 + L35, "")</f>
        <v>82.758454015923817</v>
      </c>
      <c r="P35" s="32">
        <f>IF(A35&lt;&gt;"", J35 + N35, "")</f>
        <v>8386.4389148621103</v>
      </c>
    </row>
    <row r="36" spans="1:16">
      <c r="A36" s="5" cm="1">
        <f t="array" ref="A36">IF(ROW()-1 &lt;= AnosSimulacao*12, ROW()-1, "")</f>
        <v>35</v>
      </c>
      <c r="B36" s="5">
        <f t="shared" si="0"/>
        <v>2027</v>
      </c>
      <c r="C36" s="32" cm="1">
        <f t="array" ref="C36">IF(A36&lt;&gt;"", AporteInicial, "")</f>
        <v>500</v>
      </c>
      <c r="D36" s="32" cm="1">
        <f t="array" ref="D36">IF(A36=1, AporteInicial+AporteMensal, IF(A36&lt;&gt;"", AporteMensal, ""))</f>
        <v>150</v>
      </c>
      <c r="E36" s="32" cm="1">
        <f t="array" ref="E36">IF(A36&lt;&gt;"", D36 * PercentualPapel, "")</f>
        <v>60</v>
      </c>
      <c r="F36" s="32" cm="1">
        <f t="array" ref="F36">IF(A36&lt;&gt;"", D36 * PercentualTijolo, "")</f>
        <v>90</v>
      </c>
      <c r="G36" s="32" cm="1">
        <f t="array" ref="G36">IF(A36=1, AporteInicial * PercentualPapel, IF(A36&lt;&gt;"", J35, ""))</f>
        <v>3375.5432211070201</v>
      </c>
      <c r="H36" s="32" cm="1">
        <f t="array" ref="H36">IF(A36&lt;&gt;"", G36 * RendimentoPapelCenario, "")</f>
        <v>40.506518653284246</v>
      </c>
      <c r="I36" s="32" cm="1">
        <f t="array" ref="I36">IF(A36&lt;&gt;"", G36 * (ValorizacaoPapelCenario/12), "")</f>
        <v>14.064763421279251</v>
      </c>
      <c r="J36" s="32">
        <f t="shared" si="1"/>
        <v>3490.1145031815836</v>
      </c>
      <c r="K36" s="32" cm="1">
        <f t="array" ref="K36">IF(A36=1, AporteInicial * PercentualTijolo, IF(A36&lt;&gt;"", N35, ""))</f>
        <v>5010.8956937550902</v>
      </c>
      <c r="L36" s="32" cm="1">
        <f t="array" ref="L36">IF(A36&lt;&gt;"", K36 * RendimentoTijoloCenario, "")</f>
        <v>45.098061243795811</v>
      </c>
      <c r="M36" s="32" cm="1">
        <f t="array" ref="M36">IF(A36&lt;&gt;"", K36 * (ValorizacaoTijoloCenario/12), "")</f>
        <v>33.405971291700602</v>
      </c>
      <c r="N36" s="32">
        <f>IF(A36&lt;&gt;"", K36 + F36 + L36 + M36, "")</f>
        <v>5179.3997262905868</v>
      </c>
      <c r="O36" s="32">
        <f>IF(A36&lt;&gt;"", H36 + L36, "")</f>
        <v>85.604579897080058</v>
      </c>
      <c r="P36" s="32">
        <f>IF(A36&lt;&gt;"", J36 + N36, "")</f>
        <v>8669.51422947217</v>
      </c>
    </row>
    <row r="37" spans="1:16">
      <c r="A37" s="5" cm="1">
        <f t="array" ref="A37">IF(ROW()-1 &lt;= AnosSimulacao*12, ROW()-1, "")</f>
        <v>36</v>
      </c>
      <c r="B37" s="5">
        <f t="shared" si="0"/>
        <v>2027</v>
      </c>
      <c r="C37" s="32" cm="1">
        <f t="array" ref="C37">IF(A37&lt;&gt;"", AporteInicial, "")</f>
        <v>500</v>
      </c>
      <c r="D37" s="32" cm="1">
        <f t="array" ref="D37">IF(A37=1, AporteInicial+AporteMensal, IF(A37&lt;&gt;"", AporteMensal, ""))</f>
        <v>150</v>
      </c>
      <c r="E37" s="32" cm="1">
        <f t="array" ref="E37">IF(A37&lt;&gt;"", D37 * PercentualPapel, "")</f>
        <v>60</v>
      </c>
      <c r="F37" s="32" cm="1">
        <f t="array" ref="F37">IF(A37&lt;&gt;"", D37 * PercentualTijolo, "")</f>
        <v>90</v>
      </c>
      <c r="G37" s="32" cm="1">
        <f t="array" ref="G37">IF(A37=1, AporteInicial * PercentualPapel, IF(A37&lt;&gt;"", J36, ""))</f>
        <v>3490.1145031815836</v>
      </c>
      <c r="H37" s="32" cm="1">
        <f t="array" ref="H37">IF(A37&lt;&gt;"", G37 * RendimentoPapelCenario, "")</f>
        <v>41.881374038179004</v>
      </c>
      <c r="I37" s="32" cm="1">
        <f t="array" ref="I37">IF(A37&lt;&gt;"", G37 * (ValorizacaoPapelCenario/12), "")</f>
        <v>14.542143763256599</v>
      </c>
      <c r="J37" s="32">
        <f t="shared" si="1"/>
        <v>3606.5380209830191</v>
      </c>
      <c r="K37" s="32" cm="1">
        <f t="array" ref="K37">IF(A37=1, AporteInicial * PercentualTijolo, IF(A37&lt;&gt;"", N36, ""))</f>
        <v>5179.3997262905868</v>
      </c>
      <c r="L37" s="32" cm="1">
        <f t="array" ref="L37">IF(A37&lt;&gt;"", K37 * RendimentoTijoloCenario, "")</f>
        <v>46.614597536615278</v>
      </c>
      <c r="M37" s="32" cm="1">
        <f t="array" ref="M37">IF(A37&lt;&gt;"", K37 * (ValorizacaoTijoloCenario/12), "")</f>
        <v>34.529331508603917</v>
      </c>
      <c r="N37" s="32">
        <f>IF(A37&lt;&gt;"", K37 + F37 + L37 + M37, "")</f>
        <v>5350.5436553358059</v>
      </c>
      <c r="O37" s="32">
        <f>IF(A37&lt;&gt;"", H37 + L37, "")</f>
        <v>88.495971574794282</v>
      </c>
      <c r="P37" s="32">
        <f>IF(A37&lt;&gt;"", J37 + N37, "")</f>
        <v>8957.081676318825</v>
      </c>
    </row>
    <row r="38" spans="1:16">
      <c r="A38" cm="1">
        <f t="array" ref="A38">IF(ROW()-1 &lt;= AnosSimulacao*12, ROW()-1, "")</f>
        <v>37</v>
      </c>
      <c r="B38">
        <f t="shared" si="0"/>
        <v>2028</v>
      </c>
      <c r="D38" s="4" cm="1">
        <f t="array" ref="D38">IF(A38=1, AporteInicial+AporteMensal, IF(A38&lt;&gt;"", AporteMensal, ""))</f>
        <v>150</v>
      </c>
      <c r="E38" s="4" cm="1">
        <f t="array" ref="E38">IF(A38&lt;&gt;"", D38 * PercentualPapel, "")</f>
        <v>60</v>
      </c>
      <c r="F38" s="4" cm="1">
        <f t="array" ref="F38">IF(A38&lt;&gt;"", D38 * PercentualTijolo, "")</f>
        <v>90</v>
      </c>
      <c r="G38" s="4" cm="1">
        <f t="array" ref="G38">IF(A38=1, AporteInicial * PercentualPapel, IF(A38&lt;&gt;"", J37, ""))</f>
        <v>3606.5380209830191</v>
      </c>
      <c r="H38" s="4" cm="1">
        <f t="array" ref="H38">IF(A38&lt;&gt;"", G38 * RendimentoPapelCenario, "")</f>
        <v>43.278456251796229</v>
      </c>
      <c r="I38" s="4" cm="1">
        <f t="array" ref="I38">IF(A38&lt;&gt;"", G38 * (ValorizacaoPapelCenario/12), "")</f>
        <v>15.027241754095913</v>
      </c>
      <c r="J38" s="4">
        <f t="shared" si="1"/>
        <v>3724.8437189889114</v>
      </c>
      <c r="K38" s="4" cm="1">
        <f t="array" ref="K38">IF(A38=1, AporteInicial * PercentualTijolo, IF(A38&lt;&gt;"", N37, ""))</f>
        <v>5350.5436553358059</v>
      </c>
      <c r="L38" s="4" cm="1">
        <f t="array" ref="L38">IF(A38&lt;&gt;"", K38 * RendimentoTijoloCenario, "")</f>
        <v>48.154892898022247</v>
      </c>
      <c r="M38" s="4" cm="1">
        <f t="array" ref="M38">IF(A38&lt;&gt;"", K38 * (ValorizacaoTijoloCenario/12), "")</f>
        <v>35.670291035572042</v>
      </c>
      <c r="N38" s="4">
        <f>IF(A38&lt;&gt;"", K38 + F38 + L38 + M38, "")</f>
        <v>5524.3688392693994</v>
      </c>
      <c r="O38" s="4">
        <f>IF(A38&lt;&gt;"", H38 + L38, "")</f>
        <v>91.433349149818469</v>
      </c>
      <c r="P38" s="4">
        <f>IF(A38&lt;&gt;"", J38 + N38, "")</f>
        <v>9249.2125582583103</v>
      </c>
    </row>
    <row r="39" spans="1:16">
      <c r="A39" cm="1">
        <f t="array" ref="A39">IF(ROW()-1 &lt;= AnosSimulacao*12, ROW()-1, "")</f>
        <v>38</v>
      </c>
      <c r="B39">
        <f t="shared" si="0"/>
        <v>2028</v>
      </c>
      <c r="D39" s="4" cm="1">
        <f t="array" ref="D39">IF(A39=1, AporteInicial+AporteMensal, IF(A39&lt;&gt;"", AporteMensal, ""))</f>
        <v>150</v>
      </c>
      <c r="E39" s="4" cm="1">
        <f t="array" ref="E39">IF(A39&lt;&gt;"", D39 * PercentualPapel, "")</f>
        <v>60</v>
      </c>
      <c r="F39" s="4" cm="1">
        <f t="array" ref="F39">IF(A39&lt;&gt;"", D39 * PercentualTijolo, "")</f>
        <v>90</v>
      </c>
      <c r="G39" s="4" cm="1">
        <f t="array" ref="G39">IF(A39=1, AporteInicial * PercentualPapel, IF(A39&lt;&gt;"", J38, ""))</f>
        <v>3724.8437189889114</v>
      </c>
      <c r="H39" s="4" cm="1">
        <f t="array" ref="H39">IF(A39&lt;&gt;"", G39 * RendimentoPapelCenario, "")</f>
        <v>44.698124627866939</v>
      </c>
      <c r="I39" s="4" cm="1">
        <f t="array" ref="I39">IF(A39&lt;&gt;"", G39 * (ValorizacaoPapelCenario/12), "")</f>
        <v>15.520182162453798</v>
      </c>
      <c r="J39" s="4">
        <f t="shared" si="1"/>
        <v>3845.062025779232</v>
      </c>
      <c r="K39" s="4" cm="1">
        <f t="array" ref="K39">IF(A39=1, AporteInicial * PercentualTijolo, IF(A39&lt;&gt;"", N38, ""))</f>
        <v>5524.3688392693994</v>
      </c>
      <c r="L39" s="4" cm="1">
        <f t="array" ref="L39">IF(A39&lt;&gt;"", K39 * RendimentoTijoloCenario, "")</f>
        <v>49.71931955342459</v>
      </c>
      <c r="M39" s="4" cm="1">
        <f t="array" ref="M39">IF(A39&lt;&gt;"", K39 * (ValorizacaoTijoloCenario/12), "")</f>
        <v>36.829125595129334</v>
      </c>
      <c r="N39" s="4">
        <f>IF(A39&lt;&gt;"", K39 + F39 + L39 + M39, "")</f>
        <v>5700.9172844179529</v>
      </c>
      <c r="O39" s="4">
        <f>IF(A39&lt;&gt;"", H39 + L39, "")</f>
        <v>94.417444181291529</v>
      </c>
      <c r="P39" s="4">
        <f>IF(A39&lt;&gt;"", J39 + N39, "")</f>
        <v>9545.9793101971845</v>
      </c>
    </row>
    <row r="40" spans="1:16">
      <c r="A40" cm="1">
        <f t="array" ref="A40">IF(ROW()-1 &lt;= AnosSimulacao*12, ROW()-1, "")</f>
        <v>39</v>
      </c>
      <c r="B40">
        <f t="shared" si="0"/>
        <v>2028</v>
      </c>
      <c r="D40" s="4" cm="1">
        <f t="array" ref="D40">IF(A40=1, AporteInicial+AporteMensal, IF(A40&lt;&gt;"", AporteMensal, ""))</f>
        <v>150</v>
      </c>
      <c r="E40" s="4" cm="1">
        <f t="array" ref="E40">IF(A40&lt;&gt;"", D40 * PercentualPapel, "")</f>
        <v>60</v>
      </c>
      <c r="F40" s="4" cm="1">
        <f t="array" ref="F40">IF(A40&lt;&gt;"", D40 * PercentualTijolo, "")</f>
        <v>90</v>
      </c>
      <c r="G40" s="4" cm="1">
        <f t="array" ref="G40">IF(A40=1, AporteInicial * PercentualPapel, IF(A40&lt;&gt;"", J39, ""))</f>
        <v>3845.062025779232</v>
      </c>
      <c r="H40" s="4" cm="1">
        <f t="array" ref="H40">IF(A40&lt;&gt;"", G40 * RendimentoPapelCenario, "")</f>
        <v>46.140744309350787</v>
      </c>
      <c r="I40" s="4" cm="1">
        <f t="array" ref="I40">IF(A40&lt;&gt;"", G40 * (ValorizacaoPapelCenario/12), "")</f>
        <v>16.021091774080134</v>
      </c>
      <c r="J40" s="4">
        <f t="shared" si="1"/>
        <v>3967.2238618626629</v>
      </c>
      <c r="K40" s="4" cm="1">
        <f t="array" ref="K40">IF(A40=1, AporteInicial * PercentualTijolo, IF(A40&lt;&gt;"", N39, ""))</f>
        <v>5700.9172844179529</v>
      </c>
      <c r="L40" s="4" cm="1">
        <f t="array" ref="L40">IF(A40&lt;&gt;"", K40 * RendimentoTijoloCenario, "")</f>
        <v>51.308255559761569</v>
      </c>
      <c r="M40" s="4" cm="1">
        <f t="array" ref="M40">IF(A40&lt;&gt;"", K40 * (ValorizacaoTijoloCenario/12), "")</f>
        <v>38.006115229453023</v>
      </c>
      <c r="N40" s="4">
        <f>IF(A40&lt;&gt;"", K40 + F40 + L40 + M40, "")</f>
        <v>5880.231655207167</v>
      </c>
      <c r="O40" s="4">
        <f>IF(A40&lt;&gt;"", H40 + L40, "")</f>
        <v>97.448999869112356</v>
      </c>
      <c r="P40" s="4">
        <f>IF(A40&lt;&gt;"", J40 + N40, "")</f>
        <v>9847.4555170698295</v>
      </c>
    </row>
    <row r="41" spans="1:16">
      <c r="A41" cm="1">
        <f t="array" ref="A41">IF(ROW()-1 &lt;= AnosSimulacao*12, ROW()-1, "")</f>
        <v>40</v>
      </c>
      <c r="B41">
        <f t="shared" si="0"/>
        <v>2028</v>
      </c>
      <c r="D41" s="4" cm="1">
        <f t="array" ref="D41">IF(A41=1, AporteInicial+AporteMensal, IF(A41&lt;&gt;"", AporteMensal, ""))</f>
        <v>150</v>
      </c>
      <c r="E41" s="4" cm="1">
        <f t="array" ref="E41">IF(A41&lt;&gt;"", D41 * PercentualPapel, "")</f>
        <v>60</v>
      </c>
      <c r="F41" s="4" cm="1">
        <f t="array" ref="F41">IF(A41&lt;&gt;"", D41 * PercentualTijolo, "")</f>
        <v>90</v>
      </c>
      <c r="G41" s="4" cm="1">
        <f t="array" ref="G41">IF(A41=1, AporteInicial * PercentualPapel, IF(A41&lt;&gt;"", J40, ""))</f>
        <v>3967.2238618626629</v>
      </c>
      <c r="H41" s="4" cm="1">
        <f t="array" ref="H41">IF(A41&lt;&gt;"", G41 * RendimentoPapelCenario, "")</f>
        <v>47.606686342351956</v>
      </c>
      <c r="I41" s="4" cm="1">
        <f t="array" ref="I41">IF(A41&lt;&gt;"", G41 * (ValorizacaoPapelCenario/12), "")</f>
        <v>16.53009942442776</v>
      </c>
      <c r="J41" s="4">
        <f t="shared" si="1"/>
        <v>4091.3606476294426</v>
      </c>
      <c r="K41" s="4" cm="1">
        <f t="array" ref="K41">IF(A41=1, AporteInicial * PercentualTijolo, IF(A41&lt;&gt;"", N40, ""))</f>
        <v>5880.231655207167</v>
      </c>
      <c r="L41" s="4" cm="1">
        <f t="array" ref="L41">IF(A41&lt;&gt;"", K41 * RendimentoTijoloCenario, "")</f>
        <v>52.922084896864497</v>
      </c>
      <c r="M41" s="4" cm="1">
        <f t="array" ref="M41">IF(A41&lt;&gt;"", K41 * (ValorizacaoTijoloCenario/12), "")</f>
        <v>39.201544368047784</v>
      </c>
      <c r="N41" s="4">
        <f>IF(A41&lt;&gt;"", K41 + F41 + L41 + M41, "")</f>
        <v>6062.3552844720789</v>
      </c>
      <c r="O41" s="4">
        <f>IF(A41&lt;&gt;"", H41 + L41, "")</f>
        <v>100.52877123921645</v>
      </c>
      <c r="P41" s="4">
        <f>IF(A41&lt;&gt;"", J41 + N41, "")</f>
        <v>10153.715932101521</v>
      </c>
    </row>
    <row r="42" spans="1:16">
      <c r="A42" cm="1">
        <f t="array" ref="A42">IF(ROW()-1 &lt;= AnosSimulacao*12, ROW()-1, "")</f>
        <v>41</v>
      </c>
      <c r="B42">
        <f t="shared" si="0"/>
        <v>2028</v>
      </c>
      <c r="D42" s="4" cm="1">
        <f t="array" ref="D42">IF(A42=1, AporteInicial+AporteMensal, IF(A42&lt;&gt;"", AporteMensal, ""))</f>
        <v>150</v>
      </c>
      <c r="E42" s="4" cm="1">
        <f t="array" ref="E42">IF(A42&lt;&gt;"", D42 * PercentualPapel, "")</f>
        <v>60</v>
      </c>
      <c r="F42" s="4" cm="1">
        <f t="array" ref="F42">IF(A42&lt;&gt;"", D42 * PercentualTijolo, "")</f>
        <v>90</v>
      </c>
      <c r="G42" s="4" cm="1">
        <f t="array" ref="G42">IF(A42=1, AporteInicial * PercentualPapel, IF(A42&lt;&gt;"", J41, ""))</f>
        <v>4091.3606476294426</v>
      </c>
      <c r="H42" s="4" cm="1">
        <f t="array" ref="H42">IF(A42&lt;&gt;"", G42 * RendimentoPapelCenario, "")</f>
        <v>49.096327771553312</v>
      </c>
      <c r="I42" s="4" cm="1">
        <f t="array" ref="I42">IF(A42&lt;&gt;"", G42 * (ValorizacaoPapelCenario/12), "")</f>
        <v>17.047336031789342</v>
      </c>
      <c r="J42" s="4">
        <f t="shared" si="1"/>
        <v>4217.5043114327855</v>
      </c>
      <c r="K42" s="4" cm="1">
        <f t="array" ref="K42">IF(A42=1, AporteInicial * PercentualTijolo, IF(A42&lt;&gt;"", N41, ""))</f>
        <v>6062.3552844720789</v>
      </c>
      <c r="L42" s="4" cm="1">
        <f t="array" ref="L42">IF(A42&lt;&gt;"", K42 * RendimentoTijoloCenario, "")</f>
        <v>54.561197560248708</v>
      </c>
      <c r="M42" s="4" cm="1">
        <f t="array" ref="M42">IF(A42&lt;&gt;"", K42 * (ValorizacaoTijoloCenario/12), "")</f>
        <v>40.415701896480527</v>
      </c>
      <c r="N42" s="4">
        <f>IF(A42&lt;&gt;"", K42 + F42 + L42 + M42, "")</f>
        <v>6247.3321839288083</v>
      </c>
      <c r="O42" s="4">
        <f>IF(A42&lt;&gt;"", H42 + L42, "")</f>
        <v>103.65752533180202</v>
      </c>
      <c r="P42" s="4">
        <f>IF(A42&lt;&gt;"", J42 + N42, "")</f>
        <v>10464.836495361593</v>
      </c>
    </row>
    <row r="43" spans="1:16">
      <c r="A43" cm="1">
        <f t="array" ref="A43">IF(ROW()-1 &lt;= AnosSimulacao*12, ROW()-1, "")</f>
        <v>42</v>
      </c>
      <c r="B43">
        <f t="shared" si="0"/>
        <v>2028</v>
      </c>
      <c r="D43" s="4" cm="1">
        <f t="array" ref="D43">IF(A43=1, AporteInicial+AporteMensal, IF(A43&lt;&gt;"", AporteMensal, ""))</f>
        <v>150</v>
      </c>
      <c r="E43" s="4" cm="1">
        <f t="array" ref="E43">IF(A43&lt;&gt;"", D43 * PercentualPapel, "")</f>
        <v>60</v>
      </c>
      <c r="F43" s="4" cm="1">
        <f t="array" ref="F43">IF(A43&lt;&gt;"", D43 * PercentualTijolo, "")</f>
        <v>90</v>
      </c>
      <c r="G43" s="4" cm="1">
        <f t="array" ref="G43">IF(A43=1, AporteInicial * PercentualPapel, IF(A43&lt;&gt;"", J42, ""))</f>
        <v>4217.5043114327855</v>
      </c>
      <c r="H43" s="4" cm="1">
        <f t="array" ref="H43">IF(A43&lt;&gt;"", G43 * RendimentoPapelCenario, "")</f>
        <v>50.61005173719343</v>
      </c>
      <c r="I43" s="4" cm="1">
        <f t="array" ref="I43">IF(A43&lt;&gt;"", G43 * (ValorizacaoPapelCenario/12), "")</f>
        <v>17.572934630969939</v>
      </c>
      <c r="J43" s="4">
        <f t="shared" si="1"/>
        <v>4345.6872978009487</v>
      </c>
      <c r="K43" s="4" cm="1">
        <f t="array" ref="K43">IF(A43=1, AporteInicial * PercentualTijolo, IF(A43&lt;&gt;"", N42, ""))</f>
        <v>6247.3321839288083</v>
      </c>
      <c r="L43" s="4" cm="1">
        <f t="array" ref="L43">IF(A43&lt;&gt;"", K43 * RendimentoTijoloCenario, "")</f>
        <v>56.225989655359271</v>
      </c>
      <c r="M43" s="4" cm="1">
        <f t="array" ref="M43">IF(A43&lt;&gt;"", K43 * (ValorizacaoTijoloCenario/12), "")</f>
        <v>41.64888122619206</v>
      </c>
      <c r="N43" s="4">
        <f>IF(A43&lt;&gt;"", K43 + F43 + L43 + M43, "")</f>
        <v>6435.2070548103602</v>
      </c>
      <c r="O43" s="4">
        <f>IF(A43&lt;&gt;"", H43 + L43, "")</f>
        <v>106.8360413925527</v>
      </c>
      <c r="P43" s="4">
        <f>IF(A43&lt;&gt;"", J43 + N43, "")</f>
        <v>10780.894352611309</v>
      </c>
    </row>
    <row r="44" spans="1:16">
      <c r="A44" cm="1">
        <f t="array" ref="A44">IF(ROW()-1 &lt;= AnosSimulacao*12, ROW()-1, "")</f>
        <v>43</v>
      </c>
      <c r="B44">
        <f t="shared" si="0"/>
        <v>2028</v>
      </c>
      <c r="D44" s="4" cm="1">
        <f t="array" ref="D44">IF(A44=1, AporteInicial+AporteMensal, IF(A44&lt;&gt;"", AporteMensal, ""))</f>
        <v>150</v>
      </c>
      <c r="E44" s="4" cm="1">
        <f t="array" ref="E44">IF(A44&lt;&gt;"", D44 * PercentualPapel, "")</f>
        <v>60</v>
      </c>
      <c r="F44" s="4" cm="1">
        <f t="array" ref="F44">IF(A44&lt;&gt;"", D44 * PercentualTijolo, "")</f>
        <v>90</v>
      </c>
      <c r="G44" s="4" cm="1">
        <f t="array" ref="G44">IF(A44=1, AporteInicial * PercentualPapel, IF(A44&lt;&gt;"", J43, ""))</f>
        <v>4345.6872978009487</v>
      </c>
      <c r="H44" s="4" cm="1">
        <f t="array" ref="H44">IF(A44&lt;&gt;"", G44 * RendimentoPapelCenario, "")</f>
        <v>52.148247573611386</v>
      </c>
      <c r="I44" s="4" cm="1">
        <f t="array" ref="I44">IF(A44&lt;&gt;"", G44 * (ValorizacaoPapelCenario/12), "")</f>
        <v>18.107030407503952</v>
      </c>
      <c r="J44" s="4">
        <f t="shared" si="1"/>
        <v>4475.9425757820636</v>
      </c>
      <c r="K44" s="4" cm="1">
        <f t="array" ref="K44">IF(A44=1, AporteInicial * PercentualTijolo, IF(A44&lt;&gt;"", N43, ""))</f>
        <v>6435.2070548103602</v>
      </c>
      <c r="L44" s="4" cm="1">
        <f t="array" ref="L44">IF(A44&lt;&gt;"", K44 * RendimentoTijoloCenario, "")</f>
        <v>57.916863493293235</v>
      </c>
      <c r="M44" s="4" cm="1">
        <f t="array" ref="M44">IF(A44&lt;&gt;"", K44 * (ValorizacaoTijoloCenario/12), "")</f>
        <v>42.901380365402403</v>
      </c>
      <c r="N44" s="4">
        <f>IF(A44&lt;&gt;"", K44 + F44 + L44 + M44, "")</f>
        <v>6626.0252986690557</v>
      </c>
      <c r="O44" s="4">
        <f>IF(A44&lt;&gt;"", H44 + L44, "")</f>
        <v>110.06511106690462</v>
      </c>
      <c r="P44" s="4">
        <f>IF(A44&lt;&gt;"", J44 + N44, "")</f>
        <v>11101.967874451118</v>
      </c>
    </row>
    <row r="45" spans="1:16">
      <c r="A45" cm="1">
        <f t="array" ref="A45">IF(ROW()-1 &lt;= AnosSimulacao*12, ROW()-1, "")</f>
        <v>44</v>
      </c>
      <c r="B45">
        <f t="shared" si="0"/>
        <v>2028</v>
      </c>
      <c r="D45" s="4" cm="1">
        <f t="array" ref="D45">IF(A45=1, AporteInicial+AporteMensal, IF(A45&lt;&gt;"", AporteMensal, ""))</f>
        <v>150</v>
      </c>
      <c r="E45" s="4" cm="1">
        <f t="array" ref="E45">IF(A45&lt;&gt;"", D45 * PercentualPapel, "")</f>
        <v>60</v>
      </c>
      <c r="F45" s="4" cm="1">
        <f t="array" ref="F45">IF(A45&lt;&gt;"", D45 * PercentualTijolo, "")</f>
        <v>90</v>
      </c>
      <c r="G45" s="4" cm="1">
        <f t="array" ref="G45">IF(A45=1, AporteInicial * PercentualPapel, IF(A45&lt;&gt;"", J44, ""))</f>
        <v>4475.9425757820636</v>
      </c>
      <c r="H45" s="4" cm="1">
        <f t="array" ref="H45">IF(A45&lt;&gt;"", G45 * RendimentoPapelCenario, "")</f>
        <v>53.711310909384764</v>
      </c>
      <c r="I45" s="4" cm="1">
        <f t="array" ref="I45">IF(A45&lt;&gt;"", G45 * (ValorizacaoPapelCenario/12), "")</f>
        <v>18.649760732425264</v>
      </c>
      <c r="J45" s="4">
        <f t="shared" si="1"/>
        <v>4608.3036474238734</v>
      </c>
      <c r="K45" s="4" cm="1">
        <f t="array" ref="K45">IF(A45=1, AporteInicial * PercentualTijolo, IF(A45&lt;&gt;"", N44, ""))</f>
        <v>6626.0252986690557</v>
      </c>
      <c r="L45" s="4" cm="1">
        <f t="array" ref="L45">IF(A45&lt;&gt;"", K45 * RendimentoTijoloCenario, "")</f>
        <v>59.634227688021497</v>
      </c>
      <c r="M45" s="4" cm="1">
        <f t="array" ref="M45">IF(A45&lt;&gt;"", K45 * (ValorizacaoTijoloCenario/12), "")</f>
        <v>44.17350199112704</v>
      </c>
      <c r="N45" s="4">
        <f>IF(A45&lt;&gt;"", K45 + F45 + L45 + M45, "")</f>
        <v>6819.8330283482037</v>
      </c>
      <c r="O45" s="4">
        <f>IF(A45&lt;&gt;"", H45 + L45, "")</f>
        <v>113.34553859740626</v>
      </c>
      <c r="P45" s="4">
        <f>IF(A45&lt;&gt;"", J45 + N45, "")</f>
        <v>11428.136675772077</v>
      </c>
    </row>
    <row r="46" spans="1:16">
      <c r="A46" cm="1">
        <f t="array" ref="A46">IF(ROW()-1 &lt;= AnosSimulacao*12, ROW()-1, "")</f>
        <v>45</v>
      </c>
      <c r="B46">
        <f t="shared" si="0"/>
        <v>2028</v>
      </c>
      <c r="D46" s="4" cm="1">
        <f t="array" ref="D46">IF(A46=1, AporteInicial+AporteMensal, IF(A46&lt;&gt;"", AporteMensal, ""))</f>
        <v>150</v>
      </c>
      <c r="E46" s="4" cm="1">
        <f t="array" ref="E46">IF(A46&lt;&gt;"", D46 * PercentualPapel, "")</f>
        <v>60</v>
      </c>
      <c r="F46" s="4" cm="1">
        <f t="array" ref="F46">IF(A46&lt;&gt;"", D46 * PercentualTijolo, "")</f>
        <v>90</v>
      </c>
      <c r="G46" s="4" cm="1">
        <f t="array" ref="G46">IF(A46=1, AporteInicial * PercentualPapel, IF(A46&lt;&gt;"", J45, ""))</f>
        <v>4608.3036474238734</v>
      </c>
      <c r="H46" s="4" cm="1">
        <f t="array" ref="H46">IF(A46&lt;&gt;"", G46 * RendimentoPapelCenario, "")</f>
        <v>55.299643769086479</v>
      </c>
      <c r="I46" s="4" cm="1">
        <f t="array" ref="I46">IF(A46&lt;&gt;"", G46 * (ValorizacaoPapelCenario/12), "")</f>
        <v>19.201265197599472</v>
      </c>
      <c r="J46" s="4">
        <f t="shared" si="1"/>
        <v>4742.8045563905589</v>
      </c>
      <c r="K46" s="4" cm="1">
        <f t="array" ref="K46">IF(A46=1, AporteInicial * PercentualTijolo, IF(A46&lt;&gt;"", N45, ""))</f>
        <v>6819.8330283482037</v>
      </c>
      <c r="L46" s="4" cm="1">
        <f t="array" ref="L46">IF(A46&lt;&gt;"", K46 * RendimentoTijoloCenario, "")</f>
        <v>61.37849725513383</v>
      </c>
      <c r="M46" s="4" cm="1">
        <f t="array" ref="M46">IF(A46&lt;&gt;"", K46 * (ValorizacaoTijoloCenario/12), "")</f>
        <v>45.465553522321358</v>
      </c>
      <c r="N46" s="4">
        <f>IF(A46&lt;&gt;"", K46 + F46 + L46 + M46, "")</f>
        <v>7016.6770791256586</v>
      </c>
      <c r="O46" s="4">
        <f>IF(A46&lt;&gt;"", H46 + L46, "")</f>
        <v>116.67814102422031</v>
      </c>
      <c r="P46" s="4">
        <f>IF(A46&lt;&gt;"", J46 + N46, "")</f>
        <v>11759.481635516218</v>
      </c>
    </row>
    <row r="47" spans="1:16">
      <c r="A47" cm="1">
        <f t="array" ref="A47">IF(ROW()-1 &lt;= AnosSimulacao*12, ROW()-1, "")</f>
        <v>46</v>
      </c>
      <c r="B47">
        <f t="shared" si="0"/>
        <v>2028</v>
      </c>
      <c r="D47" s="4" cm="1">
        <f t="array" ref="D47">IF(A47=1, AporteInicial+AporteMensal, IF(A47&lt;&gt;"", AporteMensal, ""))</f>
        <v>150</v>
      </c>
      <c r="E47" s="4" cm="1">
        <f t="array" ref="E47">IF(A47&lt;&gt;"", D47 * PercentualPapel, "")</f>
        <v>60</v>
      </c>
      <c r="F47" s="4" cm="1">
        <f t="array" ref="F47">IF(A47&lt;&gt;"", D47 * PercentualTijolo, "")</f>
        <v>90</v>
      </c>
      <c r="G47" s="4" cm="1">
        <f t="array" ref="G47">IF(A47=1, AporteInicial * PercentualPapel, IF(A47&lt;&gt;"", J46, ""))</f>
        <v>4742.8045563905589</v>
      </c>
      <c r="H47" s="4" cm="1">
        <f t="array" ref="H47">IF(A47&lt;&gt;"", G47 * RendimentoPapelCenario, "")</f>
        <v>56.913654676686711</v>
      </c>
      <c r="I47" s="4" cm="1">
        <f t="array" ref="I47">IF(A47&lt;&gt;"", G47 * (ValorizacaoPapelCenario/12), "")</f>
        <v>19.761685651627328</v>
      </c>
      <c r="J47" s="4">
        <f t="shared" si="1"/>
        <v>4879.4798967188726</v>
      </c>
      <c r="K47" s="4" cm="1">
        <f t="array" ref="K47">IF(A47=1, AporteInicial * PercentualTijolo, IF(A47&lt;&gt;"", N46, ""))</f>
        <v>7016.6770791256586</v>
      </c>
      <c r="L47" s="4" cm="1">
        <f t="array" ref="L47">IF(A47&lt;&gt;"", K47 * RendimentoTijoloCenario, "")</f>
        <v>63.150093712130925</v>
      </c>
      <c r="M47" s="4" cm="1">
        <f t="array" ref="M47">IF(A47&lt;&gt;"", K47 * (ValorizacaoTijoloCenario/12), "")</f>
        <v>46.777847194171059</v>
      </c>
      <c r="N47" s="4">
        <f>IF(A47&lt;&gt;"", K47 + F47 + L47 + M47, "")</f>
        <v>7216.6050200319605</v>
      </c>
      <c r="O47" s="4">
        <f>IF(A47&lt;&gt;"", H47 + L47, "")</f>
        <v>120.06374838881763</v>
      </c>
      <c r="P47" s="4">
        <f>IF(A47&lt;&gt;"", J47 + N47, "")</f>
        <v>12096.084916750833</v>
      </c>
    </row>
    <row r="48" spans="1:16">
      <c r="A48" cm="1">
        <f t="array" ref="A48">IF(ROW()-1 &lt;= AnosSimulacao*12, ROW()-1, "")</f>
        <v>47</v>
      </c>
      <c r="B48">
        <f t="shared" si="0"/>
        <v>2028</v>
      </c>
      <c r="D48" s="4" cm="1">
        <f t="array" ref="D48">IF(A48=1, AporteInicial+AporteMensal, IF(A48&lt;&gt;"", AporteMensal, ""))</f>
        <v>150</v>
      </c>
      <c r="E48" s="4" cm="1">
        <f t="array" ref="E48">IF(A48&lt;&gt;"", D48 * PercentualPapel, "")</f>
        <v>60</v>
      </c>
      <c r="F48" s="4" cm="1">
        <f t="array" ref="F48">IF(A48&lt;&gt;"", D48 * PercentualTijolo, "")</f>
        <v>90</v>
      </c>
      <c r="G48" s="4" cm="1">
        <f t="array" ref="G48">IF(A48=1, AporteInicial * PercentualPapel, IF(A48&lt;&gt;"", J47, ""))</f>
        <v>4879.4798967188726</v>
      </c>
      <c r="H48" s="4" cm="1">
        <f t="array" ref="H48">IF(A48&lt;&gt;"", G48 * RendimentoPapelCenario, "")</f>
        <v>58.553758760626472</v>
      </c>
      <c r="I48" s="4" cm="1">
        <f t="array" ref="I48">IF(A48&lt;&gt;"", G48 * (ValorizacaoPapelCenario/12), "")</f>
        <v>20.331166236328635</v>
      </c>
      <c r="J48" s="4">
        <f t="shared" si="1"/>
        <v>5018.3648217158279</v>
      </c>
      <c r="K48" s="4" cm="1">
        <f t="array" ref="K48">IF(A48=1, AporteInicial * PercentualTijolo, IF(A48&lt;&gt;"", N47, ""))</f>
        <v>7216.6050200319605</v>
      </c>
      <c r="L48" s="4" cm="1">
        <f t="array" ref="L48">IF(A48&lt;&gt;"", K48 * RendimentoTijoloCenario, "")</f>
        <v>64.94944518028764</v>
      </c>
      <c r="M48" s="4" cm="1">
        <f t="array" ref="M48">IF(A48&lt;&gt;"", K48 * (ValorizacaoTijoloCenario/12), "")</f>
        <v>48.110700133546409</v>
      </c>
      <c r="N48" s="4">
        <f>IF(A48&lt;&gt;"", K48 + F48 + L48 + M48, "")</f>
        <v>7419.6651653457948</v>
      </c>
      <c r="O48" s="4">
        <f>IF(A48&lt;&gt;"", H48 + L48, "")</f>
        <v>123.50320394091412</v>
      </c>
      <c r="P48" s="4">
        <f>IF(A48&lt;&gt;"", J48 + N48, "")</f>
        <v>12438.029987061622</v>
      </c>
    </row>
    <row r="49" spans="1:16">
      <c r="A49" cm="1">
        <f t="array" ref="A49">IF(ROW()-1 &lt;= AnosSimulacao*12, ROW()-1, "")</f>
        <v>48</v>
      </c>
      <c r="B49">
        <f t="shared" si="0"/>
        <v>2028</v>
      </c>
      <c r="D49" s="4" cm="1">
        <f t="array" ref="D49">IF(A49=1, AporteInicial+AporteMensal, IF(A49&lt;&gt;"", AporteMensal, ""))</f>
        <v>150</v>
      </c>
      <c r="E49" s="4" cm="1">
        <f t="array" ref="E49">IF(A49&lt;&gt;"", D49 * PercentualPapel, "")</f>
        <v>60</v>
      </c>
      <c r="F49" s="4" cm="1">
        <f t="array" ref="F49">IF(A49&lt;&gt;"", D49 * PercentualTijolo, "")</f>
        <v>90</v>
      </c>
      <c r="G49" s="4" cm="1">
        <f t="array" ref="G49">IF(A49=1, AporteInicial * PercentualPapel, IF(A49&lt;&gt;"", J48, ""))</f>
        <v>5018.3648217158279</v>
      </c>
      <c r="H49" s="4" cm="1">
        <f t="array" ref="H49">IF(A49&lt;&gt;"", G49 * RendimentoPapelCenario, "")</f>
        <v>60.220377860589934</v>
      </c>
      <c r="I49" s="4" cm="1">
        <f t="array" ref="I49">IF(A49&lt;&gt;"", G49 * (ValorizacaoPapelCenario/12), "")</f>
        <v>20.909853423815949</v>
      </c>
      <c r="J49" s="4">
        <f t="shared" si="1"/>
        <v>5159.4950530002334</v>
      </c>
      <c r="K49" s="4" cm="1">
        <f t="array" ref="K49">IF(A49=1, AporteInicial * PercentualTijolo, IF(A49&lt;&gt;"", N48, ""))</f>
        <v>7419.6651653457948</v>
      </c>
      <c r="L49" s="4" cm="1">
        <f t="array" ref="L49">IF(A49&lt;&gt;"", K49 * RendimentoTijoloCenario, "")</f>
        <v>66.776986488112144</v>
      </c>
      <c r="M49" s="4" cm="1">
        <f t="array" ref="M49">IF(A49&lt;&gt;"", K49 * (ValorizacaoTijoloCenario/12), "")</f>
        <v>49.464434435638637</v>
      </c>
      <c r="N49" s="4">
        <f>IF(A49&lt;&gt;"", K49 + F49 + L49 + M49, "")</f>
        <v>7625.9065862695452</v>
      </c>
      <c r="O49" s="4">
        <f>IF(A49&lt;&gt;"", H49 + L49, "")</f>
        <v>126.99736434870208</v>
      </c>
      <c r="P49" s="4">
        <f>IF(A49&lt;&gt;"", J49 + N49, "")</f>
        <v>12785.401639269778</v>
      </c>
    </row>
    <row r="50" spans="1:16">
      <c r="A50" cm="1">
        <f t="array" ref="A50">IF(ROW()-1 &lt;= AnosSimulacao*12, ROW()-1, "")</f>
        <v>49</v>
      </c>
      <c r="B50">
        <f t="shared" si="0"/>
        <v>2029</v>
      </c>
      <c r="D50" s="4" cm="1">
        <f t="array" ref="D50">IF(A50=1, AporteInicial+AporteMensal, IF(A50&lt;&gt;"", AporteMensal, ""))</f>
        <v>150</v>
      </c>
      <c r="E50" s="4" cm="1">
        <f t="array" ref="E50">IF(A50&lt;&gt;"", D50 * PercentualPapel, "")</f>
        <v>60</v>
      </c>
      <c r="F50" s="4" cm="1">
        <f t="array" ref="F50">IF(A50&lt;&gt;"", D50 * PercentualTijolo, "")</f>
        <v>90</v>
      </c>
      <c r="G50" s="4" cm="1">
        <f t="array" ref="G50">IF(A50=1, AporteInicial * PercentualPapel, IF(A50&lt;&gt;"", J49, ""))</f>
        <v>5159.4950530002334</v>
      </c>
      <c r="H50" s="4" cm="1">
        <f t="array" ref="H50">IF(A50&lt;&gt;"", G50 * RendimentoPapelCenario, "")</f>
        <v>61.913940636002799</v>
      </c>
      <c r="I50" s="4" cm="1">
        <f t="array" ref="I50">IF(A50&lt;&gt;"", G50 * (ValorizacaoPapelCenario/12), "")</f>
        <v>21.49789605416764</v>
      </c>
      <c r="J50" s="4">
        <f t="shared" si="1"/>
        <v>5302.9068896904037</v>
      </c>
      <c r="K50" s="4" cm="1">
        <f t="array" ref="K50">IF(A50=1, AporteInicial * PercentualTijolo, IF(A50&lt;&gt;"", N49, ""))</f>
        <v>7625.9065862695452</v>
      </c>
      <c r="L50" s="4" cm="1">
        <f t="array" ref="L50">IF(A50&lt;&gt;"", K50 * RendimentoTijoloCenario, "")</f>
        <v>68.6331592764259</v>
      </c>
      <c r="M50" s="4" cm="1">
        <f t="array" ref="M50">IF(A50&lt;&gt;"", K50 * (ValorizacaoTijoloCenario/12), "")</f>
        <v>50.839377241796974</v>
      </c>
      <c r="N50" s="4">
        <f>IF(A50&lt;&gt;"", K50 + F50 + L50 + M50, "")</f>
        <v>7835.3791227877682</v>
      </c>
      <c r="O50" s="4">
        <f>IF(A50&lt;&gt;"", H50 + L50, "")</f>
        <v>130.54709991242871</v>
      </c>
      <c r="P50" s="4">
        <f>IF(A50&lt;&gt;"", J50 + N50, "")</f>
        <v>13138.286012478173</v>
      </c>
    </row>
    <row r="51" spans="1:16">
      <c r="A51" cm="1">
        <f t="array" ref="A51">IF(ROW()-1 &lt;= AnosSimulacao*12, ROW()-1, "")</f>
        <v>50</v>
      </c>
      <c r="B51">
        <f t="shared" si="0"/>
        <v>2029</v>
      </c>
      <c r="D51" s="4" cm="1">
        <f t="array" ref="D51">IF(A51=1, AporteInicial+AporteMensal, IF(A51&lt;&gt;"", AporteMensal, ""))</f>
        <v>150</v>
      </c>
      <c r="E51" s="4" cm="1">
        <f t="array" ref="E51">IF(A51&lt;&gt;"", D51 * PercentualPapel, "")</f>
        <v>60</v>
      </c>
      <c r="F51" s="4" cm="1">
        <f t="array" ref="F51">IF(A51&lt;&gt;"", D51 * PercentualTijolo, "")</f>
        <v>90</v>
      </c>
      <c r="G51" s="4" cm="1">
        <f t="array" ref="G51">IF(A51=1, AporteInicial * PercentualPapel, IF(A51&lt;&gt;"", J50, ""))</f>
        <v>5302.9068896904037</v>
      </c>
      <c r="H51" s="4" cm="1">
        <f t="array" ref="H51">IF(A51&lt;&gt;"", G51 * RendimentoPapelCenario, "")</f>
        <v>63.634882676284846</v>
      </c>
      <c r="I51" s="4" cm="1">
        <f t="array" ref="I51">IF(A51&lt;&gt;"", G51 * (ValorizacaoPapelCenario/12), "")</f>
        <v>22.095445373710014</v>
      </c>
      <c r="J51" s="4">
        <f t="shared" si="1"/>
        <v>5448.6372177403991</v>
      </c>
      <c r="K51" s="4" cm="1">
        <f t="array" ref="K51">IF(A51=1, AporteInicial * PercentualTijolo, IF(A51&lt;&gt;"", N50, ""))</f>
        <v>7835.3791227877682</v>
      </c>
      <c r="L51" s="4" cm="1">
        <f t="array" ref="L51">IF(A51&lt;&gt;"", K51 * RendimentoTijoloCenario, "")</f>
        <v>70.518412105089908</v>
      </c>
      <c r="M51" s="4" cm="1">
        <f t="array" ref="M51">IF(A51&lt;&gt;"", K51 * (ValorizacaoTijoloCenario/12), "")</f>
        <v>52.235860818585124</v>
      </c>
      <c r="N51" s="4">
        <f>IF(A51&lt;&gt;"", K51 + F51 + L51 + M51, "")</f>
        <v>8048.133395711443</v>
      </c>
      <c r="O51" s="4">
        <f>IF(A51&lt;&gt;"", H51 + L51, "")</f>
        <v>134.15329478137477</v>
      </c>
      <c r="P51" s="4">
        <f>IF(A51&lt;&gt;"", J51 + N51, "")</f>
        <v>13496.770613451841</v>
      </c>
    </row>
    <row r="52" spans="1:16">
      <c r="A52" cm="1">
        <f t="array" ref="A52">IF(ROW()-1 &lt;= AnosSimulacao*12, ROW()-1, "")</f>
        <v>51</v>
      </c>
      <c r="B52">
        <f t="shared" si="0"/>
        <v>2029</v>
      </c>
      <c r="D52" s="4" cm="1">
        <f t="array" ref="D52">IF(A52=1, AporteInicial+AporteMensal, IF(A52&lt;&gt;"", AporteMensal, ""))</f>
        <v>150</v>
      </c>
      <c r="E52" s="4" cm="1">
        <f t="array" ref="E52">IF(A52&lt;&gt;"", D52 * PercentualPapel, "")</f>
        <v>60</v>
      </c>
      <c r="F52" s="4" cm="1">
        <f t="array" ref="F52">IF(A52&lt;&gt;"", D52 * PercentualTijolo, "")</f>
        <v>90</v>
      </c>
      <c r="G52" s="4" cm="1">
        <f t="array" ref="G52">IF(A52=1, AporteInicial * PercentualPapel, IF(A52&lt;&gt;"", J51, ""))</f>
        <v>5448.6372177403991</v>
      </c>
      <c r="H52" s="4" cm="1">
        <f t="array" ref="H52">IF(A52&lt;&gt;"", G52 * RendimentoPapelCenario, "")</f>
        <v>65.383646612884789</v>
      </c>
      <c r="I52" s="4" cm="1">
        <f t="array" ref="I52">IF(A52&lt;&gt;"", G52 * (ValorizacaoPapelCenario/12), "")</f>
        <v>22.702655073918329</v>
      </c>
      <c r="J52" s="4">
        <f t="shared" si="1"/>
        <v>5596.7235194272025</v>
      </c>
      <c r="K52" s="4" cm="1">
        <f t="array" ref="K52">IF(A52=1, AporteInicial * PercentualTijolo, IF(A52&lt;&gt;"", N51, ""))</f>
        <v>8048.133395711443</v>
      </c>
      <c r="L52" s="4" cm="1">
        <f t="array" ref="L52">IF(A52&lt;&gt;"", K52 * RendimentoTijoloCenario, "")</f>
        <v>72.433200561402984</v>
      </c>
      <c r="M52" s="4" cm="1">
        <f t="array" ref="M52">IF(A52&lt;&gt;"", K52 * (ValorizacaoTijoloCenario/12), "")</f>
        <v>53.654222638076291</v>
      </c>
      <c r="N52" s="4">
        <f>IF(A52&lt;&gt;"", K52 + F52 + L52 + M52, "")</f>
        <v>8264.2208189109224</v>
      </c>
      <c r="O52" s="4">
        <f>IF(A52&lt;&gt;"", H52 + L52, "")</f>
        <v>137.81684717428777</v>
      </c>
      <c r="P52" s="4">
        <f>IF(A52&lt;&gt;"", J52 + N52, "")</f>
        <v>13860.944338338126</v>
      </c>
    </row>
    <row r="53" spans="1:16">
      <c r="A53" cm="1">
        <f t="array" ref="A53">IF(ROW()-1 &lt;= AnosSimulacao*12, ROW()-1, "")</f>
        <v>52</v>
      </c>
      <c r="B53">
        <f t="shared" si="0"/>
        <v>2029</v>
      </c>
      <c r="D53" s="4" cm="1">
        <f t="array" ref="D53">IF(A53=1, AporteInicial+AporteMensal, IF(A53&lt;&gt;"", AporteMensal, ""))</f>
        <v>150</v>
      </c>
      <c r="E53" s="4" cm="1">
        <f t="array" ref="E53">IF(A53&lt;&gt;"", D53 * PercentualPapel, "")</f>
        <v>60</v>
      </c>
      <c r="F53" s="4" cm="1">
        <f t="array" ref="F53">IF(A53&lt;&gt;"", D53 * PercentualTijolo, "")</f>
        <v>90</v>
      </c>
      <c r="G53" s="4" cm="1">
        <f t="array" ref="G53">IF(A53=1, AporteInicial * PercentualPapel, IF(A53&lt;&gt;"", J52, ""))</f>
        <v>5596.7235194272025</v>
      </c>
      <c r="H53" s="4" cm="1">
        <f t="array" ref="H53">IF(A53&lt;&gt;"", G53 * RendimentoPapelCenario, "")</f>
        <v>67.160682233126437</v>
      </c>
      <c r="I53" s="4" cm="1">
        <f t="array" ref="I53">IF(A53&lt;&gt;"", G53 * (ValorizacaoPapelCenario/12), "")</f>
        <v>23.319681330946676</v>
      </c>
      <c r="J53" s="4">
        <f t="shared" si="1"/>
        <v>5747.2038829912763</v>
      </c>
      <c r="K53" s="4" cm="1">
        <f t="array" ref="K53">IF(A53=1, AporteInicial * PercentualTijolo, IF(A53&lt;&gt;"", N52, ""))</f>
        <v>8264.2208189109224</v>
      </c>
      <c r="L53" s="4" cm="1">
        <f t="array" ref="L53">IF(A53&lt;&gt;"", K53 * RendimentoTijoloCenario, "")</f>
        <v>74.377987370198298</v>
      </c>
      <c r="M53" s="4" cm="1">
        <f t="array" ref="M53">IF(A53&lt;&gt;"", K53 * (ValorizacaoTijoloCenario/12), "")</f>
        <v>55.094805459406153</v>
      </c>
      <c r="N53" s="4">
        <f>IF(A53&lt;&gt;"", K53 + F53 + L53 + M53, "")</f>
        <v>8483.6936117405276</v>
      </c>
      <c r="O53" s="4">
        <f>IF(A53&lt;&gt;"", H53 + L53, "")</f>
        <v>141.53866960332473</v>
      </c>
      <c r="P53" s="4">
        <f>IF(A53&lt;&gt;"", J53 + N53, "")</f>
        <v>14230.897494731804</v>
      </c>
    </row>
    <row r="54" spans="1:16">
      <c r="A54" cm="1">
        <f t="array" ref="A54">IF(ROW()-1 &lt;= AnosSimulacao*12, ROW()-1, "")</f>
        <v>53</v>
      </c>
      <c r="B54">
        <f t="shared" si="0"/>
        <v>2029</v>
      </c>
      <c r="D54" s="4" cm="1">
        <f t="array" ref="D54">IF(A54=1, AporteInicial+AporteMensal, IF(A54&lt;&gt;"", AporteMensal, ""))</f>
        <v>150</v>
      </c>
      <c r="E54" s="4" cm="1">
        <f t="array" ref="E54">IF(A54&lt;&gt;"", D54 * PercentualPapel, "")</f>
        <v>60</v>
      </c>
      <c r="F54" s="4" cm="1">
        <f t="array" ref="F54">IF(A54&lt;&gt;"", D54 * PercentualTijolo, "")</f>
        <v>90</v>
      </c>
      <c r="G54" s="4" cm="1">
        <f t="array" ref="G54">IF(A54=1, AporteInicial * PercentualPapel, IF(A54&lt;&gt;"", J53, ""))</f>
        <v>5747.2038829912763</v>
      </c>
      <c r="H54" s="4" cm="1">
        <f t="array" ref="H54">IF(A54&lt;&gt;"", G54 * RendimentoPapelCenario, "")</f>
        <v>68.96644659589532</v>
      </c>
      <c r="I54" s="4" cm="1">
        <f t="array" ref="I54">IF(A54&lt;&gt;"", G54 * (ValorizacaoPapelCenario/12), "")</f>
        <v>23.946682845796985</v>
      </c>
      <c r="J54" s="4">
        <f t="shared" si="1"/>
        <v>5900.1170124329683</v>
      </c>
      <c r="K54" s="4" cm="1">
        <f t="array" ref="K54">IF(A54=1, AporteInicial * PercentualTijolo, IF(A54&lt;&gt;"", N53, ""))</f>
        <v>8483.6936117405276</v>
      </c>
      <c r="L54" s="4" cm="1">
        <f t="array" ref="L54">IF(A54&lt;&gt;"", K54 * RendimentoTijoloCenario, "")</f>
        <v>76.353242505664738</v>
      </c>
      <c r="M54" s="4" cm="1">
        <f t="array" ref="M54">IF(A54&lt;&gt;"", K54 * (ValorizacaoTijoloCenario/12), "")</f>
        <v>56.557957411603518</v>
      </c>
      <c r="N54" s="4">
        <f>IF(A54&lt;&gt;"", K54 + F54 + L54 + M54, "")</f>
        <v>8706.6048116577967</v>
      </c>
      <c r="O54" s="4">
        <f>IF(A54&lt;&gt;"", H54 + L54, "")</f>
        <v>145.31968910156007</v>
      </c>
      <c r="P54" s="4">
        <f>IF(A54&lt;&gt;"", J54 + N54, "")</f>
        <v>14606.721824090764</v>
      </c>
    </row>
    <row r="55" spans="1:16">
      <c r="A55" cm="1">
        <f t="array" ref="A55">IF(ROW()-1 &lt;= AnosSimulacao*12, ROW()-1, "")</f>
        <v>54</v>
      </c>
      <c r="B55">
        <f t="shared" si="0"/>
        <v>2029</v>
      </c>
      <c r="D55" s="4" cm="1">
        <f t="array" ref="D55">IF(A55=1, AporteInicial+AporteMensal, IF(A55&lt;&gt;"", AporteMensal, ""))</f>
        <v>150</v>
      </c>
      <c r="E55" s="4" cm="1">
        <f t="array" ref="E55">IF(A55&lt;&gt;"", D55 * PercentualPapel, "")</f>
        <v>60</v>
      </c>
      <c r="F55" s="4" cm="1">
        <f t="array" ref="F55">IF(A55&lt;&gt;"", D55 * PercentualTijolo, "")</f>
        <v>90</v>
      </c>
      <c r="G55" s="4" cm="1">
        <f t="array" ref="G55">IF(A55=1, AporteInicial * PercentualPapel, IF(A55&lt;&gt;"", J54, ""))</f>
        <v>5900.1170124329683</v>
      </c>
      <c r="H55" s="4" cm="1">
        <f t="array" ref="H55">IF(A55&lt;&gt;"", G55 * RendimentoPapelCenario, "")</f>
        <v>70.801404149195619</v>
      </c>
      <c r="I55" s="4" cm="1">
        <f t="array" ref="I55">IF(A55&lt;&gt;"", G55 * (ValorizacaoPapelCenario/12), "")</f>
        <v>24.583820885137367</v>
      </c>
      <c r="J55" s="4">
        <f t="shared" si="1"/>
        <v>6055.5022374673017</v>
      </c>
      <c r="K55" s="4" cm="1">
        <f t="array" ref="K55">IF(A55=1, AporteInicial * PercentualTijolo, IF(A55&lt;&gt;"", N54, ""))</f>
        <v>8706.6048116577967</v>
      </c>
      <c r="L55" s="4" cm="1">
        <f t="array" ref="L55">IF(A55&lt;&gt;"", K55 * RendimentoTijoloCenario, "")</f>
        <v>78.359443304920163</v>
      </c>
      <c r="M55" s="4" cm="1">
        <f t="array" ref="M55">IF(A55&lt;&gt;"", K55 * (ValorizacaoTijoloCenario/12), "")</f>
        <v>58.044032077718647</v>
      </c>
      <c r="N55" s="4">
        <f>IF(A55&lt;&gt;"", K55 + F55 + L55 + M55, "")</f>
        <v>8933.0082870404349</v>
      </c>
      <c r="O55" s="4">
        <f>IF(A55&lt;&gt;"", H55 + L55, "")</f>
        <v>149.16084745411578</v>
      </c>
      <c r="P55" s="4">
        <f>IF(A55&lt;&gt;"", J55 + N55, "")</f>
        <v>14988.510524507736</v>
      </c>
    </row>
    <row r="56" spans="1:16">
      <c r="A56" cm="1">
        <f t="array" ref="A56">IF(ROW()-1 &lt;= AnosSimulacao*12, ROW()-1, "")</f>
        <v>55</v>
      </c>
      <c r="B56">
        <f t="shared" si="0"/>
        <v>2029</v>
      </c>
      <c r="D56" s="4" cm="1">
        <f t="array" ref="D56">IF(A56=1, AporteInicial+AporteMensal, IF(A56&lt;&gt;"", AporteMensal, ""))</f>
        <v>150</v>
      </c>
      <c r="E56" s="4" cm="1">
        <f t="array" ref="E56">IF(A56&lt;&gt;"", D56 * PercentualPapel, "")</f>
        <v>60</v>
      </c>
      <c r="F56" s="4" cm="1">
        <f t="array" ref="F56">IF(A56&lt;&gt;"", D56 * PercentualTijolo, "")</f>
        <v>90</v>
      </c>
      <c r="G56" s="4" cm="1">
        <f t="array" ref="G56">IF(A56=1, AporteInicial * PercentualPapel, IF(A56&lt;&gt;"", J55, ""))</f>
        <v>6055.5022374673017</v>
      </c>
      <c r="H56" s="4" cm="1">
        <f t="array" ref="H56">IF(A56&lt;&gt;"", G56 * RendimentoPapelCenario, "")</f>
        <v>72.666026849607618</v>
      </c>
      <c r="I56" s="4" cm="1">
        <f t="array" ref="I56">IF(A56&lt;&gt;"", G56 * (ValorizacaoPapelCenario/12), "")</f>
        <v>25.231259322780424</v>
      </c>
      <c r="J56" s="4">
        <f t="shared" si="1"/>
        <v>6213.3995236396904</v>
      </c>
      <c r="K56" s="4" cm="1">
        <f t="array" ref="K56">IF(A56=1, AporteInicial * PercentualTijolo, IF(A56&lt;&gt;"", N55, ""))</f>
        <v>8933.0082870404349</v>
      </c>
      <c r="L56" s="4" cm="1">
        <f t="array" ref="L56">IF(A56&lt;&gt;"", K56 * RendimentoTijoloCenario, "")</f>
        <v>80.397074583363903</v>
      </c>
      <c r="M56" s="4" cm="1">
        <f t="array" ref="M56">IF(A56&lt;&gt;"", K56 * (ValorizacaoTijoloCenario/12), "")</f>
        <v>59.553388580269569</v>
      </c>
      <c r="N56" s="4">
        <f>IF(A56&lt;&gt;"", K56 + F56 + L56 + M56, "")</f>
        <v>9162.9587502040667</v>
      </c>
      <c r="O56" s="4">
        <f>IF(A56&lt;&gt;"", H56 + L56, "")</f>
        <v>153.06310143297151</v>
      </c>
      <c r="P56" s="4">
        <f>IF(A56&lt;&gt;"", J56 + N56, "")</f>
        <v>15376.358273843758</v>
      </c>
    </row>
    <row r="57" spans="1:16">
      <c r="A57" cm="1">
        <f t="array" ref="A57">IF(ROW()-1 &lt;= AnosSimulacao*12, ROW()-1, "")</f>
        <v>56</v>
      </c>
      <c r="B57">
        <f t="shared" si="0"/>
        <v>2029</v>
      </c>
      <c r="D57" s="4" cm="1">
        <f t="array" ref="D57">IF(A57=1, AporteInicial+AporteMensal, IF(A57&lt;&gt;"", AporteMensal, ""))</f>
        <v>150</v>
      </c>
      <c r="E57" s="4" cm="1">
        <f t="array" ref="E57">IF(A57&lt;&gt;"", D57 * PercentualPapel, "")</f>
        <v>60</v>
      </c>
      <c r="F57" s="4" cm="1">
        <f t="array" ref="F57">IF(A57&lt;&gt;"", D57 * PercentualTijolo, "")</f>
        <v>90</v>
      </c>
      <c r="G57" s="4" cm="1">
        <f t="array" ref="G57">IF(A57=1, AporteInicial * PercentualPapel, IF(A57&lt;&gt;"", J56, ""))</f>
        <v>6213.3995236396904</v>
      </c>
      <c r="H57" s="4" cm="1">
        <f t="array" ref="H57">IF(A57&lt;&gt;"", G57 * RendimentoPapelCenario, "")</f>
        <v>74.560794283676287</v>
      </c>
      <c r="I57" s="4" cm="1">
        <f t="array" ref="I57">IF(A57&lt;&gt;"", G57 * (ValorizacaoPapelCenario/12), "")</f>
        <v>25.889164681832042</v>
      </c>
      <c r="J57" s="4">
        <f t="shared" si="1"/>
        <v>6373.8494826051983</v>
      </c>
      <c r="K57" s="4" cm="1">
        <f t="array" ref="K57">IF(A57=1, AporteInicial * PercentualTijolo, IF(A57&lt;&gt;"", N56, ""))</f>
        <v>9162.9587502040667</v>
      </c>
      <c r="L57" s="4" cm="1">
        <f t="array" ref="L57">IF(A57&lt;&gt;"", K57 * RendimentoTijoloCenario, "")</f>
        <v>82.466628751836595</v>
      </c>
      <c r="M57" s="4" cm="1">
        <f t="array" ref="M57">IF(A57&lt;&gt;"", K57 * (ValorizacaoTijoloCenario/12), "")</f>
        <v>61.086391668027119</v>
      </c>
      <c r="N57" s="4">
        <f>IF(A57&lt;&gt;"", K57 + F57 + L57 + M57, "")</f>
        <v>9396.5117706239289</v>
      </c>
      <c r="O57" s="4">
        <f>IF(A57&lt;&gt;"", H57 + L57, "")</f>
        <v>157.02742303551287</v>
      </c>
      <c r="P57" s="4">
        <f>IF(A57&lt;&gt;"", J57 + N57, "")</f>
        <v>15770.361253229126</v>
      </c>
    </row>
    <row r="58" spans="1:16">
      <c r="A58" cm="1">
        <f t="array" ref="A58">IF(ROW()-1 &lt;= AnosSimulacao*12, ROW()-1, "")</f>
        <v>57</v>
      </c>
      <c r="B58">
        <f t="shared" si="0"/>
        <v>2029</v>
      </c>
      <c r="D58" s="4" cm="1">
        <f t="array" ref="D58">IF(A58=1, AporteInicial+AporteMensal, IF(A58&lt;&gt;"", AporteMensal, ""))</f>
        <v>150</v>
      </c>
      <c r="E58" s="4" cm="1">
        <f t="array" ref="E58">IF(A58&lt;&gt;"", D58 * PercentualPapel, "")</f>
        <v>60</v>
      </c>
      <c r="F58" s="4" cm="1">
        <f t="array" ref="F58">IF(A58&lt;&gt;"", D58 * PercentualTijolo, "")</f>
        <v>90</v>
      </c>
      <c r="G58" s="4" cm="1">
        <f t="array" ref="G58">IF(A58=1, AporteInicial * PercentualPapel, IF(A58&lt;&gt;"", J57, ""))</f>
        <v>6373.8494826051983</v>
      </c>
      <c r="H58" s="4" cm="1">
        <f t="array" ref="H58">IF(A58&lt;&gt;"", G58 * RendimentoPapelCenario, "")</f>
        <v>76.48619379126238</v>
      </c>
      <c r="I58" s="4" cm="1">
        <f t="array" ref="I58">IF(A58&lt;&gt;"", G58 * (ValorizacaoPapelCenario/12), "")</f>
        <v>26.557706177521659</v>
      </c>
      <c r="J58" s="4">
        <f t="shared" si="1"/>
        <v>6536.8933825739823</v>
      </c>
      <c r="K58" s="4" cm="1">
        <f t="array" ref="K58">IF(A58=1, AporteInicial * PercentualTijolo, IF(A58&lt;&gt;"", N57, ""))</f>
        <v>9396.5117706239289</v>
      </c>
      <c r="L58" s="4" cm="1">
        <f t="array" ref="L58">IF(A58&lt;&gt;"", K58 * RendimentoTijoloCenario, "")</f>
        <v>84.568605935615352</v>
      </c>
      <c r="M58" s="4" cm="1">
        <f t="array" ref="M58">IF(A58&lt;&gt;"", K58 * (ValorizacaoTijoloCenario/12), "")</f>
        <v>62.643411804159527</v>
      </c>
      <c r="N58" s="4">
        <f>IF(A58&lt;&gt;"", K58 + F58 + L58 + M58, "")</f>
        <v>9633.7237883637044</v>
      </c>
      <c r="O58" s="4">
        <f>IF(A58&lt;&gt;"", H58 + L58, "")</f>
        <v>161.05479972687772</v>
      </c>
      <c r="P58" s="4">
        <f>IF(A58&lt;&gt;"", J58 + N58, "")</f>
        <v>16170.617170937687</v>
      </c>
    </row>
    <row r="59" spans="1:16">
      <c r="A59" cm="1">
        <f t="array" ref="A59">IF(ROW()-1 &lt;= AnosSimulacao*12, ROW()-1, "")</f>
        <v>58</v>
      </c>
      <c r="B59">
        <f t="shared" si="0"/>
        <v>2029</v>
      </c>
      <c r="D59" s="4" cm="1">
        <f t="array" ref="D59">IF(A59=1, AporteInicial+AporteMensal, IF(A59&lt;&gt;"", AporteMensal, ""))</f>
        <v>150</v>
      </c>
      <c r="E59" s="4" cm="1">
        <f t="array" ref="E59">IF(A59&lt;&gt;"", D59 * PercentualPapel, "")</f>
        <v>60</v>
      </c>
      <c r="F59" s="4" cm="1">
        <f t="array" ref="F59">IF(A59&lt;&gt;"", D59 * PercentualTijolo, "")</f>
        <v>90</v>
      </c>
      <c r="G59" s="4" cm="1">
        <f t="array" ref="G59">IF(A59=1, AporteInicial * PercentualPapel, IF(A59&lt;&gt;"", J58, ""))</f>
        <v>6536.8933825739823</v>
      </c>
      <c r="H59" s="4" cm="1">
        <f t="array" ref="H59">IF(A59&lt;&gt;"", G59 * RendimentoPapelCenario, "")</f>
        <v>78.442720590887788</v>
      </c>
      <c r="I59" s="4" cm="1">
        <f t="array" ref="I59">IF(A59&lt;&gt;"", G59 * (ValorizacaoPapelCenario/12), "")</f>
        <v>27.237055760724925</v>
      </c>
      <c r="J59" s="4">
        <f t="shared" si="1"/>
        <v>6702.5731589255947</v>
      </c>
      <c r="K59" s="4" cm="1">
        <f t="array" ref="K59">IF(A59=1, AporteInicial * PercentualTijolo, IF(A59&lt;&gt;"", N58, ""))</f>
        <v>9633.7237883637044</v>
      </c>
      <c r="L59" s="4" cm="1">
        <f t="array" ref="L59">IF(A59&lt;&gt;"", K59 * RendimentoTijoloCenario, "")</f>
        <v>86.703514095273334</v>
      </c>
      <c r="M59" s="4" cm="1">
        <f t="array" ref="M59">IF(A59&lt;&gt;"", K59 * (ValorizacaoTijoloCenario/12), "")</f>
        <v>64.224825255758034</v>
      </c>
      <c r="N59" s="4">
        <f>IF(A59&lt;&gt;"", K59 + F59 + L59 + M59, "")</f>
        <v>9874.6521277147367</v>
      </c>
      <c r="O59" s="4">
        <f>IF(A59&lt;&gt;"", H59 + L59, "")</f>
        <v>165.14623468616111</v>
      </c>
      <c r="P59" s="4">
        <f>IF(A59&lt;&gt;"", J59 + N59, "")</f>
        <v>16577.225286640332</v>
      </c>
    </row>
    <row r="60" spans="1:16">
      <c r="A60" cm="1">
        <f t="array" ref="A60">IF(ROW()-1 &lt;= AnosSimulacao*12, ROW()-1, "")</f>
        <v>59</v>
      </c>
      <c r="B60">
        <f t="shared" si="0"/>
        <v>2029</v>
      </c>
      <c r="D60" s="4" cm="1">
        <f t="array" ref="D60">IF(A60=1, AporteInicial+AporteMensal, IF(A60&lt;&gt;"", AporteMensal, ""))</f>
        <v>150</v>
      </c>
      <c r="E60" s="4" cm="1">
        <f t="array" ref="E60">IF(A60&lt;&gt;"", D60 * PercentualPapel, "")</f>
        <v>60</v>
      </c>
      <c r="F60" s="4" cm="1">
        <f t="array" ref="F60">IF(A60&lt;&gt;"", D60 * PercentualTijolo, "")</f>
        <v>90</v>
      </c>
      <c r="G60" s="4" cm="1">
        <f t="array" ref="G60">IF(A60=1, AporteInicial * PercentualPapel, IF(A60&lt;&gt;"", J59, ""))</f>
        <v>6702.5731589255947</v>
      </c>
      <c r="H60" s="4" cm="1">
        <f t="array" ref="H60">IF(A60&lt;&gt;"", G60 * RendimentoPapelCenario, "")</f>
        <v>80.430877907107131</v>
      </c>
      <c r="I60" s="4" cm="1">
        <f t="array" ref="I60">IF(A60&lt;&gt;"", G60 * (ValorizacaoPapelCenario/12), "")</f>
        <v>27.927388162189978</v>
      </c>
      <c r="J60" s="4">
        <f t="shared" si="1"/>
        <v>6870.931424994892</v>
      </c>
      <c r="K60" s="4" cm="1">
        <f t="array" ref="K60">IF(A60=1, AporteInicial * PercentualTijolo, IF(A60&lt;&gt;"", N59, ""))</f>
        <v>9874.6521277147367</v>
      </c>
      <c r="L60" s="4" cm="1">
        <f t="array" ref="L60">IF(A60&lt;&gt;"", K60 * RendimentoTijoloCenario, "")</f>
        <v>88.871869149432627</v>
      </c>
      <c r="M60" s="4" cm="1">
        <f t="array" ref="M60">IF(A60&lt;&gt;"", K60 * (ValorizacaoTijoloCenario/12), "")</f>
        <v>65.831014184764911</v>
      </c>
      <c r="N60" s="4">
        <f>IF(A60&lt;&gt;"", K60 + F60 + L60 + M60, "")</f>
        <v>10119.355011048934</v>
      </c>
      <c r="O60" s="4">
        <f>IF(A60&lt;&gt;"", H60 + L60, "")</f>
        <v>169.30274705653977</v>
      </c>
      <c r="P60" s="4">
        <f>IF(A60&lt;&gt;"", J60 + N60, "")</f>
        <v>16990.286436043825</v>
      </c>
    </row>
    <row r="61" spans="1:16">
      <c r="A61" cm="1">
        <f t="array" ref="A61">IF(ROW()-1 &lt;= AnosSimulacao*12, ROW()-1, "")</f>
        <v>60</v>
      </c>
      <c r="B61">
        <f t="shared" si="0"/>
        <v>2029</v>
      </c>
      <c r="D61" s="4" cm="1">
        <f t="array" ref="D61">IF(A61=1, AporteInicial+AporteMensal, IF(A61&lt;&gt;"", AporteMensal, ""))</f>
        <v>150</v>
      </c>
      <c r="E61" s="4" cm="1">
        <f t="array" ref="E61">IF(A61&lt;&gt;"", D61 * PercentualPapel, "")</f>
        <v>60</v>
      </c>
      <c r="F61" s="4" cm="1">
        <f t="array" ref="F61">IF(A61&lt;&gt;"", D61 * PercentualTijolo, "")</f>
        <v>90</v>
      </c>
      <c r="G61" s="4" cm="1">
        <f t="array" ref="G61">IF(A61=1, AporteInicial * PercentualPapel, IF(A61&lt;&gt;"", J60, ""))</f>
        <v>6870.931424994892</v>
      </c>
      <c r="H61" s="4" cm="1">
        <f t="array" ref="H61">IF(A61&lt;&gt;"", G61 * RendimentoPapelCenario, "")</f>
        <v>82.451177099938704</v>
      </c>
      <c r="I61" s="4" cm="1">
        <f t="array" ref="I61">IF(A61&lt;&gt;"", G61 * (ValorizacaoPapelCenario/12), "")</f>
        <v>28.628880937478716</v>
      </c>
      <c r="J61" s="4">
        <f t="shared" si="1"/>
        <v>7042.01148303231</v>
      </c>
      <c r="K61" s="4" cm="1">
        <f t="array" ref="K61">IF(A61=1, AporteInicial * PercentualTijolo, IF(A61&lt;&gt;"", N60, ""))</f>
        <v>10119.355011048934</v>
      </c>
      <c r="L61" s="4" cm="1">
        <f t="array" ref="L61">IF(A61&lt;&gt;"", K61 * RendimentoTijoloCenario, "")</f>
        <v>91.074195099440402</v>
      </c>
      <c r="M61" s="4" cm="1">
        <f t="array" ref="M61">IF(A61&lt;&gt;"", K61 * (ValorizacaoTijoloCenario/12), "")</f>
        <v>67.462366740326232</v>
      </c>
      <c r="N61" s="4">
        <f>IF(A61&lt;&gt;"", K61 + F61 + L61 + M61, "")</f>
        <v>10367.8915728887</v>
      </c>
      <c r="O61" s="4">
        <f>IF(A61&lt;&gt;"", H61 + L61, "")</f>
        <v>173.52537219937909</v>
      </c>
      <c r="P61" s="4">
        <f>IF(A61&lt;&gt;"", J61 + N61, "")</f>
        <v>17409.903055921011</v>
      </c>
    </row>
    <row r="62" spans="1:16">
      <c r="A62" t="str" cm="1">
        <f t="array" ref="A62">IF(ROW()-1 &lt;= AnosSimulacao*12, ROW()-1, "")</f>
        <v/>
      </c>
      <c r="B62" t="str">
        <f t="shared" si="0"/>
        <v/>
      </c>
      <c r="D62" s="4" t="str" cm="1">
        <f t="array" ref="D62">IF(A62=1, AporteInicial+AporteMensal, IF(A62&lt;&gt;"", AporteMensal, ""))</f>
        <v/>
      </c>
      <c r="E62" s="4" t="str" cm="1">
        <f t="array" ref="E62">IF(A62&lt;&gt;"", D62 * PercentualPapel, "")</f>
        <v/>
      </c>
      <c r="F62" s="4" t="str" cm="1">
        <f t="array" ref="F62">IF(A62&lt;&gt;"", D62 * PercentualTijolo, "")</f>
        <v/>
      </c>
      <c r="G62" s="4" t="str" cm="1">
        <f t="array" ref="G62">IF(A62=1, AporteInicial * PercentualPapel, IF(A62&lt;&gt;"", J61, ""))</f>
        <v/>
      </c>
      <c r="H62" s="4" t="str" cm="1">
        <f t="array" ref="H62">IF(A62&lt;&gt;"", G62 * RendimentoPapelCenario, "")</f>
        <v/>
      </c>
      <c r="I62" s="4" t="str" cm="1">
        <f t="array" ref="I62">IF(A62&lt;&gt;"", G62 * (ValorizacaoPapelCenario/12), "")</f>
        <v/>
      </c>
      <c r="J62" s="4" t="str">
        <f t="shared" si="1"/>
        <v/>
      </c>
      <c r="K62" s="4" t="str" cm="1">
        <f t="array" ref="K62">IF(A62=1, AporteInicial * PercentualTijolo, IF(A62&lt;&gt;"", N61, ""))</f>
        <v/>
      </c>
      <c r="L62" s="4" t="str" cm="1">
        <f t="array" ref="L62">IF(A62&lt;&gt;"", K62 * RendimentoTijoloCenario, "")</f>
        <v/>
      </c>
      <c r="M62" s="4" t="str" cm="1">
        <f t="array" ref="M62">IF(A62&lt;&gt;"", K62 * (ValorizacaoTijoloCenario/12), "")</f>
        <v/>
      </c>
      <c r="N62" s="4" t="str">
        <f>IF(A62&lt;&gt;"", K62 + F62 + L62 + M62, "")</f>
        <v/>
      </c>
      <c r="O62" s="4" t="str">
        <f>IF(A62&lt;&gt;"", H62 + L62, "")</f>
        <v/>
      </c>
      <c r="P62" s="4" t="str">
        <f>IF(A62&lt;&gt;"", J62 + N62, "")</f>
        <v/>
      </c>
    </row>
    <row r="63" spans="1:16">
      <c r="A63" t="str" cm="1">
        <f t="array" ref="A63">IF(ROW()-1 &lt;= AnosSimulacao*12, ROW()-1, "")</f>
        <v/>
      </c>
      <c r="B63" t="str">
        <f t="shared" si="0"/>
        <v/>
      </c>
      <c r="D63" s="4" t="str" cm="1">
        <f t="array" ref="D63">IF(A63=1, AporteInicial+AporteMensal, IF(A63&lt;&gt;"", AporteMensal, ""))</f>
        <v/>
      </c>
      <c r="E63" s="4" t="str" cm="1">
        <f t="array" ref="E63">IF(A63&lt;&gt;"", D63 * PercentualPapel, "")</f>
        <v/>
      </c>
      <c r="F63" s="4" t="str" cm="1">
        <f t="array" ref="F63">IF(A63&lt;&gt;"", D63 * PercentualTijolo, "")</f>
        <v/>
      </c>
      <c r="G63" s="4" t="str" cm="1">
        <f t="array" ref="G63">IF(A63=1, AporteInicial * PercentualPapel, IF(A63&lt;&gt;"", J62, ""))</f>
        <v/>
      </c>
      <c r="H63" s="4" t="str" cm="1">
        <f t="array" ref="H63">IF(A63&lt;&gt;"", G63 * RendimentoPapelCenario, "")</f>
        <v/>
      </c>
      <c r="I63" s="4" t="str" cm="1">
        <f t="array" ref="I63">IF(A63&lt;&gt;"", G63 * (ValorizacaoPapelCenario/12), "")</f>
        <v/>
      </c>
      <c r="J63" s="4" t="str">
        <f t="shared" si="1"/>
        <v/>
      </c>
      <c r="K63" s="4" t="str" cm="1">
        <f t="array" ref="K63">IF(A63=1, AporteInicial * PercentualTijolo, IF(A63&lt;&gt;"", N62, ""))</f>
        <v/>
      </c>
      <c r="L63" s="4" t="str" cm="1">
        <f t="array" ref="L63">IF(A63&lt;&gt;"", K63 * RendimentoTijoloCenario, "")</f>
        <v/>
      </c>
      <c r="M63" s="4" t="str" cm="1">
        <f t="array" ref="M63">IF(A63&lt;&gt;"", K63 * (ValorizacaoTijoloCenario/12), "")</f>
        <v/>
      </c>
      <c r="N63" s="4" t="str">
        <f>IF(A63&lt;&gt;"", K63 + F63 + L63 + M63, "")</f>
        <v/>
      </c>
      <c r="O63" s="4" t="str">
        <f>IF(A63&lt;&gt;"", H63 + L63, "")</f>
        <v/>
      </c>
      <c r="P63" s="4" t="str">
        <f>IF(A63&lt;&gt;"", J63 + N63, "")</f>
        <v/>
      </c>
    </row>
    <row r="64" spans="1:16">
      <c r="A64" t="str" cm="1">
        <f t="array" ref="A64">IF(ROW()-1 &lt;= AnosSimulacao*12, ROW()-1, "")</f>
        <v/>
      </c>
      <c r="B64" t="str">
        <f t="shared" si="0"/>
        <v/>
      </c>
      <c r="D64" s="4" t="str" cm="1">
        <f t="array" ref="D64">IF(A64=1, AporteInicial+AporteMensal, IF(A64&lt;&gt;"", AporteMensal, ""))</f>
        <v/>
      </c>
      <c r="E64" s="4" t="str" cm="1">
        <f t="array" ref="E64">IF(A64&lt;&gt;"", D64 * PercentualPapel, "")</f>
        <v/>
      </c>
      <c r="F64" s="4" t="str" cm="1">
        <f t="array" ref="F64">IF(A64&lt;&gt;"", D64 * PercentualTijolo, "")</f>
        <v/>
      </c>
      <c r="G64" s="4" t="str" cm="1">
        <f t="array" ref="G64">IF(A64=1, AporteInicial * PercentualPapel, IF(A64&lt;&gt;"", J63, ""))</f>
        <v/>
      </c>
      <c r="H64" s="4" t="str" cm="1">
        <f t="array" ref="H64">IF(A64&lt;&gt;"", G64 * RendimentoPapelCenario, "")</f>
        <v/>
      </c>
      <c r="I64" s="4" t="str" cm="1">
        <f t="array" ref="I64">IF(A64&lt;&gt;"", G64 * (ValorizacaoPapelCenario/12), "")</f>
        <v/>
      </c>
      <c r="J64" s="4" t="str">
        <f t="shared" si="1"/>
        <v/>
      </c>
      <c r="K64" s="4" t="str" cm="1">
        <f t="array" ref="K64">IF(A64=1, AporteInicial * PercentualTijolo, IF(A64&lt;&gt;"", N63, ""))</f>
        <v/>
      </c>
      <c r="L64" s="4" t="str" cm="1">
        <f t="array" ref="L64">IF(A64&lt;&gt;"", K64 * RendimentoTijoloCenario, "")</f>
        <v/>
      </c>
      <c r="M64" s="4" t="str" cm="1">
        <f t="array" ref="M64">IF(A64&lt;&gt;"", K64 * (ValorizacaoTijoloCenario/12), "")</f>
        <v/>
      </c>
      <c r="N64" s="4" t="str">
        <f>IF(A64&lt;&gt;"", K64 + F64 + L64 + M64, "")</f>
        <v/>
      </c>
      <c r="O64" s="4" t="str">
        <f>IF(A64&lt;&gt;"", H64 + L64, "")</f>
        <v/>
      </c>
      <c r="P64" s="4" t="str">
        <f>IF(A64&lt;&gt;"", J64 + N64, "")</f>
        <v/>
      </c>
    </row>
    <row r="65" spans="1:16">
      <c r="A65" t="str" cm="1">
        <f t="array" ref="A65">IF(ROW()-1 &lt;= AnosSimulacao*12, ROW()-1, "")</f>
        <v/>
      </c>
      <c r="B65" t="str">
        <f t="shared" si="0"/>
        <v/>
      </c>
      <c r="D65" s="4" t="str" cm="1">
        <f t="array" ref="D65">IF(A65=1, AporteInicial+AporteMensal, IF(A65&lt;&gt;"", AporteMensal, ""))</f>
        <v/>
      </c>
      <c r="E65" s="4" t="str" cm="1">
        <f t="array" ref="E65">IF(A65&lt;&gt;"", D65 * PercentualPapel, "")</f>
        <v/>
      </c>
      <c r="F65" s="4" t="str" cm="1">
        <f t="array" ref="F65">IF(A65&lt;&gt;"", D65 * PercentualTijolo, "")</f>
        <v/>
      </c>
      <c r="G65" s="4" t="str" cm="1">
        <f t="array" ref="G65">IF(A65=1, AporteInicial * PercentualPapel, IF(A65&lt;&gt;"", J64, ""))</f>
        <v/>
      </c>
      <c r="H65" s="4" t="str" cm="1">
        <f t="array" ref="H65">IF(A65&lt;&gt;"", G65 * RendimentoPapelCenario, "")</f>
        <v/>
      </c>
      <c r="I65" s="4" t="str" cm="1">
        <f t="array" ref="I65">IF(A65&lt;&gt;"", G65 * (ValorizacaoPapelCenario/12), "")</f>
        <v/>
      </c>
      <c r="J65" s="4" t="str">
        <f t="shared" si="1"/>
        <v/>
      </c>
      <c r="K65" s="4" t="str" cm="1">
        <f t="array" ref="K65">IF(A65=1, AporteInicial * PercentualTijolo, IF(A65&lt;&gt;"", N64, ""))</f>
        <v/>
      </c>
      <c r="L65" s="4" t="str" cm="1">
        <f t="array" ref="L65">IF(A65&lt;&gt;"", K65 * RendimentoTijoloCenario, "")</f>
        <v/>
      </c>
      <c r="M65" s="4" t="str" cm="1">
        <f t="array" ref="M65">IF(A65&lt;&gt;"", K65 * (ValorizacaoTijoloCenario/12), "")</f>
        <v/>
      </c>
      <c r="N65" s="4" t="str">
        <f>IF(A65&lt;&gt;"", K65 + F65 + L65 + M65, "")</f>
        <v/>
      </c>
      <c r="O65" s="4" t="str">
        <f>IF(A65&lt;&gt;"", H65 + L65, "")</f>
        <v/>
      </c>
      <c r="P65" s="4" t="str">
        <f>IF(A65&lt;&gt;"", J65 + N65, "")</f>
        <v/>
      </c>
    </row>
    <row r="66" spans="1:16">
      <c r="A66" t="str" cm="1">
        <f t="array" ref="A66">IF(ROW()-1 &lt;= AnosSimulacao*12, ROW()-1, "")</f>
        <v/>
      </c>
      <c r="B66" t="str">
        <f t="shared" si="0"/>
        <v/>
      </c>
      <c r="D66" s="4" t="str" cm="1">
        <f t="array" ref="D66">IF(A66=1, AporteInicial+AporteMensal, IF(A66&lt;&gt;"", AporteMensal, ""))</f>
        <v/>
      </c>
      <c r="E66" s="4" t="str" cm="1">
        <f t="array" ref="E66">IF(A66&lt;&gt;"", D66 * PercentualPapel, "")</f>
        <v/>
      </c>
      <c r="F66" s="4" t="str" cm="1">
        <f t="array" ref="F66">IF(A66&lt;&gt;"", D66 * PercentualTijolo, "")</f>
        <v/>
      </c>
      <c r="G66" s="4" t="str" cm="1">
        <f t="array" ref="G66">IF(A66=1, AporteInicial * PercentualPapel, IF(A66&lt;&gt;"", J65, ""))</f>
        <v/>
      </c>
      <c r="H66" s="4" t="str" cm="1">
        <f t="array" ref="H66">IF(A66&lt;&gt;"", G66 * RendimentoPapelCenario, "")</f>
        <v/>
      </c>
      <c r="I66" s="4" t="str" cm="1">
        <f t="array" ref="I66">IF(A66&lt;&gt;"", G66 * (ValorizacaoPapelCenario/12), "")</f>
        <v/>
      </c>
      <c r="J66" s="4" t="str">
        <f t="shared" si="1"/>
        <v/>
      </c>
      <c r="K66" s="4" t="str" cm="1">
        <f t="array" ref="K66">IF(A66=1, AporteInicial * PercentualTijolo, IF(A66&lt;&gt;"", N65, ""))</f>
        <v/>
      </c>
      <c r="L66" s="4" t="str" cm="1">
        <f t="array" ref="L66">IF(A66&lt;&gt;"", K66 * RendimentoTijoloCenario, "")</f>
        <v/>
      </c>
      <c r="M66" s="4" t="str" cm="1">
        <f t="array" ref="M66">IF(A66&lt;&gt;"", K66 * (ValorizacaoTijoloCenario/12), "")</f>
        <v/>
      </c>
      <c r="N66" s="4" t="str">
        <f>IF(A66&lt;&gt;"", K66 + F66 + L66 + M66, "")</f>
        <v/>
      </c>
      <c r="O66" s="4" t="str">
        <f>IF(A66&lt;&gt;"", H66 + L66, "")</f>
        <v/>
      </c>
      <c r="P66" s="4" t="str">
        <f>IF(A66&lt;&gt;"", J66 + N66, "")</f>
        <v/>
      </c>
    </row>
    <row r="67" spans="1:16">
      <c r="A67" t="str" cm="1">
        <f t="array" ref="A67">IF(ROW()-1 &lt;= AnosSimulacao*12, ROW()-1, "")</f>
        <v/>
      </c>
      <c r="B67" t="str">
        <f t="shared" ref="B67:B130" si="2">IF(A67&lt;&gt;"",YEAR(DATE(2025,A67,1)),"")</f>
        <v/>
      </c>
      <c r="D67" s="4" t="str" cm="1">
        <f t="array" ref="D67">IF(A67=1, AporteInicial+AporteMensal, IF(A67&lt;&gt;"", AporteMensal, ""))</f>
        <v/>
      </c>
      <c r="E67" s="4" t="str" cm="1">
        <f t="array" ref="E67">IF(A67&lt;&gt;"", D67 * PercentualPapel, "")</f>
        <v/>
      </c>
      <c r="F67" s="4" t="str" cm="1">
        <f t="array" ref="F67">IF(A67&lt;&gt;"", D67 * PercentualTijolo, "")</f>
        <v/>
      </c>
      <c r="G67" s="4" t="str" cm="1">
        <f t="array" ref="G67">IF(A67=1, AporteInicial * PercentualPapel, IF(A67&lt;&gt;"", J66, ""))</f>
        <v/>
      </c>
      <c r="H67" s="4" t="str" cm="1">
        <f t="array" ref="H67">IF(A67&lt;&gt;"", G67 * RendimentoPapelCenario, "")</f>
        <v/>
      </c>
      <c r="I67" s="4" t="str" cm="1">
        <f t="array" ref="I67">IF(A67&lt;&gt;"", G67 * (ValorizacaoPapelCenario/12), "")</f>
        <v/>
      </c>
      <c r="J67" s="4" t="str">
        <f t="shared" ref="J67:J130" si="3">IF(A67&lt;&gt;"", G67 + E67 + H67 + I67, "")</f>
        <v/>
      </c>
      <c r="K67" s="4" t="str" cm="1">
        <f t="array" ref="K67">IF(A67=1, AporteInicial * PercentualTijolo, IF(A67&lt;&gt;"", N66, ""))</f>
        <v/>
      </c>
      <c r="L67" s="4" t="str" cm="1">
        <f t="array" ref="L67">IF(A67&lt;&gt;"", K67 * RendimentoTijoloCenario, "")</f>
        <v/>
      </c>
      <c r="M67" s="4" t="str" cm="1">
        <f t="array" ref="M67">IF(A67&lt;&gt;"", K67 * (ValorizacaoTijoloCenario/12), "")</f>
        <v/>
      </c>
      <c r="N67" s="4" t="str">
        <f>IF(A67&lt;&gt;"", K67 + F67 + L67 + M67, "")</f>
        <v/>
      </c>
      <c r="O67" s="4" t="str">
        <f>IF(A67&lt;&gt;"", H67 + L67, "")</f>
        <v/>
      </c>
      <c r="P67" s="4" t="str">
        <f>IF(A67&lt;&gt;"", J67 + N67, "")</f>
        <v/>
      </c>
    </row>
    <row r="68" spans="1:16">
      <c r="A68" t="str" cm="1">
        <f t="array" ref="A68">IF(ROW()-1 &lt;= AnosSimulacao*12, ROW()-1, "")</f>
        <v/>
      </c>
      <c r="B68" t="str">
        <f t="shared" si="2"/>
        <v/>
      </c>
      <c r="D68" s="4" t="str" cm="1">
        <f t="array" ref="D68">IF(A68=1, AporteInicial+AporteMensal, IF(A68&lt;&gt;"", AporteMensal, ""))</f>
        <v/>
      </c>
      <c r="E68" s="4" t="str" cm="1">
        <f t="array" ref="E68">IF(A68&lt;&gt;"", D68 * PercentualPapel, "")</f>
        <v/>
      </c>
      <c r="F68" s="4" t="str" cm="1">
        <f t="array" ref="F68">IF(A68&lt;&gt;"", D68 * PercentualTijolo, "")</f>
        <v/>
      </c>
      <c r="G68" s="4" t="str" cm="1">
        <f t="array" ref="G68">IF(A68=1, AporteInicial * PercentualPapel, IF(A68&lt;&gt;"", J67, ""))</f>
        <v/>
      </c>
      <c r="H68" s="4" t="str" cm="1">
        <f t="array" ref="H68">IF(A68&lt;&gt;"", G68 * RendimentoPapelCenario, "")</f>
        <v/>
      </c>
      <c r="I68" s="4" t="str" cm="1">
        <f t="array" ref="I68">IF(A68&lt;&gt;"", G68 * (ValorizacaoPapelCenario/12), "")</f>
        <v/>
      </c>
      <c r="J68" s="4" t="str">
        <f t="shared" si="3"/>
        <v/>
      </c>
      <c r="K68" s="4" t="str" cm="1">
        <f t="array" ref="K68">IF(A68=1, AporteInicial * PercentualTijolo, IF(A68&lt;&gt;"", N67, ""))</f>
        <v/>
      </c>
      <c r="L68" s="4" t="str" cm="1">
        <f t="array" ref="L68">IF(A68&lt;&gt;"", K68 * RendimentoTijoloCenario, "")</f>
        <v/>
      </c>
      <c r="M68" s="4" t="str" cm="1">
        <f t="array" ref="M68">IF(A68&lt;&gt;"", K68 * (ValorizacaoTijoloCenario/12), "")</f>
        <v/>
      </c>
      <c r="N68" s="4" t="str">
        <f>IF(A68&lt;&gt;"", K68 + F68 + L68 + M68, "")</f>
        <v/>
      </c>
      <c r="O68" s="4" t="str">
        <f>IF(A68&lt;&gt;"", H68 + L68, "")</f>
        <v/>
      </c>
      <c r="P68" s="4" t="str">
        <f>IF(A68&lt;&gt;"", J68 + N68, "")</f>
        <v/>
      </c>
    </row>
    <row r="69" spans="1:16">
      <c r="A69" t="str" cm="1">
        <f t="array" ref="A69">IF(ROW()-1 &lt;= AnosSimulacao*12, ROW()-1, "")</f>
        <v/>
      </c>
      <c r="B69" t="str">
        <f t="shared" si="2"/>
        <v/>
      </c>
      <c r="D69" s="4" t="str" cm="1">
        <f t="array" ref="D69">IF(A69=1, AporteInicial+AporteMensal, IF(A69&lt;&gt;"", AporteMensal, ""))</f>
        <v/>
      </c>
      <c r="E69" s="4" t="str" cm="1">
        <f t="array" ref="E69">IF(A69&lt;&gt;"", D69 * PercentualPapel, "")</f>
        <v/>
      </c>
      <c r="F69" s="4" t="str" cm="1">
        <f t="array" ref="F69">IF(A69&lt;&gt;"", D69 * PercentualTijolo, "")</f>
        <v/>
      </c>
      <c r="G69" s="4" t="str" cm="1">
        <f t="array" ref="G69">IF(A69=1, AporteInicial * PercentualPapel, IF(A69&lt;&gt;"", J68, ""))</f>
        <v/>
      </c>
      <c r="H69" s="4" t="str" cm="1">
        <f t="array" ref="H69">IF(A69&lt;&gt;"", G69 * RendimentoPapelCenario, "")</f>
        <v/>
      </c>
      <c r="I69" s="4" t="str" cm="1">
        <f t="array" ref="I69">IF(A69&lt;&gt;"", G69 * (ValorizacaoPapelCenario/12), "")</f>
        <v/>
      </c>
      <c r="J69" s="4" t="str">
        <f t="shared" si="3"/>
        <v/>
      </c>
      <c r="K69" s="4" t="str" cm="1">
        <f t="array" ref="K69">IF(A69=1, AporteInicial * PercentualTijolo, IF(A69&lt;&gt;"", N68, ""))</f>
        <v/>
      </c>
      <c r="L69" s="4" t="str" cm="1">
        <f t="array" ref="L69">IF(A69&lt;&gt;"", K69 * RendimentoTijoloCenario, "")</f>
        <v/>
      </c>
      <c r="M69" s="4" t="str" cm="1">
        <f t="array" ref="M69">IF(A69&lt;&gt;"", K69 * (ValorizacaoTijoloCenario/12), "")</f>
        <v/>
      </c>
      <c r="N69" s="4" t="str">
        <f>IF(A69&lt;&gt;"", K69 + F69 + L69 + M69, "")</f>
        <v/>
      </c>
      <c r="O69" s="4" t="str">
        <f>IF(A69&lt;&gt;"", H69 + L69, "")</f>
        <v/>
      </c>
      <c r="P69" s="4" t="str">
        <f>IF(A69&lt;&gt;"", J69 + N69, "")</f>
        <v/>
      </c>
    </row>
    <row r="70" spans="1:16">
      <c r="A70" t="str" cm="1">
        <f t="array" ref="A70">IF(ROW()-1 &lt;= AnosSimulacao*12, ROW()-1, "")</f>
        <v/>
      </c>
      <c r="B70" t="str">
        <f t="shared" si="2"/>
        <v/>
      </c>
      <c r="D70" s="4" t="str" cm="1">
        <f t="array" ref="D70">IF(A70=1, AporteInicial+AporteMensal, IF(A70&lt;&gt;"", AporteMensal, ""))</f>
        <v/>
      </c>
      <c r="E70" s="4" t="str" cm="1">
        <f t="array" ref="E70">IF(A70&lt;&gt;"", D70 * PercentualPapel, "")</f>
        <v/>
      </c>
      <c r="F70" s="4" t="str" cm="1">
        <f t="array" ref="F70">IF(A70&lt;&gt;"", D70 * PercentualTijolo, "")</f>
        <v/>
      </c>
      <c r="G70" s="4" t="str" cm="1">
        <f t="array" ref="G70">IF(A70=1, AporteInicial * PercentualPapel, IF(A70&lt;&gt;"", J69, ""))</f>
        <v/>
      </c>
      <c r="H70" s="4" t="str" cm="1">
        <f t="array" ref="H70">IF(A70&lt;&gt;"", G70 * RendimentoPapelCenario, "")</f>
        <v/>
      </c>
      <c r="I70" s="4" t="str" cm="1">
        <f t="array" ref="I70">IF(A70&lt;&gt;"", G70 * (ValorizacaoPapelCenario/12), "")</f>
        <v/>
      </c>
      <c r="J70" s="4" t="str">
        <f t="shared" si="3"/>
        <v/>
      </c>
      <c r="K70" s="4" t="str" cm="1">
        <f t="array" ref="K70">IF(A70=1, AporteInicial * PercentualTijolo, IF(A70&lt;&gt;"", N69, ""))</f>
        <v/>
      </c>
      <c r="L70" s="4" t="str" cm="1">
        <f t="array" ref="L70">IF(A70&lt;&gt;"", K70 * RendimentoTijoloCenario, "")</f>
        <v/>
      </c>
      <c r="M70" s="4" t="str" cm="1">
        <f t="array" ref="M70">IF(A70&lt;&gt;"", K70 * (ValorizacaoTijoloCenario/12), "")</f>
        <v/>
      </c>
      <c r="N70" s="4" t="str">
        <f>IF(A70&lt;&gt;"", K70 + F70 + L70 + M70, "")</f>
        <v/>
      </c>
      <c r="O70" s="4" t="str">
        <f>IF(A70&lt;&gt;"", H70 + L70, "")</f>
        <v/>
      </c>
      <c r="P70" s="4" t="str">
        <f>IF(A70&lt;&gt;"", J70 + N70, "")</f>
        <v/>
      </c>
    </row>
    <row r="71" spans="1:16">
      <c r="A71" t="str" cm="1">
        <f t="array" ref="A71">IF(ROW()-1 &lt;= AnosSimulacao*12, ROW()-1, "")</f>
        <v/>
      </c>
      <c r="B71" t="str">
        <f t="shared" si="2"/>
        <v/>
      </c>
      <c r="D71" s="4" t="str" cm="1">
        <f t="array" ref="D71">IF(A71=1, AporteInicial+AporteMensal, IF(A71&lt;&gt;"", AporteMensal, ""))</f>
        <v/>
      </c>
      <c r="E71" s="4" t="str" cm="1">
        <f t="array" ref="E71">IF(A71&lt;&gt;"", D71 * PercentualPapel, "")</f>
        <v/>
      </c>
      <c r="F71" s="4" t="str" cm="1">
        <f t="array" ref="F71">IF(A71&lt;&gt;"", D71 * PercentualTijolo, "")</f>
        <v/>
      </c>
      <c r="G71" s="4" t="str" cm="1">
        <f t="array" ref="G71">IF(A71=1, AporteInicial * PercentualPapel, IF(A71&lt;&gt;"", J70, ""))</f>
        <v/>
      </c>
      <c r="H71" s="4" t="str" cm="1">
        <f t="array" ref="H71">IF(A71&lt;&gt;"", G71 * RendimentoPapelCenario, "")</f>
        <v/>
      </c>
      <c r="I71" s="4" t="str" cm="1">
        <f t="array" ref="I71">IF(A71&lt;&gt;"", G71 * (ValorizacaoPapelCenario/12), "")</f>
        <v/>
      </c>
      <c r="J71" s="4" t="str">
        <f t="shared" si="3"/>
        <v/>
      </c>
      <c r="K71" s="4" t="str" cm="1">
        <f t="array" ref="K71">IF(A71=1, AporteInicial * PercentualTijolo, IF(A71&lt;&gt;"", N70, ""))</f>
        <v/>
      </c>
      <c r="L71" s="4" t="str" cm="1">
        <f t="array" ref="L71">IF(A71&lt;&gt;"", K71 * RendimentoTijoloCenario, "")</f>
        <v/>
      </c>
      <c r="M71" s="4" t="str" cm="1">
        <f t="array" ref="M71">IF(A71&lt;&gt;"", K71 * (ValorizacaoTijoloCenario/12), "")</f>
        <v/>
      </c>
      <c r="N71" s="4" t="str">
        <f>IF(A71&lt;&gt;"", K71 + F71 + L71 + M71, "")</f>
        <v/>
      </c>
      <c r="O71" s="4" t="str">
        <f>IF(A71&lt;&gt;"", H71 + L71, "")</f>
        <v/>
      </c>
      <c r="P71" s="4" t="str">
        <f>IF(A71&lt;&gt;"", J71 + N71, "")</f>
        <v/>
      </c>
    </row>
    <row r="72" spans="1:16">
      <c r="A72" t="str" cm="1">
        <f t="array" ref="A72">IF(ROW()-1 &lt;= AnosSimulacao*12, ROW()-1, "")</f>
        <v/>
      </c>
      <c r="B72" t="str">
        <f t="shared" si="2"/>
        <v/>
      </c>
      <c r="D72" s="4" t="str" cm="1">
        <f t="array" ref="D72">IF(A72=1, AporteInicial+AporteMensal, IF(A72&lt;&gt;"", AporteMensal, ""))</f>
        <v/>
      </c>
      <c r="E72" s="4" t="str" cm="1">
        <f t="array" ref="E72">IF(A72&lt;&gt;"", D72 * PercentualPapel, "")</f>
        <v/>
      </c>
      <c r="F72" s="4" t="str" cm="1">
        <f t="array" ref="F72">IF(A72&lt;&gt;"", D72 * PercentualTijolo, "")</f>
        <v/>
      </c>
      <c r="G72" s="4" t="str" cm="1">
        <f t="array" ref="G72">IF(A72=1, AporteInicial * PercentualPapel, IF(A72&lt;&gt;"", J71, ""))</f>
        <v/>
      </c>
      <c r="H72" s="4" t="str" cm="1">
        <f t="array" ref="H72">IF(A72&lt;&gt;"", G72 * RendimentoPapelCenario, "")</f>
        <v/>
      </c>
      <c r="I72" s="4" t="str" cm="1">
        <f t="array" ref="I72">IF(A72&lt;&gt;"", G72 * (ValorizacaoPapelCenario/12), "")</f>
        <v/>
      </c>
      <c r="J72" s="4" t="str">
        <f t="shared" si="3"/>
        <v/>
      </c>
      <c r="K72" s="4" t="str" cm="1">
        <f t="array" ref="K72">IF(A72=1, AporteInicial * PercentualTijolo, IF(A72&lt;&gt;"", N71, ""))</f>
        <v/>
      </c>
      <c r="L72" s="4" t="str" cm="1">
        <f t="array" ref="L72">IF(A72&lt;&gt;"", K72 * RendimentoTijoloCenario, "")</f>
        <v/>
      </c>
      <c r="M72" s="4" t="str" cm="1">
        <f t="array" ref="M72">IF(A72&lt;&gt;"", K72 * (ValorizacaoTijoloCenario/12), "")</f>
        <v/>
      </c>
      <c r="N72" s="4" t="str">
        <f>IF(A72&lt;&gt;"", K72 + F72 + L72 + M72, "")</f>
        <v/>
      </c>
      <c r="O72" s="4" t="str">
        <f>IF(A72&lt;&gt;"", H72 + L72, "")</f>
        <v/>
      </c>
      <c r="P72" s="4" t="str">
        <f>IF(A72&lt;&gt;"", J72 + N72, "")</f>
        <v/>
      </c>
    </row>
    <row r="73" spans="1:16">
      <c r="A73" t="str" cm="1">
        <f t="array" ref="A73">IF(ROW()-1 &lt;= AnosSimulacao*12, ROW()-1, "")</f>
        <v/>
      </c>
      <c r="B73" t="str">
        <f t="shared" si="2"/>
        <v/>
      </c>
      <c r="D73" s="4" t="str" cm="1">
        <f t="array" ref="D73">IF(A73=1, AporteInicial+AporteMensal, IF(A73&lt;&gt;"", AporteMensal, ""))</f>
        <v/>
      </c>
      <c r="E73" s="4" t="str" cm="1">
        <f t="array" ref="E73">IF(A73&lt;&gt;"", D73 * PercentualPapel, "")</f>
        <v/>
      </c>
      <c r="F73" s="4" t="str" cm="1">
        <f t="array" ref="F73">IF(A73&lt;&gt;"", D73 * PercentualTijolo, "")</f>
        <v/>
      </c>
      <c r="G73" s="4" t="str" cm="1">
        <f t="array" ref="G73">IF(A73=1, AporteInicial * PercentualPapel, IF(A73&lt;&gt;"", J72, ""))</f>
        <v/>
      </c>
      <c r="H73" s="4" t="str" cm="1">
        <f t="array" ref="H73">IF(A73&lt;&gt;"", G73 * RendimentoPapelCenario, "")</f>
        <v/>
      </c>
      <c r="I73" s="4" t="str" cm="1">
        <f t="array" ref="I73">IF(A73&lt;&gt;"", G73 * (ValorizacaoPapelCenario/12), "")</f>
        <v/>
      </c>
      <c r="J73" s="4" t="str">
        <f t="shared" si="3"/>
        <v/>
      </c>
      <c r="K73" s="4" t="str" cm="1">
        <f t="array" ref="K73">IF(A73=1, AporteInicial * PercentualTijolo, IF(A73&lt;&gt;"", N72, ""))</f>
        <v/>
      </c>
      <c r="L73" s="4" t="str" cm="1">
        <f t="array" ref="L73">IF(A73&lt;&gt;"", K73 * RendimentoTijoloCenario, "")</f>
        <v/>
      </c>
      <c r="M73" s="4" t="str" cm="1">
        <f t="array" ref="M73">IF(A73&lt;&gt;"", K73 * (ValorizacaoTijoloCenario/12), "")</f>
        <v/>
      </c>
      <c r="N73" s="4" t="str">
        <f>IF(A73&lt;&gt;"", K73 + F73 + L73 + M73, "")</f>
        <v/>
      </c>
      <c r="O73" s="4" t="str">
        <f>IF(A73&lt;&gt;"", H73 + L73, "")</f>
        <v/>
      </c>
      <c r="P73" s="4" t="str">
        <f>IF(A73&lt;&gt;"", J73 + N73, "")</f>
        <v/>
      </c>
    </row>
    <row r="74" spans="1:16">
      <c r="A74" t="str" cm="1">
        <f t="array" ref="A74">IF(ROW()-1 &lt;= AnosSimulacao*12, ROW()-1, "")</f>
        <v/>
      </c>
      <c r="B74" t="str">
        <f t="shared" si="2"/>
        <v/>
      </c>
      <c r="D74" s="4" t="str" cm="1">
        <f t="array" ref="D74">IF(A74=1, AporteInicial+AporteMensal, IF(A74&lt;&gt;"", AporteMensal, ""))</f>
        <v/>
      </c>
      <c r="E74" s="4" t="str" cm="1">
        <f t="array" ref="E74">IF(A74&lt;&gt;"", D74 * PercentualPapel, "")</f>
        <v/>
      </c>
      <c r="F74" s="4" t="str" cm="1">
        <f t="array" ref="F74">IF(A74&lt;&gt;"", D74 * PercentualTijolo, "")</f>
        <v/>
      </c>
      <c r="G74" s="4" t="str" cm="1">
        <f t="array" ref="G74">IF(A74=1, AporteInicial * PercentualPapel, IF(A74&lt;&gt;"", J73, ""))</f>
        <v/>
      </c>
      <c r="H74" s="4" t="str" cm="1">
        <f t="array" ref="H74">IF(A74&lt;&gt;"", G74 * RendimentoPapelCenario, "")</f>
        <v/>
      </c>
      <c r="I74" s="4" t="str" cm="1">
        <f t="array" ref="I74">IF(A74&lt;&gt;"", G74 * (ValorizacaoPapelCenario/12), "")</f>
        <v/>
      </c>
      <c r="J74" s="4" t="str">
        <f t="shared" si="3"/>
        <v/>
      </c>
      <c r="K74" s="4" t="str" cm="1">
        <f t="array" ref="K74">IF(A74=1, AporteInicial * PercentualTijolo, IF(A74&lt;&gt;"", N73, ""))</f>
        <v/>
      </c>
      <c r="L74" s="4" t="str" cm="1">
        <f t="array" ref="L74">IF(A74&lt;&gt;"", K74 * RendimentoTijoloCenario, "")</f>
        <v/>
      </c>
      <c r="M74" s="4" t="str" cm="1">
        <f t="array" ref="M74">IF(A74&lt;&gt;"", K74 * (ValorizacaoTijoloCenario/12), "")</f>
        <v/>
      </c>
      <c r="N74" s="4" t="str">
        <f>IF(A74&lt;&gt;"", K74 + F74 + L74 + M74, "")</f>
        <v/>
      </c>
      <c r="O74" s="4" t="str">
        <f>IF(A74&lt;&gt;"", H74 + L74, "")</f>
        <v/>
      </c>
      <c r="P74" s="4" t="str">
        <f>IF(A74&lt;&gt;"", J74 + N74, "")</f>
        <v/>
      </c>
    </row>
    <row r="75" spans="1:16">
      <c r="A75" t="str" cm="1">
        <f t="array" ref="A75">IF(ROW()-1 &lt;= AnosSimulacao*12, ROW()-1, "")</f>
        <v/>
      </c>
      <c r="B75" t="str">
        <f t="shared" si="2"/>
        <v/>
      </c>
      <c r="D75" s="4" t="str" cm="1">
        <f t="array" ref="D75">IF(A75=1, AporteInicial+AporteMensal, IF(A75&lt;&gt;"", AporteMensal, ""))</f>
        <v/>
      </c>
      <c r="E75" s="4" t="str" cm="1">
        <f t="array" ref="E75">IF(A75&lt;&gt;"", D75 * PercentualPapel, "")</f>
        <v/>
      </c>
      <c r="F75" s="4" t="str" cm="1">
        <f t="array" ref="F75">IF(A75&lt;&gt;"", D75 * PercentualTijolo, "")</f>
        <v/>
      </c>
      <c r="G75" s="4" t="str" cm="1">
        <f t="array" ref="G75">IF(A75=1, AporteInicial * PercentualPapel, IF(A75&lt;&gt;"", J74, ""))</f>
        <v/>
      </c>
      <c r="H75" s="4" t="str" cm="1">
        <f t="array" ref="H75">IF(A75&lt;&gt;"", G75 * RendimentoPapelCenario, "")</f>
        <v/>
      </c>
      <c r="I75" s="4" t="str" cm="1">
        <f t="array" ref="I75">IF(A75&lt;&gt;"", G75 * (ValorizacaoPapelCenario/12), "")</f>
        <v/>
      </c>
      <c r="J75" s="4" t="str">
        <f t="shared" si="3"/>
        <v/>
      </c>
      <c r="K75" s="4" t="str" cm="1">
        <f t="array" ref="K75">IF(A75=1, AporteInicial * PercentualTijolo, IF(A75&lt;&gt;"", N74, ""))</f>
        <v/>
      </c>
      <c r="L75" s="4" t="str" cm="1">
        <f t="array" ref="L75">IF(A75&lt;&gt;"", K75 * RendimentoTijoloCenario, "")</f>
        <v/>
      </c>
      <c r="M75" s="4" t="str" cm="1">
        <f t="array" ref="M75">IF(A75&lt;&gt;"", K75 * (ValorizacaoTijoloCenario/12), "")</f>
        <v/>
      </c>
      <c r="N75" s="4" t="str">
        <f>IF(A75&lt;&gt;"", K75 + F75 + L75 + M75, "")</f>
        <v/>
      </c>
      <c r="O75" s="4" t="str">
        <f>IF(A75&lt;&gt;"", H75 + L75, "")</f>
        <v/>
      </c>
      <c r="P75" s="4" t="str">
        <f>IF(A75&lt;&gt;"", J75 + N75, "")</f>
        <v/>
      </c>
    </row>
    <row r="76" spans="1:16">
      <c r="A76" t="str" cm="1">
        <f t="array" ref="A76">IF(ROW()-1 &lt;= AnosSimulacao*12, ROW()-1, "")</f>
        <v/>
      </c>
      <c r="B76" t="str">
        <f t="shared" si="2"/>
        <v/>
      </c>
      <c r="D76" s="4" t="str" cm="1">
        <f t="array" ref="D76">IF(A76=1, AporteInicial+AporteMensal, IF(A76&lt;&gt;"", AporteMensal, ""))</f>
        <v/>
      </c>
      <c r="E76" s="4" t="str" cm="1">
        <f t="array" ref="E76">IF(A76&lt;&gt;"", D76 * PercentualPapel, "")</f>
        <v/>
      </c>
      <c r="F76" s="4" t="str" cm="1">
        <f t="array" ref="F76">IF(A76&lt;&gt;"", D76 * PercentualTijolo, "")</f>
        <v/>
      </c>
      <c r="G76" s="4" t="str" cm="1">
        <f t="array" ref="G76">IF(A76=1, AporteInicial * PercentualPapel, IF(A76&lt;&gt;"", J75, ""))</f>
        <v/>
      </c>
      <c r="H76" s="4" t="str" cm="1">
        <f t="array" ref="H76">IF(A76&lt;&gt;"", G76 * RendimentoPapelCenario, "")</f>
        <v/>
      </c>
      <c r="I76" s="4" t="str" cm="1">
        <f t="array" ref="I76">IF(A76&lt;&gt;"", G76 * (ValorizacaoPapelCenario/12), "")</f>
        <v/>
      </c>
      <c r="J76" s="4" t="str">
        <f t="shared" si="3"/>
        <v/>
      </c>
      <c r="K76" s="4" t="str" cm="1">
        <f t="array" ref="K76">IF(A76=1, AporteInicial * PercentualTijolo, IF(A76&lt;&gt;"", N75, ""))</f>
        <v/>
      </c>
      <c r="L76" s="4" t="str" cm="1">
        <f t="array" ref="L76">IF(A76&lt;&gt;"", K76 * RendimentoTijoloCenario, "")</f>
        <v/>
      </c>
      <c r="M76" s="4" t="str" cm="1">
        <f t="array" ref="M76">IF(A76&lt;&gt;"", K76 * (ValorizacaoTijoloCenario/12), "")</f>
        <v/>
      </c>
      <c r="N76" s="4" t="str">
        <f>IF(A76&lt;&gt;"", K76 + F76 + L76 + M76, "")</f>
        <v/>
      </c>
      <c r="O76" s="4" t="str">
        <f>IF(A76&lt;&gt;"", H76 + L76, "")</f>
        <v/>
      </c>
      <c r="P76" s="4" t="str">
        <f>IF(A76&lt;&gt;"", J76 + N76, "")</f>
        <v/>
      </c>
    </row>
    <row r="77" spans="1:16">
      <c r="A77" t="str" cm="1">
        <f t="array" ref="A77">IF(ROW()-1 &lt;= AnosSimulacao*12, ROW()-1, "")</f>
        <v/>
      </c>
      <c r="B77" t="str">
        <f t="shared" si="2"/>
        <v/>
      </c>
      <c r="D77" s="4" t="str" cm="1">
        <f t="array" ref="D77">IF(A77=1, AporteInicial+AporteMensal, IF(A77&lt;&gt;"", AporteMensal, ""))</f>
        <v/>
      </c>
      <c r="E77" s="4" t="str" cm="1">
        <f t="array" ref="E77">IF(A77&lt;&gt;"", D77 * PercentualPapel, "")</f>
        <v/>
      </c>
      <c r="F77" s="4" t="str" cm="1">
        <f t="array" ref="F77">IF(A77&lt;&gt;"", D77 * PercentualTijolo, "")</f>
        <v/>
      </c>
      <c r="G77" s="4" t="str" cm="1">
        <f t="array" ref="G77">IF(A77=1, AporteInicial * PercentualPapel, IF(A77&lt;&gt;"", J76, ""))</f>
        <v/>
      </c>
      <c r="H77" s="4" t="str" cm="1">
        <f t="array" ref="H77">IF(A77&lt;&gt;"", G77 * RendimentoPapelCenario, "")</f>
        <v/>
      </c>
      <c r="I77" s="4" t="str" cm="1">
        <f t="array" ref="I77">IF(A77&lt;&gt;"", G77 * (ValorizacaoPapelCenario/12), "")</f>
        <v/>
      </c>
      <c r="J77" s="4" t="str">
        <f t="shared" si="3"/>
        <v/>
      </c>
      <c r="K77" s="4" t="str" cm="1">
        <f t="array" ref="K77">IF(A77=1, AporteInicial * PercentualTijolo, IF(A77&lt;&gt;"", N76, ""))</f>
        <v/>
      </c>
      <c r="L77" s="4" t="str" cm="1">
        <f t="array" ref="L77">IF(A77&lt;&gt;"", K77 * RendimentoTijoloCenario, "")</f>
        <v/>
      </c>
      <c r="M77" s="4" t="str" cm="1">
        <f t="array" ref="M77">IF(A77&lt;&gt;"", K77 * (ValorizacaoTijoloCenario/12), "")</f>
        <v/>
      </c>
      <c r="N77" s="4" t="str">
        <f>IF(A77&lt;&gt;"", K77 + F77 + L77 + M77, "")</f>
        <v/>
      </c>
      <c r="O77" s="4" t="str">
        <f>IF(A77&lt;&gt;"", H77 + L77, "")</f>
        <v/>
      </c>
      <c r="P77" s="4" t="str">
        <f>IF(A77&lt;&gt;"", J77 + N77, "")</f>
        <v/>
      </c>
    </row>
    <row r="78" spans="1:16">
      <c r="A78" t="str" cm="1">
        <f t="array" ref="A78">IF(ROW()-1 &lt;= AnosSimulacao*12, ROW()-1, "")</f>
        <v/>
      </c>
      <c r="B78" t="str">
        <f t="shared" si="2"/>
        <v/>
      </c>
      <c r="D78" s="4" t="str" cm="1">
        <f t="array" ref="D78">IF(A78=1, AporteInicial+AporteMensal, IF(A78&lt;&gt;"", AporteMensal, ""))</f>
        <v/>
      </c>
      <c r="E78" s="4" t="str" cm="1">
        <f t="array" ref="E78">IF(A78&lt;&gt;"", D78 * PercentualPapel, "")</f>
        <v/>
      </c>
      <c r="F78" s="4" t="str" cm="1">
        <f t="array" ref="F78">IF(A78&lt;&gt;"", D78 * PercentualTijolo, "")</f>
        <v/>
      </c>
      <c r="G78" s="4" t="str" cm="1">
        <f t="array" ref="G78">IF(A78=1, AporteInicial * PercentualPapel, IF(A78&lt;&gt;"", J77, ""))</f>
        <v/>
      </c>
      <c r="H78" s="4" t="str" cm="1">
        <f t="array" ref="H78">IF(A78&lt;&gt;"", G78 * RendimentoPapelCenario, "")</f>
        <v/>
      </c>
      <c r="I78" s="4" t="str" cm="1">
        <f t="array" ref="I78">IF(A78&lt;&gt;"", G78 * (ValorizacaoPapelCenario/12), "")</f>
        <v/>
      </c>
      <c r="J78" s="4" t="str">
        <f t="shared" si="3"/>
        <v/>
      </c>
      <c r="K78" s="4" t="str" cm="1">
        <f t="array" ref="K78">IF(A78=1, AporteInicial * PercentualTijolo, IF(A78&lt;&gt;"", N77, ""))</f>
        <v/>
      </c>
      <c r="L78" s="4" t="str" cm="1">
        <f t="array" ref="L78">IF(A78&lt;&gt;"", K78 * RendimentoTijoloCenario, "")</f>
        <v/>
      </c>
      <c r="M78" s="4" t="str" cm="1">
        <f t="array" ref="M78">IF(A78&lt;&gt;"", K78 * (ValorizacaoTijoloCenario/12), "")</f>
        <v/>
      </c>
      <c r="N78" s="4" t="str">
        <f>IF(A78&lt;&gt;"", K78 + F78 + L78 + M78, "")</f>
        <v/>
      </c>
      <c r="O78" s="4" t="str">
        <f>IF(A78&lt;&gt;"", H78 + L78, "")</f>
        <v/>
      </c>
      <c r="P78" s="4" t="str">
        <f>IF(A78&lt;&gt;"", J78 + N78, "")</f>
        <v/>
      </c>
    </row>
    <row r="79" spans="1:16">
      <c r="A79" t="str" cm="1">
        <f t="array" ref="A79">IF(ROW()-1 &lt;= AnosSimulacao*12, ROW()-1, "")</f>
        <v/>
      </c>
      <c r="B79" t="str">
        <f t="shared" si="2"/>
        <v/>
      </c>
      <c r="D79" s="4" t="str" cm="1">
        <f t="array" ref="D79">IF(A79=1, AporteInicial+AporteMensal, IF(A79&lt;&gt;"", AporteMensal, ""))</f>
        <v/>
      </c>
      <c r="E79" s="4" t="str" cm="1">
        <f t="array" ref="E79">IF(A79&lt;&gt;"", D79 * PercentualPapel, "")</f>
        <v/>
      </c>
      <c r="F79" s="4" t="str" cm="1">
        <f t="array" ref="F79">IF(A79&lt;&gt;"", D79 * PercentualTijolo, "")</f>
        <v/>
      </c>
      <c r="G79" s="4" t="str" cm="1">
        <f t="array" ref="G79">IF(A79=1, AporteInicial * PercentualPapel, IF(A79&lt;&gt;"", J78, ""))</f>
        <v/>
      </c>
      <c r="H79" s="4" t="str" cm="1">
        <f t="array" ref="H79">IF(A79&lt;&gt;"", G79 * RendimentoPapelCenario, "")</f>
        <v/>
      </c>
      <c r="I79" s="4" t="str" cm="1">
        <f t="array" ref="I79">IF(A79&lt;&gt;"", G79 * (ValorizacaoPapelCenario/12), "")</f>
        <v/>
      </c>
      <c r="J79" s="4" t="str">
        <f t="shared" si="3"/>
        <v/>
      </c>
      <c r="K79" s="4" t="str" cm="1">
        <f t="array" ref="K79">IF(A79=1, AporteInicial * PercentualTijolo, IF(A79&lt;&gt;"", N78, ""))</f>
        <v/>
      </c>
      <c r="L79" s="4" t="str" cm="1">
        <f t="array" ref="L79">IF(A79&lt;&gt;"", K79 * RendimentoTijoloCenario, "")</f>
        <v/>
      </c>
      <c r="M79" s="4" t="str" cm="1">
        <f t="array" ref="M79">IF(A79&lt;&gt;"", K79 * (ValorizacaoTijoloCenario/12), "")</f>
        <v/>
      </c>
      <c r="N79" s="4" t="str">
        <f>IF(A79&lt;&gt;"", K79 + F79 + L79 + M79, "")</f>
        <v/>
      </c>
      <c r="O79" s="4" t="str">
        <f>IF(A79&lt;&gt;"", H79 + L79, "")</f>
        <v/>
      </c>
      <c r="P79" s="4" t="str">
        <f>IF(A79&lt;&gt;"", J79 + N79, "")</f>
        <v/>
      </c>
    </row>
    <row r="80" spans="1:16">
      <c r="A80" t="str" cm="1">
        <f t="array" ref="A80">IF(ROW()-1 &lt;= AnosSimulacao*12, ROW()-1, "")</f>
        <v/>
      </c>
      <c r="B80" t="str">
        <f t="shared" si="2"/>
        <v/>
      </c>
      <c r="D80" s="4" t="str" cm="1">
        <f t="array" ref="D80">IF(A80=1, AporteInicial+AporteMensal, IF(A80&lt;&gt;"", AporteMensal, ""))</f>
        <v/>
      </c>
      <c r="E80" s="4" t="str" cm="1">
        <f t="array" ref="E80">IF(A80&lt;&gt;"", D80 * PercentualPapel, "")</f>
        <v/>
      </c>
      <c r="F80" s="4" t="str" cm="1">
        <f t="array" ref="F80">IF(A80&lt;&gt;"", D80 * PercentualTijolo, "")</f>
        <v/>
      </c>
      <c r="G80" s="4" t="str" cm="1">
        <f t="array" ref="G80">IF(A80=1, AporteInicial * PercentualPapel, IF(A80&lt;&gt;"", J79, ""))</f>
        <v/>
      </c>
      <c r="H80" s="4" t="str" cm="1">
        <f t="array" ref="H80">IF(A80&lt;&gt;"", G80 * RendimentoPapelCenario, "")</f>
        <v/>
      </c>
      <c r="I80" s="4" t="str" cm="1">
        <f t="array" ref="I80">IF(A80&lt;&gt;"", G80 * (ValorizacaoPapelCenario/12), "")</f>
        <v/>
      </c>
      <c r="J80" s="4" t="str">
        <f t="shared" si="3"/>
        <v/>
      </c>
      <c r="K80" s="4" t="str" cm="1">
        <f t="array" ref="K80">IF(A80=1, AporteInicial * PercentualTijolo, IF(A80&lt;&gt;"", N79, ""))</f>
        <v/>
      </c>
      <c r="L80" s="4" t="str" cm="1">
        <f t="array" ref="L80">IF(A80&lt;&gt;"", K80 * RendimentoTijoloCenario, "")</f>
        <v/>
      </c>
      <c r="M80" s="4" t="str" cm="1">
        <f t="array" ref="M80">IF(A80&lt;&gt;"", K80 * (ValorizacaoTijoloCenario/12), "")</f>
        <v/>
      </c>
      <c r="N80" s="4" t="str">
        <f>IF(A80&lt;&gt;"", K80 + F80 + L80 + M80, "")</f>
        <v/>
      </c>
      <c r="O80" s="4" t="str">
        <f>IF(A80&lt;&gt;"", H80 + L80, "")</f>
        <v/>
      </c>
      <c r="P80" s="4" t="str">
        <f>IF(A80&lt;&gt;"", J80 + N80, "")</f>
        <v/>
      </c>
    </row>
    <row r="81" spans="1:16">
      <c r="A81" t="str" cm="1">
        <f t="array" ref="A81">IF(ROW()-1 &lt;= AnosSimulacao*12, ROW()-1, "")</f>
        <v/>
      </c>
      <c r="B81" t="str">
        <f t="shared" si="2"/>
        <v/>
      </c>
      <c r="D81" s="4" t="str" cm="1">
        <f t="array" ref="D81">IF(A81=1, AporteInicial+AporteMensal, IF(A81&lt;&gt;"", AporteMensal, ""))</f>
        <v/>
      </c>
      <c r="E81" s="4" t="str" cm="1">
        <f t="array" ref="E81">IF(A81&lt;&gt;"", D81 * PercentualPapel, "")</f>
        <v/>
      </c>
      <c r="F81" s="4" t="str" cm="1">
        <f t="array" ref="F81">IF(A81&lt;&gt;"", D81 * PercentualTijolo, "")</f>
        <v/>
      </c>
      <c r="G81" s="4" t="str" cm="1">
        <f t="array" ref="G81">IF(A81=1, AporteInicial * PercentualPapel, IF(A81&lt;&gt;"", J80, ""))</f>
        <v/>
      </c>
      <c r="H81" s="4" t="str" cm="1">
        <f t="array" ref="H81">IF(A81&lt;&gt;"", G81 * RendimentoPapelCenario, "")</f>
        <v/>
      </c>
      <c r="I81" s="4" t="str" cm="1">
        <f t="array" ref="I81">IF(A81&lt;&gt;"", G81 * (ValorizacaoPapelCenario/12), "")</f>
        <v/>
      </c>
      <c r="J81" s="4" t="str">
        <f t="shared" si="3"/>
        <v/>
      </c>
      <c r="K81" s="4" t="str" cm="1">
        <f t="array" ref="K81">IF(A81=1, AporteInicial * PercentualTijolo, IF(A81&lt;&gt;"", N80, ""))</f>
        <v/>
      </c>
      <c r="L81" s="4" t="str" cm="1">
        <f t="array" ref="L81">IF(A81&lt;&gt;"", K81 * RendimentoTijoloCenario, "")</f>
        <v/>
      </c>
      <c r="M81" s="4" t="str" cm="1">
        <f t="array" ref="M81">IF(A81&lt;&gt;"", K81 * (ValorizacaoTijoloCenario/12), "")</f>
        <v/>
      </c>
      <c r="N81" s="4" t="str">
        <f>IF(A81&lt;&gt;"", K81 + F81 + L81 + M81, "")</f>
        <v/>
      </c>
      <c r="O81" s="4" t="str">
        <f>IF(A81&lt;&gt;"", H81 + L81, "")</f>
        <v/>
      </c>
      <c r="P81" s="4" t="str">
        <f>IF(A81&lt;&gt;"", J81 + N81, "")</f>
        <v/>
      </c>
    </row>
    <row r="82" spans="1:16">
      <c r="A82" t="str" cm="1">
        <f t="array" ref="A82">IF(ROW()-1 &lt;= AnosSimulacao*12, ROW()-1, "")</f>
        <v/>
      </c>
      <c r="B82" t="str">
        <f t="shared" si="2"/>
        <v/>
      </c>
      <c r="D82" s="4" t="str" cm="1">
        <f t="array" ref="D82">IF(A82=1, AporteInicial+AporteMensal, IF(A82&lt;&gt;"", AporteMensal, ""))</f>
        <v/>
      </c>
      <c r="E82" s="4" t="str" cm="1">
        <f t="array" ref="E82">IF(A82&lt;&gt;"", D82 * PercentualPapel, "")</f>
        <v/>
      </c>
      <c r="F82" s="4" t="str" cm="1">
        <f t="array" ref="F82">IF(A82&lt;&gt;"", D82 * PercentualTijolo, "")</f>
        <v/>
      </c>
      <c r="G82" s="4" t="str" cm="1">
        <f t="array" ref="G82">IF(A82=1, AporteInicial * PercentualPapel, IF(A82&lt;&gt;"", J81, ""))</f>
        <v/>
      </c>
      <c r="H82" s="4" t="str" cm="1">
        <f t="array" ref="H82">IF(A82&lt;&gt;"", G82 * RendimentoPapelCenario, "")</f>
        <v/>
      </c>
      <c r="I82" s="4" t="str" cm="1">
        <f t="array" ref="I82">IF(A82&lt;&gt;"", G82 * (ValorizacaoPapelCenario/12), "")</f>
        <v/>
      </c>
      <c r="J82" s="4" t="str">
        <f t="shared" si="3"/>
        <v/>
      </c>
      <c r="K82" s="4" t="str" cm="1">
        <f t="array" ref="K82">IF(A82=1, AporteInicial * PercentualTijolo, IF(A82&lt;&gt;"", N81, ""))</f>
        <v/>
      </c>
      <c r="L82" s="4" t="str" cm="1">
        <f t="array" ref="L82">IF(A82&lt;&gt;"", K82 * RendimentoTijoloCenario, "")</f>
        <v/>
      </c>
      <c r="M82" s="4" t="str" cm="1">
        <f t="array" ref="M82">IF(A82&lt;&gt;"", K82 * (ValorizacaoTijoloCenario/12), "")</f>
        <v/>
      </c>
      <c r="N82" s="4" t="str">
        <f>IF(A82&lt;&gt;"", K82 + F82 + L82 + M82, "")</f>
        <v/>
      </c>
      <c r="O82" s="4" t="str">
        <f>IF(A82&lt;&gt;"", H82 + L82, "")</f>
        <v/>
      </c>
      <c r="P82" s="4" t="str">
        <f>IF(A82&lt;&gt;"", J82 + N82, "")</f>
        <v/>
      </c>
    </row>
    <row r="83" spans="1:16">
      <c r="A83" t="str" cm="1">
        <f t="array" ref="A83">IF(ROW()-1 &lt;= AnosSimulacao*12, ROW()-1, "")</f>
        <v/>
      </c>
      <c r="B83" t="str">
        <f t="shared" si="2"/>
        <v/>
      </c>
      <c r="D83" s="4" t="str" cm="1">
        <f t="array" ref="D83">IF(A83=1, AporteInicial+AporteMensal, IF(A83&lt;&gt;"", AporteMensal, ""))</f>
        <v/>
      </c>
      <c r="E83" s="4" t="str" cm="1">
        <f t="array" ref="E83">IF(A83&lt;&gt;"", D83 * PercentualPapel, "")</f>
        <v/>
      </c>
      <c r="F83" s="4" t="str" cm="1">
        <f t="array" ref="F83">IF(A83&lt;&gt;"", D83 * PercentualTijolo, "")</f>
        <v/>
      </c>
      <c r="G83" s="4" t="str" cm="1">
        <f t="array" ref="G83">IF(A83=1, AporteInicial * PercentualPapel, IF(A83&lt;&gt;"", J82, ""))</f>
        <v/>
      </c>
      <c r="H83" s="4" t="str" cm="1">
        <f t="array" ref="H83">IF(A83&lt;&gt;"", G83 * RendimentoPapelCenario, "")</f>
        <v/>
      </c>
      <c r="I83" s="4" t="str" cm="1">
        <f t="array" ref="I83">IF(A83&lt;&gt;"", G83 * (ValorizacaoPapelCenario/12), "")</f>
        <v/>
      </c>
      <c r="J83" s="4" t="str">
        <f t="shared" si="3"/>
        <v/>
      </c>
      <c r="K83" s="4" t="str" cm="1">
        <f t="array" ref="K83">IF(A83=1, AporteInicial * PercentualTijolo, IF(A83&lt;&gt;"", N82, ""))</f>
        <v/>
      </c>
      <c r="L83" s="4" t="str" cm="1">
        <f t="array" ref="L83">IF(A83&lt;&gt;"", K83 * RendimentoTijoloCenario, "")</f>
        <v/>
      </c>
      <c r="M83" s="4" t="str" cm="1">
        <f t="array" ref="M83">IF(A83&lt;&gt;"", K83 * (ValorizacaoTijoloCenario/12), "")</f>
        <v/>
      </c>
      <c r="N83" s="4" t="str">
        <f>IF(A83&lt;&gt;"", K83 + F83 + L83 + M83, "")</f>
        <v/>
      </c>
      <c r="O83" s="4" t="str">
        <f>IF(A83&lt;&gt;"", H83 + L83, "")</f>
        <v/>
      </c>
      <c r="P83" s="4" t="str">
        <f>IF(A83&lt;&gt;"", J83 + N83, "")</f>
        <v/>
      </c>
    </row>
    <row r="84" spans="1:16">
      <c r="A84" t="str" cm="1">
        <f t="array" ref="A84">IF(ROW()-1 &lt;= AnosSimulacao*12, ROW()-1, "")</f>
        <v/>
      </c>
      <c r="B84" t="str">
        <f t="shared" si="2"/>
        <v/>
      </c>
      <c r="D84" s="4" t="str" cm="1">
        <f t="array" ref="D84">IF(A84=1, AporteInicial+AporteMensal, IF(A84&lt;&gt;"", AporteMensal, ""))</f>
        <v/>
      </c>
      <c r="E84" s="4" t="str" cm="1">
        <f t="array" ref="E84">IF(A84&lt;&gt;"", D84 * PercentualPapel, "")</f>
        <v/>
      </c>
      <c r="F84" s="4" t="str" cm="1">
        <f t="array" ref="F84">IF(A84&lt;&gt;"", D84 * PercentualTijolo, "")</f>
        <v/>
      </c>
      <c r="G84" s="4" t="str" cm="1">
        <f t="array" ref="G84">IF(A84=1, AporteInicial * PercentualPapel, IF(A84&lt;&gt;"", J83, ""))</f>
        <v/>
      </c>
      <c r="H84" s="4" t="str" cm="1">
        <f t="array" ref="H84">IF(A84&lt;&gt;"", G84 * RendimentoPapelCenario, "")</f>
        <v/>
      </c>
      <c r="I84" s="4" t="str" cm="1">
        <f t="array" ref="I84">IF(A84&lt;&gt;"", G84 * (ValorizacaoPapelCenario/12), "")</f>
        <v/>
      </c>
      <c r="J84" s="4" t="str">
        <f t="shared" si="3"/>
        <v/>
      </c>
      <c r="K84" s="4" t="str" cm="1">
        <f t="array" ref="K84">IF(A84=1, AporteInicial * PercentualTijolo, IF(A84&lt;&gt;"", N83, ""))</f>
        <v/>
      </c>
      <c r="L84" s="4" t="str" cm="1">
        <f t="array" ref="L84">IF(A84&lt;&gt;"", K84 * RendimentoTijoloCenario, "")</f>
        <v/>
      </c>
      <c r="M84" s="4" t="str" cm="1">
        <f t="array" ref="M84">IF(A84&lt;&gt;"", K84 * (ValorizacaoTijoloCenario/12), "")</f>
        <v/>
      </c>
      <c r="N84" s="4" t="str">
        <f>IF(A84&lt;&gt;"", K84 + F84 + L84 + M84, "")</f>
        <v/>
      </c>
      <c r="O84" s="4" t="str">
        <f>IF(A84&lt;&gt;"", H84 + L84, "")</f>
        <v/>
      </c>
      <c r="P84" s="4" t="str">
        <f>IF(A84&lt;&gt;"", J84 + N84, "")</f>
        <v/>
      </c>
    </row>
    <row r="85" spans="1:16">
      <c r="A85" t="str" cm="1">
        <f t="array" ref="A85">IF(ROW()-1 &lt;= AnosSimulacao*12, ROW()-1, "")</f>
        <v/>
      </c>
      <c r="B85" t="str">
        <f t="shared" si="2"/>
        <v/>
      </c>
      <c r="D85" s="4" t="str" cm="1">
        <f t="array" ref="D85">IF(A85=1, AporteInicial+AporteMensal, IF(A85&lt;&gt;"", AporteMensal, ""))</f>
        <v/>
      </c>
      <c r="E85" s="4" t="str" cm="1">
        <f t="array" ref="E85">IF(A85&lt;&gt;"", D85 * PercentualPapel, "")</f>
        <v/>
      </c>
      <c r="F85" s="4" t="str" cm="1">
        <f t="array" ref="F85">IF(A85&lt;&gt;"", D85 * PercentualTijolo, "")</f>
        <v/>
      </c>
      <c r="G85" s="4" t="str" cm="1">
        <f t="array" ref="G85">IF(A85=1, AporteInicial * PercentualPapel, IF(A85&lt;&gt;"", J84, ""))</f>
        <v/>
      </c>
      <c r="H85" s="4" t="str" cm="1">
        <f t="array" ref="H85">IF(A85&lt;&gt;"", G85 * RendimentoPapelCenario, "")</f>
        <v/>
      </c>
      <c r="I85" s="4" t="str" cm="1">
        <f t="array" ref="I85">IF(A85&lt;&gt;"", G85 * (ValorizacaoPapelCenario/12), "")</f>
        <v/>
      </c>
      <c r="J85" s="4" t="str">
        <f t="shared" si="3"/>
        <v/>
      </c>
      <c r="K85" s="4" t="str" cm="1">
        <f t="array" ref="K85">IF(A85=1, AporteInicial * PercentualTijolo, IF(A85&lt;&gt;"", N84, ""))</f>
        <v/>
      </c>
      <c r="L85" s="4" t="str" cm="1">
        <f t="array" ref="L85">IF(A85&lt;&gt;"", K85 * RendimentoTijoloCenario, "")</f>
        <v/>
      </c>
      <c r="M85" s="4" t="str" cm="1">
        <f t="array" ref="M85">IF(A85&lt;&gt;"", K85 * (ValorizacaoTijoloCenario/12), "")</f>
        <v/>
      </c>
      <c r="N85" s="4" t="str">
        <f>IF(A85&lt;&gt;"", K85 + F85 + L85 + M85, "")</f>
        <v/>
      </c>
      <c r="O85" s="4" t="str">
        <f>IF(A85&lt;&gt;"", H85 + L85, "")</f>
        <v/>
      </c>
      <c r="P85" s="4" t="str">
        <f>IF(A85&lt;&gt;"", J85 + N85, "")</f>
        <v/>
      </c>
    </row>
    <row r="86" spans="1:16">
      <c r="A86" t="str" cm="1">
        <f t="array" ref="A86">IF(ROW()-1 &lt;= AnosSimulacao*12, ROW()-1, "")</f>
        <v/>
      </c>
      <c r="B86" t="str">
        <f t="shared" si="2"/>
        <v/>
      </c>
      <c r="D86" s="4" t="str" cm="1">
        <f t="array" ref="D86">IF(A86=1, AporteInicial+AporteMensal, IF(A86&lt;&gt;"", AporteMensal, ""))</f>
        <v/>
      </c>
      <c r="E86" s="4" t="str" cm="1">
        <f t="array" ref="E86">IF(A86&lt;&gt;"", D86 * PercentualPapel, "")</f>
        <v/>
      </c>
      <c r="F86" s="4" t="str" cm="1">
        <f t="array" ref="F86">IF(A86&lt;&gt;"", D86 * PercentualTijolo, "")</f>
        <v/>
      </c>
      <c r="G86" s="4" t="str" cm="1">
        <f t="array" ref="G86">IF(A86=1, AporteInicial * PercentualPapel, IF(A86&lt;&gt;"", J85, ""))</f>
        <v/>
      </c>
      <c r="H86" s="4" t="str" cm="1">
        <f t="array" ref="H86">IF(A86&lt;&gt;"", G86 * RendimentoPapelCenario, "")</f>
        <v/>
      </c>
      <c r="I86" s="4" t="str" cm="1">
        <f t="array" ref="I86">IF(A86&lt;&gt;"", G86 * (ValorizacaoPapelCenario/12), "")</f>
        <v/>
      </c>
      <c r="J86" s="4" t="str">
        <f t="shared" si="3"/>
        <v/>
      </c>
      <c r="K86" s="4" t="str" cm="1">
        <f t="array" ref="K86">IF(A86=1, AporteInicial * PercentualTijolo, IF(A86&lt;&gt;"", N85, ""))</f>
        <v/>
      </c>
      <c r="L86" s="4" t="str" cm="1">
        <f t="array" ref="L86">IF(A86&lt;&gt;"", K86 * RendimentoTijoloCenario, "")</f>
        <v/>
      </c>
      <c r="M86" s="4" t="str" cm="1">
        <f t="array" ref="M86">IF(A86&lt;&gt;"", K86 * (ValorizacaoTijoloCenario/12), "")</f>
        <v/>
      </c>
      <c r="N86" s="4" t="str">
        <f>IF(A86&lt;&gt;"", K86 + F86 + L86 + M86, "")</f>
        <v/>
      </c>
      <c r="O86" s="4" t="str">
        <f>IF(A86&lt;&gt;"", H86 + L86, "")</f>
        <v/>
      </c>
      <c r="P86" s="4" t="str">
        <f>IF(A86&lt;&gt;"", J86 + N86, "")</f>
        <v/>
      </c>
    </row>
    <row r="87" spans="1:16">
      <c r="A87" t="str" cm="1">
        <f t="array" ref="A87">IF(ROW()-1 &lt;= AnosSimulacao*12, ROW()-1, "")</f>
        <v/>
      </c>
      <c r="B87" t="str">
        <f t="shared" si="2"/>
        <v/>
      </c>
      <c r="D87" s="4" t="str" cm="1">
        <f t="array" ref="D87">IF(A87=1, AporteInicial+AporteMensal, IF(A87&lt;&gt;"", AporteMensal, ""))</f>
        <v/>
      </c>
      <c r="E87" s="4" t="str" cm="1">
        <f t="array" ref="E87">IF(A87&lt;&gt;"", D87 * PercentualPapel, "")</f>
        <v/>
      </c>
      <c r="F87" s="4" t="str" cm="1">
        <f t="array" ref="F87">IF(A87&lt;&gt;"", D87 * PercentualTijolo, "")</f>
        <v/>
      </c>
      <c r="G87" s="4" t="str" cm="1">
        <f t="array" ref="G87">IF(A87=1, AporteInicial * PercentualPapel, IF(A87&lt;&gt;"", J86, ""))</f>
        <v/>
      </c>
      <c r="H87" s="4" t="str" cm="1">
        <f t="array" ref="H87">IF(A87&lt;&gt;"", G87 * RendimentoPapelCenario, "")</f>
        <v/>
      </c>
      <c r="I87" s="4" t="str" cm="1">
        <f t="array" ref="I87">IF(A87&lt;&gt;"", G87 * (ValorizacaoPapelCenario/12), "")</f>
        <v/>
      </c>
      <c r="J87" s="4" t="str">
        <f t="shared" si="3"/>
        <v/>
      </c>
      <c r="K87" s="4" t="str" cm="1">
        <f t="array" ref="K87">IF(A87=1, AporteInicial * PercentualTijolo, IF(A87&lt;&gt;"", N86, ""))</f>
        <v/>
      </c>
      <c r="L87" s="4" t="str" cm="1">
        <f t="array" ref="L87">IF(A87&lt;&gt;"", K87 * RendimentoTijoloCenario, "")</f>
        <v/>
      </c>
      <c r="M87" s="4" t="str" cm="1">
        <f t="array" ref="M87">IF(A87&lt;&gt;"", K87 * (ValorizacaoTijoloCenario/12), "")</f>
        <v/>
      </c>
      <c r="N87" s="4" t="str">
        <f>IF(A87&lt;&gt;"", K87 + F87 + L87 + M87, "")</f>
        <v/>
      </c>
      <c r="O87" s="4" t="str">
        <f>IF(A87&lt;&gt;"", H87 + L87, "")</f>
        <v/>
      </c>
      <c r="P87" s="4" t="str">
        <f>IF(A87&lt;&gt;"", J87 + N87, "")</f>
        <v/>
      </c>
    </row>
    <row r="88" spans="1:16">
      <c r="A88" t="str" cm="1">
        <f t="array" ref="A88">IF(ROW()-1 &lt;= AnosSimulacao*12, ROW()-1, "")</f>
        <v/>
      </c>
      <c r="B88" t="str">
        <f t="shared" si="2"/>
        <v/>
      </c>
      <c r="D88" s="4" t="str" cm="1">
        <f t="array" ref="D88">IF(A88=1, AporteInicial+AporteMensal, IF(A88&lt;&gt;"", AporteMensal, ""))</f>
        <v/>
      </c>
      <c r="E88" s="4" t="str" cm="1">
        <f t="array" ref="E88">IF(A88&lt;&gt;"", D88 * PercentualPapel, "")</f>
        <v/>
      </c>
      <c r="F88" s="4" t="str" cm="1">
        <f t="array" ref="F88">IF(A88&lt;&gt;"", D88 * PercentualTijolo, "")</f>
        <v/>
      </c>
      <c r="G88" s="4" t="str" cm="1">
        <f t="array" ref="G88">IF(A88=1, AporteInicial * PercentualPapel, IF(A88&lt;&gt;"", J87, ""))</f>
        <v/>
      </c>
      <c r="H88" s="4" t="str" cm="1">
        <f t="array" ref="H88">IF(A88&lt;&gt;"", G88 * RendimentoPapelCenario, "")</f>
        <v/>
      </c>
      <c r="I88" s="4" t="str" cm="1">
        <f t="array" ref="I88">IF(A88&lt;&gt;"", G88 * (ValorizacaoPapelCenario/12), "")</f>
        <v/>
      </c>
      <c r="J88" s="4" t="str">
        <f t="shared" si="3"/>
        <v/>
      </c>
      <c r="K88" s="4" t="str" cm="1">
        <f t="array" ref="K88">IF(A88=1, AporteInicial * PercentualTijolo, IF(A88&lt;&gt;"", N87, ""))</f>
        <v/>
      </c>
      <c r="L88" s="4" t="str" cm="1">
        <f t="array" ref="L88">IF(A88&lt;&gt;"", K88 * RendimentoTijoloCenario, "")</f>
        <v/>
      </c>
      <c r="M88" s="4" t="str" cm="1">
        <f t="array" ref="M88">IF(A88&lt;&gt;"", K88 * (ValorizacaoTijoloCenario/12), "")</f>
        <v/>
      </c>
      <c r="N88" s="4" t="str">
        <f>IF(A88&lt;&gt;"", K88 + F88 + L88 + M88, "")</f>
        <v/>
      </c>
      <c r="O88" s="4" t="str">
        <f>IF(A88&lt;&gt;"", H88 + L88, "")</f>
        <v/>
      </c>
      <c r="P88" s="4" t="str">
        <f>IF(A88&lt;&gt;"", J88 + N88, "")</f>
        <v/>
      </c>
    </row>
    <row r="89" spans="1:16">
      <c r="A89" t="str" cm="1">
        <f t="array" ref="A89">IF(ROW()-1 &lt;= AnosSimulacao*12, ROW()-1, "")</f>
        <v/>
      </c>
      <c r="B89" t="str">
        <f t="shared" si="2"/>
        <v/>
      </c>
      <c r="D89" s="4" t="str" cm="1">
        <f t="array" ref="D89">IF(A89=1, AporteInicial+AporteMensal, IF(A89&lt;&gt;"", AporteMensal, ""))</f>
        <v/>
      </c>
      <c r="E89" s="4" t="str" cm="1">
        <f t="array" ref="E89">IF(A89&lt;&gt;"", D89 * PercentualPapel, "")</f>
        <v/>
      </c>
      <c r="F89" s="4" t="str" cm="1">
        <f t="array" ref="F89">IF(A89&lt;&gt;"", D89 * PercentualTijolo, "")</f>
        <v/>
      </c>
      <c r="G89" s="4" t="str" cm="1">
        <f t="array" ref="G89">IF(A89=1, AporteInicial * PercentualPapel, IF(A89&lt;&gt;"", J88, ""))</f>
        <v/>
      </c>
      <c r="H89" s="4" t="str" cm="1">
        <f t="array" ref="H89">IF(A89&lt;&gt;"", G89 * RendimentoPapelCenario, "")</f>
        <v/>
      </c>
      <c r="I89" s="4" t="str" cm="1">
        <f t="array" ref="I89">IF(A89&lt;&gt;"", G89 * (ValorizacaoPapelCenario/12), "")</f>
        <v/>
      </c>
      <c r="J89" s="4" t="str">
        <f t="shared" si="3"/>
        <v/>
      </c>
      <c r="K89" s="4" t="str" cm="1">
        <f t="array" ref="K89">IF(A89=1, AporteInicial * PercentualTijolo, IF(A89&lt;&gt;"", N88, ""))</f>
        <v/>
      </c>
      <c r="L89" s="4" t="str" cm="1">
        <f t="array" ref="L89">IF(A89&lt;&gt;"", K89 * RendimentoTijoloCenario, "")</f>
        <v/>
      </c>
      <c r="M89" s="4" t="str" cm="1">
        <f t="array" ref="M89">IF(A89&lt;&gt;"", K89 * (ValorizacaoTijoloCenario/12), "")</f>
        <v/>
      </c>
      <c r="N89" s="4" t="str">
        <f>IF(A89&lt;&gt;"", K89 + F89 + L89 + M89, "")</f>
        <v/>
      </c>
      <c r="O89" s="4" t="str">
        <f>IF(A89&lt;&gt;"", H89 + L89, "")</f>
        <v/>
      </c>
      <c r="P89" s="4" t="str">
        <f>IF(A89&lt;&gt;"", J89 + N89, "")</f>
        <v/>
      </c>
    </row>
    <row r="90" spans="1:16">
      <c r="A90" t="str" cm="1">
        <f t="array" ref="A90">IF(ROW()-1 &lt;= AnosSimulacao*12, ROW()-1, "")</f>
        <v/>
      </c>
      <c r="B90" t="str">
        <f t="shared" si="2"/>
        <v/>
      </c>
      <c r="D90" s="4" t="str" cm="1">
        <f t="array" ref="D90">IF(A90=1, AporteInicial+AporteMensal, IF(A90&lt;&gt;"", AporteMensal, ""))</f>
        <v/>
      </c>
      <c r="E90" s="4" t="str" cm="1">
        <f t="array" ref="E90">IF(A90&lt;&gt;"", D90 * PercentualPapel, "")</f>
        <v/>
      </c>
      <c r="F90" s="4" t="str" cm="1">
        <f t="array" ref="F90">IF(A90&lt;&gt;"", D90 * PercentualTijolo, "")</f>
        <v/>
      </c>
      <c r="G90" s="4" t="str" cm="1">
        <f t="array" ref="G90">IF(A90=1, AporteInicial * PercentualPapel, IF(A90&lt;&gt;"", J89, ""))</f>
        <v/>
      </c>
      <c r="H90" s="4" t="str" cm="1">
        <f t="array" ref="H90">IF(A90&lt;&gt;"", G90 * RendimentoPapelCenario, "")</f>
        <v/>
      </c>
      <c r="I90" s="4" t="str" cm="1">
        <f t="array" ref="I90">IF(A90&lt;&gt;"", G90 * (ValorizacaoPapelCenario/12), "")</f>
        <v/>
      </c>
      <c r="J90" s="4" t="str">
        <f t="shared" si="3"/>
        <v/>
      </c>
      <c r="K90" s="4" t="str" cm="1">
        <f t="array" ref="K90">IF(A90=1, AporteInicial * PercentualTijolo, IF(A90&lt;&gt;"", N89, ""))</f>
        <v/>
      </c>
      <c r="L90" s="4" t="str" cm="1">
        <f t="array" ref="L90">IF(A90&lt;&gt;"", K90 * RendimentoTijoloCenario, "")</f>
        <v/>
      </c>
      <c r="M90" s="4" t="str" cm="1">
        <f t="array" ref="M90">IF(A90&lt;&gt;"", K90 * (ValorizacaoTijoloCenario/12), "")</f>
        <v/>
      </c>
      <c r="N90" s="4" t="str">
        <f>IF(A90&lt;&gt;"", K90 + F90 + L90 + M90, "")</f>
        <v/>
      </c>
      <c r="O90" s="4" t="str">
        <f>IF(A90&lt;&gt;"", H90 + L90, "")</f>
        <v/>
      </c>
      <c r="P90" s="4" t="str">
        <f>IF(A90&lt;&gt;"", J90 + N90, "")</f>
        <v/>
      </c>
    </row>
    <row r="91" spans="1:16">
      <c r="A91" t="str" cm="1">
        <f t="array" ref="A91">IF(ROW()-1 &lt;= AnosSimulacao*12, ROW()-1, "")</f>
        <v/>
      </c>
      <c r="B91" t="str">
        <f t="shared" si="2"/>
        <v/>
      </c>
      <c r="D91" s="4" t="str" cm="1">
        <f t="array" ref="D91">IF(A91=1, AporteInicial+AporteMensal, IF(A91&lt;&gt;"", AporteMensal, ""))</f>
        <v/>
      </c>
      <c r="E91" s="4" t="str" cm="1">
        <f t="array" ref="E91">IF(A91&lt;&gt;"", D91 * PercentualPapel, "")</f>
        <v/>
      </c>
      <c r="F91" s="4" t="str" cm="1">
        <f t="array" ref="F91">IF(A91&lt;&gt;"", D91 * PercentualTijolo, "")</f>
        <v/>
      </c>
      <c r="G91" s="4" t="str" cm="1">
        <f t="array" ref="G91">IF(A91=1, AporteInicial * PercentualPapel, IF(A91&lt;&gt;"", J90, ""))</f>
        <v/>
      </c>
      <c r="H91" s="4" t="str" cm="1">
        <f t="array" ref="H91">IF(A91&lt;&gt;"", G91 * RendimentoPapelCenario, "")</f>
        <v/>
      </c>
      <c r="I91" s="4" t="str" cm="1">
        <f t="array" ref="I91">IF(A91&lt;&gt;"", G91 * (ValorizacaoPapelCenario/12), "")</f>
        <v/>
      </c>
      <c r="J91" s="4" t="str">
        <f t="shared" si="3"/>
        <v/>
      </c>
      <c r="K91" s="4" t="str" cm="1">
        <f t="array" ref="K91">IF(A91=1, AporteInicial * PercentualTijolo, IF(A91&lt;&gt;"", N90, ""))</f>
        <v/>
      </c>
      <c r="L91" s="4" t="str" cm="1">
        <f t="array" ref="L91">IF(A91&lt;&gt;"", K91 * RendimentoTijoloCenario, "")</f>
        <v/>
      </c>
      <c r="M91" s="4" t="str" cm="1">
        <f t="array" ref="M91">IF(A91&lt;&gt;"", K91 * (ValorizacaoTijoloCenario/12), "")</f>
        <v/>
      </c>
      <c r="N91" s="4" t="str">
        <f>IF(A91&lt;&gt;"", K91 + F91 + L91 + M91, "")</f>
        <v/>
      </c>
      <c r="O91" s="4" t="str">
        <f>IF(A91&lt;&gt;"", H91 + L91, "")</f>
        <v/>
      </c>
      <c r="P91" s="4" t="str">
        <f>IF(A91&lt;&gt;"", J91 + N91, "")</f>
        <v/>
      </c>
    </row>
    <row r="92" spans="1:16">
      <c r="A92" t="str" cm="1">
        <f t="array" ref="A92">IF(ROW()-1 &lt;= AnosSimulacao*12, ROW()-1, "")</f>
        <v/>
      </c>
      <c r="B92" t="str">
        <f t="shared" si="2"/>
        <v/>
      </c>
      <c r="D92" s="4" t="str" cm="1">
        <f t="array" ref="D92">IF(A92=1, AporteInicial+AporteMensal, IF(A92&lt;&gt;"", AporteMensal, ""))</f>
        <v/>
      </c>
      <c r="E92" s="4" t="str" cm="1">
        <f t="array" ref="E92">IF(A92&lt;&gt;"", D92 * PercentualPapel, "")</f>
        <v/>
      </c>
      <c r="F92" s="4" t="str" cm="1">
        <f t="array" ref="F92">IF(A92&lt;&gt;"", D92 * PercentualTijolo, "")</f>
        <v/>
      </c>
      <c r="G92" s="4" t="str" cm="1">
        <f t="array" ref="G92">IF(A92=1, AporteInicial * PercentualPapel, IF(A92&lt;&gt;"", J91, ""))</f>
        <v/>
      </c>
      <c r="H92" s="4" t="str" cm="1">
        <f t="array" ref="H92">IF(A92&lt;&gt;"", G92 * RendimentoPapelCenario, "")</f>
        <v/>
      </c>
      <c r="I92" s="4" t="str" cm="1">
        <f t="array" ref="I92">IF(A92&lt;&gt;"", G92 * (ValorizacaoPapelCenario/12), "")</f>
        <v/>
      </c>
      <c r="J92" s="4" t="str">
        <f t="shared" si="3"/>
        <v/>
      </c>
      <c r="K92" s="4" t="str" cm="1">
        <f t="array" ref="K92">IF(A92=1, AporteInicial * PercentualTijolo, IF(A92&lt;&gt;"", N91, ""))</f>
        <v/>
      </c>
      <c r="L92" s="4" t="str" cm="1">
        <f t="array" ref="L92">IF(A92&lt;&gt;"", K92 * RendimentoTijoloCenario, "")</f>
        <v/>
      </c>
      <c r="M92" s="4" t="str" cm="1">
        <f t="array" ref="M92">IF(A92&lt;&gt;"", K92 * (ValorizacaoTijoloCenario/12), "")</f>
        <v/>
      </c>
      <c r="N92" s="4" t="str">
        <f>IF(A92&lt;&gt;"", K92 + F92 + L92 + M92, "")</f>
        <v/>
      </c>
      <c r="O92" s="4" t="str">
        <f>IF(A92&lt;&gt;"", H92 + L92, "")</f>
        <v/>
      </c>
      <c r="P92" s="4" t="str">
        <f>IF(A92&lt;&gt;"", J92 + N92, "")</f>
        <v/>
      </c>
    </row>
    <row r="93" spans="1:16">
      <c r="A93" t="str" cm="1">
        <f t="array" ref="A93">IF(ROW()-1 &lt;= AnosSimulacao*12, ROW()-1, "")</f>
        <v/>
      </c>
      <c r="B93" t="str">
        <f t="shared" si="2"/>
        <v/>
      </c>
      <c r="D93" s="4" t="str" cm="1">
        <f t="array" ref="D93">IF(A93=1, AporteInicial+AporteMensal, IF(A93&lt;&gt;"", AporteMensal, ""))</f>
        <v/>
      </c>
      <c r="E93" s="4" t="str" cm="1">
        <f t="array" ref="E93">IF(A93&lt;&gt;"", D93 * PercentualPapel, "")</f>
        <v/>
      </c>
      <c r="F93" s="4" t="str" cm="1">
        <f t="array" ref="F93">IF(A93&lt;&gt;"", D93 * PercentualTijolo, "")</f>
        <v/>
      </c>
      <c r="G93" s="4" t="str" cm="1">
        <f t="array" ref="G93">IF(A93=1, AporteInicial * PercentualPapel, IF(A93&lt;&gt;"", J92, ""))</f>
        <v/>
      </c>
      <c r="H93" s="4" t="str" cm="1">
        <f t="array" ref="H93">IF(A93&lt;&gt;"", G93 * RendimentoPapelCenario, "")</f>
        <v/>
      </c>
      <c r="I93" s="4" t="str" cm="1">
        <f t="array" ref="I93">IF(A93&lt;&gt;"", G93 * (ValorizacaoPapelCenario/12), "")</f>
        <v/>
      </c>
      <c r="J93" s="4" t="str">
        <f t="shared" si="3"/>
        <v/>
      </c>
      <c r="K93" s="4" t="str" cm="1">
        <f t="array" ref="K93">IF(A93=1, AporteInicial * PercentualTijolo, IF(A93&lt;&gt;"", N92, ""))</f>
        <v/>
      </c>
      <c r="L93" s="4" t="str" cm="1">
        <f t="array" ref="L93">IF(A93&lt;&gt;"", K93 * RendimentoTijoloCenario, "")</f>
        <v/>
      </c>
      <c r="M93" s="4" t="str" cm="1">
        <f t="array" ref="M93">IF(A93&lt;&gt;"", K93 * (ValorizacaoTijoloCenario/12), "")</f>
        <v/>
      </c>
      <c r="N93" s="4" t="str">
        <f>IF(A93&lt;&gt;"", K93 + F93 + L93 + M93, "")</f>
        <v/>
      </c>
      <c r="O93" s="4" t="str">
        <f>IF(A93&lt;&gt;"", H93 + L93, "")</f>
        <v/>
      </c>
      <c r="P93" s="4" t="str">
        <f>IF(A93&lt;&gt;"", J93 + N93, "")</f>
        <v/>
      </c>
    </row>
    <row r="94" spans="1:16">
      <c r="A94" t="str" cm="1">
        <f t="array" ref="A94">IF(ROW()-1 &lt;= AnosSimulacao*12, ROW()-1, "")</f>
        <v/>
      </c>
      <c r="B94" t="str">
        <f t="shared" si="2"/>
        <v/>
      </c>
      <c r="D94" s="4" t="str" cm="1">
        <f t="array" ref="D94">IF(A94=1, AporteInicial+AporteMensal, IF(A94&lt;&gt;"", AporteMensal, ""))</f>
        <v/>
      </c>
      <c r="E94" s="4" t="str" cm="1">
        <f t="array" ref="E94">IF(A94&lt;&gt;"", D94 * PercentualPapel, "")</f>
        <v/>
      </c>
      <c r="F94" s="4" t="str" cm="1">
        <f t="array" ref="F94">IF(A94&lt;&gt;"", D94 * PercentualTijolo, "")</f>
        <v/>
      </c>
      <c r="G94" s="4" t="str" cm="1">
        <f t="array" ref="G94">IF(A94=1, AporteInicial * PercentualPapel, IF(A94&lt;&gt;"", J93, ""))</f>
        <v/>
      </c>
      <c r="H94" s="4" t="str" cm="1">
        <f t="array" ref="H94">IF(A94&lt;&gt;"", G94 * RendimentoPapelCenario, "")</f>
        <v/>
      </c>
      <c r="I94" s="4" t="str" cm="1">
        <f t="array" ref="I94">IF(A94&lt;&gt;"", G94 * (ValorizacaoPapelCenario/12), "")</f>
        <v/>
      </c>
      <c r="J94" s="4" t="str">
        <f t="shared" si="3"/>
        <v/>
      </c>
      <c r="K94" s="4" t="str" cm="1">
        <f t="array" ref="K94">IF(A94=1, AporteInicial * PercentualTijolo, IF(A94&lt;&gt;"", N93, ""))</f>
        <v/>
      </c>
      <c r="L94" s="4" t="str" cm="1">
        <f t="array" ref="L94">IF(A94&lt;&gt;"", K94 * RendimentoTijoloCenario, "")</f>
        <v/>
      </c>
      <c r="M94" s="4" t="str" cm="1">
        <f t="array" ref="M94">IF(A94&lt;&gt;"", K94 * (ValorizacaoTijoloCenario/12), "")</f>
        <v/>
      </c>
      <c r="N94" s="4" t="str">
        <f>IF(A94&lt;&gt;"", K94 + F94 + L94 + M94, "")</f>
        <v/>
      </c>
      <c r="O94" s="4" t="str">
        <f>IF(A94&lt;&gt;"", H94 + L94, "")</f>
        <v/>
      </c>
      <c r="P94" s="4" t="str">
        <f>IF(A94&lt;&gt;"", J94 + N94, "")</f>
        <v/>
      </c>
    </row>
    <row r="95" spans="1:16">
      <c r="A95" t="str" cm="1">
        <f t="array" ref="A95">IF(ROW()-1 &lt;= AnosSimulacao*12, ROW()-1, "")</f>
        <v/>
      </c>
      <c r="B95" t="str">
        <f t="shared" si="2"/>
        <v/>
      </c>
      <c r="D95" s="4" t="str" cm="1">
        <f t="array" ref="D95">IF(A95=1, AporteInicial+AporteMensal, IF(A95&lt;&gt;"", AporteMensal, ""))</f>
        <v/>
      </c>
      <c r="E95" s="4" t="str" cm="1">
        <f t="array" ref="E95">IF(A95&lt;&gt;"", D95 * PercentualPapel, "")</f>
        <v/>
      </c>
      <c r="F95" s="4" t="str" cm="1">
        <f t="array" ref="F95">IF(A95&lt;&gt;"", D95 * PercentualTijolo, "")</f>
        <v/>
      </c>
      <c r="G95" s="4" t="str" cm="1">
        <f t="array" ref="G95">IF(A95=1, AporteInicial * PercentualPapel, IF(A95&lt;&gt;"", J94, ""))</f>
        <v/>
      </c>
      <c r="H95" s="4" t="str" cm="1">
        <f t="array" ref="H95">IF(A95&lt;&gt;"", G95 * RendimentoPapelCenario, "")</f>
        <v/>
      </c>
      <c r="I95" s="4" t="str" cm="1">
        <f t="array" ref="I95">IF(A95&lt;&gt;"", G95 * (ValorizacaoPapelCenario/12), "")</f>
        <v/>
      </c>
      <c r="J95" s="4" t="str">
        <f t="shared" si="3"/>
        <v/>
      </c>
      <c r="K95" s="4" t="str" cm="1">
        <f t="array" ref="K95">IF(A95=1, AporteInicial * PercentualTijolo, IF(A95&lt;&gt;"", N94, ""))</f>
        <v/>
      </c>
      <c r="L95" s="4" t="str" cm="1">
        <f t="array" ref="L95">IF(A95&lt;&gt;"", K95 * RendimentoTijoloCenario, "")</f>
        <v/>
      </c>
      <c r="M95" s="4" t="str" cm="1">
        <f t="array" ref="M95">IF(A95&lt;&gt;"", K95 * (ValorizacaoTijoloCenario/12), "")</f>
        <v/>
      </c>
      <c r="N95" s="4" t="str">
        <f>IF(A95&lt;&gt;"", K95 + F95 + L95 + M95, "")</f>
        <v/>
      </c>
      <c r="O95" s="4" t="str">
        <f>IF(A95&lt;&gt;"", H95 + L95, "")</f>
        <v/>
      </c>
      <c r="P95" s="4" t="str">
        <f>IF(A95&lt;&gt;"", J95 + N95, "")</f>
        <v/>
      </c>
    </row>
    <row r="96" spans="1:16">
      <c r="A96" t="str" cm="1">
        <f t="array" ref="A96">IF(ROW()-1 &lt;= AnosSimulacao*12, ROW()-1, "")</f>
        <v/>
      </c>
      <c r="B96" t="str">
        <f t="shared" si="2"/>
        <v/>
      </c>
      <c r="D96" s="4" t="str" cm="1">
        <f t="array" ref="D96">IF(A96=1, AporteInicial+AporteMensal, IF(A96&lt;&gt;"", AporteMensal, ""))</f>
        <v/>
      </c>
      <c r="E96" s="4" t="str" cm="1">
        <f t="array" ref="E96">IF(A96&lt;&gt;"", D96 * PercentualPapel, "")</f>
        <v/>
      </c>
      <c r="F96" s="4" t="str" cm="1">
        <f t="array" ref="F96">IF(A96&lt;&gt;"", D96 * PercentualTijolo, "")</f>
        <v/>
      </c>
      <c r="G96" s="4" t="str" cm="1">
        <f t="array" ref="G96">IF(A96=1, AporteInicial * PercentualPapel, IF(A96&lt;&gt;"", J95, ""))</f>
        <v/>
      </c>
      <c r="H96" s="4" t="str" cm="1">
        <f t="array" ref="H96">IF(A96&lt;&gt;"", G96 * RendimentoPapelCenario, "")</f>
        <v/>
      </c>
      <c r="I96" s="4" t="str" cm="1">
        <f t="array" ref="I96">IF(A96&lt;&gt;"", G96 * (ValorizacaoPapelCenario/12), "")</f>
        <v/>
      </c>
      <c r="J96" s="4" t="str">
        <f t="shared" si="3"/>
        <v/>
      </c>
      <c r="K96" s="4" t="str" cm="1">
        <f t="array" ref="K96">IF(A96=1, AporteInicial * PercentualTijolo, IF(A96&lt;&gt;"", N95, ""))</f>
        <v/>
      </c>
      <c r="L96" s="4" t="str" cm="1">
        <f t="array" ref="L96">IF(A96&lt;&gt;"", K96 * RendimentoTijoloCenario, "")</f>
        <v/>
      </c>
      <c r="M96" s="4" t="str" cm="1">
        <f t="array" ref="M96">IF(A96&lt;&gt;"", K96 * (ValorizacaoTijoloCenario/12), "")</f>
        <v/>
      </c>
      <c r="N96" s="4" t="str">
        <f>IF(A96&lt;&gt;"", K96 + F96 + L96 + M96, "")</f>
        <v/>
      </c>
      <c r="O96" s="4" t="str">
        <f>IF(A96&lt;&gt;"", H96 + L96, "")</f>
        <v/>
      </c>
      <c r="P96" s="4" t="str">
        <f>IF(A96&lt;&gt;"", J96 + N96, "")</f>
        <v/>
      </c>
    </row>
    <row r="97" spans="1:16">
      <c r="A97" t="str" cm="1">
        <f t="array" ref="A97">IF(ROW()-1 &lt;= AnosSimulacao*12, ROW()-1, "")</f>
        <v/>
      </c>
      <c r="B97" t="str">
        <f t="shared" si="2"/>
        <v/>
      </c>
      <c r="D97" s="4" t="str" cm="1">
        <f t="array" ref="D97">IF(A97=1, AporteInicial+AporteMensal, IF(A97&lt;&gt;"", AporteMensal, ""))</f>
        <v/>
      </c>
      <c r="E97" s="4" t="str" cm="1">
        <f t="array" ref="E97">IF(A97&lt;&gt;"", D97 * PercentualPapel, "")</f>
        <v/>
      </c>
      <c r="F97" s="4" t="str" cm="1">
        <f t="array" ref="F97">IF(A97&lt;&gt;"", D97 * PercentualTijolo, "")</f>
        <v/>
      </c>
      <c r="G97" s="4" t="str" cm="1">
        <f t="array" ref="G97">IF(A97=1, AporteInicial * PercentualPapel, IF(A97&lt;&gt;"", J96, ""))</f>
        <v/>
      </c>
      <c r="H97" s="4" t="str" cm="1">
        <f t="array" ref="H97">IF(A97&lt;&gt;"", G97 * RendimentoPapelCenario, "")</f>
        <v/>
      </c>
      <c r="I97" s="4" t="str" cm="1">
        <f t="array" ref="I97">IF(A97&lt;&gt;"", G97 * (ValorizacaoPapelCenario/12), "")</f>
        <v/>
      </c>
      <c r="J97" s="4" t="str">
        <f t="shared" si="3"/>
        <v/>
      </c>
      <c r="K97" s="4" t="str" cm="1">
        <f t="array" ref="K97">IF(A97=1, AporteInicial * PercentualTijolo, IF(A97&lt;&gt;"", N96, ""))</f>
        <v/>
      </c>
      <c r="L97" s="4" t="str" cm="1">
        <f t="array" ref="L97">IF(A97&lt;&gt;"", K97 * RendimentoTijoloCenario, "")</f>
        <v/>
      </c>
      <c r="M97" s="4" t="str" cm="1">
        <f t="array" ref="M97">IF(A97&lt;&gt;"", K97 * (ValorizacaoTijoloCenario/12), "")</f>
        <v/>
      </c>
      <c r="N97" s="4" t="str">
        <f>IF(A97&lt;&gt;"", K97 + F97 + L97 + M97, "")</f>
        <v/>
      </c>
      <c r="O97" s="4" t="str">
        <f>IF(A97&lt;&gt;"", H97 + L97, "")</f>
        <v/>
      </c>
      <c r="P97" s="4" t="str">
        <f>IF(A97&lt;&gt;"", J97 + N97, "")</f>
        <v/>
      </c>
    </row>
    <row r="98" spans="1:16">
      <c r="A98" t="str" cm="1">
        <f t="array" ref="A98">IF(ROW()-1 &lt;= AnosSimulacao*12, ROW()-1, "")</f>
        <v/>
      </c>
      <c r="B98" t="str">
        <f t="shared" si="2"/>
        <v/>
      </c>
      <c r="D98" s="4" t="str" cm="1">
        <f t="array" ref="D98">IF(A98=1, AporteInicial+AporteMensal, IF(A98&lt;&gt;"", AporteMensal, ""))</f>
        <v/>
      </c>
      <c r="E98" s="4" t="str" cm="1">
        <f t="array" ref="E98">IF(A98&lt;&gt;"", D98 * PercentualPapel, "")</f>
        <v/>
      </c>
      <c r="F98" s="4" t="str" cm="1">
        <f t="array" ref="F98">IF(A98&lt;&gt;"", D98 * PercentualTijolo, "")</f>
        <v/>
      </c>
      <c r="G98" s="4" t="str" cm="1">
        <f t="array" ref="G98">IF(A98=1, AporteInicial * PercentualPapel, IF(A98&lt;&gt;"", J97, ""))</f>
        <v/>
      </c>
      <c r="H98" s="4" t="str" cm="1">
        <f t="array" ref="H98">IF(A98&lt;&gt;"", G98 * RendimentoPapelCenario, "")</f>
        <v/>
      </c>
      <c r="I98" s="4" t="str" cm="1">
        <f t="array" ref="I98">IF(A98&lt;&gt;"", G98 * (ValorizacaoPapelCenario/12), "")</f>
        <v/>
      </c>
      <c r="J98" s="4" t="str">
        <f t="shared" si="3"/>
        <v/>
      </c>
      <c r="K98" s="4" t="str" cm="1">
        <f t="array" ref="K98">IF(A98=1, AporteInicial * PercentualTijolo, IF(A98&lt;&gt;"", N97, ""))</f>
        <v/>
      </c>
      <c r="L98" s="4" t="str" cm="1">
        <f t="array" ref="L98">IF(A98&lt;&gt;"", K98 * RendimentoTijoloCenario, "")</f>
        <v/>
      </c>
      <c r="M98" s="4" t="str" cm="1">
        <f t="array" ref="M98">IF(A98&lt;&gt;"", K98 * (ValorizacaoTijoloCenario/12), "")</f>
        <v/>
      </c>
      <c r="N98" s="4" t="str">
        <f>IF(A98&lt;&gt;"", K98 + F98 + L98 + M98, "")</f>
        <v/>
      </c>
      <c r="O98" s="4" t="str">
        <f>IF(A98&lt;&gt;"", H98 + L98, "")</f>
        <v/>
      </c>
      <c r="P98" s="4" t="str">
        <f>IF(A98&lt;&gt;"", J98 + N98, "")</f>
        <v/>
      </c>
    </row>
    <row r="99" spans="1:16">
      <c r="A99" t="str" cm="1">
        <f t="array" ref="A99">IF(ROW()-1 &lt;= AnosSimulacao*12, ROW()-1, "")</f>
        <v/>
      </c>
      <c r="B99" t="str">
        <f t="shared" si="2"/>
        <v/>
      </c>
      <c r="D99" s="4" t="str" cm="1">
        <f t="array" ref="D99">IF(A99=1, AporteInicial+AporteMensal, IF(A99&lt;&gt;"", AporteMensal, ""))</f>
        <v/>
      </c>
      <c r="E99" s="4" t="str" cm="1">
        <f t="array" ref="E99">IF(A99&lt;&gt;"", D99 * PercentualPapel, "")</f>
        <v/>
      </c>
      <c r="F99" s="4" t="str" cm="1">
        <f t="array" ref="F99">IF(A99&lt;&gt;"", D99 * PercentualTijolo, "")</f>
        <v/>
      </c>
      <c r="G99" s="4" t="str" cm="1">
        <f t="array" ref="G99">IF(A99=1, AporteInicial * PercentualPapel, IF(A99&lt;&gt;"", J98, ""))</f>
        <v/>
      </c>
      <c r="H99" s="4" t="str" cm="1">
        <f t="array" ref="H99">IF(A99&lt;&gt;"", G99 * RendimentoPapelCenario, "")</f>
        <v/>
      </c>
      <c r="I99" s="4" t="str" cm="1">
        <f t="array" ref="I99">IF(A99&lt;&gt;"", G99 * (ValorizacaoPapelCenario/12), "")</f>
        <v/>
      </c>
      <c r="J99" s="4" t="str">
        <f t="shared" si="3"/>
        <v/>
      </c>
      <c r="K99" s="4" t="str" cm="1">
        <f t="array" ref="K99">IF(A99=1, AporteInicial * PercentualTijolo, IF(A99&lt;&gt;"", N98, ""))</f>
        <v/>
      </c>
      <c r="L99" s="4" t="str" cm="1">
        <f t="array" ref="L99">IF(A99&lt;&gt;"", K99 * RendimentoTijoloCenario, "")</f>
        <v/>
      </c>
      <c r="M99" s="4" t="str" cm="1">
        <f t="array" ref="M99">IF(A99&lt;&gt;"", K99 * (ValorizacaoTijoloCenario/12), "")</f>
        <v/>
      </c>
      <c r="N99" s="4" t="str">
        <f>IF(A99&lt;&gt;"", K99 + F99 + L99 + M99, "")</f>
        <v/>
      </c>
      <c r="O99" s="4" t="str">
        <f>IF(A99&lt;&gt;"", H99 + L99, "")</f>
        <v/>
      </c>
      <c r="P99" s="4" t="str">
        <f>IF(A99&lt;&gt;"", J99 + N99, "")</f>
        <v/>
      </c>
    </row>
    <row r="100" spans="1:16">
      <c r="A100" t="str" cm="1">
        <f t="array" ref="A100">IF(ROW()-1 &lt;= AnosSimulacao*12, ROW()-1, "")</f>
        <v/>
      </c>
      <c r="B100" t="str">
        <f t="shared" si="2"/>
        <v/>
      </c>
      <c r="D100" s="4" t="str" cm="1">
        <f t="array" ref="D100">IF(A100=1, AporteInicial+AporteMensal, IF(A100&lt;&gt;"", AporteMensal, ""))</f>
        <v/>
      </c>
      <c r="E100" s="4" t="str" cm="1">
        <f t="array" ref="E100">IF(A100&lt;&gt;"", D100 * PercentualPapel, "")</f>
        <v/>
      </c>
      <c r="F100" s="4" t="str" cm="1">
        <f t="array" ref="F100">IF(A100&lt;&gt;"", D100 * PercentualTijolo, "")</f>
        <v/>
      </c>
      <c r="G100" s="4" t="str" cm="1">
        <f t="array" ref="G100">IF(A100=1, AporteInicial * PercentualPapel, IF(A100&lt;&gt;"", J99, ""))</f>
        <v/>
      </c>
      <c r="H100" s="4" t="str" cm="1">
        <f t="array" ref="H100">IF(A100&lt;&gt;"", G100 * RendimentoPapelCenario, "")</f>
        <v/>
      </c>
      <c r="I100" s="4" t="str" cm="1">
        <f t="array" ref="I100">IF(A100&lt;&gt;"", G100 * (ValorizacaoPapelCenario/12), "")</f>
        <v/>
      </c>
      <c r="J100" s="4" t="str">
        <f t="shared" si="3"/>
        <v/>
      </c>
      <c r="K100" s="4" t="str" cm="1">
        <f t="array" ref="K100">IF(A100=1, AporteInicial * PercentualTijolo, IF(A100&lt;&gt;"", N99, ""))</f>
        <v/>
      </c>
      <c r="L100" s="4" t="str" cm="1">
        <f t="array" ref="L100">IF(A100&lt;&gt;"", K100 * RendimentoTijoloCenario, "")</f>
        <v/>
      </c>
      <c r="M100" s="4" t="str" cm="1">
        <f t="array" ref="M100">IF(A100&lt;&gt;"", K100 * (ValorizacaoTijoloCenario/12), "")</f>
        <v/>
      </c>
      <c r="N100" s="4" t="str">
        <f>IF(A100&lt;&gt;"", K100 + F100 + L100 + M100, "")</f>
        <v/>
      </c>
      <c r="O100" s="4" t="str">
        <f>IF(A100&lt;&gt;"", H100 + L100, "")</f>
        <v/>
      </c>
      <c r="P100" s="4" t="str">
        <f>IF(A100&lt;&gt;"", J100 + N100, "")</f>
        <v/>
      </c>
    </row>
    <row r="101" spans="1:16">
      <c r="A101" t="str" cm="1">
        <f t="array" ref="A101">IF(ROW()-1 &lt;= AnosSimulacao*12, ROW()-1, "")</f>
        <v/>
      </c>
      <c r="B101" t="str">
        <f t="shared" si="2"/>
        <v/>
      </c>
      <c r="D101" s="4" t="str" cm="1">
        <f t="array" ref="D101">IF(A101=1, AporteInicial+AporteMensal, IF(A101&lt;&gt;"", AporteMensal, ""))</f>
        <v/>
      </c>
      <c r="E101" s="4" t="str" cm="1">
        <f t="array" ref="E101">IF(A101&lt;&gt;"", D101 * PercentualPapel, "")</f>
        <v/>
      </c>
      <c r="F101" s="4" t="str" cm="1">
        <f t="array" ref="F101">IF(A101&lt;&gt;"", D101 * PercentualTijolo, "")</f>
        <v/>
      </c>
      <c r="G101" s="4" t="str" cm="1">
        <f t="array" ref="G101">IF(A101=1, AporteInicial * PercentualPapel, IF(A101&lt;&gt;"", J100, ""))</f>
        <v/>
      </c>
      <c r="H101" s="4" t="str" cm="1">
        <f t="array" ref="H101">IF(A101&lt;&gt;"", G101 * RendimentoPapelCenario, "")</f>
        <v/>
      </c>
      <c r="I101" s="4" t="str" cm="1">
        <f t="array" ref="I101">IF(A101&lt;&gt;"", G101 * (ValorizacaoPapelCenario/12), "")</f>
        <v/>
      </c>
      <c r="J101" s="4" t="str">
        <f t="shared" si="3"/>
        <v/>
      </c>
      <c r="K101" s="4" t="str" cm="1">
        <f t="array" ref="K101">IF(A101=1, AporteInicial * PercentualTijolo, IF(A101&lt;&gt;"", N100, ""))</f>
        <v/>
      </c>
      <c r="L101" s="4" t="str" cm="1">
        <f t="array" ref="L101">IF(A101&lt;&gt;"", K101 * RendimentoTijoloCenario, "")</f>
        <v/>
      </c>
      <c r="M101" s="4" t="str" cm="1">
        <f t="array" ref="M101">IF(A101&lt;&gt;"", K101 * (ValorizacaoTijoloCenario/12), "")</f>
        <v/>
      </c>
      <c r="N101" s="4" t="str">
        <f>IF(A101&lt;&gt;"", K101 + F101 + L101 + M101, "")</f>
        <v/>
      </c>
      <c r="O101" s="4" t="str">
        <f>IF(A101&lt;&gt;"", H101 + L101, "")</f>
        <v/>
      </c>
      <c r="P101" s="4" t="str">
        <f>IF(A101&lt;&gt;"", J101 + N101, "")</f>
        <v/>
      </c>
    </row>
    <row r="102" spans="1:16">
      <c r="A102" t="str" cm="1">
        <f t="array" ref="A102">IF(ROW()-1 &lt;= AnosSimulacao*12, ROW()-1, "")</f>
        <v/>
      </c>
      <c r="B102" t="str">
        <f t="shared" si="2"/>
        <v/>
      </c>
      <c r="D102" s="4" t="str" cm="1">
        <f t="array" ref="D102">IF(A102=1, AporteInicial+AporteMensal, IF(A102&lt;&gt;"", AporteMensal, ""))</f>
        <v/>
      </c>
      <c r="E102" s="4" t="str" cm="1">
        <f t="array" ref="E102">IF(A102&lt;&gt;"", D102 * PercentualPapel, "")</f>
        <v/>
      </c>
      <c r="F102" s="4" t="str" cm="1">
        <f t="array" ref="F102">IF(A102&lt;&gt;"", D102 * PercentualTijolo, "")</f>
        <v/>
      </c>
      <c r="G102" s="4" t="str" cm="1">
        <f t="array" ref="G102">IF(A102=1, AporteInicial * PercentualPapel, IF(A102&lt;&gt;"", J101, ""))</f>
        <v/>
      </c>
      <c r="H102" s="4" t="str" cm="1">
        <f t="array" ref="H102">IF(A102&lt;&gt;"", G102 * RendimentoPapelCenario, "")</f>
        <v/>
      </c>
      <c r="I102" s="4" t="str" cm="1">
        <f t="array" ref="I102">IF(A102&lt;&gt;"", G102 * (ValorizacaoPapelCenario/12), "")</f>
        <v/>
      </c>
      <c r="J102" s="4" t="str">
        <f t="shared" si="3"/>
        <v/>
      </c>
      <c r="K102" s="4" t="str" cm="1">
        <f t="array" ref="K102">IF(A102=1, AporteInicial * PercentualTijolo, IF(A102&lt;&gt;"", N101, ""))</f>
        <v/>
      </c>
      <c r="L102" s="4" t="str" cm="1">
        <f t="array" ref="L102">IF(A102&lt;&gt;"", K102 * RendimentoTijoloCenario, "")</f>
        <v/>
      </c>
      <c r="M102" s="4" t="str" cm="1">
        <f t="array" ref="M102">IF(A102&lt;&gt;"", K102 * (ValorizacaoTijoloCenario/12), "")</f>
        <v/>
      </c>
      <c r="N102" s="4" t="str">
        <f>IF(A102&lt;&gt;"", K102 + F102 + L102 + M102, "")</f>
        <v/>
      </c>
      <c r="O102" s="4" t="str">
        <f>IF(A102&lt;&gt;"", H102 + L102, "")</f>
        <v/>
      </c>
      <c r="P102" s="4" t="str">
        <f>IF(A102&lt;&gt;"", J102 + N102, "")</f>
        <v/>
      </c>
    </row>
    <row r="103" spans="1:16">
      <c r="A103" t="str" cm="1">
        <f t="array" ref="A103">IF(ROW()-1 &lt;= AnosSimulacao*12, ROW()-1, "")</f>
        <v/>
      </c>
      <c r="B103" t="str">
        <f t="shared" si="2"/>
        <v/>
      </c>
      <c r="D103" s="4" t="str" cm="1">
        <f t="array" ref="D103">IF(A103=1, AporteInicial+AporteMensal, IF(A103&lt;&gt;"", AporteMensal, ""))</f>
        <v/>
      </c>
      <c r="E103" s="4" t="str" cm="1">
        <f t="array" ref="E103">IF(A103&lt;&gt;"", D103 * PercentualPapel, "")</f>
        <v/>
      </c>
      <c r="F103" s="4" t="str" cm="1">
        <f t="array" ref="F103">IF(A103&lt;&gt;"", D103 * PercentualTijolo, "")</f>
        <v/>
      </c>
      <c r="G103" s="4" t="str" cm="1">
        <f t="array" ref="G103">IF(A103=1, AporteInicial * PercentualPapel, IF(A103&lt;&gt;"", J102, ""))</f>
        <v/>
      </c>
      <c r="H103" s="4" t="str" cm="1">
        <f t="array" ref="H103">IF(A103&lt;&gt;"", G103 * RendimentoPapelCenario, "")</f>
        <v/>
      </c>
      <c r="I103" s="4" t="str" cm="1">
        <f t="array" ref="I103">IF(A103&lt;&gt;"", G103 * (ValorizacaoPapelCenario/12), "")</f>
        <v/>
      </c>
      <c r="J103" s="4" t="str">
        <f t="shared" si="3"/>
        <v/>
      </c>
      <c r="K103" s="4" t="str" cm="1">
        <f t="array" ref="K103">IF(A103=1, AporteInicial * PercentualTijolo, IF(A103&lt;&gt;"", N102, ""))</f>
        <v/>
      </c>
      <c r="L103" s="4" t="str" cm="1">
        <f t="array" ref="L103">IF(A103&lt;&gt;"", K103 * RendimentoTijoloCenario, "")</f>
        <v/>
      </c>
      <c r="M103" s="4" t="str" cm="1">
        <f t="array" ref="M103">IF(A103&lt;&gt;"", K103 * (ValorizacaoTijoloCenario/12), "")</f>
        <v/>
      </c>
      <c r="N103" s="4" t="str">
        <f>IF(A103&lt;&gt;"", K103 + F103 + L103 + M103, "")</f>
        <v/>
      </c>
      <c r="O103" s="4" t="str">
        <f>IF(A103&lt;&gt;"", H103 + L103, "")</f>
        <v/>
      </c>
      <c r="P103" s="4" t="str">
        <f>IF(A103&lt;&gt;"", J103 + N103, "")</f>
        <v/>
      </c>
    </row>
    <row r="104" spans="1:16">
      <c r="A104" t="str" cm="1">
        <f t="array" ref="A104">IF(ROW()-1 &lt;= AnosSimulacao*12, ROW()-1, "")</f>
        <v/>
      </c>
      <c r="B104" t="str">
        <f t="shared" si="2"/>
        <v/>
      </c>
      <c r="D104" s="4" t="str" cm="1">
        <f t="array" ref="D104">IF(A104=1, AporteInicial+AporteMensal, IF(A104&lt;&gt;"", AporteMensal, ""))</f>
        <v/>
      </c>
      <c r="E104" s="4" t="str" cm="1">
        <f t="array" ref="E104">IF(A104&lt;&gt;"", D104 * PercentualPapel, "")</f>
        <v/>
      </c>
      <c r="F104" s="4" t="str" cm="1">
        <f t="array" ref="F104">IF(A104&lt;&gt;"", D104 * PercentualTijolo, "")</f>
        <v/>
      </c>
      <c r="G104" s="4" t="str" cm="1">
        <f t="array" ref="G104">IF(A104=1, AporteInicial * PercentualPapel, IF(A104&lt;&gt;"", J103, ""))</f>
        <v/>
      </c>
      <c r="H104" s="4" t="str" cm="1">
        <f t="array" ref="H104">IF(A104&lt;&gt;"", G104 * RendimentoPapelCenario, "")</f>
        <v/>
      </c>
      <c r="I104" s="4" t="str" cm="1">
        <f t="array" ref="I104">IF(A104&lt;&gt;"", G104 * (ValorizacaoPapelCenario/12), "")</f>
        <v/>
      </c>
      <c r="J104" s="4" t="str">
        <f t="shared" si="3"/>
        <v/>
      </c>
      <c r="K104" s="4" t="str" cm="1">
        <f t="array" ref="K104">IF(A104=1, AporteInicial * PercentualTijolo, IF(A104&lt;&gt;"", N103, ""))</f>
        <v/>
      </c>
      <c r="L104" s="4" t="str" cm="1">
        <f t="array" ref="L104">IF(A104&lt;&gt;"", K104 * RendimentoTijoloCenario, "")</f>
        <v/>
      </c>
      <c r="M104" s="4" t="str" cm="1">
        <f t="array" ref="M104">IF(A104&lt;&gt;"", K104 * (ValorizacaoTijoloCenario/12), "")</f>
        <v/>
      </c>
      <c r="N104" s="4" t="str">
        <f>IF(A104&lt;&gt;"", K104 + F104 + L104 + M104, "")</f>
        <v/>
      </c>
      <c r="O104" s="4" t="str">
        <f>IF(A104&lt;&gt;"", H104 + L104, "")</f>
        <v/>
      </c>
      <c r="P104" s="4" t="str">
        <f>IF(A104&lt;&gt;"", J104 + N104, "")</f>
        <v/>
      </c>
    </row>
    <row r="105" spans="1:16">
      <c r="A105" t="str" cm="1">
        <f t="array" ref="A105">IF(ROW()-1 &lt;= AnosSimulacao*12, ROW()-1, "")</f>
        <v/>
      </c>
      <c r="B105" t="str">
        <f t="shared" si="2"/>
        <v/>
      </c>
      <c r="D105" s="4" t="str" cm="1">
        <f t="array" ref="D105">IF(A105=1, AporteInicial+AporteMensal, IF(A105&lt;&gt;"", AporteMensal, ""))</f>
        <v/>
      </c>
      <c r="E105" s="4" t="str" cm="1">
        <f t="array" ref="E105">IF(A105&lt;&gt;"", D105 * PercentualPapel, "")</f>
        <v/>
      </c>
      <c r="F105" s="4" t="str" cm="1">
        <f t="array" ref="F105">IF(A105&lt;&gt;"", D105 * PercentualTijolo, "")</f>
        <v/>
      </c>
      <c r="G105" s="4" t="str" cm="1">
        <f t="array" ref="G105">IF(A105=1, AporteInicial * PercentualPapel, IF(A105&lt;&gt;"", J104, ""))</f>
        <v/>
      </c>
      <c r="H105" s="4" t="str" cm="1">
        <f t="array" ref="H105">IF(A105&lt;&gt;"", G105 * RendimentoPapelCenario, "")</f>
        <v/>
      </c>
      <c r="I105" s="4" t="str" cm="1">
        <f t="array" ref="I105">IF(A105&lt;&gt;"", G105 * (ValorizacaoPapelCenario/12), "")</f>
        <v/>
      </c>
      <c r="J105" s="4" t="str">
        <f t="shared" si="3"/>
        <v/>
      </c>
      <c r="K105" s="4" t="str" cm="1">
        <f t="array" ref="K105">IF(A105=1, AporteInicial * PercentualTijolo, IF(A105&lt;&gt;"", N104, ""))</f>
        <v/>
      </c>
      <c r="L105" s="4" t="str" cm="1">
        <f t="array" ref="L105">IF(A105&lt;&gt;"", K105 * RendimentoTijoloCenario, "")</f>
        <v/>
      </c>
      <c r="M105" s="4" t="str" cm="1">
        <f t="array" ref="M105">IF(A105&lt;&gt;"", K105 * (ValorizacaoTijoloCenario/12), "")</f>
        <v/>
      </c>
      <c r="N105" s="4" t="str">
        <f>IF(A105&lt;&gt;"", K105 + F105 + L105 + M105, "")</f>
        <v/>
      </c>
      <c r="O105" s="4" t="str">
        <f>IF(A105&lt;&gt;"", H105 + L105, "")</f>
        <v/>
      </c>
      <c r="P105" s="4" t="str">
        <f>IF(A105&lt;&gt;"", J105 + N105, "")</f>
        <v/>
      </c>
    </row>
    <row r="106" spans="1:16">
      <c r="A106" t="str" cm="1">
        <f t="array" ref="A106">IF(ROW()-1 &lt;= AnosSimulacao*12, ROW()-1, "")</f>
        <v/>
      </c>
      <c r="B106" t="str">
        <f t="shared" si="2"/>
        <v/>
      </c>
      <c r="D106" s="4" t="str" cm="1">
        <f t="array" ref="D106">IF(A106=1, AporteInicial+AporteMensal, IF(A106&lt;&gt;"", AporteMensal, ""))</f>
        <v/>
      </c>
      <c r="E106" s="4" t="str" cm="1">
        <f t="array" ref="E106">IF(A106&lt;&gt;"", D106 * PercentualPapel, "")</f>
        <v/>
      </c>
      <c r="F106" s="4" t="str" cm="1">
        <f t="array" ref="F106">IF(A106&lt;&gt;"", D106 * PercentualTijolo, "")</f>
        <v/>
      </c>
      <c r="G106" s="4" t="str" cm="1">
        <f t="array" ref="G106">IF(A106=1, AporteInicial * PercentualPapel, IF(A106&lt;&gt;"", J105, ""))</f>
        <v/>
      </c>
      <c r="H106" s="4" t="str" cm="1">
        <f t="array" ref="H106">IF(A106&lt;&gt;"", G106 * RendimentoPapelCenario, "")</f>
        <v/>
      </c>
      <c r="I106" s="4" t="str" cm="1">
        <f t="array" ref="I106">IF(A106&lt;&gt;"", G106 * (ValorizacaoPapelCenario/12), "")</f>
        <v/>
      </c>
      <c r="J106" s="4" t="str">
        <f t="shared" si="3"/>
        <v/>
      </c>
      <c r="K106" s="4" t="str" cm="1">
        <f t="array" ref="K106">IF(A106=1, AporteInicial * PercentualTijolo, IF(A106&lt;&gt;"", N105, ""))</f>
        <v/>
      </c>
      <c r="L106" s="4" t="str" cm="1">
        <f t="array" ref="L106">IF(A106&lt;&gt;"", K106 * RendimentoTijoloCenario, "")</f>
        <v/>
      </c>
      <c r="M106" s="4" t="str" cm="1">
        <f t="array" ref="M106">IF(A106&lt;&gt;"", K106 * (ValorizacaoTijoloCenario/12), "")</f>
        <v/>
      </c>
      <c r="N106" s="4" t="str">
        <f>IF(A106&lt;&gt;"", K106 + F106 + L106 + M106, "")</f>
        <v/>
      </c>
      <c r="O106" s="4" t="str">
        <f>IF(A106&lt;&gt;"", H106 + L106, "")</f>
        <v/>
      </c>
      <c r="P106" s="4" t="str">
        <f>IF(A106&lt;&gt;"", J106 + N106, "")</f>
        <v/>
      </c>
    </row>
    <row r="107" spans="1:16">
      <c r="A107" t="str" cm="1">
        <f t="array" ref="A107">IF(ROW()-1 &lt;= AnosSimulacao*12, ROW()-1, "")</f>
        <v/>
      </c>
      <c r="B107" t="str">
        <f t="shared" si="2"/>
        <v/>
      </c>
      <c r="D107" s="4" t="str" cm="1">
        <f t="array" ref="D107">IF(A107=1, AporteInicial+AporteMensal, IF(A107&lt;&gt;"", AporteMensal, ""))</f>
        <v/>
      </c>
      <c r="E107" s="4" t="str" cm="1">
        <f t="array" ref="E107">IF(A107&lt;&gt;"", D107 * PercentualPapel, "")</f>
        <v/>
      </c>
      <c r="F107" s="4" t="str" cm="1">
        <f t="array" ref="F107">IF(A107&lt;&gt;"", D107 * PercentualTijolo, "")</f>
        <v/>
      </c>
      <c r="G107" s="4" t="str" cm="1">
        <f t="array" ref="G107">IF(A107=1, AporteInicial * PercentualPapel, IF(A107&lt;&gt;"", J106, ""))</f>
        <v/>
      </c>
      <c r="H107" s="4" t="str" cm="1">
        <f t="array" ref="H107">IF(A107&lt;&gt;"", G107 * RendimentoPapelCenario, "")</f>
        <v/>
      </c>
      <c r="I107" s="4" t="str" cm="1">
        <f t="array" ref="I107">IF(A107&lt;&gt;"", G107 * (ValorizacaoPapelCenario/12), "")</f>
        <v/>
      </c>
      <c r="J107" s="4" t="str">
        <f t="shared" si="3"/>
        <v/>
      </c>
      <c r="K107" s="4" t="str" cm="1">
        <f t="array" ref="K107">IF(A107=1, AporteInicial * PercentualTijolo, IF(A107&lt;&gt;"", N106, ""))</f>
        <v/>
      </c>
      <c r="L107" s="4" t="str" cm="1">
        <f t="array" ref="L107">IF(A107&lt;&gt;"", K107 * RendimentoTijoloCenario, "")</f>
        <v/>
      </c>
      <c r="M107" s="4" t="str" cm="1">
        <f t="array" ref="M107">IF(A107&lt;&gt;"", K107 * (ValorizacaoTijoloCenario/12), "")</f>
        <v/>
      </c>
      <c r="N107" s="4" t="str">
        <f>IF(A107&lt;&gt;"", K107 + F107 + L107 + M107, "")</f>
        <v/>
      </c>
      <c r="O107" s="4" t="str">
        <f>IF(A107&lt;&gt;"", H107 + L107, "")</f>
        <v/>
      </c>
      <c r="P107" s="4" t="str">
        <f>IF(A107&lt;&gt;"", J107 + N107, "")</f>
        <v/>
      </c>
    </row>
    <row r="108" spans="1:16">
      <c r="A108" t="str" cm="1">
        <f t="array" ref="A108">IF(ROW()-1 &lt;= AnosSimulacao*12, ROW()-1, "")</f>
        <v/>
      </c>
      <c r="B108" t="str">
        <f t="shared" si="2"/>
        <v/>
      </c>
      <c r="D108" s="4" t="str" cm="1">
        <f t="array" ref="D108">IF(A108=1, AporteInicial+AporteMensal, IF(A108&lt;&gt;"", AporteMensal, ""))</f>
        <v/>
      </c>
      <c r="E108" s="4" t="str" cm="1">
        <f t="array" ref="E108">IF(A108&lt;&gt;"", D108 * PercentualPapel, "")</f>
        <v/>
      </c>
      <c r="F108" s="4" t="str" cm="1">
        <f t="array" ref="F108">IF(A108&lt;&gt;"", D108 * PercentualTijolo, "")</f>
        <v/>
      </c>
      <c r="G108" s="4" t="str" cm="1">
        <f t="array" ref="G108">IF(A108=1, AporteInicial * PercentualPapel, IF(A108&lt;&gt;"", J107, ""))</f>
        <v/>
      </c>
      <c r="H108" s="4" t="str" cm="1">
        <f t="array" ref="H108">IF(A108&lt;&gt;"", G108 * RendimentoPapelCenario, "")</f>
        <v/>
      </c>
      <c r="I108" s="4" t="str" cm="1">
        <f t="array" ref="I108">IF(A108&lt;&gt;"", G108 * (ValorizacaoPapelCenario/12), "")</f>
        <v/>
      </c>
      <c r="J108" s="4" t="str">
        <f t="shared" si="3"/>
        <v/>
      </c>
      <c r="K108" s="4" t="str" cm="1">
        <f t="array" ref="K108">IF(A108=1, AporteInicial * PercentualTijolo, IF(A108&lt;&gt;"", N107, ""))</f>
        <v/>
      </c>
      <c r="L108" s="4" t="str" cm="1">
        <f t="array" ref="L108">IF(A108&lt;&gt;"", K108 * RendimentoTijoloCenario, "")</f>
        <v/>
      </c>
      <c r="M108" s="4" t="str" cm="1">
        <f t="array" ref="M108">IF(A108&lt;&gt;"", K108 * (ValorizacaoTijoloCenario/12), "")</f>
        <v/>
      </c>
      <c r="N108" s="4" t="str">
        <f>IF(A108&lt;&gt;"", K108 + F108 + L108 + M108, "")</f>
        <v/>
      </c>
      <c r="O108" s="4" t="str">
        <f>IF(A108&lt;&gt;"", H108 + L108, "")</f>
        <v/>
      </c>
      <c r="P108" s="4" t="str">
        <f>IF(A108&lt;&gt;"", J108 + N108, "")</f>
        <v/>
      </c>
    </row>
    <row r="109" spans="1:16">
      <c r="A109" t="str" cm="1">
        <f t="array" ref="A109">IF(ROW()-1 &lt;= AnosSimulacao*12, ROW()-1, "")</f>
        <v/>
      </c>
      <c r="B109" t="str">
        <f t="shared" si="2"/>
        <v/>
      </c>
      <c r="D109" s="4" t="str" cm="1">
        <f t="array" ref="D109">IF(A109=1, AporteInicial+AporteMensal, IF(A109&lt;&gt;"", AporteMensal, ""))</f>
        <v/>
      </c>
      <c r="E109" s="4" t="str" cm="1">
        <f t="array" ref="E109">IF(A109&lt;&gt;"", D109 * PercentualPapel, "")</f>
        <v/>
      </c>
      <c r="F109" s="4" t="str" cm="1">
        <f t="array" ref="F109">IF(A109&lt;&gt;"", D109 * PercentualTijolo, "")</f>
        <v/>
      </c>
      <c r="G109" s="4" t="str" cm="1">
        <f t="array" ref="G109">IF(A109=1, AporteInicial * PercentualPapel, IF(A109&lt;&gt;"", J108, ""))</f>
        <v/>
      </c>
      <c r="H109" s="4" t="str" cm="1">
        <f t="array" ref="H109">IF(A109&lt;&gt;"", G109 * RendimentoPapelCenario, "")</f>
        <v/>
      </c>
      <c r="I109" s="4" t="str" cm="1">
        <f t="array" ref="I109">IF(A109&lt;&gt;"", G109 * (ValorizacaoPapelCenario/12), "")</f>
        <v/>
      </c>
      <c r="J109" s="4" t="str">
        <f t="shared" si="3"/>
        <v/>
      </c>
      <c r="K109" s="4" t="str" cm="1">
        <f t="array" ref="K109">IF(A109=1, AporteInicial * PercentualTijolo, IF(A109&lt;&gt;"", N108, ""))</f>
        <v/>
      </c>
      <c r="L109" s="4" t="str" cm="1">
        <f t="array" ref="L109">IF(A109&lt;&gt;"", K109 * RendimentoTijoloCenario, "")</f>
        <v/>
      </c>
      <c r="M109" s="4" t="str" cm="1">
        <f t="array" ref="M109">IF(A109&lt;&gt;"", K109 * (ValorizacaoTijoloCenario/12), "")</f>
        <v/>
      </c>
      <c r="N109" s="4" t="str">
        <f>IF(A109&lt;&gt;"", K109 + F109 + L109 + M109, "")</f>
        <v/>
      </c>
      <c r="O109" s="4" t="str">
        <f>IF(A109&lt;&gt;"", H109 + L109, "")</f>
        <v/>
      </c>
      <c r="P109" s="4" t="str">
        <f>IF(A109&lt;&gt;"", J109 + N109, "")</f>
        <v/>
      </c>
    </row>
    <row r="110" spans="1:16">
      <c r="A110" t="str" cm="1">
        <f t="array" ref="A110">IF(ROW()-1 &lt;= AnosSimulacao*12, ROW()-1, "")</f>
        <v/>
      </c>
      <c r="B110" t="str">
        <f t="shared" si="2"/>
        <v/>
      </c>
      <c r="D110" s="4" t="str" cm="1">
        <f t="array" ref="D110">IF(A110=1, AporteInicial+AporteMensal, IF(A110&lt;&gt;"", AporteMensal, ""))</f>
        <v/>
      </c>
      <c r="E110" s="4" t="str" cm="1">
        <f t="array" ref="E110">IF(A110&lt;&gt;"", D110 * PercentualPapel, "")</f>
        <v/>
      </c>
      <c r="F110" s="4" t="str" cm="1">
        <f t="array" ref="F110">IF(A110&lt;&gt;"", D110 * PercentualTijolo, "")</f>
        <v/>
      </c>
      <c r="G110" s="4" t="str" cm="1">
        <f t="array" ref="G110">IF(A110=1, AporteInicial * PercentualPapel, IF(A110&lt;&gt;"", J109, ""))</f>
        <v/>
      </c>
      <c r="H110" s="4" t="str" cm="1">
        <f t="array" ref="H110">IF(A110&lt;&gt;"", G110 * RendimentoPapelCenario, "")</f>
        <v/>
      </c>
      <c r="I110" s="4" t="str" cm="1">
        <f t="array" ref="I110">IF(A110&lt;&gt;"", G110 * (ValorizacaoPapelCenario/12), "")</f>
        <v/>
      </c>
      <c r="J110" s="4" t="str">
        <f t="shared" si="3"/>
        <v/>
      </c>
      <c r="K110" s="4" t="str" cm="1">
        <f t="array" ref="K110">IF(A110=1, AporteInicial * PercentualTijolo, IF(A110&lt;&gt;"", N109, ""))</f>
        <v/>
      </c>
      <c r="L110" s="4" t="str" cm="1">
        <f t="array" ref="L110">IF(A110&lt;&gt;"", K110 * RendimentoTijoloCenario, "")</f>
        <v/>
      </c>
      <c r="M110" s="4" t="str" cm="1">
        <f t="array" ref="M110">IF(A110&lt;&gt;"", K110 * (ValorizacaoTijoloCenario/12), "")</f>
        <v/>
      </c>
      <c r="N110" s="4" t="str">
        <f>IF(A110&lt;&gt;"", K110 + F110 + L110 + M110, "")</f>
        <v/>
      </c>
      <c r="O110" s="4" t="str">
        <f>IF(A110&lt;&gt;"", H110 + L110, "")</f>
        <v/>
      </c>
      <c r="P110" s="4" t="str">
        <f>IF(A110&lt;&gt;"", J110 + N110, "")</f>
        <v/>
      </c>
    </row>
    <row r="111" spans="1:16">
      <c r="A111" t="str" cm="1">
        <f t="array" ref="A111">IF(ROW()-1 &lt;= AnosSimulacao*12, ROW()-1, "")</f>
        <v/>
      </c>
      <c r="B111" t="str">
        <f t="shared" si="2"/>
        <v/>
      </c>
      <c r="D111" s="4" t="str" cm="1">
        <f t="array" ref="D111">IF(A111=1, AporteInicial+AporteMensal, IF(A111&lt;&gt;"", AporteMensal, ""))</f>
        <v/>
      </c>
      <c r="E111" s="4" t="str" cm="1">
        <f t="array" ref="E111">IF(A111&lt;&gt;"", D111 * PercentualPapel, "")</f>
        <v/>
      </c>
      <c r="F111" s="4" t="str" cm="1">
        <f t="array" ref="F111">IF(A111&lt;&gt;"", D111 * PercentualTijolo, "")</f>
        <v/>
      </c>
      <c r="G111" s="4" t="str" cm="1">
        <f t="array" ref="G111">IF(A111=1, AporteInicial * PercentualPapel, IF(A111&lt;&gt;"", J110, ""))</f>
        <v/>
      </c>
      <c r="H111" s="4" t="str" cm="1">
        <f t="array" ref="H111">IF(A111&lt;&gt;"", G111 * RendimentoPapelCenario, "")</f>
        <v/>
      </c>
      <c r="I111" s="4" t="str" cm="1">
        <f t="array" ref="I111">IF(A111&lt;&gt;"", G111 * (ValorizacaoPapelCenario/12), "")</f>
        <v/>
      </c>
      <c r="J111" s="4" t="str">
        <f t="shared" si="3"/>
        <v/>
      </c>
      <c r="K111" s="4" t="str" cm="1">
        <f t="array" ref="K111">IF(A111=1, AporteInicial * PercentualTijolo, IF(A111&lt;&gt;"", N110, ""))</f>
        <v/>
      </c>
      <c r="L111" s="4" t="str" cm="1">
        <f t="array" ref="L111">IF(A111&lt;&gt;"", K111 * RendimentoTijoloCenario, "")</f>
        <v/>
      </c>
      <c r="M111" s="4" t="str" cm="1">
        <f t="array" ref="M111">IF(A111&lt;&gt;"", K111 * (ValorizacaoTijoloCenario/12), "")</f>
        <v/>
      </c>
      <c r="N111" s="4" t="str">
        <f>IF(A111&lt;&gt;"", K111 + F111 + L111 + M111, "")</f>
        <v/>
      </c>
      <c r="O111" s="4" t="str">
        <f>IF(A111&lt;&gt;"", H111 + L111, "")</f>
        <v/>
      </c>
      <c r="P111" s="4" t="str">
        <f>IF(A111&lt;&gt;"", J111 + N111, "")</f>
        <v/>
      </c>
    </row>
    <row r="112" spans="1:16">
      <c r="A112" t="str" cm="1">
        <f t="array" ref="A112">IF(ROW()-1 &lt;= AnosSimulacao*12, ROW()-1, "")</f>
        <v/>
      </c>
      <c r="B112" t="str">
        <f t="shared" si="2"/>
        <v/>
      </c>
      <c r="D112" s="4" t="str" cm="1">
        <f t="array" ref="D112">IF(A112=1, AporteInicial+AporteMensal, IF(A112&lt;&gt;"", AporteMensal, ""))</f>
        <v/>
      </c>
      <c r="E112" s="4" t="str" cm="1">
        <f t="array" ref="E112">IF(A112&lt;&gt;"", D112 * PercentualPapel, "")</f>
        <v/>
      </c>
      <c r="F112" s="4" t="str" cm="1">
        <f t="array" ref="F112">IF(A112&lt;&gt;"", D112 * PercentualTijolo, "")</f>
        <v/>
      </c>
      <c r="G112" s="4" t="str" cm="1">
        <f t="array" ref="G112">IF(A112=1, AporteInicial * PercentualPapel, IF(A112&lt;&gt;"", J111, ""))</f>
        <v/>
      </c>
      <c r="H112" s="4" t="str" cm="1">
        <f t="array" ref="H112">IF(A112&lt;&gt;"", G112 * RendimentoPapelCenario, "")</f>
        <v/>
      </c>
      <c r="I112" s="4" t="str" cm="1">
        <f t="array" ref="I112">IF(A112&lt;&gt;"", G112 * (ValorizacaoPapelCenario/12), "")</f>
        <v/>
      </c>
      <c r="J112" s="4" t="str">
        <f t="shared" si="3"/>
        <v/>
      </c>
      <c r="K112" s="4" t="str" cm="1">
        <f t="array" ref="K112">IF(A112=1, AporteInicial * PercentualTijolo, IF(A112&lt;&gt;"", N111, ""))</f>
        <v/>
      </c>
      <c r="L112" s="4" t="str" cm="1">
        <f t="array" ref="L112">IF(A112&lt;&gt;"", K112 * RendimentoTijoloCenario, "")</f>
        <v/>
      </c>
      <c r="M112" s="4" t="str" cm="1">
        <f t="array" ref="M112">IF(A112&lt;&gt;"", K112 * (ValorizacaoTijoloCenario/12), "")</f>
        <v/>
      </c>
      <c r="N112" s="4" t="str">
        <f>IF(A112&lt;&gt;"", K112 + F112 + L112 + M112, "")</f>
        <v/>
      </c>
      <c r="O112" s="4" t="str">
        <f>IF(A112&lt;&gt;"", H112 + L112, "")</f>
        <v/>
      </c>
      <c r="P112" s="4" t="str">
        <f>IF(A112&lt;&gt;"", J112 + N112, "")</f>
        <v/>
      </c>
    </row>
    <row r="113" spans="1:16">
      <c r="A113" t="str" cm="1">
        <f t="array" ref="A113">IF(ROW()-1 &lt;= AnosSimulacao*12, ROW()-1, "")</f>
        <v/>
      </c>
      <c r="B113" t="str">
        <f t="shared" si="2"/>
        <v/>
      </c>
      <c r="D113" s="4" t="str" cm="1">
        <f t="array" ref="D113">IF(A113=1, AporteInicial+AporteMensal, IF(A113&lt;&gt;"", AporteMensal, ""))</f>
        <v/>
      </c>
      <c r="E113" s="4" t="str" cm="1">
        <f t="array" ref="E113">IF(A113&lt;&gt;"", D113 * PercentualPapel, "")</f>
        <v/>
      </c>
      <c r="F113" s="4" t="str" cm="1">
        <f t="array" ref="F113">IF(A113&lt;&gt;"", D113 * PercentualTijolo, "")</f>
        <v/>
      </c>
      <c r="G113" s="4" t="str" cm="1">
        <f t="array" ref="G113">IF(A113=1, AporteInicial * PercentualPapel, IF(A113&lt;&gt;"", J112, ""))</f>
        <v/>
      </c>
      <c r="H113" s="4" t="str" cm="1">
        <f t="array" ref="H113">IF(A113&lt;&gt;"", G113 * RendimentoPapelCenario, "")</f>
        <v/>
      </c>
      <c r="I113" s="4" t="str" cm="1">
        <f t="array" ref="I113">IF(A113&lt;&gt;"", G113 * (ValorizacaoPapelCenario/12), "")</f>
        <v/>
      </c>
      <c r="J113" s="4" t="str">
        <f t="shared" si="3"/>
        <v/>
      </c>
      <c r="K113" s="4" t="str" cm="1">
        <f t="array" ref="K113">IF(A113=1, AporteInicial * PercentualTijolo, IF(A113&lt;&gt;"", N112, ""))</f>
        <v/>
      </c>
      <c r="L113" s="4" t="str" cm="1">
        <f t="array" ref="L113">IF(A113&lt;&gt;"", K113 * RendimentoTijoloCenario, "")</f>
        <v/>
      </c>
      <c r="M113" s="4" t="str" cm="1">
        <f t="array" ref="M113">IF(A113&lt;&gt;"", K113 * (ValorizacaoTijoloCenario/12), "")</f>
        <v/>
      </c>
      <c r="N113" s="4" t="str">
        <f>IF(A113&lt;&gt;"", K113 + F113 + L113 + M113, "")</f>
        <v/>
      </c>
      <c r="O113" s="4" t="str">
        <f>IF(A113&lt;&gt;"", H113 + L113, "")</f>
        <v/>
      </c>
      <c r="P113" s="4" t="str">
        <f>IF(A113&lt;&gt;"", J113 + N113, "")</f>
        <v/>
      </c>
    </row>
    <row r="114" spans="1:16">
      <c r="A114" t="str" cm="1">
        <f t="array" ref="A114">IF(ROW()-1 &lt;= AnosSimulacao*12, ROW()-1, "")</f>
        <v/>
      </c>
      <c r="B114" t="str">
        <f t="shared" si="2"/>
        <v/>
      </c>
      <c r="D114" s="4" t="str" cm="1">
        <f t="array" ref="D114">IF(A114=1, AporteInicial+AporteMensal, IF(A114&lt;&gt;"", AporteMensal, ""))</f>
        <v/>
      </c>
      <c r="E114" s="4" t="str" cm="1">
        <f t="array" ref="E114">IF(A114&lt;&gt;"", D114 * PercentualPapel, "")</f>
        <v/>
      </c>
      <c r="F114" s="4" t="str" cm="1">
        <f t="array" ref="F114">IF(A114&lt;&gt;"", D114 * PercentualTijolo, "")</f>
        <v/>
      </c>
      <c r="G114" s="4" t="str" cm="1">
        <f t="array" ref="G114">IF(A114=1, AporteInicial * PercentualPapel, IF(A114&lt;&gt;"", J113, ""))</f>
        <v/>
      </c>
      <c r="H114" s="4" t="str" cm="1">
        <f t="array" ref="H114">IF(A114&lt;&gt;"", G114 * RendimentoPapelCenario, "")</f>
        <v/>
      </c>
      <c r="I114" s="4" t="str" cm="1">
        <f t="array" ref="I114">IF(A114&lt;&gt;"", G114 * (ValorizacaoPapelCenario/12), "")</f>
        <v/>
      </c>
      <c r="J114" s="4" t="str">
        <f t="shared" si="3"/>
        <v/>
      </c>
      <c r="K114" s="4" t="str" cm="1">
        <f t="array" ref="K114">IF(A114=1, AporteInicial * PercentualTijolo, IF(A114&lt;&gt;"", N113, ""))</f>
        <v/>
      </c>
      <c r="L114" s="4" t="str" cm="1">
        <f t="array" ref="L114">IF(A114&lt;&gt;"", K114 * RendimentoTijoloCenario, "")</f>
        <v/>
      </c>
      <c r="M114" s="4" t="str" cm="1">
        <f t="array" ref="M114">IF(A114&lt;&gt;"", K114 * (ValorizacaoTijoloCenario/12), "")</f>
        <v/>
      </c>
      <c r="N114" s="4" t="str">
        <f>IF(A114&lt;&gt;"", K114 + F114 + L114 + M114, "")</f>
        <v/>
      </c>
      <c r="O114" s="4" t="str">
        <f>IF(A114&lt;&gt;"", H114 + L114, "")</f>
        <v/>
      </c>
      <c r="P114" s="4" t="str">
        <f>IF(A114&lt;&gt;"", J114 + N114, "")</f>
        <v/>
      </c>
    </row>
    <row r="115" spans="1:16">
      <c r="A115" t="str" cm="1">
        <f t="array" ref="A115">IF(ROW()-1 &lt;= AnosSimulacao*12, ROW()-1, "")</f>
        <v/>
      </c>
      <c r="B115" t="str">
        <f t="shared" si="2"/>
        <v/>
      </c>
      <c r="D115" s="4" t="str" cm="1">
        <f t="array" ref="D115">IF(A115=1, AporteInicial+AporteMensal, IF(A115&lt;&gt;"", AporteMensal, ""))</f>
        <v/>
      </c>
      <c r="E115" s="4" t="str" cm="1">
        <f t="array" ref="E115">IF(A115&lt;&gt;"", D115 * PercentualPapel, "")</f>
        <v/>
      </c>
      <c r="F115" s="4" t="str" cm="1">
        <f t="array" ref="F115">IF(A115&lt;&gt;"", D115 * PercentualTijolo, "")</f>
        <v/>
      </c>
      <c r="G115" s="4" t="str" cm="1">
        <f t="array" ref="G115">IF(A115=1, AporteInicial * PercentualPapel, IF(A115&lt;&gt;"", J114, ""))</f>
        <v/>
      </c>
      <c r="H115" s="4" t="str" cm="1">
        <f t="array" ref="H115">IF(A115&lt;&gt;"", G115 * RendimentoPapelCenario, "")</f>
        <v/>
      </c>
      <c r="I115" s="4" t="str" cm="1">
        <f t="array" ref="I115">IF(A115&lt;&gt;"", G115 * (ValorizacaoPapelCenario/12), "")</f>
        <v/>
      </c>
      <c r="J115" s="4" t="str">
        <f t="shared" si="3"/>
        <v/>
      </c>
      <c r="K115" s="4" t="str" cm="1">
        <f t="array" ref="K115">IF(A115=1, AporteInicial * PercentualTijolo, IF(A115&lt;&gt;"", N114, ""))</f>
        <v/>
      </c>
      <c r="L115" s="4" t="str" cm="1">
        <f t="array" ref="L115">IF(A115&lt;&gt;"", K115 * RendimentoTijoloCenario, "")</f>
        <v/>
      </c>
      <c r="M115" s="4" t="str" cm="1">
        <f t="array" ref="M115">IF(A115&lt;&gt;"", K115 * (ValorizacaoTijoloCenario/12), "")</f>
        <v/>
      </c>
      <c r="N115" s="4" t="str">
        <f>IF(A115&lt;&gt;"", K115 + F115 + L115 + M115, "")</f>
        <v/>
      </c>
      <c r="O115" s="4" t="str">
        <f>IF(A115&lt;&gt;"", H115 + L115, "")</f>
        <v/>
      </c>
      <c r="P115" s="4" t="str">
        <f>IF(A115&lt;&gt;"", J115 + N115, "")</f>
        <v/>
      </c>
    </row>
    <row r="116" spans="1:16">
      <c r="A116" t="str" cm="1">
        <f t="array" ref="A116">IF(ROW()-1 &lt;= AnosSimulacao*12, ROW()-1, "")</f>
        <v/>
      </c>
      <c r="B116" t="str">
        <f t="shared" si="2"/>
        <v/>
      </c>
      <c r="D116" s="4" t="str" cm="1">
        <f t="array" ref="D116">IF(A116=1, AporteInicial+AporteMensal, IF(A116&lt;&gt;"", AporteMensal, ""))</f>
        <v/>
      </c>
      <c r="E116" s="4" t="str" cm="1">
        <f t="array" ref="E116">IF(A116&lt;&gt;"", D116 * PercentualPapel, "")</f>
        <v/>
      </c>
      <c r="F116" s="4" t="str" cm="1">
        <f t="array" ref="F116">IF(A116&lt;&gt;"", D116 * PercentualTijolo, "")</f>
        <v/>
      </c>
      <c r="G116" s="4" t="str" cm="1">
        <f t="array" ref="G116">IF(A116=1, AporteInicial * PercentualPapel, IF(A116&lt;&gt;"", J115, ""))</f>
        <v/>
      </c>
      <c r="H116" s="4" t="str" cm="1">
        <f t="array" ref="H116">IF(A116&lt;&gt;"", G116 * RendimentoPapelCenario, "")</f>
        <v/>
      </c>
      <c r="I116" s="4" t="str" cm="1">
        <f t="array" ref="I116">IF(A116&lt;&gt;"", G116 * (ValorizacaoPapelCenario/12), "")</f>
        <v/>
      </c>
      <c r="J116" s="4" t="str">
        <f t="shared" si="3"/>
        <v/>
      </c>
      <c r="K116" s="4" t="str" cm="1">
        <f t="array" ref="K116">IF(A116=1, AporteInicial * PercentualTijolo, IF(A116&lt;&gt;"", N115, ""))</f>
        <v/>
      </c>
      <c r="L116" s="4" t="str" cm="1">
        <f t="array" ref="L116">IF(A116&lt;&gt;"", K116 * RendimentoTijoloCenario, "")</f>
        <v/>
      </c>
      <c r="M116" s="4" t="str" cm="1">
        <f t="array" ref="M116">IF(A116&lt;&gt;"", K116 * (ValorizacaoTijoloCenario/12), "")</f>
        <v/>
      </c>
      <c r="N116" s="4" t="str">
        <f>IF(A116&lt;&gt;"", K116 + F116 + L116 + M116, "")</f>
        <v/>
      </c>
      <c r="O116" s="4" t="str">
        <f>IF(A116&lt;&gt;"", H116 + L116, "")</f>
        <v/>
      </c>
      <c r="P116" s="4" t="str">
        <f>IF(A116&lt;&gt;"", J116 + N116, "")</f>
        <v/>
      </c>
    </row>
    <row r="117" spans="1:16">
      <c r="A117" t="str" cm="1">
        <f t="array" ref="A117">IF(ROW()-1 &lt;= AnosSimulacao*12, ROW()-1, "")</f>
        <v/>
      </c>
      <c r="B117" t="str">
        <f t="shared" si="2"/>
        <v/>
      </c>
      <c r="D117" s="4" t="str" cm="1">
        <f t="array" ref="D117">IF(A117=1, AporteInicial+AporteMensal, IF(A117&lt;&gt;"", AporteMensal, ""))</f>
        <v/>
      </c>
      <c r="E117" s="4" t="str" cm="1">
        <f t="array" ref="E117">IF(A117&lt;&gt;"", D117 * PercentualPapel, "")</f>
        <v/>
      </c>
      <c r="F117" s="4" t="str" cm="1">
        <f t="array" ref="F117">IF(A117&lt;&gt;"", D117 * PercentualTijolo, "")</f>
        <v/>
      </c>
      <c r="G117" s="4" t="str" cm="1">
        <f t="array" ref="G117">IF(A117=1, AporteInicial * PercentualPapel, IF(A117&lt;&gt;"", J116, ""))</f>
        <v/>
      </c>
      <c r="H117" s="4" t="str" cm="1">
        <f t="array" ref="H117">IF(A117&lt;&gt;"", G117 * RendimentoPapelCenario, "")</f>
        <v/>
      </c>
      <c r="I117" s="4" t="str" cm="1">
        <f t="array" ref="I117">IF(A117&lt;&gt;"", G117 * (ValorizacaoPapelCenario/12), "")</f>
        <v/>
      </c>
      <c r="J117" s="4" t="str">
        <f t="shared" si="3"/>
        <v/>
      </c>
      <c r="K117" s="4" t="str" cm="1">
        <f t="array" ref="K117">IF(A117=1, AporteInicial * PercentualTijolo, IF(A117&lt;&gt;"", N116, ""))</f>
        <v/>
      </c>
      <c r="L117" s="4" t="str" cm="1">
        <f t="array" ref="L117">IF(A117&lt;&gt;"", K117 * RendimentoTijoloCenario, "")</f>
        <v/>
      </c>
      <c r="M117" s="4" t="str" cm="1">
        <f t="array" ref="M117">IF(A117&lt;&gt;"", K117 * (ValorizacaoTijoloCenario/12), "")</f>
        <v/>
      </c>
      <c r="N117" s="4" t="str">
        <f>IF(A117&lt;&gt;"", K117 + F117 + L117 + M117, "")</f>
        <v/>
      </c>
      <c r="O117" s="4" t="str">
        <f>IF(A117&lt;&gt;"", H117 + L117, "")</f>
        <v/>
      </c>
      <c r="P117" s="4" t="str">
        <f>IF(A117&lt;&gt;"", J117 + N117, "")</f>
        <v/>
      </c>
    </row>
    <row r="118" spans="1:16">
      <c r="A118" t="str" cm="1">
        <f t="array" ref="A118">IF(ROW()-1 &lt;= AnosSimulacao*12, ROW()-1, "")</f>
        <v/>
      </c>
      <c r="B118" t="str">
        <f t="shared" si="2"/>
        <v/>
      </c>
      <c r="D118" s="4" t="str" cm="1">
        <f t="array" ref="D118">IF(A118=1, AporteInicial+AporteMensal, IF(A118&lt;&gt;"", AporteMensal, ""))</f>
        <v/>
      </c>
      <c r="E118" s="4" t="str" cm="1">
        <f t="array" ref="E118">IF(A118&lt;&gt;"", D118 * PercentualPapel, "")</f>
        <v/>
      </c>
      <c r="F118" s="4" t="str" cm="1">
        <f t="array" ref="F118">IF(A118&lt;&gt;"", D118 * PercentualTijolo, "")</f>
        <v/>
      </c>
      <c r="G118" s="4" t="str" cm="1">
        <f t="array" ref="G118">IF(A118=1, AporteInicial * PercentualPapel, IF(A118&lt;&gt;"", J117, ""))</f>
        <v/>
      </c>
      <c r="H118" s="4" t="str" cm="1">
        <f t="array" ref="H118">IF(A118&lt;&gt;"", G118 * RendimentoPapelCenario, "")</f>
        <v/>
      </c>
      <c r="I118" s="4" t="str" cm="1">
        <f t="array" ref="I118">IF(A118&lt;&gt;"", G118 * (ValorizacaoPapelCenario/12), "")</f>
        <v/>
      </c>
      <c r="J118" s="4" t="str">
        <f t="shared" si="3"/>
        <v/>
      </c>
      <c r="K118" s="4" t="str" cm="1">
        <f t="array" ref="K118">IF(A118=1, AporteInicial * PercentualTijolo, IF(A118&lt;&gt;"", N117, ""))</f>
        <v/>
      </c>
      <c r="L118" s="4" t="str" cm="1">
        <f t="array" ref="L118">IF(A118&lt;&gt;"", K118 * RendimentoTijoloCenario, "")</f>
        <v/>
      </c>
      <c r="M118" s="4" t="str" cm="1">
        <f t="array" ref="M118">IF(A118&lt;&gt;"", K118 * (ValorizacaoTijoloCenario/12), "")</f>
        <v/>
      </c>
      <c r="N118" s="4" t="str">
        <f>IF(A118&lt;&gt;"", K118 + F118 + L118 + M118, "")</f>
        <v/>
      </c>
      <c r="O118" s="4" t="str">
        <f>IF(A118&lt;&gt;"", H118 + L118, "")</f>
        <v/>
      </c>
      <c r="P118" s="4" t="str">
        <f>IF(A118&lt;&gt;"", J118 + N118, "")</f>
        <v/>
      </c>
    </row>
    <row r="119" spans="1:16">
      <c r="A119" t="str" cm="1">
        <f t="array" ref="A119">IF(ROW()-1 &lt;= AnosSimulacao*12, ROW()-1, "")</f>
        <v/>
      </c>
      <c r="B119" t="str">
        <f t="shared" si="2"/>
        <v/>
      </c>
      <c r="D119" s="4" t="str" cm="1">
        <f t="array" ref="D119">IF(A119=1, AporteInicial+AporteMensal, IF(A119&lt;&gt;"", AporteMensal, ""))</f>
        <v/>
      </c>
      <c r="E119" s="4" t="str" cm="1">
        <f t="array" ref="E119">IF(A119&lt;&gt;"", D119 * PercentualPapel, "")</f>
        <v/>
      </c>
      <c r="F119" s="4" t="str" cm="1">
        <f t="array" ref="F119">IF(A119&lt;&gt;"", D119 * PercentualTijolo, "")</f>
        <v/>
      </c>
      <c r="G119" s="4" t="str" cm="1">
        <f t="array" ref="G119">IF(A119=1, AporteInicial * PercentualPapel, IF(A119&lt;&gt;"", J118, ""))</f>
        <v/>
      </c>
      <c r="H119" s="4" t="str" cm="1">
        <f t="array" ref="H119">IF(A119&lt;&gt;"", G119 * RendimentoPapelCenario, "")</f>
        <v/>
      </c>
      <c r="I119" s="4" t="str" cm="1">
        <f t="array" ref="I119">IF(A119&lt;&gt;"", G119 * (ValorizacaoPapelCenario/12), "")</f>
        <v/>
      </c>
      <c r="J119" s="4" t="str">
        <f t="shared" si="3"/>
        <v/>
      </c>
      <c r="K119" s="4" t="str" cm="1">
        <f t="array" ref="K119">IF(A119=1, AporteInicial * PercentualTijolo, IF(A119&lt;&gt;"", N118, ""))</f>
        <v/>
      </c>
      <c r="L119" s="4" t="str" cm="1">
        <f t="array" ref="L119">IF(A119&lt;&gt;"", K119 * RendimentoTijoloCenario, "")</f>
        <v/>
      </c>
      <c r="M119" s="4" t="str" cm="1">
        <f t="array" ref="M119">IF(A119&lt;&gt;"", K119 * (ValorizacaoTijoloCenario/12), "")</f>
        <v/>
      </c>
      <c r="N119" s="4" t="str">
        <f>IF(A119&lt;&gt;"", K119 + F119 + L119 + M119, "")</f>
        <v/>
      </c>
      <c r="O119" s="4" t="str">
        <f>IF(A119&lt;&gt;"", H119 + L119, "")</f>
        <v/>
      </c>
      <c r="P119" s="4" t="str">
        <f>IF(A119&lt;&gt;"", J119 + N119, "")</f>
        <v/>
      </c>
    </row>
    <row r="120" spans="1:16">
      <c r="A120" t="str" cm="1">
        <f t="array" ref="A120">IF(ROW()-1 &lt;= AnosSimulacao*12, ROW()-1, "")</f>
        <v/>
      </c>
      <c r="B120" t="str">
        <f t="shared" si="2"/>
        <v/>
      </c>
      <c r="D120" s="4" t="str" cm="1">
        <f t="array" ref="D120">IF(A120=1, AporteInicial+AporteMensal, IF(A120&lt;&gt;"", AporteMensal, ""))</f>
        <v/>
      </c>
      <c r="E120" s="4" t="str" cm="1">
        <f t="array" ref="E120">IF(A120&lt;&gt;"", D120 * PercentualPapel, "")</f>
        <v/>
      </c>
      <c r="F120" s="4" t="str" cm="1">
        <f t="array" ref="F120">IF(A120&lt;&gt;"", D120 * PercentualTijolo, "")</f>
        <v/>
      </c>
      <c r="G120" s="4" t="str" cm="1">
        <f t="array" ref="G120">IF(A120=1, AporteInicial * PercentualPapel, IF(A120&lt;&gt;"", J119, ""))</f>
        <v/>
      </c>
      <c r="H120" s="4" t="str" cm="1">
        <f t="array" ref="H120">IF(A120&lt;&gt;"", G120 * RendimentoPapelCenario, "")</f>
        <v/>
      </c>
      <c r="I120" s="4" t="str" cm="1">
        <f t="array" ref="I120">IF(A120&lt;&gt;"", G120 * (ValorizacaoPapelCenario/12), "")</f>
        <v/>
      </c>
      <c r="J120" s="4" t="str">
        <f t="shared" si="3"/>
        <v/>
      </c>
      <c r="K120" s="4" t="str" cm="1">
        <f t="array" ref="K120">IF(A120=1, AporteInicial * PercentualTijolo, IF(A120&lt;&gt;"", N119, ""))</f>
        <v/>
      </c>
      <c r="L120" s="4" t="str" cm="1">
        <f t="array" ref="L120">IF(A120&lt;&gt;"", K120 * RendimentoTijoloCenario, "")</f>
        <v/>
      </c>
      <c r="M120" s="4" t="str" cm="1">
        <f t="array" ref="M120">IF(A120&lt;&gt;"", K120 * (ValorizacaoTijoloCenario/12), "")</f>
        <v/>
      </c>
      <c r="N120" s="4" t="str">
        <f>IF(A120&lt;&gt;"", K120 + F120 + L120 + M120, "")</f>
        <v/>
      </c>
      <c r="O120" s="4" t="str">
        <f>IF(A120&lt;&gt;"", H120 + L120, "")</f>
        <v/>
      </c>
      <c r="P120" s="4" t="str">
        <f>IF(A120&lt;&gt;"", J120 + N120, "")</f>
        <v/>
      </c>
    </row>
    <row r="121" spans="1:16">
      <c r="A121" t="str" cm="1">
        <f t="array" ref="A121">IF(ROW()-1 &lt;= AnosSimulacao*12, ROW()-1, "")</f>
        <v/>
      </c>
      <c r="B121" t="str">
        <f t="shared" si="2"/>
        <v/>
      </c>
      <c r="D121" s="4" t="str" cm="1">
        <f t="array" ref="D121">IF(A121=1, AporteInicial+AporteMensal, IF(A121&lt;&gt;"", AporteMensal, ""))</f>
        <v/>
      </c>
      <c r="E121" s="4" t="str" cm="1">
        <f t="array" ref="E121">IF(A121&lt;&gt;"", D121 * PercentualPapel, "")</f>
        <v/>
      </c>
      <c r="F121" s="4" t="str" cm="1">
        <f t="array" ref="F121">IF(A121&lt;&gt;"", D121 * PercentualTijolo, "")</f>
        <v/>
      </c>
      <c r="G121" s="4" t="str" cm="1">
        <f t="array" ref="G121">IF(A121=1, AporteInicial * PercentualPapel, IF(A121&lt;&gt;"", J120, ""))</f>
        <v/>
      </c>
      <c r="H121" s="4" t="str" cm="1">
        <f t="array" ref="H121">IF(A121&lt;&gt;"", G121 * RendimentoPapelCenario, "")</f>
        <v/>
      </c>
      <c r="I121" s="4" t="str" cm="1">
        <f t="array" ref="I121">IF(A121&lt;&gt;"", G121 * (ValorizacaoPapelCenario/12), "")</f>
        <v/>
      </c>
      <c r="J121" s="4" t="str">
        <f t="shared" si="3"/>
        <v/>
      </c>
      <c r="K121" s="4" t="str" cm="1">
        <f t="array" ref="K121">IF(A121=1, AporteInicial * PercentualTijolo, IF(A121&lt;&gt;"", N120, ""))</f>
        <v/>
      </c>
      <c r="L121" s="4" t="str" cm="1">
        <f t="array" ref="L121">IF(A121&lt;&gt;"", K121 * RendimentoTijoloCenario, "")</f>
        <v/>
      </c>
      <c r="M121" s="4" t="str" cm="1">
        <f t="array" ref="M121">IF(A121&lt;&gt;"", K121 * (ValorizacaoTijoloCenario/12), "")</f>
        <v/>
      </c>
      <c r="N121" s="4" t="str">
        <f>IF(A121&lt;&gt;"", K121 + F121 + L121 + M121, "")</f>
        <v/>
      </c>
      <c r="O121" s="4" t="str">
        <f>IF(A121&lt;&gt;"", H121 + L121, "")</f>
        <v/>
      </c>
      <c r="P121" s="4" t="str">
        <f>IF(A121&lt;&gt;"", J121 + N121, "")</f>
        <v/>
      </c>
    </row>
    <row r="122" spans="1:16">
      <c r="A122" t="str" cm="1">
        <f t="array" ref="A122">IF(ROW()-1 &lt;= AnosSimulacao*12, ROW()-1, "")</f>
        <v/>
      </c>
      <c r="B122" t="str">
        <f t="shared" si="2"/>
        <v/>
      </c>
      <c r="D122" s="4" t="str" cm="1">
        <f t="array" ref="D122">IF(A122=1, AporteInicial+AporteMensal, IF(A122&lt;&gt;"", AporteMensal, ""))</f>
        <v/>
      </c>
      <c r="E122" s="4" t="str" cm="1">
        <f t="array" ref="E122">IF(A122&lt;&gt;"", D122 * PercentualPapel, "")</f>
        <v/>
      </c>
      <c r="F122" s="4" t="str" cm="1">
        <f t="array" ref="F122">IF(A122&lt;&gt;"", D122 * PercentualTijolo, "")</f>
        <v/>
      </c>
      <c r="G122" s="4" t="str" cm="1">
        <f t="array" ref="G122">IF(A122=1, AporteInicial * PercentualPapel, IF(A122&lt;&gt;"", J121, ""))</f>
        <v/>
      </c>
      <c r="H122" s="4" t="str" cm="1">
        <f t="array" ref="H122">IF(A122&lt;&gt;"", G122 * RendimentoPapelCenario, "")</f>
        <v/>
      </c>
      <c r="I122" s="4" t="str" cm="1">
        <f t="array" ref="I122">IF(A122&lt;&gt;"", G122 * (ValorizacaoPapelCenario/12), "")</f>
        <v/>
      </c>
      <c r="J122" s="4" t="str">
        <f t="shared" si="3"/>
        <v/>
      </c>
      <c r="K122" s="4" t="str" cm="1">
        <f t="array" ref="K122">IF(A122=1, AporteInicial * PercentualTijolo, IF(A122&lt;&gt;"", N121, ""))</f>
        <v/>
      </c>
      <c r="L122" s="4" t="str" cm="1">
        <f t="array" ref="L122">IF(A122&lt;&gt;"", K122 * RendimentoTijoloCenario, "")</f>
        <v/>
      </c>
      <c r="M122" s="4" t="str" cm="1">
        <f t="array" ref="M122">IF(A122&lt;&gt;"", K122 * (ValorizacaoTijoloCenario/12), "")</f>
        <v/>
      </c>
      <c r="N122" s="4" t="str">
        <f>IF(A122&lt;&gt;"", K122 + F122 + L122 + M122, "")</f>
        <v/>
      </c>
      <c r="O122" s="4" t="str">
        <f>IF(A122&lt;&gt;"", H122 + L122, "")</f>
        <v/>
      </c>
      <c r="P122" s="4" t="str">
        <f>IF(A122&lt;&gt;"", J122 + N122, "")</f>
        <v/>
      </c>
    </row>
    <row r="123" spans="1:16">
      <c r="A123" t="str" cm="1">
        <f t="array" ref="A123">IF(ROW()-1 &lt;= AnosSimulacao*12, ROW()-1, "")</f>
        <v/>
      </c>
      <c r="B123" t="str">
        <f t="shared" si="2"/>
        <v/>
      </c>
      <c r="D123" s="4" t="str" cm="1">
        <f t="array" ref="D123">IF(A123=1, AporteInicial+AporteMensal, IF(A123&lt;&gt;"", AporteMensal, ""))</f>
        <v/>
      </c>
      <c r="E123" s="4" t="str" cm="1">
        <f t="array" ref="E123">IF(A123&lt;&gt;"", D123 * PercentualPapel, "")</f>
        <v/>
      </c>
      <c r="F123" s="4" t="str" cm="1">
        <f t="array" ref="F123">IF(A123&lt;&gt;"", D123 * PercentualTijolo, "")</f>
        <v/>
      </c>
      <c r="G123" s="4" t="str" cm="1">
        <f t="array" ref="G123">IF(A123=1, AporteInicial * PercentualPapel, IF(A123&lt;&gt;"", J122, ""))</f>
        <v/>
      </c>
      <c r="H123" s="4" t="str" cm="1">
        <f t="array" ref="H123">IF(A123&lt;&gt;"", G123 * RendimentoPapelCenario, "")</f>
        <v/>
      </c>
      <c r="I123" s="4" t="str" cm="1">
        <f t="array" ref="I123">IF(A123&lt;&gt;"", G123 * (ValorizacaoPapelCenario/12), "")</f>
        <v/>
      </c>
      <c r="J123" s="4" t="str">
        <f t="shared" si="3"/>
        <v/>
      </c>
      <c r="K123" s="4" t="str" cm="1">
        <f t="array" ref="K123">IF(A123=1, AporteInicial * PercentualTijolo, IF(A123&lt;&gt;"", N122, ""))</f>
        <v/>
      </c>
      <c r="L123" s="4" t="str" cm="1">
        <f t="array" ref="L123">IF(A123&lt;&gt;"", K123 * RendimentoTijoloCenario, "")</f>
        <v/>
      </c>
      <c r="M123" s="4" t="str" cm="1">
        <f t="array" ref="M123">IF(A123&lt;&gt;"", K123 * (ValorizacaoTijoloCenario/12), "")</f>
        <v/>
      </c>
      <c r="N123" s="4" t="str">
        <f>IF(A123&lt;&gt;"", K123 + F123 + L123 + M123, "")</f>
        <v/>
      </c>
      <c r="O123" s="4" t="str">
        <f>IF(A123&lt;&gt;"", H123 + L123, "")</f>
        <v/>
      </c>
      <c r="P123" s="4" t="str">
        <f>IF(A123&lt;&gt;"", J123 + N123, "")</f>
        <v/>
      </c>
    </row>
    <row r="124" spans="1:16">
      <c r="A124" t="str" cm="1">
        <f t="array" ref="A124">IF(ROW()-1 &lt;= AnosSimulacao*12, ROW()-1, "")</f>
        <v/>
      </c>
      <c r="B124" t="str">
        <f t="shared" si="2"/>
        <v/>
      </c>
      <c r="D124" s="4" t="str" cm="1">
        <f t="array" ref="D124">IF(A124=1, AporteInicial+AporteMensal, IF(A124&lt;&gt;"", AporteMensal, ""))</f>
        <v/>
      </c>
      <c r="E124" s="4" t="str" cm="1">
        <f t="array" ref="E124">IF(A124&lt;&gt;"", D124 * PercentualPapel, "")</f>
        <v/>
      </c>
      <c r="F124" s="4" t="str" cm="1">
        <f t="array" ref="F124">IF(A124&lt;&gt;"", D124 * PercentualTijolo, "")</f>
        <v/>
      </c>
      <c r="G124" s="4" t="str" cm="1">
        <f t="array" ref="G124">IF(A124=1, AporteInicial * PercentualPapel, IF(A124&lt;&gt;"", J123, ""))</f>
        <v/>
      </c>
      <c r="H124" s="4" t="str" cm="1">
        <f t="array" ref="H124">IF(A124&lt;&gt;"", G124 * RendimentoPapelCenario, "")</f>
        <v/>
      </c>
      <c r="I124" s="4" t="str" cm="1">
        <f t="array" ref="I124">IF(A124&lt;&gt;"", G124 * (ValorizacaoPapelCenario/12), "")</f>
        <v/>
      </c>
      <c r="J124" s="4" t="str">
        <f t="shared" si="3"/>
        <v/>
      </c>
      <c r="K124" s="4" t="str" cm="1">
        <f t="array" ref="K124">IF(A124=1, AporteInicial * PercentualTijolo, IF(A124&lt;&gt;"", N123, ""))</f>
        <v/>
      </c>
      <c r="L124" s="4" t="str" cm="1">
        <f t="array" ref="L124">IF(A124&lt;&gt;"", K124 * RendimentoTijoloCenario, "")</f>
        <v/>
      </c>
      <c r="M124" s="4" t="str" cm="1">
        <f t="array" ref="M124">IF(A124&lt;&gt;"", K124 * (ValorizacaoTijoloCenario/12), "")</f>
        <v/>
      </c>
      <c r="N124" s="4" t="str">
        <f>IF(A124&lt;&gt;"", K124 + F124 + L124 + M124, "")</f>
        <v/>
      </c>
      <c r="O124" s="4" t="str">
        <f>IF(A124&lt;&gt;"", H124 + L124, "")</f>
        <v/>
      </c>
      <c r="P124" s="4" t="str">
        <f>IF(A124&lt;&gt;"", J124 + N124, "")</f>
        <v/>
      </c>
    </row>
    <row r="125" spans="1:16">
      <c r="A125" t="str" cm="1">
        <f t="array" ref="A125">IF(ROW()-1 &lt;= AnosSimulacao*12, ROW()-1, "")</f>
        <v/>
      </c>
      <c r="B125" t="str">
        <f t="shared" si="2"/>
        <v/>
      </c>
      <c r="D125" s="4" t="str" cm="1">
        <f t="array" ref="D125">IF(A125=1, AporteInicial+AporteMensal, IF(A125&lt;&gt;"", AporteMensal, ""))</f>
        <v/>
      </c>
      <c r="E125" s="4" t="str" cm="1">
        <f t="array" ref="E125">IF(A125&lt;&gt;"", D125 * PercentualPapel, "")</f>
        <v/>
      </c>
      <c r="F125" s="4" t="str" cm="1">
        <f t="array" ref="F125">IF(A125&lt;&gt;"", D125 * PercentualTijolo, "")</f>
        <v/>
      </c>
      <c r="G125" s="4" t="str" cm="1">
        <f t="array" ref="G125">IF(A125=1, AporteInicial * PercentualPapel, IF(A125&lt;&gt;"", J124, ""))</f>
        <v/>
      </c>
      <c r="H125" s="4" t="str" cm="1">
        <f t="array" ref="H125">IF(A125&lt;&gt;"", G125 * RendimentoPapelCenario, "")</f>
        <v/>
      </c>
      <c r="I125" s="4" t="str" cm="1">
        <f t="array" ref="I125">IF(A125&lt;&gt;"", G125 * (ValorizacaoPapelCenario/12), "")</f>
        <v/>
      </c>
      <c r="J125" s="4" t="str">
        <f t="shared" si="3"/>
        <v/>
      </c>
      <c r="K125" s="4" t="str" cm="1">
        <f t="array" ref="K125">IF(A125=1, AporteInicial * PercentualTijolo, IF(A125&lt;&gt;"", N124, ""))</f>
        <v/>
      </c>
      <c r="L125" s="4" t="str" cm="1">
        <f t="array" ref="L125">IF(A125&lt;&gt;"", K125 * RendimentoTijoloCenario, "")</f>
        <v/>
      </c>
      <c r="M125" s="4" t="str" cm="1">
        <f t="array" ref="M125">IF(A125&lt;&gt;"", K125 * (ValorizacaoTijoloCenario/12), "")</f>
        <v/>
      </c>
      <c r="N125" s="4" t="str">
        <f>IF(A125&lt;&gt;"", K125 + F125 + L125 + M125, "")</f>
        <v/>
      </c>
      <c r="O125" s="4" t="str">
        <f>IF(A125&lt;&gt;"", H125 + L125, "")</f>
        <v/>
      </c>
      <c r="P125" s="4" t="str">
        <f>IF(A125&lt;&gt;"", J125 + N125, "")</f>
        <v/>
      </c>
    </row>
    <row r="126" spans="1:16">
      <c r="A126" t="str" cm="1">
        <f t="array" ref="A126">IF(ROW()-1 &lt;= AnosSimulacao*12, ROW()-1, "")</f>
        <v/>
      </c>
      <c r="B126" t="str">
        <f t="shared" si="2"/>
        <v/>
      </c>
      <c r="D126" s="4" t="str" cm="1">
        <f t="array" ref="D126">IF(A126=1, AporteInicial+AporteMensal, IF(A126&lt;&gt;"", AporteMensal, ""))</f>
        <v/>
      </c>
      <c r="E126" s="4" t="str" cm="1">
        <f t="array" ref="E126">IF(A126&lt;&gt;"", D126 * PercentualPapel, "")</f>
        <v/>
      </c>
      <c r="F126" s="4" t="str" cm="1">
        <f t="array" ref="F126">IF(A126&lt;&gt;"", D126 * PercentualTijolo, "")</f>
        <v/>
      </c>
      <c r="G126" s="4" t="str" cm="1">
        <f t="array" ref="G126">IF(A126=1, AporteInicial * PercentualPapel, IF(A126&lt;&gt;"", J125, ""))</f>
        <v/>
      </c>
      <c r="H126" s="4" t="str" cm="1">
        <f t="array" ref="H126">IF(A126&lt;&gt;"", G126 * RendimentoPapelCenario, "")</f>
        <v/>
      </c>
      <c r="I126" s="4" t="str" cm="1">
        <f t="array" ref="I126">IF(A126&lt;&gt;"", G126 * (ValorizacaoPapelCenario/12), "")</f>
        <v/>
      </c>
      <c r="J126" s="4" t="str">
        <f t="shared" si="3"/>
        <v/>
      </c>
      <c r="K126" s="4" t="str" cm="1">
        <f t="array" ref="K126">IF(A126=1, AporteInicial * PercentualTijolo, IF(A126&lt;&gt;"", N125, ""))</f>
        <v/>
      </c>
      <c r="L126" s="4" t="str" cm="1">
        <f t="array" ref="L126">IF(A126&lt;&gt;"", K126 * RendimentoTijoloCenario, "")</f>
        <v/>
      </c>
      <c r="M126" s="4" t="str" cm="1">
        <f t="array" ref="M126">IF(A126&lt;&gt;"", K126 * (ValorizacaoTijoloCenario/12), "")</f>
        <v/>
      </c>
      <c r="N126" s="4" t="str">
        <f>IF(A126&lt;&gt;"", K126 + F126 + L126 + M126, "")</f>
        <v/>
      </c>
      <c r="O126" s="4" t="str">
        <f>IF(A126&lt;&gt;"", H126 + L126, "")</f>
        <v/>
      </c>
      <c r="P126" s="4" t="str">
        <f>IF(A126&lt;&gt;"", J126 + N126, "")</f>
        <v/>
      </c>
    </row>
    <row r="127" spans="1:16">
      <c r="A127" t="str" cm="1">
        <f t="array" ref="A127">IF(ROW()-1 &lt;= AnosSimulacao*12, ROW()-1, "")</f>
        <v/>
      </c>
      <c r="B127" t="str">
        <f t="shared" si="2"/>
        <v/>
      </c>
      <c r="D127" s="4" t="str" cm="1">
        <f t="array" ref="D127">IF(A127=1, AporteInicial+AporteMensal, IF(A127&lt;&gt;"", AporteMensal, ""))</f>
        <v/>
      </c>
      <c r="E127" s="4" t="str" cm="1">
        <f t="array" ref="E127">IF(A127&lt;&gt;"", D127 * PercentualPapel, "")</f>
        <v/>
      </c>
      <c r="F127" s="4" t="str" cm="1">
        <f t="array" ref="F127">IF(A127&lt;&gt;"", D127 * PercentualTijolo, "")</f>
        <v/>
      </c>
      <c r="G127" s="4" t="str" cm="1">
        <f t="array" ref="G127">IF(A127=1, AporteInicial * PercentualPapel, IF(A127&lt;&gt;"", J126, ""))</f>
        <v/>
      </c>
      <c r="H127" s="4" t="str" cm="1">
        <f t="array" ref="H127">IF(A127&lt;&gt;"", G127 * RendimentoPapelCenario, "")</f>
        <v/>
      </c>
      <c r="I127" s="4" t="str" cm="1">
        <f t="array" ref="I127">IF(A127&lt;&gt;"", G127 * (ValorizacaoPapelCenario/12), "")</f>
        <v/>
      </c>
      <c r="J127" s="4" t="str">
        <f t="shared" si="3"/>
        <v/>
      </c>
      <c r="K127" s="4" t="str" cm="1">
        <f t="array" ref="K127">IF(A127=1, AporteInicial * PercentualTijolo, IF(A127&lt;&gt;"", N126, ""))</f>
        <v/>
      </c>
      <c r="L127" s="4" t="str" cm="1">
        <f t="array" ref="L127">IF(A127&lt;&gt;"", K127 * RendimentoTijoloCenario, "")</f>
        <v/>
      </c>
      <c r="M127" s="4" t="str" cm="1">
        <f t="array" ref="M127">IF(A127&lt;&gt;"", K127 * (ValorizacaoTijoloCenario/12), "")</f>
        <v/>
      </c>
      <c r="N127" s="4" t="str">
        <f>IF(A127&lt;&gt;"", K127 + F127 + L127 + M127, "")</f>
        <v/>
      </c>
      <c r="O127" s="4" t="str">
        <f>IF(A127&lt;&gt;"", H127 + L127, "")</f>
        <v/>
      </c>
      <c r="P127" s="4" t="str">
        <f>IF(A127&lt;&gt;"", J127 + N127, "")</f>
        <v/>
      </c>
    </row>
    <row r="128" spans="1:16">
      <c r="A128" t="str" cm="1">
        <f t="array" ref="A128">IF(ROW()-1 &lt;= AnosSimulacao*12, ROW()-1, "")</f>
        <v/>
      </c>
      <c r="B128" t="str">
        <f t="shared" si="2"/>
        <v/>
      </c>
      <c r="D128" s="4" t="str" cm="1">
        <f t="array" ref="D128">IF(A128=1, AporteInicial+AporteMensal, IF(A128&lt;&gt;"", AporteMensal, ""))</f>
        <v/>
      </c>
      <c r="E128" s="4" t="str" cm="1">
        <f t="array" ref="E128">IF(A128&lt;&gt;"", D128 * PercentualPapel, "")</f>
        <v/>
      </c>
      <c r="F128" s="4" t="str" cm="1">
        <f t="array" ref="F128">IF(A128&lt;&gt;"", D128 * PercentualTijolo, "")</f>
        <v/>
      </c>
      <c r="G128" s="4" t="str" cm="1">
        <f t="array" ref="G128">IF(A128=1, AporteInicial * PercentualPapel, IF(A128&lt;&gt;"", J127, ""))</f>
        <v/>
      </c>
      <c r="H128" s="4" t="str" cm="1">
        <f t="array" ref="H128">IF(A128&lt;&gt;"", G128 * RendimentoPapelCenario, "")</f>
        <v/>
      </c>
      <c r="I128" s="4" t="str" cm="1">
        <f t="array" ref="I128">IF(A128&lt;&gt;"", G128 * (ValorizacaoPapelCenario/12), "")</f>
        <v/>
      </c>
      <c r="J128" s="4" t="str">
        <f t="shared" si="3"/>
        <v/>
      </c>
      <c r="K128" s="4" t="str" cm="1">
        <f t="array" ref="K128">IF(A128=1, AporteInicial * PercentualTijolo, IF(A128&lt;&gt;"", N127, ""))</f>
        <v/>
      </c>
      <c r="L128" s="4" t="str" cm="1">
        <f t="array" ref="L128">IF(A128&lt;&gt;"", K128 * RendimentoTijoloCenario, "")</f>
        <v/>
      </c>
      <c r="M128" s="4" t="str" cm="1">
        <f t="array" ref="M128">IF(A128&lt;&gt;"", K128 * (ValorizacaoTijoloCenario/12), "")</f>
        <v/>
      </c>
      <c r="N128" s="4" t="str">
        <f>IF(A128&lt;&gt;"", K128 + F128 + L128 + M128, "")</f>
        <v/>
      </c>
      <c r="O128" s="4" t="str">
        <f>IF(A128&lt;&gt;"", H128 + L128, "")</f>
        <v/>
      </c>
      <c r="P128" s="4" t="str">
        <f>IF(A128&lt;&gt;"", J128 + N128, "")</f>
        <v/>
      </c>
    </row>
    <row r="129" spans="1:16">
      <c r="A129" t="str" cm="1">
        <f t="array" ref="A129">IF(ROW()-1 &lt;= AnosSimulacao*12, ROW()-1, "")</f>
        <v/>
      </c>
      <c r="B129" t="str">
        <f t="shared" si="2"/>
        <v/>
      </c>
      <c r="D129" s="4" t="str" cm="1">
        <f t="array" ref="D129">IF(A129=1, AporteInicial+AporteMensal, IF(A129&lt;&gt;"", AporteMensal, ""))</f>
        <v/>
      </c>
      <c r="E129" s="4" t="str" cm="1">
        <f t="array" ref="E129">IF(A129&lt;&gt;"", D129 * PercentualPapel, "")</f>
        <v/>
      </c>
      <c r="F129" s="4" t="str" cm="1">
        <f t="array" ref="F129">IF(A129&lt;&gt;"", D129 * PercentualTijolo, "")</f>
        <v/>
      </c>
      <c r="G129" s="4" t="str" cm="1">
        <f t="array" ref="G129">IF(A129=1, AporteInicial * PercentualPapel, IF(A129&lt;&gt;"", J128, ""))</f>
        <v/>
      </c>
      <c r="H129" s="4" t="str" cm="1">
        <f t="array" ref="H129">IF(A129&lt;&gt;"", G129 * RendimentoPapelCenario, "")</f>
        <v/>
      </c>
      <c r="I129" s="4" t="str" cm="1">
        <f t="array" ref="I129">IF(A129&lt;&gt;"", G129 * (ValorizacaoPapelCenario/12), "")</f>
        <v/>
      </c>
      <c r="J129" s="4" t="str">
        <f t="shared" si="3"/>
        <v/>
      </c>
      <c r="K129" s="4" t="str" cm="1">
        <f t="array" ref="K129">IF(A129=1, AporteInicial * PercentualTijolo, IF(A129&lt;&gt;"", N128, ""))</f>
        <v/>
      </c>
      <c r="L129" s="4" t="str" cm="1">
        <f t="array" ref="L129">IF(A129&lt;&gt;"", K129 * RendimentoTijoloCenario, "")</f>
        <v/>
      </c>
      <c r="M129" s="4" t="str" cm="1">
        <f t="array" ref="M129">IF(A129&lt;&gt;"", K129 * (ValorizacaoTijoloCenario/12), "")</f>
        <v/>
      </c>
      <c r="N129" s="4" t="str">
        <f>IF(A129&lt;&gt;"", K129 + F129 + L129 + M129, "")</f>
        <v/>
      </c>
      <c r="O129" s="4" t="str">
        <f>IF(A129&lt;&gt;"", H129 + L129, "")</f>
        <v/>
      </c>
      <c r="P129" s="4" t="str">
        <f>IF(A129&lt;&gt;"", J129 + N129, "")</f>
        <v/>
      </c>
    </row>
    <row r="130" spans="1:16">
      <c r="A130" t="str" cm="1">
        <f t="array" ref="A130">IF(ROW()-1 &lt;= AnosSimulacao*12, ROW()-1, "")</f>
        <v/>
      </c>
      <c r="B130" t="str">
        <f t="shared" si="2"/>
        <v/>
      </c>
      <c r="D130" s="4" t="str" cm="1">
        <f t="array" ref="D130">IF(A130=1, AporteInicial+AporteMensal, IF(A130&lt;&gt;"", AporteMensal, ""))</f>
        <v/>
      </c>
      <c r="E130" s="4" t="str" cm="1">
        <f t="array" ref="E130">IF(A130&lt;&gt;"", D130 * PercentualPapel, "")</f>
        <v/>
      </c>
      <c r="F130" s="4" t="str" cm="1">
        <f t="array" ref="F130">IF(A130&lt;&gt;"", D130 * PercentualTijolo, "")</f>
        <v/>
      </c>
      <c r="G130" s="4" t="str" cm="1">
        <f t="array" ref="G130">IF(A130=1, AporteInicial * PercentualPapel, IF(A130&lt;&gt;"", J129, ""))</f>
        <v/>
      </c>
      <c r="H130" s="4" t="str" cm="1">
        <f t="array" ref="H130">IF(A130&lt;&gt;"", G130 * RendimentoPapelCenario, "")</f>
        <v/>
      </c>
      <c r="I130" s="4" t="str" cm="1">
        <f t="array" ref="I130">IF(A130&lt;&gt;"", G130 * (ValorizacaoPapelCenario/12), "")</f>
        <v/>
      </c>
      <c r="J130" s="4" t="str">
        <f t="shared" si="3"/>
        <v/>
      </c>
      <c r="K130" s="4" t="str" cm="1">
        <f t="array" ref="K130">IF(A130=1, AporteInicial * PercentualTijolo, IF(A130&lt;&gt;"", N129, ""))</f>
        <v/>
      </c>
      <c r="L130" s="4" t="str" cm="1">
        <f t="array" ref="L130">IF(A130&lt;&gt;"", K130 * RendimentoTijoloCenario, "")</f>
        <v/>
      </c>
      <c r="M130" s="4" t="str" cm="1">
        <f t="array" ref="M130">IF(A130&lt;&gt;"", K130 * (ValorizacaoTijoloCenario/12), "")</f>
        <v/>
      </c>
      <c r="N130" s="4" t="str">
        <f>IF(A130&lt;&gt;"", K130 + F130 + L130 + M130, "")</f>
        <v/>
      </c>
      <c r="O130" s="4" t="str">
        <f>IF(A130&lt;&gt;"", H130 + L130, "")</f>
        <v/>
      </c>
      <c r="P130" s="4" t="str">
        <f>IF(A130&lt;&gt;"", J130 + N130, "")</f>
        <v/>
      </c>
    </row>
    <row r="131" spans="1:16">
      <c r="A131" t="str" cm="1">
        <f t="array" ref="A131">IF(ROW()-1 &lt;= AnosSimulacao*12, ROW()-1, "")</f>
        <v/>
      </c>
      <c r="B131" t="str">
        <f t="shared" ref="B131:B194" si="4">IF(A131&lt;&gt;"",YEAR(DATE(2025,A131,1)),"")</f>
        <v/>
      </c>
      <c r="D131" s="4" t="str" cm="1">
        <f t="array" ref="D131">IF(A131=1, AporteInicial+AporteMensal, IF(A131&lt;&gt;"", AporteMensal, ""))</f>
        <v/>
      </c>
      <c r="E131" s="4" t="str" cm="1">
        <f t="array" ref="E131">IF(A131&lt;&gt;"", D131 * PercentualPapel, "")</f>
        <v/>
      </c>
      <c r="F131" s="4" t="str" cm="1">
        <f t="array" ref="F131">IF(A131&lt;&gt;"", D131 * PercentualTijolo, "")</f>
        <v/>
      </c>
      <c r="G131" s="4" t="str" cm="1">
        <f t="array" ref="G131">IF(A131=1, AporteInicial * PercentualPapel, IF(A131&lt;&gt;"", J130, ""))</f>
        <v/>
      </c>
      <c r="H131" s="4" t="str" cm="1">
        <f t="array" ref="H131">IF(A131&lt;&gt;"", G131 * RendimentoPapelCenario, "")</f>
        <v/>
      </c>
      <c r="I131" s="4" t="str" cm="1">
        <f t="array" ref="I131">IF(A131&lt;&gt;"", G131 * (ValorizacaoPapelCenario/12), "")</f>
        <v/>
      </c>
      <c r="J131" s="4" t="str">
        <f t="shared" ref="J131:J194" si="5">IF(A131&lt;&gt;"", G131 + E131 + H131 + I131, "")</f>
        <v/>
      </c>
      <c r="K131" s="4" t="str" cm="1">
        <f t="array" ref="K131">IF(A131=1, AporteInicial * PercentualTijolo, IF(A131&lt;&gt;"", N130, ""))</f>
        <v/>
      </c>
      <c r="L131" s="4" t="str" cm="1">
        <f t="array" ref="L131">IF(A131&lt;&gt;"", K131 * RendimentoTijoloCenario, "")</f>
        <v/>
      </c>
      <c r="M131" s="4" t="str" cm="1">
        <f t="array" ref="M131">IF(A131&lt;&gt;"", K131 * (ValorizacaoTijoloCenario/12), "")</f>
        <v/>
      </c>
      <c r="N131" s="4" t="str">
        <f>IF(A131&lt;&gt;"", K131 + F131 + L131 + M131, "")</f>
        <v/>
      </c>
      <c r="O131" s="4" t="str">
        <f>IF(A131&lt;&gt;"", H131 + L131, "")</f>
        <v/>
      </c>
      <c r="P131" s="4" t="str">
        <f>IF(A131&lt;&gt;"", J131 + N131, "")</f>
        <v/>
      </c>
    </row>
    <row r="132" spans="1:16">
      <c r="A132" t="str" cm="1">
        <f t="array" ref="A132">IF(ROW()-1 &lt;= AnosSimulacao*12, ROW()-1, "")</f>
        <v/>
      </c>
      <c r="B132" t="str">
        <f t="shared" si="4"/>
        <v/>
      </c>
      <c r="D132" s="4" t="str" cm="1">
        <f t="array" ref="D132">IF(A132=1, AporteInicial+AporteMensal, IF(A132&lt;&gt;"", AporteMensal, ""))</f>
        <v/>
      </c>
      <c r="E132" s="4" t="str" cm="1">
        <f t="array" ref="E132">IF(A132&lt;&gt;"", D132 * PercentualPapel, "")</f>
        <v/>
      </c>
      <c r="F132" s="4" t="str" cm="1">
        <f t="array" ref="F132">IF(A132&lt;&gt;"", D132 * PercentualTijolo, "")</f>
        <v/>
      </c>
      <c r="G132" s="4" t="str" cm="1">
        <f t="array" ref="G132">IF(A132=1, AporteInicial * PercentualPapel, IF(A132&lt;&gt;"", J131, ""))</f>
        <v/>
      </c>
      <c r="H132" s="4" t="str" cm="1">
        <f t="array" ref="H132">IF(A132&lt;&gt;"", G132 * RendimentoPapelCenario, "")</f>
        <v/>
      </c>
      <c r="I132" s="4" t="str" cm="1">
        <f t="array" ref="I132">IF(A132&lt;&gt;"", G132 * (ValorizacaoPapelCenario/12), "")</f>
        <v/>
      </c>
      <c r="J132" s="4" t="str">
        <f t="shared" si="5"/>
        <v/>
      </c>
      <c r="K132" s="4" t="str" cm="1">
        <f t="array" ref="K132">IF(A132=1, AporteInicial * PercentualTijolo, IF(A132&lt;&gt;"", N131, ""))</f>
        <v/>
      </c>
      <c r="L132" s="4" t="str" cm="1">
        <f t="array" ref="L132">IF(A132&lt;&gt;"", K132 * RendimentoTijoloCenario, "")</f>
        <v/>
      </c>
      <c r="M132" s="4" t="str" cm="1">
        <f t="array" ref="M132">IF(A132&lt;&gt;"", K132 * (ValorizacaoTijoloCenario/12), "")</f>
        <v/>
      </c>
      <c r="N132" s="4" t="str">
        <f>IF(A132&lt;&gt;"", K132 + F132 + L132 + M132, "")</f>
        <v/>
      </c>
      <c r="O132" s="4" t="str">
        <f>IF(A132&lt;&gt;"", H132 + L132, "")</f>
        <v/>
      </c>
      <c r="P132" s="4" t="str">
        <f>IF(A132&lt;&gt;"", J132 + N132, "")</f>
        <v/>
      </c>
    </row>
    <row r="133" spans="1:16">
      <c r="A133" t="str" cm="1">
        <f t="array" ref="A133">IF(ROW()-1 &lt;= AnosSimulacao*12, ROW()-1, "")</f>
        <v/>
      </c>
      <c r="B133" t="str">
        <f t="shared" si="4"/>
        <v/>
      </c>
      <c r="D133" s="4" t="str" cm="1">
        <f t="array" ref="D133">IF(A133=1, AporteInicial+AporteMensal, IF(A133&lt;&gt;"", AporteMensal, ""))</f>
        <v/>
      </c>
      <c r="E133" s="4" t="str" cm="1">
        <f t="array" ref="E133">IF(A133&lt;&gt;"", D133 * PercentualPapel, "")</f>
        <v/>
      </c>
      <c r="F133" s="4" t="str" cm="1">
        <f t="array" ref="F133">IF(A133&lt;&gt;"", D133 * PercentualTijolo, "")</f>
        <v/>
      </c>
      <c r="G133" s="4" t="str" cm="1">
        <f t="array" ref="G133">IF(A133=1, AporteInicial * PercentualPapel, IF(A133&lt;&gt;"", J132, ""))</f>
        <v/>
      </c>
      <c r="H133" s="4" t="str" cm="1">
        <f t="array" ref="H133">IF(A133&lt;&gt;"", G133 * RendimentoPapelCenario, "")</f>
        <v/>
      </c>
      <c r="I133" s="4" t="str" cm="1">
        <f t="array" ref="I133">IF(A133&lt;&gt;"", G133 * (ValorizacaoPapelCenario/12), "")</f>
        <v/>
      </c>
      <c r="J133" s="4" t="str">
        <f t="shared" si="5"/>
        <v/>
      </c>
      <c r="K133" s="4" t="str" cm="1">
        <f t="array" ref="K133">IF(A133=1, AporteInicial * PercentualTijolo, IF(A133&lt;&gt;"", N132, ""))</f>
        <v/>
      </c>
      <c r="L133" s="4" t="str" cm="1">
        <f t="array" ref="L133">IF(A133&lt;&gt;"", K133 * RendimentoTijoloCenario, "")</f>
        <v/>
      </c>
      <c r="M133" s="4" t="str" cm="1">
        <f t="array" ref="M133">IF(A133&lt;&gt;"", K133 * (ValorizacaoTijoloCenario/12), "")</f>
        <v/>
      </c>
      <c r="N133" s="4" t="str">
        <f>IF(A133&lt;&gt;"", K133 + F133 + L133 + M133, "")</f>
        <v/>
      </c>
      <c r="O133" s="4" t="str">
        <f>IF(A133&lt;&gt;"", H133 + L133, "")</f>
        <v/>
      </c>
      <c r="P133" s="4" t="str">
        <f>IF(A133&lt;&gt;"", J133 + N133, "")</f>
        <v/>
      </c>
    </row>
    <row r="134" spans="1:16">
      <c r="A134" t="str" cm="1">
        <f t="array" ref="A134">IF(ROW()-1 &lt;= AnosSimulacao*12, ROW()-1, "")</f>
        <v/>
      </c>
      <c r="B134" t="str">
        <f t="shared" si="4"/>
        <v/>
      </c>
      <c r="D134" s="4" t="str" cm="1">
        <f t="array" ref="D134">IF(A134=1, AporteInicial+AporteMensal, IF(A134&lt;&gt;"", AporteMensal, ""))</f>
        <v/>
      </c>
      <c r="E134" s="4" t="str" cm="1">
        <f t="array" ref="E134">IF(A134&lt;&gt;"", D134 * PercentualPapel, "")</f>
        <v/>
      </c>
      <c r="F134" s="4" t="str" cm="1">
        <f t="array" ref="F134">IF(A134&lt;&gt;"", D134 * PercentualTijolo, "")</f>
        <v/>
      </c>
      <c r="G134" s="4" t="str" cm="1">
        <f t="array" ref="G134">IF(A134=1, AporteInicial * PercentualPapel, IF(A134&lt;&gt;"", J133, ""))</f>
        <v/>
      </c>
      <c r="H134" s="4" t="str" cm="1">
        <f t="array" ref="H134">IF(A134&lt;&gt;"", G134 * RendimentoPapelCenario, "")</f>
        <v/>
      </c>
      <c r="I134" s="4" t="str" cm="1">
        <f t="array" ref="I134">IF(A134&lt;&gt;"", G134 * (ValorizacaoPapelCenario/12), "")</f>
        <v/>
      </c>
      <c r="J134" s="4" t="str">
        <f t="shared" si="5"/>
        <v/>
      </c>
      <c r="K134" s="4" t="str" cm="1">
        <f t="array" ref="K134">IF(A134=1, AporteInicial * PercentualTijolo, IF(A134&lt;&gt;"", N133, ""))</f>
        <v/>
      </c>
      <c r="L134" s="4" t="str" cm="1">
        <f t="array" ref="L134">IF(A134&lt;&gt;"", K134 * RendimentoTijoloCenario, "")</f>
        <v/>
      </c>
      <c r="M134" s="4" t="str" cm="1">
        <f t="array" ref="M134">IF(A134&lt;&gt;"", K134 * (ValorizacaoTijoloCenario/12), "")</f>
        <v/>
      </c>
      <c r="N134" s="4" t="str">
        <f>IF(A134&lt;&gt;"", K134 + F134 + L134 + M134, "")</f>
        <v/>
      </c>
      <c r="O134" s="4" t="str">
        <f>IF(A134&lt;&gt;"", H134 + L134, "")</f>
        <v/>
      </c>
      <c r="P134" s="4" t="str">
        <f>IF(A134&lt;&gt;"", J134 + N134, "")</f>
        <v/>
      </c>
    </row>
    <row r="135" spans="1:16">
      <c r="A135" t="str" cm="1">
        <f t="array" ref="A135">IF(ROW()-1 &lt;= AnosSimulacao*12, ROW()-1, "")</f>
        <v/>
      </c>
      <c r="B135" t="str">
        <f t="shared" si="4"/>
        <v/>
      </c>
      <c r="D135" s="4" t="str" cm="1">
        <f t="array" ref="D135">IF(A135=1, AporteInicial+AporteMensal, IF(A135&lt;&gt;"", AporteMensal, ""))</f>
        <v/>
      </c>
      <c r="E135" s="4" t="str" cm="1">
        <f t="array" ref="E135">IF(A135&lt;&gt;"", D135 * PercentualPapel, "")</f>
        <v/>
      </c>
      <c r="F135" s="4" t="str" cm="1">
        <f t="array" ref="F135">IF(A135&lt;&gt;"", D135 * PercentualTijolo, "")</f>
        <v/>
      </c>
      <c r="G135" s="4" t="str" cm="1">
        <f t="array" ref="G135">IF(A135=1, AporteInicial * PercentualPapel, IF(A135&lt;&gt;"", J134, ""))</f>
        <v/>
      </c>
      <c r="H135" s="4" t="str" cm="1">
        <f t="array" ref="H135">IF(A135&lt;&gt;"", G135 * RendimentoPapelCenario, "")</f>
        <v/>
      </c>
      <c r="I135" s="4" t="str" cm="1">
        <f t="array" ref="I135">IF(A135&lt;&gt;"", G135 * (ValorizacaoPapelCenario/12), "")</f>
        <v/>
      </c>
      <c r="J135" s="4" t="str">
        <f t="shared" si="5"/>
        <v/>
      </c>
      <c r="K135" s="4" t="str" cm="1">
        <f t="array" ref="K135">IF(A135=1, AporteInicial * PercentualTijolo, IF(A135&lt;&gt;"", N134, ""))</f>
        <v/>
      </c>
      <c r="L135" s="4" t="str" cm="1">
        <f t="array" ref="L135">IF(A135&lt;&gt;"", K135 * RendimentoTijoloCenario, "")</f>
        <v/>
      </c>
      <c r="M135" s="4" t="str" cm="1">
        <f t="array" ref="M135">IF(A135&lt;&gt;"", K135 * (ValorizacaoTijoloCenario/12), "")</f>
        <v/>
      </c>
      <c r="N135" s="4" t="str">
        <f>IF(A135&lt;&gt;"", K135 + F135 + L135 + M135, "")</f>
        <v/>
      </c>
      <c r="O135" s="4" t="str">
        <f>IF(A135&lt;&gt;"", H135 + L135, "")</f>
        <v/>
      </c>
      <c r="P135" s="4" t="str">
        <f>IF(A135&lt;&gt;"", J135 + N135, "")</f>
        <v/>
      </c>
    </row>
    <row r="136" spans="1:16">
      <c r="A136" t="str" cm="1">
        <f t="array" ref="A136">IF(ROW()-1 &lt;= AnosSimulacao*12, ROW()-1, "")</f>
        <v/>
      </c>
      <c r="B136" t="str">
        <f t="shared" si="4"/>
        <v/>
      </c>
      <c r="D136" s="4" t="str" cm="1">
        <f t="array" ref="D136">IF(A136=1, AporteInicial+AporteMensal, IF(A136&lt;&gt;"", AporteMensal, ""))</f>
        <v/>
      </c>
      <c r="E136" s="4" t="str" cm="1">
        <f t="array" ref="E136">IF(A136&lt;&gt;"", D136 * PercentualPapel, "")</f>
        <v/>
      </c>
      <c r="F136" s="4" t="str" cm="1">
        <f t="array" ref="F136">IF(A136&lt;&gt;"", D136 * PercentualTijolo, "")</f>
        <v/>
      </c>
      <c r="G136" s="4" t="str" cm="1">
        <f t="array" ref="G136">IF(A136=1, AporteInicial * PercentualPapel, IF(A136&lt;&gt;"", J135, ""))</f>
        <v/>
      </c>
      <c r="H136" s="4" t="str" cm="1">
        <f t="array" ref="H136">IF(A136&lt;&gt;"", G136 * RendimentoPapelCenario, "")</f>
        <v/>
      </c>
      <c r="I136" s="4" t="str" cm="1">
        <f t="array" ref="I136">IF(A136&lt;&gt;"", G136 * (ValorizacaoPapelCenario/12), "")</f>
        <v/>
      </c>
      <c r="J136" s="4" t="str">
        <f t="shared" si="5"/>
        <v/>
      </c>
      <c r="K136" s="4" t="str" cm="1">
        <f t="array" ref="K136">IF(A136=1, AporteInicial * PercentualTijolo, IF(A136&lt;&gt;"", N135, ""))</f>
        <v/>
      </c>
      <c r="L136" s="4" t="str" cm="1">
        <f t="array" ref="L136">IF(A136&lt;&gt;"", K136 * RendimentoTijoloCenario, "")</f>
        <v/>
      </c>
      <c r="M136" s="4" t="str" cm="1">
        <f t="array" ref="M136">IF(A136&lt;&gt;"", K136 * (ValorizacaoTijoloCenario/12), "")</f>
        <v/>
      </c>
      <c r="N136" s="4" t="str">
        <f>IF(A136&lt;&gt;"", K136 + F136 + L136 + M136, "")</f>
        <v/>
      </c>
      <c r="O136" s="4" t="str">
        <f>IF(A136&lt;&gt;"", H136 + L136, "")</f>
        <v/>
      </c>
      <c r="P136" s="4" t="str">
        <f>IF(A136&lt;&gt;"", J136 + N136, "")</f>
        <v/>
      </c>
    </row>
    <row r="137" spans="1:16">
      <c r="A137" t="str" cm="1">
        <f t="array" ref="A137">IF(ROW()-1 &lt;= AnosSimulacao*12, ROW()-1, "")</f>
        <v/>
      </c>
      <c r="B137" t="str">
        <f t="shared" si="4"/>
        <v/>
      </c>
      <c r="D137" s="4" t="str" cm="1">
        <f t="array" ref="D137">IF(A137=1, AporteInicial+AporteMensal, IF(A137&lt;&gt;"", AporteMensal, ""))</f>
        <v/>
      </c>
      <c r="E137" s="4" t="str" cm="1">
        <f t="array" ref="E137">IF(A137&lt;&gt;"", D137 * PercentualPapel, "")</f>
        <v/>
      </c>
      <c r="F137" s="4" t="str" cm="1">
        <f t="array" ref="F137">IF(A137&lt;&gt;"", D137 * PercentualTijolo, "")</f>
        <v/>
      </c>
      <c r="G137" s="4" t="str" cm="1">
        <f t="array" ref="G137">IF(A137=1, AporteInicial * PercentualPapel, IF(A137&lt;&gt;"", J136, ""))</f>
        <v/>
      </c>
      <c r="H137" s="4" t="str" cm="1">
        <f t="array" ref="H137">IF(A137&lt;&gt;"", G137 * RendimentoPapelCenario, "")</f>
        <v/>
      </c>
      <c r="I137" s="4" t="str" cm="1">
        <f t="array" ref="I137">IF(A137&lt;&gt;"", G137 * (ValorizacaoPapelCenario/12), "")</f>
        <v/>
      </c>
      <c r="J137" s="4" t="str">
        <f t="shared" si="5"/>
        <v/>
      </c>
      <c r="K137" s="4" t="str" cm="1">
        <f t="array" ref="K137">IF(A137=1, AporteInicial * PercentualTijolo, IF(A137&lt;&gt;"", N136, ""))</f>
        <v/>
      </c>
      <c r="L137" s="4" t="str" cm="1">
        <f t="array" ref="L137">IF(A137&lt;&gt;"", K137 * RendimentoTijoloCenario, "")</f>
        <v/>
      </c>
      <c r="M137" s="4" t="str" cm="1">
        <f t="array" ref="M137">IF(A137&lt;&gt;"", K137 * (ValorizacaoTijoloCenario/12), "")</f>
        <v/>
      </c>
      <c r="N137" s="4" t="str">
        <f>IF(A137&lt;&gt;"", K137 + F137 + L137 + M137, "")</f>
        <v/>
      </c>
      <c r="O137" s="4" t="str">
        <f>IF(A137&lt;&gt;"", H137 + L137, "")</f>
        <v/>
      </c>
      <c r="P137" s="4" t="str">
        <f>IF(A137&lt;&gt;"", J137 + N137, "")</f>
        <v/>
      </c>
    </row>
    <row r="138" spans="1:16">
      <c r="A138" t="str" cm="1">
        <f t="array" ref="A138">IF(ROW()-1 &lt;= AnosSimulacao*12, ROW()-1, "")</f>
        <v/>
      </c>
      <c r="B138" t="str">
        <f t="shared" si="4"/>
        <v/>
      </c>
      <c r="D138" s="4" t="str" cm="1">
        <f t="array" ref="D138">IF(A138=1, AporteInicial+AporteMensal, IF(A138&lt;&gt;"", AporteMensal, ""))</f>
        <v/>
      </c>
      <c r="E138" s="4" t="str" cm="1">
        <f t="array" ref="E138">IF(A138&lt;&gt;"", D138 * PercentualPapel, "")</f>
        <v/>
      </c>
      <c r="F138" s="4" t="str" cm="1">
        <f t="array" ref="F138">IF(A138&lt;&gt;"", D138 * PercentualTijolo, "")</f>
        <v/>
      </c>
      <c r="G138" s="4" t="str" cm="1">
        <f t="array" ref="G138">IF(A138=1, AporteInicial * PercentualPapel, IF(A138&lt;&gt;"", J137, ""))</f>
        <v/>
      </c>
      <c r="H138" s="4" t="str" cm="1">
        <f t="array" ref="H138">IF(A138&lt;&gt;"", G138 * RendimentoPapelCenario, "")</f>
        <v/>
      </c>
      <c r="I138" s="4" t="str" cm="1">
        <f t="array" ref="I138">IF(A138&lt;&gt;"", G138 * (ValorizacaoPapelCenario/12), "")</f>
        <v/>
      </c>
      <c r="J138" s="4" t="str">
        <f t="shared" si="5"/>
        <v/>
      </c>
      <c r="K138" s="4" t="str" cm="1">
        <f t="array" ref="K138">IF(A138=1, AporteInicial * PercentualTijolo, IF(A138&lt;&gt;"", N137, ""))</f>
        <v/>
      </c>
      <c r="L138" s="4" t="str" cm="1">
        <f t="array" ref="L138">IF(A138&lt;&gt;"", K138 * RendimentoTijoloCenario, "")</f>
        <v/>
      </c>
      <c r="M138" s="4" t="str" cm="1">
        <f t="array" ref="M138">IF(A138&lt;&gt;"", K138 * (ValorizacaoTijoloCenario/12), "")</f>
        <v/>
      </c>
      <c r="N138" s="4" t="str">
        <f>IF(A138&lt;&gt;"", K138 + F138 + L138 + M138, "")</f>
        <v/>
      </c>
      <c r="O138" s="4" t="str">
        <f>IF(A138&lt;&gt;"", H138 + L138, "")</f>
        <v/>
      </c>
      <c r="P138" s="4" t="str">
        <f>IF(A138&lt;&gt;"", J138 + N138, "")</f>
        <v/>
      </c>
    </row>
    <row r="139" spans="1:16">
      <c r="A139" t="str" cm="1">
        <f t="array" ref="A139">IF(ROW()-1 &lt;= AnosSimulacao*12, ROW()-1, "")</f>
        <v/>
      </c>
      <c r="B139" t="str">
        <f t="shared" si="4"/>
        <v/>
      </c>
      <c r="D139" s="4" t="str" cm="1">
        <f t="array" ref="D139">IF(A139=1, AporteInicial+AporteMensal, IF(A139&lt;&gt;"", AporteMensal, ""))</f>
        <v/>
      </c>
      <c r="E139" s="4" t="str" cm="1">
        <f t="array" ref="E139">IF(A139&lt;&gt;"", D139 * PercentualPapel, "")</f>
        <v/>
      </c>
      <c r="F139" s="4" t="str" cm="1">
        <f t="array" ref="F139">IF(A139&lt;&gt;"", D139 * PercentualTijolo, "")</f>
        <v/>
      </c>
      <c r="G139" s="4" t="str" cm="1">
        <f t="array" ref="G139">IF(A139=1, AporteInicial * PercentualPapel, IF(A139&lt;&gt;"", J138, ""))</f>
        <v/>
      </c>
      <c r="H139" s="4" t="str" cm="1">
        <f t="array" ref="H139">IF(A139&lt;&gt;"", G139 * RendimentoPapelCenario, "")</f>
        <v/>
      </c>
      <c r="I139" s="4" t="str" cm="1">
        <f t="array" ref="I139">IF(A139&lt;&gt;"", G139 * (ValorizacaoPapelCenario/12), "")</f>
        <v/>
      </c>
      <c r="J139" s="4" t="str">
        <f t="shared" si="5"/>
        <v/>
      </c>
      <c r="K139" s="4" t="str" cm="1">
        <f t="array" ref="K139">IF(A139=1, AporteInicial * PercentualTijolo, IF(A139&lt;&gt;"", N138, ""))</f>
        <v/>
      </c>
      <c r="L139" s="4" t="str" cm="1">
        <f t="array" ref="L139">IF(A139&lt;&gt;"", K139 * RendimentoTijoloCenario, "")</f>
        <v/>
      </c>
      <c r="M139" s="4" t="str" cm="1">
        <f t="array" ref="M139">IF(A139&lt;&gt;"", K139 * (ValorizacaoTijoloCenario/12), "")</f>
        <v/>
      </c>
      <c r="N139" s="4" t="str">
        <f>IF(A139&lt;&gt;"", K139 + F139 + L139 + M139, "")</f>
        <v/>
      </c>
      <c r="O139" s="4" t="str">
        <f>IF(A139&lt;&gt;"", H139 + L139, "")</f>
        <v/>
      </c>
      <c r="P139" s="4" t="str">
        <f>IF(A139&lt;&gt;"", J139 + N139, "")</f>
        <v/>
      </c>
    </row>
    <row r="140" spans="1:16">
      <c r="A140" t="str" cm="1">
        <f t="array" ref="A140">IF(ROW()-1 &lt;= AnosSimulacao*12, ROW()-1, "")</f>
        <v/>
      </c>
      <c r="B140" t="str">
        <f t="shared" si="4"/>
        <v/>
      </c>
      <c r="D140" s="4" t="str" cm="1">
        <f t="array" ref="D140">IF(A140=1, AporteInicial+AporteMensal, IF(A140&lt;&gt;"", AporteMensal, ""))</f>
        <v/>
      </c>
      <c r="E140" s="4" t="str" cm="1">
        <f t="array" ref="E140">IF(A140&lt;&gt;"", D140 * PercentualPapel, "")</f>
        <v/>
      </c>
      <c r="F140" s="4" t="str" cm="1">
        <f t="array" ref="F140">IF(A140&lt;&gt;"", D140 * PercentualTijolo, "")</f>
        <v/>
      </c>
      <c r="G140" s="4" t="str" cm="1">
        <f t="array" ref="G140">IF(A140=1, AporteInicial * PercentualPapel, IF(A140&lt;&gt;"", J139, ""))</f>
        <v/>
      </c>
      <c r="H140" s="4" t="str" cm="1">
        <f t="array" ref="H140">IF(A140&lt;&gt;"", G140 * RendimentoPapelCenario, "")</f>
        <v/>
      </c>
      <c r="I140" s="4" t="str" cm="1">
        <f t="array" ref="I140">IF(A140&lt;&gt;"", G140 * (ValorizacaoPapelCenario/12), "")</f>
        <v/>
      </c>
      <c r="J140" s="4" t="str">
        <f t="shared" si="5"/>
        <v/>
      </c>
      <c r="K140" s="4" t="str" cm="1">
        <f t="array" ref="K140">IF(A140=1, AporteInicial * PercentualTijolo, IF(A140&lt;&gt;"", N139, ""))</f>
        <v/>
      </c>
      <c r="L140" s="4" t="str" cm="1">
        <f t="array" ref="L140">IF(A140&lt;&gt;"", K140 * RendimentoTijoloCenario, "")</f>
        <v/>
      </c>
      <c r="M140" s="4" t="str" cm="1">
        <f t="array" ref="M140">IF(A140&lt;&gt;"", K140 * (ValorizacaoTijoloCenario/12), "")</f>
        <v/>
      </c>
      <c r="N140" s="4" t="str">
        <f>IF(A140&lt;&gt;"", K140 + F140 + L140 + M140, "")</f>
        <v/>
      </c>
      <c r="O140" s="4" t="str">
        <f>IF(A140&lt;&gt;"", H140 + L140, "")</f>
        <v/>
      </c>
      <c r="P140" s="4" t="str">
        <f>IF(A140&lt;&gt;"", J140 + N140, "")</f>
        <v/>
      </c>
    </row>
    <row r="141" spans="1:16">
      <c r="A141" t="str" cm="1">
        <f t="array" ref="A141">IF(ROW()-1 &lt;= AnosSimulacao*12, ROW()-1, "")</f>
        <v/>
      </c>
      <c r="B141" t="str">
        <f t="shared" si="4"/>
        <v/>
      </c>
      <c r="D141" s="4" t="str" cm="1">
        <f t="array" ref="D141">IF(A141=1, AporteInicial+AporteMensal, IF(A141&lt;&gt;"", AporteMensal, ""))</f>
        <v/>
      </c>
      <c r="E141" s="4" t="str" cm="1">
        <f t="array" ref="E141">IF(A141&lt;&gt;"", D141 * PercentualPapel, "")</f>
        <v/>
      </c>
      <c r="F141" s="4" t="str" cm="1">
        <f t="array" ref="F141">IF(A141&lt;&gt;"", D141 * PercentualTijolo, "")</f>
        <v/>
      </c>
      <c r="G141" s="4" t="str" cm="1">
        <f t="array" ref="G141">IF(A141=1, AporteInicial * PercentualPapel, IF(A141&lt;&gt;"", J140, ""))</f>
        <v/>
      </c>
      <c r="H141" s="4" t="str" cm="1">
        <f t="array" ref="H141">IF(A141&lt;&gt;"", G141 * RendimentoPapelCenario, "")</f>
        <v/>
      </c>
      <c r="I141" s="4" t="str" cm="1">
        <f t="array" ref="I141">IF(A141&lt;&gt;"", G141 * (ValorizacaoPapelCenario/12), "")</f>
        <v/>
      </c>
      <c r="J141" s="4" t="str">
        <f t="shared" si="5"/>
        <v/>
      </c>
      <c r="K141" s="4" t="str" cm="1">
        <f t="array" ref="K141">IF(A141=1, AporteInicial * PercentualTijolo, IF(A141&lt;&gt;"", N140, ""))</f>
        <v/>
      </c>
      <c r="L141" s="4" t="str" cm="1">
        <f t="array" ref="L141">IF(A141&lt;&gt;"", K141 * RendimentoTijoloCenario, "")</f>
        <v/>
      </c>
      <c r="M141" s="4" t="str" cm="1">
        <f t="array" ref="M141">IF(A141&lt;&gt;"", K141 * (ValorizacaoTijoloCenario/12), "")</f>
        <v/>
      </c>
      <c r="N141" s="4" t="str">
        <f>IF(A141&lt;&gt;"", K141 + F141 + L141 + M141, "")</f>
        <v/>
      </c>
      <c r="O141" s="4" t="str">
        <f>IF(A141&lt;&gt;"", H141 + L141, "")</f>
        <v/>
      </c>
      <c r="P141" s="4" t="str">
        <f>IF(A141&lt;&gt;"", J141 + N141, "")</f>
        <v/>
      </c>
    </row>
    <row r="142" spans="1:16">
      <c r="A142" t="str" cm="1">
        <f t="array" ref="A142">IF(ROW()-1 &lt;= AnosSimulacao*12, ROW()-1, "")</f>
        <v/>
      </c>
      <c r="B142" t="str">
        <f t="shared" si="4"/>
        <v/>
      </c>
      <c r="D142" s="4" t="str" cm="1">
        <f t="array" ref="D142">IF(A142=1, AporteInicial+AporteMensal, IF(A142&lt;&gt;"", AporteMensal, ""))</f>
        <v/>
      </c>
      <c r="E142" s="4" t="str" cm="1">
        <f t="array" ref="E142">IF(A142&lt;&gt;"", D142 * PercentualPapel, "")</f>
        <v/>
      </c>
      <c r="F142" s="4" t="str" cm="1">
        <f t="array" ref="F142">IF(A142&lt;&gt;"", D142 * PercentualTijolo, "")</f>
        <v/>
      </c>
      <c r="G142" s="4" t="str" cm="1">
        <f t="array" ref="G142">IF(A142=1, AporteInicial * PercentualPapel, IF(A142&lt;&gt;"", J141, ""))</f>
        <v/>
      </c>
      <c r="H142" s="4" t="str" cm="1">
        <f t="array" ref="H142">IF(A142&lt;&gt;"", G142 * RendimentoPapelCenario, "")</f>
        <v/>
      </c>
      <c r="I142" s="4" t="str" cm="1">
        <f t="array" ref="I142">IF(A142&lt;&gt;"", G142 * (ValorizacaoPapelCenario/12), "")</f>
        <v/>
      </c>
      <c r="J142" s="4" t="str">
        <f t="shared" si="5"/>
        <v/>
      </c>
      <c r="K142" s="4" t="str" cm="1">
        <f t="array" ref="K142">IF(A142=1, AporteInicial * PercentualTijolo, IF(A142&lt;&gt;"", N141, ""))</f>
        <v/>
      </c>
      <c r="L142" s="4" t="str" cm="1">
        <f t="array" ref="L142">IF(A142&lt;&gt;"", K142 * RendimentoTijoloCenario, "")</f>
        <v/>
      </c>
      <c r="M142" s="4" t="str" cm="1">
        <f t="array" ref="M142">IF(A142&lt;&gt;"", K142 * (ValorizacaoTijoloCenario/12), "")</f>
        <v/>
      </c>
      <c r="N142" s="4" t="str">
        <f>IF(A142&lt;&gt;"", K142 + F142 + L142 + M142, "")</f>
        <v/>
      </c>
      <c r="O142" s="4" t="str">
        <f>IF(A142&lt;&gt;"", H142 + L142, "")</f>
        <v/>
      </c>
      <c r="P142" s="4" t="str">
        <f>IF(A142&lt;&gt;"", J142 + N142, "")</f>
        <v/>
      </c>
    </row>
    <row r="143" spans="1:16">
      <c r="A143" t="str" cm="1">
        <f t="array" ref="A143">IF(ROW()-1 &lt;= AnosSimulacao*12, ROW()-1, "")</f>
        <v/>
      </c>
      <c r="B143" t="str">
        <f t="shared" si="4"/>
        <v/>
      </c>
      <c r="D143" s="4" t="str" cm="1">
        <f t="array" ref="D143">IF(A143=1, AporteInicial+AporteMensal, IF(A143&lt;&gt;"", AporteMensal, ""))</f>
        <v/>
      </c>
      <c r="E143" s="4" t="str" cm="1">
        <f t="array" ref="E143">IF(A143&lt;&gt;"", D143 * PercentualPapel, "")</f>
        <v/>
      </c>
      <c r="F143" s="4" t="str" cm="1">
        <f t="array" ref="F143">IF(A143&lt;&gt;"", D143 * PercentualTijolo, "")</f>
        <v/>
      </c>
      <c r="G143" s="4" t="str" cm="1">
        <f t="array" ref="G143">IF(A143=1, AporteInicial * PercentualPapel, IF(A143&lt;&gt;"", J142, ""))</f>
        <v/>
      </c>
      <c r="H143" s="4" t="str" cm="1">
        <f t="array" ref="H143">IF(A143&lt;&gt;"", G143 * RendimentoPapelCenario, "")</f>
        <v/>
      </c>
      <c r="I143" s="4" t="str" cm="1">
        <f t="array" ref="I143">IF(A143&lt;&gt;"", G143 * (ValorizacaoPapelCenario/12), "")</f>
        <v/>
      </c>
      <c r="J143" s="4" t="str">
        <f t="shared" si="5"/>
        <v/>
      </c>
      <c r="K143" s="4" t="str" cm="1">
        <f t="array" ref="K143">IF(A143=1, AporteInicial * PercentualTijolo, IF(A143&lt;&gt;"", N142, ""))</f>
        <v/>
      </c>
      <c r="L143" s="4" t="str" cm="1">
        <f t="array" ref="L143">IF(A143&lt;&gt;"", K143 * RendimentoTijoloCenario, "")</f>
        <v/>
      </c>
      <c r="M143" s="4" t="str" cm="1">
        <f t="array" ref="M143">IF(A143&lt;&gt;"", K143 * (ValorizacaoTijoloCenario/12), "")</f>
        <v/>
      </c>
      <c r="N143" s="4" t="str">
        <f>IF(A143&lt;&gt;"", K143 + F143 + L143 + M143, "")</f>
        <v/>
      </c>
      <c r="O143" s="4" t="str">
        <f>IF(A143&lt;&gt;"", H143 + L143, "")</f>
        <v/>
      </c>
      <c r="P143" s="4" t="str">
        <f>IF(A143&lt;&gt;"", J143 + N143, "")</f>
        <v/>
      </c>
    </row>
    <row r="144" spans="1:16">
      <c r="A144" t="str" cm="1">
        <f t="array" ref="A144">IF(ROW()-1 &lt;= AnosSimulacao*12, ROW()-1, "")</f>
        <v/>
      </c>
      <c r="B144" t="str">
        <f t="shared" si="4"/>
        <v/>
      </c>
      <c r="D144" s="4" t="str" cm="1">
        <f t="array" ref="D144">IF(A144=1, AporteInicial+AporteMensal, IF(A144&lt;&gt;"", AporteMensal, ""))</f>
        <v/>
      </c>
      <c r="E144" s="4" t="str" cm="1">
        <f t="array" ref="E144">IF(A144&lt;&gt;"", D144 * PercentualPapel, "")</f>
        <v/>
      </c>
      <c r="F144" s="4" t="str" cm="1">
        <f t="array" ref="F144">IF(A144&lt;&gt;"", D144 * PercentualTijolo, "")</f>
        <v/>
      </c>
      <c r="G144" s="4" t="str" cm="1">
        <f t="array" ref="G144">IF(A144=1, AporteInicial * PercentualPapel, IF(A144&lt;&gt;"", J143, ""))</f>
        <v/>
      </c>
      <c r="H144" s="4" t="str" cm="1">
        <f t="array" ref="H144">IF(A144&lt;&gt;"", G144 * RendimentoPapelCenario, "")</f>
        <v/>
      </c>
      <c r="I144" s="4" t="str" cm="1">
        <f t="array" ref="I144">IF(A144&lt;&gt;"", G144 * (ValorizacaoPapelCenario/12), "")</f>
        <v/>
      </c>
      <c r="J144" s="4" t="str">
        <f t="shared" si="5"/>
        <v/>
      </c>
      <c r="K144" s="4" t="str" cm="1">
        <f t="array" ref="K144">IF(A144=1, AporteInicial * PercentualTijolo, IF(A144&lt;&gt;"", N143, ""))</f>
        <v/>
      </c>
      <c r="L144" s="4" t="str" cm="1">
        <f t="array" ref="L144">IF(A144&lt;&gt;"", K144 * RendimentoTijoloCenario, "")</f>
        <v/>
      </c>
      <c r="M144" s="4" t="str" cm="1">
        <f t="array" ref="M144">IF(A144&lt;&gt;"", K144 * (ValorizacaoTijoloCenario/12), "")</f>
        <v/>
      </c>
      <c r="N144" s="4" t="str">
        <f>IF(A144&lt;&gt;"", K144 + F144 + L144 + M144, "")</f>
        <v/>
      </c>
      <c r="O144" s="4" t="str">
        <f>IF(A144&lt;&gt;"", H144 + L144, "")</f>
        <v/>
      </c>
      <c r="P144" s="4" t="str">
        <f>IF(A144&lt;&gt;"", J144 + N144, "")</f>
        <v/>
      </c>
    </row>
    <row r="145" spans="1:16">
      <c r="A145" t="str" cm="1">
        <f t="array" ref="A145">IF(ROW()-1 &lt;= AnosSimulacao*12, ROW()-1, "")</f>
        <v/>
      </c>
      <c r="B145" t="str">
        <f t="shared" si="4"/>
        <v/>
      </c>
      <c r="D145" s="4" t="str" cm="1">
        <f t="array" ref="D145">IF(A145=1, AporteInicial+AporteMensal, IF(A145&lt;&gt;"", AporteMensal, ""))</f>
        <v/>
      </c>
      <c r="E145" s="4" t="str" cm="1">
        <f t="array" ref="E145">IF(A145&lt;&gt;"", D145 * PercentualPapel, "")</f>
        <v/>
      </c>
      <c r="F145" s="4" t="str" cm="1">
        <f t="array" ref="F145">IF(A145&lt;&gt;"", D145 * PercentualTijolo, "")</f>
        <v/>
      </c>
      <c r="G145" s="4" t="str" cm="1">
        <f t="array" ref="G145">IF(A145=1, AporteInicial * PercentualPapel, IF(A145&lt;&gt;"", J144, ""))</f>
        <v/>
      </c>
      <c r="H145" s="4" t="str" cm="1">
        <f t="array" ref="H145">IF(A145&lt;&gt;"", G145 * RendimentoPapelCenario, "")</f>
        <v/>
      </c>
      <c r="I145" s="4" t="str" cm="1">
        <f t="array" ref="I145">IF(A145&lt;&gt;"", G145 * (ValorizacaoPapelCenario/12), "")</f>
        <v/>
      </c>
      <c r="J145" s="4" t="str">
        <f t="shared" si="5"/>
        <v/>
      </c>
      <c r="K145" s="4" t="str" cm="1">
        <f t="array" ref="K145">IF(A145=1, AporteInicial * PercentualTijolo, IF(A145&lt;&gt;"", N144, ""))</f>
        <v/>
      </c>
      <c r="L145" s="4" t="str" cm="1">
        <f t="array" ref="L145">IF(A145&lt;&gt;"", K145 * RendimentoTijoloCenario, "")</f>
        <v/>
      </c>
      <c r="M145" s="4" t="str" cm="1">
        <f t="array" ref="M145">IF(A145&lt;&gt;"", K145 * (ValorizacaoTijoloCenario/12), "")</f>
        <v/>
      </c>
      <c r="N145" s="4" t="str">
        <f>IF(A145&lt;&gt;"", K145 + F145 + L145 + M145, "")</f>
        <v/>
      </c>
      <c r="O145" s="4" t="str">
        <f>IF(A145&lt;&gt;"", H145 + L145, "")</f>
        <v/>
      </c>
      <c r="P145" s="4" t="str">
        <f>IF(A145&lt;&gt;"", J145 + N145, "")</f>
        <v/>
      </c>
    </row>
    <row r="146" spans="1:16">
      <c r="A146" t="str" cm="1">
        <f t="array" ref="A146">IF(ROW()-1 &lt;= AnosSimulacao*12, ROW()-1, "")</f>
        <v/>
      </c>
      <c r="B146" t="str">
        <f t="shared" si="4"/>
        <v/>
      </c>
      <c r="D146" s="4" t="str" cm="1">
        <f t="array" ref="D146">IF(A146=1, AporteInicial+AporteMensal, IF(A146&lt;&gt;"", AporteMensal, ""))</f>
        <v/>
      </c>
      <c r="E146" s="4" t="str" cm="1">
        <f t="array" ref="E146">IF(A146&lt;&gt;"", D146 * PercentualPapel, "")</f>
        <v/>
      </c>
      <c r="F146" s="4" t="str" cm="1">
        <f t="array" ref="F146">IF(A146&lt;&gt;"", D146 * PercentualTijolo, "")</f>
        <v/>
      </c>
      <c r="G146" s="4" t="str" cm="1">
        <f t="array" ref="G146">IF(A146=1, AporteInicial * PercentualPapel, IF(A146&lt;&gt;"", J145, ""))</f>
        <v/>
      </c>
      <c r="H146" s="4" t="str" cm="1">
        <f t="array" ref="H146">IF(A146&lt;&gt;"", G146 * RendimentoPapelCenario, "")</f>
        <v/>
      </c>
      <c r="I146" s="4" t="str" cm="1">
        <f t="array" ref="I146">IF(A146&lt;&gt;"", G146 * (ValorizacaoPapelCenario/12), "")</f>
        <v/>
      </c>
      <c r="J146" s="4" t="str">
        <f t="shared" si="5"/>
        <v/>
      </c>
      <c r="K146" s="4" t="str" cm="1">
        <f t="array" ref="K146">IF(A146=1, AporteInicial * PercentualTijolo, IF(A146&lt;&gt;"", N145, ""))</f>
        <v/>
      </c>
      <c r="L146" s="4" t="str" cm="1">
        <f t="array" ref="L146">IF(A146&lt;&gt;"", K146 * RendimentoTijoloCenario, "")</f>
        <v/>
      </c>
      <c r="M146" s="4" t="str" cm="1">
        <f t="array" ref="M146">IF(A146&lt;&gt;"", K146 * (ValorizacaoTijoloCenario/12), "")</f>
        <v/>
      </c>
      <c r="N146" s="4" t="str">
        <f>IF(A146&lt;&gt;"", K146 + F146 + L146 + M146, "")</f>
        <v/>
      </c>
      <c r="O146" s="4" t="str">
        <f>IF(A146&lt;&gt;"", H146 + L146, "")</f>
        <v/>
      </c>
      <c r="P146" s="4" t="str">
        <f>IF(A146&lt;&gt;"", J146 + N146, "")</f>
        <v/>
      </c>
    </row>
    <row r="147" spans="1:16">
      <c r="A147" t="str" cm="1">
        <f t="array" ref="A147">IF(ROW()-1 &lt;= AnosSimulacao*12, ROW()-1, "")</f>
        <v/>
      </c>
      <c r="B147" t="str">
        <f t="shared" si="4"/>
        <v/>
      </c>
      <c r="D147" s="4" t="str" cm="1">
        <f t="array" ref="D147">IF(A147=1, AporteInicial+AporteMensal, IF(A147&lt;&gt;"", AporteMensal, ""))</f>
        <v/>
      </c>
      <c r="E147" s="4" t="str" cm="1">
        <f t="array" ref="E147">IF(A147&lt;&gt;"", D147 * PercentualPapel, "")</f>
        <v/>
      </c>
      <c r="F147" s="4" t="str" cm="1">
        <f t="array" ref="F147">IF(A147&lt;&gt;"", D147 * PercentualTijolo, "")</f>
        <v/>
      </c>
      <c r="G147" s="4" t="str" cm="1">
        <f t="array" ref="G147">IF(A147=1, AporteInicial * PercentualPapel, IF(A147&lt;&gt;"", J146, ""))</f>
        <v/>
      </c>
      <c r="H147" s="4" t="str" cm="1">
        <f t="array" ref="H147">IF(A147&lt;&gt;"", G147 * RendimentoPapelCenario, "")</f>
        <v/>
      </c>
      <c r="I147" s="4" t="str" cm="1">
        <f t="array" ref="I147">IF(A147&lt;&gt;"", G147 * (ValorizacaoPapelCenario/12), "")</f>
        <v/>
      </c>
      <c r="J147" s="4" t="str">
        <f t="shared" si="5"/>
        <v/>
      </c>
      <c r="K147" s="4" t="str" cm="1">
        <f t="array" ref="K147">IF(A147=1, AporteInicial * PercentualTijolo, IF(A147&lt;&gt;"", N146, ""))</f>
        <v/>
      </c>
      <c r="L147" s="4" t="str" cm="1">
        <f t="array" ref="L147">IF(A147&lt;&gt;"", K147 * RendimentoTijoloCenario, "")</f>
        <v/>
      </c>
      <c r="M147" s="4" t="str" cm="1">
        <f t="array" ref="M147">IF(A147&lt;&gt;"", K147 * (ValorizacaoTijoloCenario/12), "")</f>
        <v/>
      </c>
      <c r="N147" s="4" t="str">
        <f>IF(A147&lt;&gt;"", K147 + F147 + L147 + M147, "")</f>
        <v/>
      </c>
      <c r="O147" s="4" t="str">
        <f>IF(A147&lt;&gt;"", H147 + L147, "")</f>
        <v/>
      </c>
      <c r="P147" s="4" t="str">
        <f>IF(A147&lt;&gt;"", J147 + N147, "")</f>
        <v/>
      </c>
    </row>
    <row r="148" spans="1:16">
      <c r="A148" t="str" cm="1">
        <f t="array" ref="A148">IF(ROW()-1 &lt;= AnosSimulacao*12, ROW()-1, "")</f>
        <v/>
      </c>
      <c r="B148" t="str">
        <f t="shared" si="4"/>
        <v/>
      </c>
      <c r="D148" s="4" t="str" cm="1">
        <f t="array" ref="D148">IF(A148=1, AporteInicial+AporteMensal, IF(A148&lt;&gt;"", AporteMensal, ""))</f>
        <v/>
      </c>
      <c r="E148" s="4" t="str" cm="1">
        <f t="array" ref="E148">IF(A148&lt;&gt;"", D148 * PercentualPapel, "")</f>
        <v/>
      </c>
      <c r="F148" s="4" t="str" cm="1">
        <f t="array" ref="F148">IF(A148&lt;&gt;"", D148 * PercentualTijolo, "")</f>
        <v/>
      </c>
      <c r="G148" s="4" t="str" cm="1">
        <f t="array" ref="G148">IF(A148=1, AporteInicial * PercentualPapel, IF(A148&lt;&gt;"", J147, ""))</f>
        <v/>
      </c>
      <c r="H148" s="4" t="str" cm="1">
        <f t="array" ref="H148">IF(A148&lt;&gt;"", G148 * RendimentoPapelCenario, "")</f>
        <v/>
      </c>
      <c r="I148" s="4" t="str" cm="1">
        <f t="array" ref="I148">IF(A148&lt;&gt;"", G148 * (ValorizacaoPapelCenario/12), "")</f>
        <v/>
      </c>
      <c r="J148" s="4" t="str">
        <f t="shared" si="5"/>
        <v/>
      </c>
      <c r="K148" s="4" t="str" cm="1">
        <f t="array" ref="K148">IF(A148=1, AporteInicial * PercentualTijolo, IF(A148&lt;&gt;"", N147, ""))</f>
        <v/>
      </c>
      <c r="L148" s="4" t="str" cm="1">
        <f t="array" ref="L148">IF(A148&lt;&gt;"", K148 * RendimentoTijoloCenario, "")</f>
        <v/>
      </c>
      <c r="M148" s="4" t="str" cm="1">
        <f t="array" ref="M148">IF(A148&lt;&gt;"", K148 * (ValorizacaoTijoloCenario/12), "")</f>
        <v/>
      </c>
      <c r="N148" s="4" t="str">
        <f>IF(A148&lt;&gt;"", K148 + F148 + L148 + M148, "")</f>
        <v/>
      </c>
      <c r="O148" s="4" t="str">
        <f>IF(A148&lt;&gt;"", H148 + L148, "")</f>
        <v/>
      </c>
      <c r="P148" s="4" t="str">
        <f>IF(A148&lt;&gt;"", J148 + N148, "")</f>
        <v/>
      </c>
    </row>
    <row r="149" spans="1:16">
      <c r="A149" t="str" cm="1">
        <f t="array" ref="A149">IF(ROW()-1 &lt;= AnosSimulacao*12, ROW()-1, "")</f>
        <v/>
      </c>
      <c r="B149" t="str">
        <f t="shared" si="4"/>
        <v/>
      </c>
      <c r="D149" s="4" t="str" cm="1">
        <f t="array" ref="D149">IF(A149=1, AporteInicial+AporteMensal, IF(A149&lt;&gt;"", AporteMensal, ""))</f>
        <v/>
      </c>
      <c r="E149" s="4" t="str" cm="1">
        <f t="array" ref="E149">IF(A149&lt;&gt;"", D149 * PercentualPapel, "")</f>
        <v/>
      </c>
      <c r="F149" s="4" t="str" cm="1">
        <f t="array" ref="F149">IF(A149&lt;&gt;"", D149 * PercentualTijolo, "")</f>
        <v/>
      </c>
      <c r="G149" s="4" t="str" cm="1">
        <f t="array" ref="G149">IF(A149=1, AporteInicial * PercentualPapel, IF(A149&lt;&gt;"", J148, ""))</f>
        <v/>
      </c>
      <c r="H149" s="4" t="str" cm="1">
        <f t="array" ref="H149">IF(A149&lt;&gt;"", G149 * RendimentoPapelCenario, "")</f>
        <v/>
      </c>
      <c r="I149" s="4" t="str" cm="1">
        <f t="array" ref="I149">IF(A149&lt;&gt;"", G149 * (ValorizacaoPapelCenario/12), "")</f>
        <v/>
      </c>
      <c r="J149" s="4" t="str">
        <f t="shared" si="5"/>
        <v/>
      </c>
      <c r="K149" s="4" t="str" cm="1">
        <f t="array" ref="K149">IF(A149=1, AporteInicial * PercentualTijolo, IF(A149&lt;&gt;"", N148, ""))</f>
        <v/>
      </c>
      <c r="L149" s="4" t="str" cm="1">
        <f t="array" ref="L149">IF(A149&lt;&gt;"", K149 * RendimentoTijoloCenario, "")</f>
        <v/>
      </c>
      <c r="M149" s="4" t="str" cm="1">
        <f t="array" ref="M149">IF(A149&lt;&gt;"", K149 * (ValorizacaoTijoloCenario/12), "")</f>
        <v/>
      </c>
      <c r="N149" s="4" t="str">
        <f>IF(A149&lt;&gt;"", K149 + F149 + L149 + M149, "")</f>
        <v/>
      </c>
      <c r="O149" s="4" t="str">
        <f>IF(A149&lt;&gt;"", H149 + L149, "")</f>
        <v/>
      </c>
      <c r="P149" s="4" t="str">
        <f>IF(A149&lt;&gt;"", J149 + N149, "")</f>
        <v/>
      </c>
    </row>
    <row r="150" spans="1:16">
      <c r="A150" t="str" cm="1">
        <f t="array" ref="A150">IF(ROW()-1 &lt;= AnosSimulacao*12, ROW()-1, "")</f>
        <v/>
      </c>
      <c r="B150" t="str">
        <f t="shared" si="4"/>
        <v/>
      </c>
      <c r="D150" s="4" t="str" cm="1">
        <f t="array" ref="D150">IF(A150=1, AporteInicial+AporteMensal, IF(A150&lt;&gt;"", AporteMensal, ""))</f>
        <v/>
      </c>
      <c r="E150" s="4" t="str" cm="1">
        <f t="array" ref="E150">IF(A150&lt;&gt;"", D150 * PercentualPapel, "")</f>
        <v/>
      </c>
      <c r="F150" s="4" t="str" cm="1">
        <f t="array" ref="F150">IF(A150&lt;&gt;"", D150 * PercentualTijolo, "")</f>
        <v/>
      </c>
      <c r="G150" s="4" t="str" cm="1">
        <f t="array" ref="G150">IF(A150=1, AporteInicial * PercentualPapel, IF(A150&lt;&gt;"", J149, ""))</f>
        <v/>
      </c>
      <c r="H150" s="4" t="str" cm="1">
        <f t="array" ref="H150">IF(A150&lt;&gt;"", G150 * RendimentoPapelCenario, "")</f>
        <v/>
      </c>
      <c r="I150" s="4" t="str" cm="1">
        <f t="array" ref="I150">IF(A150&lt;&gt;"", G150 * (ValorizacaoPapelCenario/12), "")</f>
        <v/>
      </c>
      <c r="J150" s="4" t="str">
        <f t="shared" si="5"/>
        <v/>
      </c>
      <c r="K150" s="4" t="str" cm="1">
        <f t="array" ref="K150">IF(A150=1, AporteInicial * PercentualTijolo, IF(A150&lt;&gt;"", N149, ""))</f>
        <v/>
      </c>
      <c r="L150" s="4" t="str" cm="1">
        <f t="array" ref="L150">IF(A150&lt;&gt;"", K150 * RendimentoTijoloCenario, "")</f>
        <v/>
      </c>
      <c r="M150" s="4" t="str" cm="1">
        <f t="array" ref="M150">IF(A150&lt;&gt;"", K150 * (ValorizacaoTijoloCenario/12), "")</f>
        <v/>
      </c>
      <c r="N150" s="4" t="str">
        <f>IF(A150&lt;&gt;"", K150 + F150 + L150 + M150, "")</f>
        <v/>
      </c>
      <c r="O150" s="4" t="str">
        <f>IF(A150&lt;&gt;"", H150 + L150, "")</f>
        <v/>
      </c>
      <c r="P150" s="4" t="str">
        <f>IF(A150&lt;&gt;"", J150 + N150, "")</f>
        <v/>
      </c>
    </row>
    <row r="151" spans="1:16">
      <c r="A151" t="str" cm="1">
        <f t="array" ref="A151">IF(ROW()-1 &lt;= AnosSimulacao*12, ROW()-1, "")</f>
        <v/>
      </c>
      <c r="B151" t="str">
        <f t="shared" si="4"/>
        <v/>
      </c>
      <c r="D151" s="4" t="str" cm="1">
        <f t="array" ref="D151">IF(A151=1, AporteInicial+AporteMensal, IF(A151&lt;&gt;"", AporteMensal, ""))</f>
        <v/>
      </c>
      <c r="E151" s="4" t="str" cm="1">
        <f t="array" ref="E151">IF(A151&lt;&gt;"", D151 * PercentualPapel, "")</f>
        <v/>
      </c>
      <c r="F151" s="4" t="str" cm="1">
        <f t="array" ref="F151">IF(A151&lt;&gt;"", D151 * PercentualTijolo, "")</f>
        <v/>
      </c>
      <c r="G151" s="4" t="str" cm="1">
        <f t="array" ref="G151">IF(A151=1, AporteInicial * PercentualPapel, IF(A151&lt;&gt;"", J150, ""))</f>
        <v/>
      </c>
      <c r="H151" s="4" t="str" cm="1">
        <f t="array" ref="H151">IF(A151&lt;&gt;"", G151 * RendimentoPapelCenario, "")</f>
        <v/>
      </c>
      <c r="I151" s="4" t="str" cm="1">
        <f t="array" ref="I151">IF(A151&lt;&gt;"", G151 * (ValorizacaoPapelCenario/12), "")</f>
        <v/>
      </c>
      <c r="J151" s="4" t="str">
        <f t="shared" si="5"/>
        <v/>
      </c>
      <c r="K151" s="4" t="str" cm="1">
        <f t="array" ref="K151">IF(A151=1, AporteInicial * PercentualTijolo, IF(A151&lt;&gt;"", N150, ""))</f>
        <v/>
      </c>
      <c r="L151" s="4" t="str" cm="1">
        <f t="array" ref="L151">IF(A151&lt;&gt;"", K151 * RendimentoTijoloCenario, "")</f>
        <v/>
      </c>
      <c r="M151" s="4" t="str" cm="1">
        <f t="array" ref="M151">IF(A151&lt;&gt;"", K151 * (ValorizacaoTijoloCenario/12), "")</f>
        <v/>
      </c>
      <c r="N151" s="4" t="str">
        <f>IF(A151&lt;&gt;"", K151 + F151 + L151 + M151, "")</f>
        <v/>
      </c>
      <c r="O151" s="4" t="str">
        <f>IF(A151&lt;&gt;"", H151 + L151, "")</f>
        <v/>
      </c>
      <c r="P151" s="4" t="str">
        <f>IF(A151&lt;&gt;"", J151 + N151, "")</f>
        <v/>
      </c>
    </row>
    <row r="152" spans="1:16">
      <c r="A152" t="str" cm="1">
        <f t="array" ref="A152">IF(ROW()-1 &lt;= AnosSimulacao*12, ROW()-1, "")</f>
        <v/>
      </c>
      <c r="B152" t="str">
        <f t="shared" si="4"/>
        <v/>
      </c>
      <c r="D152" s="4" t="str" cm="1">
        <f t="array" ref="D152">IF(A152=1, AporteInicial+AporteMensal, IF(A152&lt;&gt;"", AporteMensal, ""))</f>
        <v/>
      </c>
      <c r="E152" s="4" t="str" cm="1">
        <f t="array" ref="E152">IF(A152&lt;&gt;"", D152 * PercentualPapel, "")</f>
        <v/>
      </c>
      <c r="F152" s="4" t="str" cm="1">
        <f t="array" ref="F152">IF(A152&lt;&gt;"", D152 * PercentualTijolo, "")</f>
        <v/>
      </c>
      <c r="G152" s="4" t="str" cm="1">
        <f t="array" ref="G152">IF(A152=1, AporteInicial * PercentualPapel, IF(A152&lt;&gt;"", J151, ""))</f>
        <v/>
      </c>
      <c r="H152" s="4" t="str" cm="1">
        <f t="array" ref="H152">IF(A152&lt;&gt;"", G152 * RendimentoPapelCenario, "")</f>
        <v/>
      </c>
      <c r="I152" s="4" t="str" cm="1">
        <f t="array" ref="I152">IF(A152&lt;&gt;"", G152 * (ValorizacaoPapelCenario/12), "")</f>
        <v/>
      </c>
      <c r="J152" s="4" t="str">
        <f t="shared" si="5"/>
        <v/>
      </c>
      <c r="K152" s="4" t="str" cm="1">
        <f t="array" ref="K152">IF(A152=1, AporteInicial * PercentualTijolo, IF(A152&lt;&gt;"", N151, ""))</f>
        <v/>
      </c>
      <c r="L152" s="4" t="str" cm="1">
        <f t="array" ref="L152">IF(A152&lt;&gt;"", K152 * RendimentoTijoloCenario, "")</f>
        <v/>
      </c>
      <c r="M152" s="4" t="str" cm="1">
        <f t="array" ref="M152">IF(A152&lt;&gt;"", K152 * (ValorizacaoTijoloCenario/12), "")</f>
        <v/>
      </c>
      <c r="N152" s="4" t="str">
        <f>IF(A152&lt;&gt;"", K152 + F152 + L152 + M152, "")</f>
        <v/>
      </c>
      <c r="O152" s="4" t="str">
        <f>IF(A152&lt;&gt;"", H152 + L152, "")</f>
        <v/>
      </c>
      <c r="P152" s="4" t="str">
        <f>IF(A152&lt;&gt;"", J152 + N152, "")</f>
        <v/>
      </c>
    </row>
    <row r="153" spans="1:16">
      <c r="A153" t="str" cm="1">
        <f t="array" ref="A153">IF(ROW()-1 &lt;= AnosSimulacao*12, ROW()-1, "")</f>
        <v/>
      </c>
      <c r="B153" t="str">
        <f t="shared" si="4"/>
        <v/>
      </c>
      <c r="D153" s="4" t="str" cm="1">
        <f t="array" ref="D153">IF(A153=1, AporteInicial+AporteMensal, IF(A153&lt;&gt;"", AporteMensal, ""))</f>
        <v/>
      </c>
      <c r="E153" s="4" t="str" cm="1">
        <f t="array" ref="E153">IF(A153&lt;&gt;"", D153 * PercentualPapel, "")</f>
        <v/>
      </c>
      <c r="F153" s="4" t="str" cm="1">
        <f t="array" ref="F153">IF(A153&lt;&gt;"", D153 * PercentualTijolo, "")</f>
        <v/>
      </c>
      <c r="G153" s="4" t="str" cm="1">
        <f t="array" ref="G153">IF(A153=1, AporteInicial * PercentualPapel, IF(A153&lt;&gt;"", J152, ""))</f>
        <v/>
      </c>
      <c r="H153" s="4" t="str" cm="1">
        <f t="array" ref="H153">IF(A153&lt;&gt;"", G153 * RendimentoPapelCenario, "")</f>
        <v/>
      </c>
      <c r="I153" s="4" t="str" cm="1">
        <f t="array" ref="I153">IF(A153&lt;&gt;"", G153 * (ValorizacaoPapelCenario/12), "")</f>
        <v/>
      </c>
      <c r="J153" s="4" t="str">
        <f t="shared" si="5"/>
        <v/>
      </c>
      <c r="K153" s="4" t="str" cm="1">
        <f t="array" ref="K153">IF(A153=1, AporteInicial * PercentualTijolo, IF(A153&lt;&gt;"", N152, ""))</f>
        <v/>
      </c>
      <c r="L153" s="4" t="str" cm="1">
        <f t="array" ref="L153">IF(A153&lt;&gt;"", K153 * RendimentoTijoloCenario, "")</f>
        <v/>
      </c>
      <c r="M153" s="4" t="str" cm="1">
        <f t="array" ref="M153">IF(A153&lt;&gt;"", K153 * (ValorizacaoTijoloCenario/12), "")</f>
        <v/>
      </c>
      <c r="N153" s="4" t="str">
        <f>IF(A153&lt;&gt;"", K153 + F153 + L153 + M153, "")</f>
        <v/>
      </c>
      <c r="O153" s="4" t="str">
        <f>IF(A153&lt;&gt;"", H153 + L153, "")</f>
        <v/>
      </c>
      <c r="P153" s="4" t="str">
        <f>IF(A153&lt;&gt;"", J153 + N153, "")</f>
        <v/>
      </c>
    </row>
    <row r="154" spans="1:16">
      <c r="A154" t="str" cm="1">
        <f t="array" ref="A154">IF(ROW()-1 &lt;= AnosSimulacao*12, ROW()-1, "")</f>
        <v/>
      </c>
      <c r="B154" t="str">
        <f t="shared" si="4"/>
        <v/>
      </c>
      <c r="D154" s="4" t="str" cm="1">
        <f t="array" ref="D154">IF(A154=1, AporteInicial+AporteMensal, IF(A154&lt;&gt;"", AporteMensal, ""))</f>
        <v/>
      </c>
      <c r="E154" s="4" t="str" cm="1">
        <f t="array" ref="E154">IF(A154&lt;&gt;"", D154 * PercentualPapel, "")</f>
        <v/>
      </c>
      <c r="F154" s="4" t="str" cm="1">
        <f t="array" ref="F154">IF(A154&lt;&gt;"", D154 * PercentualTijolo, "")</f>
        <v/>
      </c>
      <c r="G154" s="4" t="str" cm="1">
        <f t="array" ref="G154">IF(A154=1, AporteInicial * PercentualPapel, IF(A154&lt;&gt;"", J153, ""))</f>
        <v/>
      </c>
      <c r="H154" s="4" t="str" cm="1">
        <f t="array" ref="H154">IF(A154&lt;&gt;"", G154 * RendimentoPapelCenario, "")</f>
        <v/>
      </c>
      <c r="I154" s="4" t="str" cm="1">
        <f t="array" ref="I154">IF(A154&lt;&gt;"", G154 * (ValorizacaoPapelCenario/12), "")</f>
        <v/>
      </c>
      <c r="J154" s="4" t="str">
        <f t="shared" si="5"/>
        <v/>
      </c>
      <c r="K154" s="4" t="str" cm="1">
        <f t="array" ref="K154">IF(A154=1, AporteInicial * PercentualTijolo, IF(A154&lt;&gt;"", N153, ""))</f>
        <v/>
      </c>
      <c r="L154" s="4" t="str" cm="1">
        <f t="array" ref="L154">IF(A154&lt;&gt;"", K154 * RendimentoTijoloCenario, "")</f>
        <v/>
      </c>
      <c r="M154" s="4" t="str" cm="1">
        <f t="array" ref="M154">IF(A154&lt;&gt;"", K154 * (ValorizacaoTijoloCenario/12), "")</f>
        <v/>
      </c>
      <c r="N154" s="4" t="str">
        <f>IF(A154&lt;&gt;"", K154 + F154 + L154 + M154, "")</f>
        <v/>
      </c>
      <c r="O154" s="4" t="str">
        <f>IF(A154&lt;&gt;"", H154 + L154, "")</f>
        <v/>
      </c>
      <c r="P154" s="4" t="str">
        <f>IF(A154&lt;&gt;"", J154 + N154, "")</f>
        <v/>
      </c>
    </row>
    <row r="155" spans="1:16">
      <c r="A155" t="str" cm="1">
        <f t="array" ref="A155">IF(ROW()-1 &lt;= AnosSimulacao*12, ROW()-1, "")</f>
        <v/>
      </c>
      <c r="B155" t="str">
        <f t="shared" si="4"/>
        <v/>
      </c>
      <c r="D155" s="4" t="str" cm="1">
        <f t="array" ref="D155">IF(A155=1, AporteInicial+AporteMensal, IF(A155&lt;&gt;"", AporteMensal, ""))</f>
        <v/>
      </c>
      <c r="E155" s="4" t="str" cm="1">
        <f t="array" ref="E155">IF(A155&lt;&gt;"", D155 * PercentualPapel, "")</f>
        <v/>
      </c>
      <c r="F155" s="4" t="str" cm="1">
        <f t="array" ref="F155">IF(A155&lt;&gt;"", D155 * PercentualTijolo, "")</f>
        <v/>
      </c>
      <c r="G155" s="4" t="str" cm="1">
        <f t="array" ref="G155">IF(A155=1, AporteInicial * PercentualPapel, IF(A155&lt;&gt;"", J154, ""))</f>
        <v/>
      </c>
      <c r="H155" s="4" t="str" cm="1">
        <f t="array" ref="H155">IF(A155&lt;&gt;"", G155 * RendimentoPapelCenario, "")</f>
        <v/>
      </c>
      <c r="I155" s="4" t="str" cm="1">
        <f t="array" ref="I155">IF(A155&lt;&gt;"", G155 * (ValorizacaoPapelCenario/12), "")</f>
        <v/>
      </c>
      <c r="J155" s="4" t="str">
        <f t="shared" si="5"/>
        <v/>
      </c>
      <c r="K155" s="4" t="str" cm="1">
        <f t="array" ref="K155">IF(A155=1, AporteInicial * PercentualTijolo, IF(A155&lt;&gt;"", N154, ""))</f>
        <v/>
      </c>
      <c r="L155" s="4" t="str" cm="1">
        <f t="array" ref="L155">IF(A155&lt;&gt;"", K155 * RendimentoTijoloCenario, "")</f>
        <v/>
      </c>
      <c r="M155" s="4" t="str" cm="1">
        <f t="array" ref="M155">IF(A155&lt;&gt;"", K155 * (ValorizacaoTijoloCenario/12), "")</f>
        <v/>
      </c>
      <c r="N155" s="4" t="str">
        <f>IF(A155&lt;&gt;"", K155 + F155 + L155 + M155, "")</f>
        <v/>
      </c>
      <c r="O155" s="4" t="str">
        <f>IF(A155&lt;&gt;"", H155 + L155, "")</f>
        <v/>
      </c>
      <c r="P155" s="4" t="str">
        <f>IF(A155&lt;&gt;"", J155 + N155, "")</f>
        <v/>
      </c>
    </row>
    <row r="156" spans="1:16">
      <c r="A156" t="str" cm="1">
        <f t="array" ref="A156">IF(ROW()-1 &lt;= AnosSimulacao*12, ROW()-1, "")</f>
        <v/>
      </c>
      <c r="B156" t="str">
        <f t="shared" si="4"/>
        <v/>
      </c>
      <c r="D156" s="4" t="str" cm="1">
        <f t="array" ref="D156">IF(A156=1, AporteInicial+AporteMensal, IF(A156&lt;&gt;"", AporteMensal, ""))</f>
        <v/>
      </c>
      <c r="E156" s="4" t="str" cm="1">
        <f t="array" ref="E156">IF(A156&lt;&gt;"", D156 * PercentualPapel, "")</f>
        <v/>
      </c>
      <c r="F156" s="4" t="str" cm="1">
        <f t="array" ref="F156">IF(A156&lt;&gt;"", D156 * PercentualTijolo, "")</f>
        <v/>
      </c>
      <c r="G156" s="4" t="str" cm="1">
        <f t="array" ref="G156">IF(A156=1, AporteInicial * PercentualPapel, IF(A156&lt;&gt;"", J155, ""))</f>
        <v/>
      </c>
      <c r="H156" s="4" t="str" cm="1">
        <f t="array" ref="H156">IF(A156&lt;&gt;"", G156 * RendimentoPapelCenario, "")</f>
        <v/>
      </c>
      <c r="I156" s="4" t="str" cm="1">
        <f t="array" ref="I156">IF(A156&lt;&gt;"", G156 * (ValorizacaoPapelCenario/12), "")</f>
        <v/>
      </c>
      <c r="J156" s="4" t="str">
        <f t="shared" si="5"/>
        <v/>
      </c>
      <c r="K156" s="4" t="str" cm="1">
        <f t="array" ref="K156">IF(A156=1, AporteInicial * PercentualTijolo, IF(A156&lt;&gt;"", N155, ""))</f>
        <v/>
      </c>
      <c r="L156" s="4" t="str" cm="1">
        <f t="array" ref="L156">IF(A156&lt;&gt;"", K156 * RendimentoTijoloCenario, "")</f>
        <v/>
      </c>
      <c r="M156" s="4" t="str" cm="1">
        <f t="array" ref="M156">IF(A156&lt;&gt;"", K156 * (ValorizacaoTijoloCenario/12), "")</f>
        <v/>
      </c>
      <c r="N156" s="4" t="str">
        <f>IF(A156&lt;&gt;"", K156 + F156 + L156 + M156, "")</f>
        <v/>
      </c>
      <c r="O156" s="4" t="str">
        <f>IF(A156&lt;&gt;"", H156 + L156, "")</f>
        <v/>
      </c>
      <c r="P156" s="4" t="str">
        <f>IF(A156&lt;&gt;"", J156 + N156, "")</f>
        <v/>
      </c>
    </row>
    <row r="157" spans="1:16">
      <c r="A157" t="str" cm="1">
        <f t="array" ref="A157">IF(ROW()-1 &lt;= AnosSimulacao*12, ROW()-1, "")</f>
        <v/>
      </c>
      <c r="B157" t="str">
        <f t="shared" si="4"/>
        <v/>
      </c>
      <c r="D157" s="4" t="str" cm="1">
        <f t="array" ref="D157">IF(A157=1, AporteInicial+AporteMensal, IF(A157&lt;&gt;"", AporteMensal, ""))</f>
        <v/>
      </c>
      <c r="E157" s="4" t="str" cm="1">
        <f t="array" ref="E157">IF(A157&lt;&gt;"", D157 * PercentualPapel, "")</f>
        <v/>
      </c>
      <c r="F157" s="4" t="str" cm="1">
        <f t="array" ref="F157">IF(A157&lt;&gt;"", D157 * PercentualTijolo, "")</f>
        <v/>
      </c>
      <c r="G157" s="4" t="str" cm="1">
        <f t="array" ref="G157">IF(A157=1, AporteInicial * PercentualPapel, IF(A157&lt;&gt;"", J156, ""))</f>
        <v/>
      </c>
      <c r="H157" s="4" t="str" cm="1">
        <f t="array" ref="H157">IF(A157&lt;&gt;"", G157 * RendimentoPapelCenario, "")</f>
        <v/>
      </c>
      <c r="I157" s="4" t="str" cm="1">
        <f t="array" ref="I157">IF(A157&lt;&gt;"", G157 * (ValorizacaoPapelCenario/12), "")</f>
        <v/>
      </c>
      <c r="J157" s="4" t="str">
        <f t="shared" si="5"/>
        <v/>
      </c>
      <c r="K157" s="4" t="str" cm="1">
        <f t="array" ref="K157">IF(A157=1, AporteInicial * PercentualTijolo, IF(A157&lt;&gt;"", N156, ""))</f>
        <v/>
      </c>
      <c r="L157" s="4" t="str" cm="1">
        <f t="array" ref="L157">IF(A157&lt;&gt;"", K157 * RendimentoTijoloCenario, "")</f>
        <v/>
      </c>
      <c r="M157" s="4" t="str" cm="1">
        <f t="array" ref="M157">IF(A157&lt;&gt;"", K157 * (ValorizacaoTijoloCenario/12), "")</f>
        <v/>
      </c>
      <c r="N157" s="4" t="str">
        <f>IF(A157&lt;&gt;"", K157 + F157 + L157 + M157, "")</f>
        <v/>
      </c>
      <c r="O157" s="4" t="str">
        <f>IF(A157&lt;&gt;"", H157 + L157, "")</f>
        <v/>
      </c>
      <c r="P157" s="4" t="str">
        <f>IF(A157&lt;&gt;"", J157 + N157, "")</f>
        <v/>
      </c>
    </row>
    <row r="158" spans="1:16">
      <c r="A158" t="str" cm="1">
        <f t="array" ref="A158">IF(ROW()-1 &lt;= AnosSimulacao*12, ROW()-1, "")</f>
        <v/>
      </c>
      <c r="B158" t="str">
        <f t="shared" si="4"/>
        <v/>
      </c>
      <c r="D158" s="4" t="str" cm="1">
        <f t="array" ref="D158">IF(A158=1, AporteInicial+AporteMensal, IF(A158&lt;&gt;"", AporteMensal, ""))</f>
        <v/>
      </c>
      <c r="E158" s="4" t="str" cm="1">
        <f t="array" ref="E158">IF(A158&lt;&gt;"", D158 * PercentualPapel, "")</f>
        <v/>
      </c>
      <c r="F158" s="4" t="str" cm="1">
        <f t="array" ref="F158">IF(A158&lt;&gt;"", D158 * PercentualTijolo, "")</f>
        <v/>
      </c>
      <c r="G158" s="4" t="str" cm="1">
        <f t="array" ref="G158">IF(A158=1, AporteInicial * PercentualPapel, IF(A158&lt;&gt;"", J157, ""))</f>
        <v/>
      </c>
      <c r="H158" s="4" t="str" cm="1">
        <f t="array" ref="H158">IF(A158&lt;&gt;"", G158 * RendimentoPapelCenario, "")</f>
        <v/>
      </c>
      <c r="I158" s="4" t="str" cm="1">
        <f t="array" ref="I158">IF(A158&lt;&gt;"", G158 * (ValorizacaoPapelCenario/12), "")</f>
        <v/>
      </c>
      <c r="J158" s="4" t="str">
        <f t="shared" si="5"/>
        <v/>
      </c>
      <c r="K158" s="4" t="str" cm="1">
        <f t="array" ref="K158">IF(A158=1, AporteInicial * PercentualTijolo, IF(A158&lt;&gt;"", N157, ""))</f>
        <v/>
      </c>
      <c r="L158" s="4" t="str" cm="1">
        <f t="array" ref="L158">IF(A158&lt;&gt;"", K158 * RendimentoTijoloCenario, "")</f>
        <v/>
      </c>
      <c r="M158" s="4" t="str" cm="1">
        <f t="array" ref="M158">IF(A158&lt;&gt;"", K158 * (ValorizacaoTijoloCenario/12), "")</f>
        <v/>
      </c>
      <c r="N158" s="4" t="str">
        <f>IF(A158&lt;&gt;"", K158 + F158 + L158 + M158, "")</f>
        <v/>
      </c>
      <c r="O158" s="4" t="str">
        <f>IF(A158&lt;&gt;"", H158 + L158, "")</f>
        <v/>
      </c>
      <c r="P158" s="4" t="str">
        <f>IF(A158&lt;&gt;"", J158 + N158, "")</f>
        <v/>
      </c>
    </row>
    <row r="159" spans="1:16">
      <c r="A159" t="str" cm="1">
        <f t="array" ref="A159">IF(ROW()-1 &lt;= AnosSimulacao*12, ROW()-1, "")</f>
        <v/>
      </c>
      <c r="B159" t="str">
        <f t="shared" si="4"/>
        <v/>
      </c>
      <c r="D159" s="4" t="str" cm="1">
        <f t="array" ref="D159">IF(A159=1, AporteInicial+AporteMensal, IF(A159&lt;&gt;"", AporteMensal, ""))</f>
        <v/>
      </c>
      <c r="E159" s="4" t="str" cm="1">
        <f t="array" ref="E159">IF(A159&lt;&gt;"", D159 * PercentualPapel, "")</f>
        <v/>
      </c>
      <c r="F159" s="4" t="str" cm="1">
        <f t="array" ref="F159">IF(A159&lt;&gt;"", D159 * PercentualTijolo, "")</f>
        <v/>
      </c>
      <c r="G159" s="4" t="str" cm="1">
        <f t="array" ref="G159">IF(A159=1, AporteInicial * PercentualPapel, IF(A159&lt;&gt;"", J158, ""))</f>
        <v/>
      </c>
      <c r="H159" s="4" t="str" cm="1">
        <f t="array" ref="H159">IF(A159&lt;&gt;"", G159 * RendimentoPapelCenario, "")</f>
        <v/>
      </c>
      <c r="I159" s="4" t="str" cm="1">
        <f t="array" ref="I159">IF(A159&lt;&gt;"", G159 * (ValorizacaoPapelCenario/12), "")</f>
        <v/>
      </c>
      <c r="J159" s="4" t="str">
        <f t="shared" si="5"/>
        <v/>
      </c>
      <c r="K159" s="4" t="str" cm="1">
        <f t="array" ref="K159">IF(A159=1, AporteInicial * PercentualTijolo, IF(A159&lt;&gt;"", N158, ""))</f>
        <v/>
      </c>
      <c r="L159" s="4" t="str" cm="1">
        <f t="array" ref="L159">IF(A159&lt;&gt;"", K159 * RendimentoTijoloCenario, "")</f>
        <v/>
      </c>
      <c r="M159" s="4" t="str" cm="1">
        <f t="array" ref="M159">IF(A159&lt;&gt;"", K159 * (ValorizacaoTijoloCenario/12), "")</f>
        <v/>
      </c>
      <c r="N159" s="4" t="str">
        <f>IF(A159&lt;&gt;"", K159 + F159 + L159 + M159, "")</f>
        <v/>
      </c>
      <c r="O159" s="4" t="str">
        <f>IF(A159&lt;&gt;"", H159 + L159, "")</f>
        <v/>
      </c>
      <c r="P159" s="4" t="str">
        <f>IF(A159&lt;&gt;"", J159 + N159, "")</f>
        <v/>
      </c>
    </row>
    <row r="160" spans="1:16">
      <c r="A160" t="str" cm="1">
        <f t="array" ref="A160">IF(ROW()-1 &lt;= AnosSimulacao*12, ROW()-1, "")</f>
        <v/>
      </c>
      <c r="B160" t="str">
        <f t="shared" si="4"/>
        <v/>
      </c>
      <c r="D160" s="4" t="str" cm="1">
        <f t="array" ref="D160">IF(A160=1, AporteInicial+AporteMensal, IF(A160&lt;&gt;"", AporteMensal, ""))</f>
        <v/>
      </c>
      <c r="E160" s="4" t="str" cm="1">
        <f t="array" ref="E160">IF(A160&lt;&gt;"", D160 * PercentualPapel, "")</f>
        <v/>
      </c>
      <c r="F160" s="4" t="str" cm="1">
        <f t="array" ref="F160">IF(A160&lt;&gt;"", D160 * PercentualTijolo, "")</f>
        <v/>
      </c>
      <c r="G160" s="4" t="str" cm="1">
        <f t="array" ref="G160">IF(A160=1, AporteInicial * PercentualPapel, IF(A160&lt;&gt;"", J159, ""))</f>
        <v/>
      </c>
      <c r="H160" s="4" t="str" cm="1">
        <f t="array" ref="H160">IF(A160&lt;&gt;"", G160 * RendimentoPapelCenario, "")</f>
        <v/>
      </c>
      <c r="I160" s="4" t="str" cm="1">
        <f t="array" ref="I160">IF(A160&lt;&gt;"", G160 * (ValorizacaoPapelCenario/12), "")</f>
        <v/>
      </c>
      <c r="J160" s="4" t="str">
        <f t="shared" si="5"/>
        <v/>
      </c>
      <c r="K160" s="4" t="str" cm="1">
        <f t="array" ref="K160">IF(A160=1, AporteInicial * PercentualTijolo, IF(A160&lt;&gt;"", N159, ""))</f>
        <v/>
      </c>
      <c r="L160" s="4" t="str" cm="1">
        <f t="array" ref="L160">IF(A160&lt;&gt;"", K160 * RendimentoTijoloCenario, "")</f>
        <v/>
      </c>
      <c r="M160" s="4" t="str" cm="1">
        <f t="array" ref="M160">IF(A160&lt;&gt;"", K160 * (ValorizacaoTijoloCenario/12), "")</f>
        <v/>
      </c>
      <c r="N160" s="4" t="str">
        <f>IF(A160&lt;&gt;"", K160 + F160 + L160 + M160, "")</f>
        <v/>
      </c>
      <c r="O160" s="4" t="str">
        <f>IF(A160&lt;&gt;"", H160 + L160, "")</f>
        <v/>
      </c>
      <c r="P160" s="4" t="str">
        <f>IF(A160&lt;&gt;"", J160 + N160, "")</f>
        <v/>
      </c>
    </row>
    <row r="161" spans="1:16">
      <c r="A161" t="str" cm="1">
        <f t="array" ref="A161">IF(ROW()-1 &lt;= AnosSimulacao*12, ROW()-1, "")</f>
        <v/>
      </c>
      <c r="B161" t="str">
        <f t="shared" si="4"/>
        <v/>
      </c>
      <c r="D161" s="4" t="str" cm="1">
        <f t="array" ref="D161">IF(A161=1, AporteInicial+AporteMensal, IF(A161&lt;&gt;"", AporteMensal, ""))</f>
        <v/>
      </c>
      <c r="E161" s="4" t="str" cm="1">
        <f t="array" ref="E161">IF(A161&lt;&gt;"", D161 * PercentualPapel, "")</f>
        <v/>
      </c>
      <c r="F161" s="4" t="str" cm="1">
        <f t="array" ref="F161">IF(A161&lt;&gt;"", D161 * PercentualTijolo, "")</f>
        <v/>
      </c>
      <c r="G161" s="4" t="str" cm="1">
        <f t="array" ref="G161">IF(A161=1, AporteInicial * PercentualPapel, IF(A161&lt;&gt;"", J160, ""))</f>
        <v/>
      </c>
      <c r="H161" s="4" t="str" cm="1">
        <f t="array" ref="H161">IF(A161&lt;&gt;"", G161 * RendimentoPapelCenario, "")</f>
        <v/>
      </c>
      <c r="I161" s="4" t="str" cm="1">
        <f t="array" ref="I161">IF(A161&lt;&gt;"", G161 * (ValorizacaoPapelCenario/12), "")</f>
        <v/>
      </c>
      <c r="J161" s="4" t="str">
        <f t="shared" si="5"/>
        <v/>
      </c>
      <c r="K161" s="4" t="str" cm="1">
        <f t="array" ref="K161">IF(A161=1, AporteInicial * PercentualTijolo, IF(A161&lt;&gt;"", N160, ""))</f>
        <v/>
      </c>
      <c r="L161" s="4" t="str" cm="1">
        <f t="array" ref="L161">IF(A161&lt;&gt;"", K161 * RendimentoTijoloCenario, "")</f>
        <v/>
      </c>
      <c r="M161" s="4" t="str" cm="1">
        <f t="array" ref="M161">IF(A161&lt;&gt;"", K161 * (ValorizacaoTijoloCenario/12), "")</f>
        <v/>
      </c>
      <c r="N161" s="4" t="str">
        <f>IF(A161&lt;&gt;"", K161 + F161 + L161 + M161, "")</f>
        <v/>
      </c>
      <c r="O161" s="4" t="str">
        <f>IF(A161&lt;&gt;"", H161 + L161, "")</f>
        <v/>
      </c>
      <c r="P161" s="4" t="str">
        <f>IF(A161&lt;&gt;"", J161 + N161, "")</f>
        <v/>
      </c>
    </row>
    <row r="162" spans="1:16">
      <c r="A162" t="str" cm="1">
        <f t="array" ref="A162">IF(ROW()-1 &lt;= AnosSimulacao*12, ROW()-1, "")</f>
        <v/>
      </c>
      <c r="B162" t="str">
        <f t="shared" si="4"/>
        <v/>
      </c>
      <c r="D162" s="4" t="str" cm="1">
        <f t="array" ref="D162">IF(A162=1, AporteInicial+AporteMensal, IF(A162&lt;&gt;"", AporteMensal, ""))</f>
        <v/>
      </c>
      <c r="E162" s="4" t="str" cm="1">
        <f t="array" ref="E162">IF(A162&lt;&gt;"", D162 * PercentualPapel, "")</f>
        <v/>
      </c>
      <c r="F162" s="4" t="str" cm="1">
        <f t="array" ref="F162">IF(A162&lt;&gt;"", D162 * PercentualTijolo, "")</f>
        <v/>
      </c>
      <c r="G162" s="4" t="str" cm="1">
        <f t="array" ref="G162">IF(A162=1, AporteInicial * PercentualPapel, IF(A162&lt;&gt;"", J161, ""))</f>
        <v/>
      </c>
      <c r="H162" s="4" t="str" cm="1">
        <f t="array" ref="H162">IF(A162&lt;&gt;"", G162 * RendimentoPapelCenario, "")</f>
        <v/>
      </c>
      <c r="I162" s="4" t="str" cm="1">
        <f t="array" ref="I162">IF(A162&lt;&gt;"", G162 * (ValorizacaoPapelCenario/12), "")</f>
        <v/>
      </c>
      <c r="J162" s="4" t="str">
        <f t="shared" si="5"/>
        <v/>
      </c>
      <c r="K162" s="4" t="str" cm="1">
        <f t="array" ref="K162">IF(A162=1, AporteInicial * PercentualTijolo, IF(A162&lt;&gt;"", N161, ""))</f>
        <v/>
      </c>
      <c r="L162" s="4" t="str" cm="1">
        <f t="array" ref="L162">IF(A162&lt;&gt;"", K162 * RendimentoTijoloCenario, "")</f>
        <v/>
      </c>
      <c r="M162" s="4" t="str" cm="1">
        <f t="array" ref="M162">IF(A162&lt;&gt;"", K162 * (ValorizacaoTijoloCenario/12), "")</f>
        <v/>
      </c>
      <c r="N162" s="4" t="str">
        <f>IF(A162&lt;&gt;"", K162 + F162 + L162 + M162, "")</f>
        <v/>
      </c>
      <c r="O162" s="4" t="str">
        <f>IF(A162&lt;&gt;"", H162 + L162, "")</f>
        <v/>
      </c>
      <c r="P162" s="4" t="str">
        <f>IF(A162&lt;&gt;"", J162 + N162, "")</f>
        <v/>
      </c>
    </row>
    <row r="163" spans="1:16">
      <c r="A163" t="str" cm="1">
        <f t="array" ref="A163">IF(ROW()-1 &lt;= AnosSimulacao*12, ROW()-1, "")</f>
        <v/>
      </c>
      <c r="B163" t="str">
        <f t="shared" si="4"/>
        <v/>
      </c>
      <c r="D163" s="4" t="str" cm="1">
        <f t="array" ref="D163">IF(A163=1, AporteInicial+AporteMensal, IF(A163&lt;&gt;"", AporteMensal, ""))</f>
        <v/>
      </c>
      <c r="E163" s="4" t="str" cm="1">
        <f t="array" ref="E163">IF(A163&lt;&gt;"", D163 * PercentualPapel, "")</f>
        <v/>
      </c>
      <c r="F163" s="4" t="str" cm="1">
        <f t="array" ref="F163">IF(A163&lt;&gt;"", D163 * PercentualTijolo, "")</f>
        <v/>
      </c>
      <c r="G163" s="4" t="str" cm="1">
        <f t="array" ref="G163">IF(A163=1, AporteInicial * PercentualPapel, IF(A163&lt;&gt;"", J162, ""))</f>
        <v/>
      </c>
      <c r="H163" s="4" t="str" cm="1">
        <f t="array" ref="H163">IF(A163&lt;&gt;"", G163 * RendimentoPapelCenario, "")</f>
        <v/>
      </c>
      <c r="I163" s="4" t="str" cm="1">
        <f t="array" ref="I163">IF(A163&lt;&gt;"", G163 * (ValorizacaoPapelCenario/12), "")</f>
        <v/>
      </c>
      <c r="J163" s="4" t="str">
        <f t="shared" si="5"/>
        <v/>
      </c>
      <c r="K163" s="4" t="str" cm="1">
        <f t="array" ref="K163">IF(A163=1, AporteInicial * PercentualTijolo, IF(A163&lt;&gt;"", N162, ""))</f>
        <v/>
      </c>
      <c r="L163" s="4" t="str" cm="1">
        <f t="array" ref="L163">IF(A163&lt;&gt;"", K163 * RendimentoTijoloCenario, "")</f>
        <v/>
      </c>
      <c r="M163" s="4" t="str" cm="1">
        <f t="array" ref="M163">IF(A163&lt;&gt;"", K163 * (ValorizacaoTijoloCenario/12), "")</f>
        <v/>
      </c>
      <c r="N163" s="4" t="str">
        <f>IF(A163&lt;&gt;"", K163 + F163 + L163 + M163, "")</f>
        <v/>
      </c>
      <c r="O163" s="4" t="str">
        <f>IF(A163&lt;&gt;"", H163 + L163, "")</f>
        <v/>
      </c>
      <c r="P163" s="4" t="str">
        <f>IF(A163&lt;&gt;"", J163 + N163, "")</f>
        <v/>
      </c>
    </row>
    <row r="164" spans="1:16">
      <c r="A164" t="str" cm="1">
        <f t="array" ref="A164">IF(ROW()-1 &lt;= AnosSimulacao*12, ROW()-1, "")</f>
        <v/>
      </c>
      <c r="B164" t="str">
        <f t="shared" si="4"/>
        <v/>
      </c>
      <c r="D164" s="4" t="str" cm="1">
        <f t="array" ref="D164">IF(A164=1, AporteInicial+AporteMensal, IF(A164&lt;&gt;"", AporteMensal, ""))</f>
        <v/>
      </c>
      <c r="E164" s="4" t="str" cm="1">
        <f t="array" ref="E164">IF(A164&lt;&gt;"", D164 * PercentualPapel, "")</f>
        <v/>
      </c>
      <c r="F164" s="4" t="str" cm="1">
        <f t="array" ref="F164">IF(A164&lt;&gt;"", D164 * PercentualTijolo, "")</f>
        <v/>
      </c>
      <c r="G164" s="4" t="str" cm="1">
        <f t="array" ref="G164">IF(A164=1, AporteInicial * PercentualPapel, IF(A164&lt;&gt;"", J163, ""))</f>
        <v/>
      </c>
      <c r="H164" s="4" t="str" cm="1">
        <f t="array" ref="H164">IF(A164&lt;&gt;"", G164 * RendimentoPapelCenario, "")</f>
        <v/>
      </c>
      <c r="I164" s="4" t="str" cm="1">
        <f t="array" ref="I164">IF(A164&lt;&gt;"", G164 * (ValorizacaoPapelCenario/12), "")</f>
        <v/>
      </c>
      <c r="J164" s="4" t="str">
        <f t="shared" si="5"/>
        <v/>
      </c>
      <c r="K164" s="4" t="str" cm="1">
        <f t="array" ref="K164">IF(A164=1, AporteInicial * PercentualTijolo, IF(A164&lt;&gt;"", N163, ""))</f>
        <v/>
      </c>
      <c r="L164" s="4" t="str" cm="1">
        <f t="array" ref="L164">IF(A164&lt;&gt;"", K164 * RendimentoTijoloCenario, "")</f>
        <v/>
      </c>
      <c r="M164" s="4" t="str" cm="1">
        <f t="array" ref="M164">IF(A164&lt;&gt;"", K164 * (ValorizacaoTijoloCenario/12), "")</f>
        <v/>
      </c>
      <c r="N164" s="4" t="str">
        <f>IF(A164&lt;&gt;"", K164 + F164 + L164 + M164, "")</f>
        <v/>
      </c>
      <c r="O164" s="4" t="str">
        <f>IF(A164&lt;&gt;"", H164 + L164, "")</f>
        <v/>
      </c>
      <c r="P164" s="4" t="str">
        <f>IF(A164&lt;&gt;"", J164 + N164, "")</f>
        <v/>
      </c>
    </row>
    <row r="165" spans="1:16">
      <c r="A165" t="str" cm="1">
        <f t="array" ref="A165">IF(ROW()-1 &lt;= AnosSimulacao*12, ROW()-1, "")</f>
        <v/>
      </c>
      <c r="B165" t="str">
        <f t="shared" si="4"/>
        <v/>
      </c>
      <c r="D165" s="4" t="str" cm="1">
        <f t="array" ref="D165">IF(A165=1, AporteInicial+AporteMensal, IF(A165&lt;&gt;"", AporteMensal, ""))</f>
        <v/>
      </c>
      <c r="E165" s="4" t="str" cm="1">
        <f t="array" ref="E165">IF(A165&lt;&gt;"", D165 * PercentualPapel, "")</f>
        <v/>
      </c>
      <c r="F165" s="4" t="str" cm="1">
        <f t="array" ref="F165">IF(A165&lt;&gt;"", D165 * PercentualTijolo, "")</f>
        <v/>
      </c>
      <c r="G165" s="4" t="str" cm="1">
        <f t="array" ref="G165">IF(A165=1, AporteInicial * PercentualPapel, IF(A165&lt;&gt;"", J164, ""))</f>
        <v/>
      </c>
      <c r="H165" s="4" t="str" cm="1">
        <f t="array" ref="H165">IF(A165&lt;&gt;"", G165 * RendimentoPapelCenario, "")</f>
        <v/>
      </c>
      <c r="I165" s="4" t="str" cm="1">
        <f t="array" ref="I165">IF(A165&lt;&gt;"", G165 * (ValorizacaoPapelCenario/12), "")</f>
        <v/>
      </c>
      <c r="J165" s="4" t="str">
        <f t="shared" si="5"/>
        <v/>
      </c>
      <c r="K165" s="4" t="str" cm="1">
        <f t="array" ref="K165">IF(A165=1, AporteInicial * PercentualTijolo, IF(A165&lt;&gt;"", N164, ""))</f>
        <v/>
      </c>
      <c r="L165" s="4" t="str" cm="1">
        <f t="array" ref="L165">IF(A165&lt;&gt;"", K165 * RendimentoTijoloCenario, "")</f>
        <v/>
      </c>
      <c r="M165" s="4" t="str" cm="1">
        <f t="array" ref="M165">IF(A165&lt;&gt;"", K165 * (ValorizacaoTijoloCenario/12), "")</f>
        <v/>
      </c>
      <c r="N165" s="4" t="str">
        <f>IF(A165&lt;&gt;"", K165 + F165 + L165 + M165, "")</f>
        <v/>
      </c>
      <c r="O165" s="4" t="str">
        <f>IF(A165&lt;&gt;"", H165 + L165, "")</f>
        <v/>
      </c>
      <c r="P165" s="4" t="str">
        <f>IF(A165&lt;&gt;"", J165 + N165, "")</f>
        <v/>
      </c>
    </row>
    <row r="166" spans="1:16">
      <c r="A166" t="str" cm="1">
        <f t="array" ref="A166">IF(ROW()-1 &lt;= AnosSimulacao*12, ROW()-1, "")</f>
        <v/>
      </c>
      <c r="B166" t="str">
        <f t="shared" si="4"/>
        <v/>
      </c>
      <c r="D166" s="4" t="str" cm="1">
        <f t="array" ref="D166">IF(A166=1, AporteInicial+AporteMensal, IF(A166&lt;&gt;"", AporteMensal, ""))</f>
        <v/>
      </c>
      <c r="E166" s="4" t="str" cm="1">
        <f t="array" ref="E166">IF(A166&lt;&gt;"", D166 * PercentualPapel, "")</f>
        <v/>
      </c>
      <c r="F166" s="4" t="str" cm="1">
        <f t="array" ref="F166">IF(A166&lt;&gt;"", D166 * PercentualTijolo, "")</f>
        <v/>
      </c>
      <c r="G166" s="4" t="str" cm="1">
        <f t="array" ref="G166">IF(A166=1, AporteInicial * PercentualPapel, IF(A166&lt;&gt;"", J165, ""))</f>
        <v/>
      </c>
      <c r="H166" s="4" t="str" cm="1">
        <f t="array" ref="H166">IF(A166&lt;&gt;"", G166 * RendimentoPapelCenario, "")</f>
        <v/>
      </c>
      <c r="I166" s="4" t="str" cm="1">
        <f t="array" ref="I166">IF(A166&lt;&gt;"", G166 * (ValorizacaoPapelCenario/12), "")</f>
        <v/>
      </c>
      <c r="J166" s="4" t="str">
        <f t="shared" si="5"/>
        <v/>
      </c>
      <c r="K166" s="4" t="str" cm="1">
        <f t="array" ref="K166">IF(A166=1, AporteInicial * PercentualTijolo, IF(A166&lt;&gt;"", N165, ""))</f>
        <v/>
      </c>
      <c r="L166" s="4" t="str" cm="1">
        <f t="array" ref="L166">IF(A166&lt;&gt;"", K166 * RendimentoTijoloCenario, "")</f>
        <v/>
      </c>
      <c r="M166" s="4" t="str" cm="1">
        <f t="array" ref="M166">IF(A166&lt;&gt;"", K166 * (ValorizacaoTijoloCenario/12), "")</f>
        <v/>
      </c>
      <c r="N166" s="4" t="str">
        <f>IF(A166&lt;&gt;"", K166 + F166 + L166 + M166, "")</f>
        <v/>
      </c>
      <c r="O166" s="4" t="str">
        <f>IF(A166&lt;&gt;"", H166 + L166, "")</f>
        <v/>
      </c>
      <c r="P166" s="4" t="str">
        <f>IF(A166&lt;&gt;"", J166 + N166, "")</f>
        <v/>
      </c>
    </row>
    <row r="167" spans="1:16">
      <c r="A167" t="str" cm="1">
        <f t="array" ref="A167">IF(ROW()-1 &lt;= AnosSimulacao*12, ROW()-1, "")</f>
        <v/>
      </c>
      <c r="B167" t="str">
        <f t="shared" si="4"/>
        <v/>
      </c>
      <c r="D167" s="4" t="str" cm="1">
        <f t="array" ref="D167">IF(A167=1, AporteInicial+AporteMensal, IF(A167&lt;&gt;"", AporteMensal, ""))</f>
        <v/>
      </c>
      <c r="E167" s="4" t="str" cm="1">
        <f t="array" ref="E167">IF(A167&lt;&gt;"", D167 * PercentualPapel, "")</f>
        <v/>
      </c>
      <c r="F167" s="4" t="str" cm="1">
        <f t="array" ref="F167">IF(A167&lt;&gt;"", D167 * PercentualTijolo, "")</f>
        <v/>
      </c>
      <c r="G167" s="4" t="str" cm="1">
        <f t="array" ref="G167">IF(A167=1, AporteInicial * PercentualPapel, IF(A167&lt;&gt;"", J166, ""))</f>
        <v/>
      </c>
      <c r="H167" s="4" t="str" cm="1">
        <f t="array" ref="H167">IF(A167&lt;&gt;"", G167 * RendimentoPapelCenario, "")</f>
        <v/>
      </c>
      <c r="I167" s="4" t="str" cm="1">
        <f t="array" ref="I167">IF(A167&lt;&gt;"", G167 * (ValorizacaoPapelCenario/12), "")</f>
        <v/>
      </c>
      <c r="J167" s="4" t="str">
        <f t="shared" si="5"/>
        <v/>
      </c>
      <c r="K167" s="4" t="str" cm="1">
        <f t="array" ref="K167">IF(A167=1, AporteInicial * PercentualTijolo, IF(A167&lt;&gt;"", N166, ""))</f>
        <v/>
      </c>
      <c r="L167" s="4" t="str" cm="1">
        <f t="array" ref="L167">IF(A167&lt;&gt;"", K167 * RendimentoTijoloCenario, "")</f>
        <v/>
      </c>
      <c r="M167" s="4" t="str" cm="1">
        <f t="array" ref="M167">IF(A167&lt;&gt;"", K167 * (ValorizacaoTijoloCenario/12), "")</f>
        <v/>
      </c>
      <c r="N167" s="4" t="str">
        <f>IF(A167&lt;&gt;"", K167 + F167 + L167 + M167, "")</f>
        <v/>
      </c>
      <c r="O167" s="4" t="str">
        <f>IF(A167&lt;&gt;"", H167 + L167, "")</f>
        <v/>
      </c>
      <c r="P167" s="4" t="str">
        <f>IF(A167&lt;&gt;"", J167 + N167, "")</f>
        <v/>
      </c>
    </row>
    <row r="168" spans="1:16">
      <c r="A168" t="str" cm="1">
        <f t="array" ref="A168">IF(ROW()-1 &lt;= AnosSimulacao*12, ROW()-1, "")</f>
        <v/>
      </c>
      <c r="B168" t="str">
        <f t="shared" si="4"/>
        <v/>
      </c>
      <c r="D168" s="4" t="str" cm="1">
        <f t="array" ref="D168">IF(A168=1, AporteInicial+AporteMensal, IF(A168&lt;&gt;"", AporteMensal, ""))</f>
        <v/>
      </c>
      <c r="E168" s="4" t="str" cm="1">
        <f t="array" ref="E168">IF(A168&lt;&gt;"", D168 * PercentualPapel, "")</f>
        <v/>
      </c>
      <c r="F168" s="4" t="str" cm="1">
        <f t="array" ref="F168">IF(A168&lt;&gt;"", D168 * PercentualTijolo, "")</f>
        <v/>
      </c>
      <c r="G168" s="4" t="str" cm="1">
        <f t="array" ref="G168">IF(A168=1, AporteInicial * PercentualPapel, IF(A168&lt;&gt;"", J167, ""))</f>
        <v/>
      </c>
      <c r="H168" s="4" t="str" cm="1">
        <f t="array" ref="H168">IF(A168&lt;&gt;"", G168 * RendimentoPapelCenario, "")</f>
        <v/>
      </c>
      <c r="I168" s="4" t="str" cm="1">
        <f t="array" ref="I168">IF(A168&lt;&gt;"", G168 * (ValorizacaoPapelCenario/12), "")</f>
        <v/>
      </c>
      <c r="J168" s="4" t="str">
        <f t="shared" si="5"/>
        <v/>
      </c>
      <c r="K168" s="4" t="str" cm="1">
        <f t="array" ref="K168">IF(A168=1, AporteInicial * PercentualTijolo, IF(A168&lt;&gt;"", N167, ""))</f>
        <v/>
      </c>
      <c r="L168" s="4" t="str" cm="1">
        <f t="array" ref="L168">IF(A168&lt;&gt;"", K168 * RendimentoTijoloCenario, "")</f>
        <v/>
      </c>
      <c r="M168" s="4" t="str" cm="1">
        <f t="array" ref="M168">IF(A168&lt;&gt;"", K168 * (ValorizacaoTijoloCenario/12), "")</f>
        <v/>
      </c>
      <c r="N168" s="4" t="str">
        <f>IF(A168&lt;&gt;"", K168 + F168 + L168 + M168, "")</f>
        <v/>
      </c>
      <c r="O168" s="4" t="str">
        <f>IF(A168&lt;&gt;"", H168 + L168, "")</f>
        <v/>
      </c>
      <c r="P168" s="4" t="str">
        <f>IF(A168&lt;&gt;"", J168 + N168, "")</f>
        <v/>
      </c>
    </row>
    <row r="169" spans="1:16">
      <c r="A169" t="str" cm="1">
        <f t="array" ref="A169">IF(ROW()-1 &lt;= AnosSimulacao*12, ROW()-1, "")</f>
        <v/>
      </c>
      <c r="B169" t="str">
        <f t="shared" si="4"/>
        <v/>
      </c>
      <c r="D169" s="4" t="str" cm="1">
        <f t="array" ref="D169">IF(A169=1, AporteInicial+AporteMensal, IF(A169&lt;&gt;"", AporteMensal, ""))</f>
        <v/>
      </c>
      <c r="E169" s="4" t="str" cm="1">
        <f t="array" ref="E169">IF(A169&lt;&gt;"", D169 * PercentualPapel, "")</f>
        <v/>
      </c>
      <c r="F169" s="4" t="str" cm="1">
        <f t="array" ref="F169">IF(A169&lt;&gt;"", D169 * PercentualTijolo, "")</f>
        <v/>
      </c>
      <c r="G169" s="4" t="str" cm="1">
        <f t="array" ref="G169">IF(A169=1, AporteInicial * PercentualPapel, IF(A169&lt;&gt;"", J168, ""))</f>
        <v/>
      </c>
      <c r="H169" s="4" t="str" cm="1">
        <f t="array" ref="H169">IF(A169&lt;&gt;"", G169 * RendimentoPapelCenario, "")</f>
        <v/>
      </c>
      <c r="I169" s="4" t="str" cm="1">
        <f t="array" ref="I169">IF(A169&lt;&gt;"", G169 * (ValorizacaoPapelCenario/12), "")</f>
        <v/>
      </c>
      <c r="J169" s="4" t="str">
        <f t="shared" si="5"/>
        <v/>
      </c>
      <c r="K169" s="4" t="str" cm="1">
        <f t="array" ref="K169">IF(A169=1, AporteInicial * PercentualTijolo, IF(A169&lt;&gt;"", N168, ""))</f>
        <v/>
      </c>
      <c r="L169" s="4" t="str" cm="1">
        <f t="array" ref="L169">IF(A169&lt;&gt;"", K169 * RendimentoTijoloCenario, "")</f>
        <v/>
      </c>
      <c r="M169" s="4" t="str" cm="1">
        <f t="array" ref="M169">IF(A169&lt;&gt;"", K169 * (ValorizacaoTijoloCenario/12), "")</f>
        <v/>
      </c>
      <c r="N169" s="4" t="str">
        <f>IF(A169&lt;&gt;"", K169 + F169 + L169 + M169, "")</f>
        <v/>
      </c>
      <c r="O169" s="4" t="str">
        <f>IF(A169&lt;&gt;"", H169 + L169, "")</f>
        <v/>
      </c>
      <c r="P169" s="4" t="str">
        <f>IF(A169&lt;&gt;"", J169 + N169, "")</f>
        <v/>
      </c>
    </row>
    <row r="170" spans="1:16">
      <c r="A170" t="str" cm="1">
        <f t="array" ref="A170">IF(ROW()-1 &lt;= AnosSimulacao*12, ROW()-1, "")</f>
        <v/>
      </c>
      <c r="B170" t="str">
        <f t="shared" si="4"/>
        <v/>
      </c>
      <c r="D170" s="4" t="str" cm="1">
        <f t="array" ref="D170">IF(A170=1, AporteInicial+AporteMensal, IF(A170&lt;&gt;"", AporteMensal, ""))</f>
        <v/>
      </c>
      <c r="E170" s="4" t="str" cm="1">
        <f t="array" ref="E170">IF(A170&lt;&gt;"", D170 * PercentualPapel, "")</f>
        <v/>
      </c>
      <c r="F170" s="4" t="str" cm="1">
        <f t="array" ref="F170">IF(A170&lt;&gt;"", D170 * PercentualTijolo, "")</f>
        <v/>
      </c>
      <c r="G170" s="4" t="str" cm="1">
        <f t="array" ref="G170">IF(A170=1, AporteInicial * PercentualPapel, IF(A170&lt;&gt;"", J169, ""))</f>
        <v/>
      </c>
      <c r="H170" s="4" t="str" cm="1">
        <f t="array" ref="H170">IF(A170&lt;&gt;"", G170 * RendimentoPapelCenario, "")</f>
        <v/>
      </c>
      <c r="I170" s="4" t="str" cm="1">
        <f t="array" ref="I170">IF(A170&lt;&gt;"", G170 * (ValorizacaoPapelCenario/12), "")</f>
        <v/>
      </c>
      <c r="J170" s="4" t="str">
        <f t="shared" si="5"/>
        <v/>
      </c>
      <c r="K170" s="4" t="str" cm="1">
        <f t="array" ref="K170">IF(A170=1, AporteInicial * PercentualTijolo, IF(A170&lt;&gt;"", N169, ""))</f>
        <v/>
      </c>
      <c r="L170" s="4" t="str" cm="1">
        <f t="array" ref="L170">IF(A170&lt;&gt;"", K170 * RendimentoTijoloCenario, "")</f>
        <v/>
      </c>
      <c r="M170" s="4" t="str" cm="1">
        <f t="array" ref="M170">IF(A170&lt;&gt;"", K170 * (ValorizacaoTijoloCenario/12), "")</f>
        <v/>
      </c>
      <c r="N170" s="4" t="str">
        <f>IF(A170&lt;&gt;"", K170 + F170 + L170 + M170, "")</f>
        <v/>
      </c>
      <c r="O170" s="4" t="str">
        <f>IF(A170&lt;&gt;"", H170 + L170, "")</f>
        <v/>
      </c>
      <c r="P170" s="4" t="str">
        <f>IF(A170&lt;&gt;"", J170 + N170, "")</f>
        <v/>
      </c>
    </row>
    <row r="171" spans="1:16">
      <c r="A171" t="str" cm="1">
        <f t="array" ref="A171">IF(ROW()-1 &lt;= AnosSimulacao*12, ROW()-1, "")</f>
        <v/>
      </c>
      <c r="B171" t="str">
        <f t="shared" si="4"/>
        <v/>
      </c>
      <c r="D171" s="4" t="str" cm="1">
        <f t="array" ref="D171">IF(A171=1, AporteInicial+AporteMensal, IF(A171&lt;&gt;"", AporteMensal, ""))</f>
        <v/>
      </c>
      <c r="E171" s="4" t="str" cm="1">
        <f t="array" ref="E171">IF(A171&lt;&gt;"", D171 * PercentualPapel, "")</f>
        <v/>
      </c>
      <c r="F171" s="4" t="str" cm="1">
        <f t="array" ref="F171">IF(A171&lt;&gt;"", D171 * PercentualTijolo, "")</f>
        <v/>
      </c>
      <c r="G171" s="4" t="str" cm="1">
        <f t="array" ref="G171">IF(A171=1, AporteInicial * PercentualPapel, IF(A171&lt;&gt;"", J170, ""))</f>
        <v/>
      </c>
      <c r="H171" s="4" t="str" cm="1">
        <f t="array" ref="H171">IF(A171&lt;&gt;"", G171 * RendimentoPapelCenario, "")</f>
        <v/>
      </c>
      <c r="I171" s="4" t="str" cm="1">
        <f t="array" ref="I171">IF(A171&lt;&gt;"", G171 * (ValorizacaoPapelCenario/12), "")</f>
        <v/>
      </c>
      <c r="J171" s="4" t="str">
        <f t="shared" si="5"/>
        <v/>
      </c>
      <c r="K171" s="4" t="str" cm="1">
        <f t="array" ref="K171">IF(A171=1, AporteInicial * PercentualTijolo, IF(A171&lt;&gt;"", N170, ""))</f>
        <v/>
      </c>
      <c r="L171" s="4" t="str" cm="1">
        <f t="array" ref="L171">IF(A171&lt;&gt;"", K171 * RendimentoTijoloCenario, "")</f>
        <v/>
      </c>
      <c r="M171" s="4" t="str" cm="1">
        <f t="array" ref="M171">IF(A171&lt;&gt;"", K171 * (ValorizacaoTijoloCenario/12), "")</f>
        <v/>
      </c>
      <c r="N171" s="4" t="str">
        <f>IF(A171&lt;&gt;"", K171 + F171 + L171 + M171, "")</f>
        <v/>
      </c>
      <c r="O171" s="4" t="str">
        <f>IF(A171&lt;&gt;"", H171 + L171, "")</f>
        <v/>
      </c>
      <c r="P171" s="4" t="str">
        <f>IF(A171&lt;&gt;"", J171 + N171, "")</f>
        <v/>
      </c>
    </row>
    <row r="172" spans="1:16">
      <c r="A172" t="str" cm="1">
        <f t="array" ref="A172">IF(ROW()-1 &lt;= AnosSimulacao*12, ROW()-1, "")</f>
        <v/>
      </c>
      <c r="B172" t="str">
        <f t="shared" si="4"/>
        <v/>
      </c>
      <c r="D172" s="4" t="str" cm="1">
        <f t="array" ref="D172">IF(A172=1, AporteInicial+AporteMensal, IF(A172&lt;&gt;"", AporteMensal, ""))</f>
        <v/>
      </c>
      <c r="E172" s="4" t="str" cm="1">
        <f t="array" ref="E172">IF(A172&lt;&gt;"", D172 * PercentualPapel, "")</f>
        <v/>
      </c>
      <c r="F172" s="4" t="str" cm="1">
        <f t="array" ref="F172">IF(A172&lt;&gt;"", D172 * PercentualTijolo, "")</f>
        <v/>
      </c>
      <c r="G172" s="4" t="str" cm="1">
        <f t="array" ref="G172">IF(A172=1, AporteInicial * PercentualPapel, IF(A172&lt;&gt;"", J171, ""))</f>
        <v/>
      </c>
      <c r="H172" s="4" t="str" cm="1">
        <f t="array" ref="H172">IF(A172&lt;&gt;"", G172 * RendimentoPapelCenario, "")</f>
        <v/>
      </c>
      <c r="I172" s="4" t="str" cm="1">
        <f t="array" ref="I172">IF(A172&lt;&gt;"", G172 * (ValorizacaoPapelCenario/12), "")</f>
        <v/>
      </c>
      <c r="J172" s="4" t="str">
        <f t="shared" si="5"/>
        <v/>
      </c>
      <c r="K172" s="4" t="str" cm="1">
        <f t="array" ref="K172">IF(A172=1, AporteInicial * PercentualTijolo, IF(A172&lt;&gt;"", N171, ""))</f>
        <v/>
      </c>
      <c r="L172" s="4" t="str" cm="1">
        <f t="array" ref="L172">IF(A172&lt;&gt;"", K172 * RendimentoTijoloCenario, "")</f>
        <v/>
      </c>
      <c r="M172" s="4" t="str" cm="1">
        <f t="array" ref="M172">IF(A172&lt;&gt;"", K172 * (ValorizacaoTijoloCenario/12), "")</f>
        <v/>
      </c>
      <c r="N172" s="4" t="str">
        <f>IF(A172&lt;&gt;"", K172 + F172 + L172 + M172, "")</f>
        <v/>
      </c>
      <c r="O172" s="4" t="str">
        <f>IF(A172&lt;&gt;"", H172 + L172, "")</f>
        <v/>
      </c>
      <c r="P172" s="4" t="str">
        <f>IF(A172&lt;&gt;"", J172 + N172, "")</f>
        <v/>
      </c>
    </row>
    <row r="173" spans="1:16">
      <c r="A173" t="str" cm="1">
        <f t="array" ref="A173">IF(ROW()-1 &lt;= AnosSimulacao*12, ROW()-1, "")</f>
        <v/>
      </c>
      <c r="B173" t="str">
        <f t="shared" si="4"/>
        <v/>
      </c>
      <c r="D173" s="4" t="str" cm="1">
        <f t="array" ref="D173">IF(A173=1, AporteInicial+AporteMensal, IF(A173&lt;&gt;"", AporteMensal, ""))</f>
        <v/>
      </c>
      <c r="E173" s="4" t="str" cm="1">
        <f t="array" ref="E173">IF(A173&lt;&gt;"", D173 * PercentualPapel, "")</f>
        <v/>
      </c>
      <c r="F173" s="4" t="str" cm="1">
        <f t="array" ref="F173">IF(A173&lt;&gt;"", D173 * PercentualTijolo, "")</f>
        <v/>
      </c>
      <c r="G173" s="4" t="str" cm="1">
        <f t="array" ref="G173">IF(A173=1, AporteInicial * PercentualPapel, IF(A173&lt;&gt;"", J172, ""))</f>
        <v/>
      </c>
      <c r="H173" s="4" t="str" cm="1">
        <f t="array" ref="H173">IF(A173&lt;&gt;"", G173 * RendimentoPapelCenario, "")</f>
        <v/>
      </c>
      <c r="I173" s="4" t="str" cm="1">
        <f t="array" ref="I173">IF(A173&lt;&gt;"", G173 * (ValorizacaoPapelCenario/12), "")</f>
        <v/>
      </c>
      <c r="J173" s="4" t="str">
        <f t="shared" si="5"/>
        <v/>
      </c>
      <c r="K173" s="4" t="str" cm="1">
        <f t="array" ref="K173">IF(A173=1, AporteInicial * PercentualTijolo, IF(A173&lt;&gt;"", N172, ""))</f>
        <v/>
      </c>
      <c r="L173" s="4" t="str" cm="1">
        <f t="array" ref="L173">IF(A173&lt;&gt;"", K173 * RendimentoTijoloCenario, "")</f>
        <v/>
      </c>
      <c r="M173" s="4" t="str" cm="1">
        <f t="array" ref="M173">IF(A173&lt;&gt;"", K173 * (ValorizacaoTijoloCenario/12), "")</f>
        <v/>
      </c>
      <c r="N173" s="4" t="str">
        <f>IF(A173&lt;&gt;"", K173 + F173 + L173 + M173, "")</f>
        <v/>
      </c>
      <c r="O173" s="4" t="str">
        <f>IF(A173&lt;&gt;"", H173 + L173, "")</f>
        <v/>
      </c>
      <c r="P173" s="4" t="str">
        <f>IF(A173&lt;&gt;"", J173 + N173, "")</f>
        <v/>
      </c>
    </row>
    <row r="174" spans="1:16">
      <c r="A174" t="str" cm="1">
        <f t="array" ref="A174">IF(ROW()-1 &lt;= AnosSimulacao*12, ROW()-1, "")</f>
        <v/>
      </c>
      <c r="B174" t="str">
        <f t="shared" si="4"/>
        <v/>
      </c>
      <c r="D174" s="4" t="str" cm="1">
        <f t="array" ref="D174">IF(A174=1, AporteInicial+AporteMensal, IF(A174&lt;&gt;"", AporteMensal, ""))</f>
        <v/>
      </c>
      <c r="E174" s="4" t="str" cm="1">
        <f t="array" ref="E174">IF(A174&lt;&gt;"", D174 * PercentualPapel, "")</f>
        <v/>
      </c>
      <c r="F174" s="4" t="str" cm="1">
        <f t="array" ref="F174">IF(A174&lt;&gt;"", D174 * PercentualTijolo, "")</f>
        <v/>
      </c>
      <c r="G174" s="4" t="str" cm="1">
        <f t="array" ref="G174">IF(A174=1, AporteInicial * PercentualPapel, IF(A174&lt;&gt;"", J173, ""))</f>
        <v/>
      </c>
      <c r="H174" s="4" t="str" cm="1">
        <f t="array" ref="H174">IF(A174&lt;&gt;"", G174 * RendimentoPapelCenario, "")</f>
        <v/>
      </c>
      <c r="I174" s="4" t="str" cm="1">
        <f t="array" ref="I174">IF(A174&lt;&gt;"", G174 * (ValorizacaoPapelCenario/12), "")</f>
        <v/>
      </c>
      <c r="J174" s="4" t="str">
        <f t="shared" si="5"/>
        <v/>
      </c>
      <c r="K174" s="4" t="str" cm="1">
        <f t="array" ref="K174">IF(A174=1, AporteInicial * PercentualTijolo, IF(A174&lt;&gt;"", N173, ""))</f>
        <v/>
      </c>
      <c r="L174" s="4" t="str" cm="1">
        <f t="array" ref="L174">IF(A174&lt;&gt;"", K174 * RendimentoTijoloCenario, "")</f>
        <v/>
      </c>
      <c r="M174" s="4" t="str" cm="1">
        <f t="array" ref="M174">IF(A174&lt;&gt;"", K174 * (ValorizacaoTijoloCenario/12), "")</f>
        <v/>
      </c>
      <c r="N174" s="4" t="str">
        <f>IF(A174&lt;&gt;"", K174 + F174 + L174 + M174, "")</f>
        <v/>
      </c>
      <c r="O174" s="4" t="str">
        <f>IF(A174&lt;&gt;"", H174 + L174, "")</f>
        <v/>
      </c>
      <c r="P174" s="4" t="str">
        <f>IF(A174&lt;&gt;"", J174 + N174, "")</f>
        <v/>
      </c>
    </row>
    <row r="175" spans="1:16">
      <c r="A175" t="str" cm="1">
        <f t="array" ref="A175">IF(ROW()-1 &lt;= AnosSimulacao*12, ROW()-1, "")</f>
        <v/>
      </c>
      <c r="B175" t="str">
        <f t="shared" si="4"/>
        <v/>
      </c>
      <c r="D175" s="4" t="str" cm="1">
        <f t="array" ref="D175">IF(A175=1, AporteInicial+AporteMensal, IF(A175&lt;&gt;"", AporteMensal, ""))</f>
        <v/>
      </c>
      <c r="E175" s="4" t="str" cm="1">
        <f t="array" ref="E175">IF(A175&lt;&gt;"", D175 * PercentualPapel, "")</f>
        <v/>
      </c>
      <c r="F175" s="4" t="str" cm="1">
        <f t="array" ref="F175">IF(A175&lt;&gt;"", D175 * PercentualTijolo, "")</f>
        <v/>
      </c>
      <c r="G175" s="4" t="str" cm="1">
        <f t="array" ref="G175">IF(A175=1, AporteInicial * PercentualPapel, IF(A175&lt;&gt;"", J174, ""))</f>
        <v/>
      </c>
      <c r="H175" s="4" t="str" cm="1">
        <f t="array" ref="H175">IF(A175&lt;&gt;"", G175 * RendimentoPapelCenario, "")</f>
        <v/>
      </c>
      <c r="I175" s="4" t="str" cm="1">
        <f t="array" ref="I175">IF(A175&lt;&gt;"", G175 * (ValorizacaoPapelCenario/12), "")</f>
        <v/>
      </c>
      <c r="J175" s="4" t="str">
        <f t="shared" si="5"/>
        <v/>
      </c>
      <c r="K175" s="4" t="str" cm="1">
        <f t="array" ref="K175">IF(A175=1, AporteInicial * PercentualTijolo, IF(A175&lt;&gt;"", N174, ""))</f>
        <v/>
      </c>
      <c r="L175" s="4" t="str" cm="1">
        <f t="array" ref="L175">IF(A175&lt;&gt;"", K175 * RendimentoTijoloCenario, "")</f>
        <v/>
      </c>
      <c r="M175" s="4" t="str" cm="1">
        <f t="array" ref="M175">IF(A175&lt;&gt;"", K175 * (ValorizacaoTijoloCenario/12), "")</f>
        <v/>
      </c>
      <c r="N175" s="4" t="str">
        <f>IF(A175&lt;&gt;"", K175 + F175 + L175 + M175, "")</f>
        <v/>
      </c>
      <c r="O175" s="4" t="str">
        <f>IF(A175&lt;&gt;"", H175 + L175, "")</f>
        <v/>
      </c>
      <c r="P175" s="4" t="str">
        <f>IF(A175&lt;&gt;"", J175 + N175, "")</f>
        <v/>
      </c>
    </row>
    <row r="176" spans="1:16">
      <c r="A176" t="str" cm="1">
        <f t="array" ref="A176">IF(ROW()-1 &lt;= AnosSimulacao*12, ROW()-1, "")</f>
        <v/>
      </c>
      <c r="B176" t="str">
        <f t="shared" si="4"/>
        <v/>
      </c>
      <c r="D176" s="4" t="str" cm="1">
        <f t="array" ref="D176">IF(A176=1, AporteInicial+AporteMensal, IF(A176&lt;&gt;"", AporteMensal, ""))</f>
        <v/>
      </c>
      <c r="E176" s="4" t="str" cm="1">
        <f t="array" ref="E176">IF(A176&lt;&gt;"", D176 * PercentualPapel, "")</f>
        <v/>
      </c>
      <c r="F176" s="4" t="str" cm="1">
        <f t="array" ref="F176">IF(A176&lt;&gt;"", D176 * PercentualTijolo, "")</f>
        <v/>
      </c>
      <c r="G176" s="4" t="str" cm="1">
        <f t="array" ref="G176">IF(A176=1, AporteInicial * PercentualPapel, IF(A176&lt;&gt;"", J175, ""))</f>
        <v/>
      </c>
      <c r="H176" s="4" t="str" cm="1">
        <f t="array" ref="H176">IF(A176&lt;&gt;"", G176 * RendimentoPapelCenario, "")</f>
        <v/>
      </c>
      <c r="I176" s="4" t="str" cm="1">
        <f t="array" ref="I176">IF(A176&lt;&gt;"", G176 * (ValorizacaoPapelCenario/12), "")</f>
        <v/>
      </c>
      <c r="J176" s="4" t="str">
        <f t="shared" si="5"/>
        <v/>
      </c>
      <c r="K176" s="4" t="str" cm="1">
        <f t="array" ref="K176">IF(A176=1, AporteInicial * PercentualTijolo, IF(A176&lt;&gt;"", N175, ""))</f>
        <v/>
      </c>
      <c r="L176" s="4" t="str" cm="1">
        <f t="array" ref="L176">IF(A176&lt;&gt;"", K176 * RendimentoTijoloCenario, "")</f>
        <v/>
      </c>
      <c r="M176" s="4" t="str" cm="1">
        <f t="array" ref="M176">IF(A176&lt;&gt;"", K176 * (ValorizacaoTijoloCenario/12), "")</f>
        <v/>
      </c>
      <c r="N176" s="4" t="str">
        <f>IF(A176&lt;&gt;"", K176 + F176 + L176 + M176, "")</f>
        <v/>
      </c>
      <c r="O176" s="4" t="str">
        <f>IF(A176&lt;&gt;"", H176 + L176, "")</f>
        <v/>
      </c>
      <c r="P176" s="4" t="str">
        <f>IF(A176&lt;&gt;"", J176 + N176, "")</f>
        <v/>
      </c>
    </row>
    <row r="177" spans="1:16">
      <c r="A177" t="str" cm="1">
        <f t="array" ref="A177">IF(ROW()-1 &lt;= AnosSimulacao*12, ROW()-1, "")</f>
        <v/>
      </c>
      <c r="B177" t="str">
        <f t="shared" si="4"/>
        <v/>
      </c>
      <c r="D177" s="4" t="str" cm="1">
        <f t="array" ref="D177">IF(A177=1, AporteInicial+AporteMensal, IF(A177&lt;&gt;"", AporteMensal, ""))</f>
        <v/>
      </c>
      <c r="E177" s="4" t="str" cm="1">
        <f t="array" ref="E177">IF(A177&lt;&gt;"", D177 * PercentualPapel, "")</f>
        <v/>
      </c>
      <c r="F177" s="4" t="str" cm="1">
        <f t="array" ref="F177">IF(A177&lt;&gt;"", D177 * PercentualTijolo, "")</f>
        <v/>
      </c>
      <c r="G177" s="4" t="str" cm="1">
        <f t="array" ref="G177">IF(A177=1, AporteInicial * PercentualPapel, IF(A177&lt;&gt;"", J176, ""))</f>
        <v/>
      </c>
      <c r="H177" s="4" t="str" cm="1">
        <f t="array" ref="H177">IF(A177&lt;&gt;"", G177 * RendimentoPapelCenario, "")</f>
        <v/>
      </c>
      <c r="I177" s="4" t="str" cm="1">
        <f t="array" ref="I177">IF(A177&lt;&gt;"", G177 * (ValorizacaoPapelCenario/12), "")</f>
        <v/>
      </c>
      <c r="J177" s="4" t="str">
        <f t="shared" si="5"/>
        <v/>
      </c>
      <c r="K177" s="4" t="str" cm="1">
        <f t="array" ref="K177">IF(A177=1, AporteInicial * PercentualTijolo, IF(A177&lt;&gt;"", N176, ""))</f>
        <v/>
      </c>
      <c r="L177" s="4" t="str" cm="1">
        <f t="array" ref="L177">IF(A177&lt;&gt;"", K177 * RendimentoTijoloCenario, "")</f>
        <v/>
      </c>
      <c r="M177" s="4" t="str" cm="1">
        <f t="array" ref="M177">IF(A177&lt;&gt;"", K177 * (ValorizacaoTijoloCenario/12), "")</f>
        <v/>
      </c>
      <c r="N177" s="4" t="str">
        <f>IF(A177&lt;&gt;"", K177 + F177 + L177 + M177, "")</f>
        <v/>
      </c>
      <c r="O177" s="4" t="str">
        <f>IF(A177&lt;&gt;"", H177 + L177, "")</f>
        <v/>
      </c>
      <c r="P177" s="4" t="str">
        <f>IF(A177&lt;&gt;"", J177 + N177, "")</f>
        <v/>
      </c>
    </row>
    <row r="178" spans="1:16">
      <c r="A178" t="str" cm="1">
        <f t="array" ref="A178">IF(ROW()-1 &lt;= AnosSimulacao*12, ROW()-1, "")</f>
        <v/>
      </c>
      <c r="B178" t="str">
        <f t="shared" si="4"/>
        <v/>
      </c>
      <c r="D178" s="4" t="str" cm="1">
        <f t="array" ref="D178">IF(A178=1, AporteInicial+AporteMensal, IF(A178&lt;&gt;"", AporteMensal, ""))</f>
        <v/>
      </c>
      <c r="E178" s="4" t="str" cm="1">
        <f t="array" ref="E178">IF(A178&lt;&gt;"", D178 * PercentualPapel, "")</f>
        <v/>
      </c>
      <c r="F178" s="4" t="str" cm="1">
        <f t="array" ref="F178">IF(A178&lt;&gt;"", D178 * PercentualTijolo, "")</f>
        <v/>
      </c>
      <c r="G178" s="4" t="str" cm="1">
        <f t="array" ref="G178">IF(A178=1, AporteInicial * PercentualPapel, IF(A178&lt;&gt;"", J177, ""))</f>
        <v/>
      </c>
      <c r="H178" s="4" t="str" cm="1">
        <f t="array" ref="H178">IF(A178&lt;&gt;"", G178 * RendimentoPapelCenario, "")</f>
        <v/>
      </c>
      <c r="I178" s="4" t="str" cm="1">
        <f t="array" ref="I178">IF(A178&lt;&gt;"", G178 * (ValorizacaoPapelCenario/12), "")</f>
        <v/>
      </c>
      <c r="J178" s="4" t="str">
        <f t="shared" si="5"/>
        <v/>
      </c>
      <c r="K178" s="4" t="str" cm="1">
        <f t="array" ref="K178">IF(A178=1, AporteInicial * PercentualTijolo, IF(A178&lt;&gt;"", N177, ""))</f>
        <v/>
      </c>
      <c r="L178" s="4" t="str" cm="1">
        <f t="array" ref="L178">IF(A178&lt;&gt;"", K178 * RendimentoTijoloCenario, "")</f>
        <v/>
      </c>
      <c r="M178" s="4" t="str" cm="1">
        <f t="array" ref="M178">IF(A178&lt;&gt;"", K178 * (ValorizacaoTijoloCenario/12), "")</f>
        <v/>
      </c>
      <c r="N178" s="4" t="str">
        <f>IF(A178&lt;&gt;"", K178 + F178 + L178 + M178, "")</f>
        <v/>
      </c>
      <c r="O178" s="4" t="str">
        <f>IF(A178&lt;&gt;"", H178 + L178, "")</f>
        <v/>
      </c>
      <c r="P178" s="4" t="str">
        <f>IF(A178&lt;&gt;"", J178 + N178, "")</f>
        <v/>
      </c>
    </row>
    <row r="179" spans="1:16">
      <c r="A179" t="str" cm="1">
        <f t="array" ref="A179">IF(ROW()-1 &lt;= AnosSimulacao*12, ROW()-1, "")</f>
        <v/>
      </c>
      <c r="B179" t="str">
        <f t="shared" si="4"/>
        <v/>
      </c>
      <c r="D179" s="4" t="str" cm="1">
        <f t="array" ref="D179">IF(A179=1, AporteInicial+AporteMensal, IF(A179&lt;&gt;"", AporteMensal, ""))</f>
        <v/>
      </c>
      <c r="E179" s="4" t="str" cm="1">
        <f t="array" ref="E179">IF(A179&lt;&gt;"", D179 * PercentualPapel, "")</f>
        <v/>
      </c>
      <c r="F179" s="4" t="str" cm="1">
        <f t="array" ref="F179">IF(A179&lt;&gt;"", D179 * PercentualTijolo, "")</f>
        <v/>
      </c>
      <c r="G179" s="4" t="str" cm="1">
        <f t="array" ref="G179">IF(A179=1, AporteInicial * PercentualPapel, IF(A179&lt;&gt;"", J178, ""))</f>
        <v/>
      </c>
      <c r="H179" s="4" t="str" cm="1">
        <f t="array" ref="H179">IF(A179&lt;&gt;"", G179 * RendimentoPapelCenario, "")</f>
        <v/>
      </c>
      <c r="I179" s="4" t="str" cm="1">
        <f t="array" ref="I179">IF(A179&lt;&gt;"", G179 * (ValorizacaoPapelCenario/12), "")</f>
        <v/>
      </c>
      <c r="J179" s="4" t="str">
        <f t="shared" si="5"/>
        <v/>
      </c>
      <c r="K179" s="4" t="str" cm="1">
        <f t="array" ref="K179">IF(A179=1, AporteInicial * PercentualTijolo, IF(A179&lt;&gt;"", N178, ""))</f>
        <v/>
      </c>
      <c r="L179" s="4" t="str" cm="1">
        <f t="array" ref="L179">IF(A179&lt;&gt;"", K179 * RendimentoTijoloCenario, "")</f>
        <v/>
      </c>
      <c r="M179" s="4" t="str" cm="1">
        <f t="array" ref="M179">IF(A179&lt;&gt;"", K179 * (ValorizacaoTijoloCenario/12), "")</f>
        <v/>
      </c>
      <c r="N179" s="4" t="str">
        <f>IF(A179&lt;&gt;"", K179 + F179 + L179 + M179, "")</f>
        <v/>
      </c>
      <c r="O179" s="4" t="str">
        <f>IF(A179&lt;&gt;"", H179 + L179, "")</f>
        <v/>
      </c>
      <c r="P179" s="4" t="str">
        <f>IF(A179&lt;&gt;"", J179 + N179, "")</f>
        <v/>
      </c>
    </row>
    <row r="180" spans="1:16">
      <c r="A180" t="str" cm="1">
        <f t="array" ref="A180">IF(ROW()-1 &lt;= AnosSimulacao*12, ROW()-1, "")</f>
        <v/>
      </c>
      <c r="B180" t="str">
        <f t="shared" si="4"/>
        <v/>
      </c>
      <c r="D180" s="4" t="str" cm="1">
        <f t="array" ref="D180">IF(A180=1, AporteInicial+AporteMensal, IF(A180&lt;&gt;"", AporteMensal, ""))</f>
        <v/>
      </c>
      <c r="E180" s="4" t="str" cm="1">
        <f t="array" ref="E180">IF(A180&lt;&gt;"", D180 * PercentualPapel, "")</f>
        <v/>
      </c>
      <c r="F180" s="4" t="str" cm="1">
        <f t="array" ref="F180">IF(A180&lt;&gt;"", D180 * PercentualTijolo, "")</f>
        <v/>
      </c>
      <c r="G180" s="4" t="str" cm="1">
        <f t="array" ref="G180">IF(A180=1, AporteInicial * PercentualPapel, IF(A180&lt;&gt;"", J179, ""))</f>
        <v/>
      </c>
      <c r="H180" s="4" t="str" cm="1">
        <f t="array" ref="H180">IF(A180&lt;&gt;"", G180 * RendimentoPapelCenario, "")</f>
        <v/>
      </c>
      <c r="I180" s="4" t="str" cm="1">
        <f t="array" ref="I180">IF(A180&lt;&gt;"", G180 * (ValorizacaoPapelCenario/12), "")</f>
        <v/>
      </c>
      <c r="J180" s="4" t="str">
        <f t="shared" si="5"/>
        <v/>
      </c>
      <c r="K180" s="4" t="str" cm="1">
        <f t="array" ref="K180">IF(A180=1, AporteInicial * PercentualTijolo, IF(A180&lt;&gt;"", N179, ""))</f>
        <v/>
      </c>
      <c r="L180" s="4" t="str" cm="1">
        <f t="array" ref="L180">IF(A180&lt;&gt;"", K180 * RendimentoTijoloCenario, "")</f>
        <v/>
      </c>
      <c r="M180" s="4" t="str" cm="1">
        <f t="array" ref="M180">IF(A180&lt;&gt;"", K180 * (ValorizacaoTijoloCenario/12), "")</f>
        <v/>
      </c>
      <c r="N180" s="4" t="str">
        <f>IF(A180&lt;&gt;"", K180 + F180 + L180 + M180, "")</f>
        <v/>
      </c>
      <c r="O180" s="4" t="str">
        <f>IF(A180&lt;&gt;"", H180 + L180, "")</f>
        <v/>
      </c>
      <c r="P180" s="4" t="str">
        <f>IF(A180&lt;&gt;"", J180 + N180, "")</f>
        <v/>
      </c>
    </row>
    <row r="181" spans="1:16">
      <c r="A181" t="str" cm="1">
        <f t="array" ref="A181">IF(ROW()-1 &lt;= AnosSimulacao*12, ROW()-1, "")</f>
        <v/>
      </c>
      <c r="B181" t="str">
        <f t="shared" si="4"/>
        <v/>
      </c>
      <c r="D181" s="4" t="str" cm="1">
        <f t="array" ref="D181">IF(A181=1, AporteInicial+AporteMensal, IF(A181&lt;&gt;"", AporteMensal, ""))</f>
        <v/>
      </c>
      <c r="E181" s="4" t="str" cm="1">
        <f t="array" ref="E181">IF(A181&lt;&gt;"", D181 * PercentualPapel, "")</f>
        <v/>
      </c>
      <c r="F181" s="4" t="str" cm="1">
        <f t="array" ref="F181">IF(A181&lt;&gt;"", D181 * PercentualTijolo, "")</f>
        <v/>
      </c>
      <c r="G181" s="4" t="str" cm="1">
        <f t="array" ref="G181">IF(A181=1, AporteInicial * PercentualPapel, IF(A181&lt;&gt;"", J180, ""))</f>
        <v/>
      </c>
      <c r="H181" s="4" t="str" cm="1">
        <f t="array" ref="H181">IF(A181&lt;&gt;"", G181 * RendimentoPapelCenario, "")</f>
        <v/>
      </c>
      <c r="I181" s="4" t="str" cm="1">
        <f t="array" ref="I181">IF(A181&lt;&gt;"", G181 * (ValorizacaoPapelCenario/12), "")</f>
        <v/>
      </c>
      <c r="J181" s="4" t="str">
        <f t="shared" si="5"/>
        <v/>
      </c>
      <c r="K181" s="4" t="str" cm="1">
        <f t="array" ref="K181">IF(A181=1, AporteInicial * PercentualTijolo, IF(A181&lt;&gt;"", N180, ""))</f>
        <v/>
      </c>
      <c r="L181" s="4" t="str" cm="1">
        <f t="array" ref="L181">IF(A181&lt;&gt;"", K181 * RendimentoTijoloCenario, "")</f>
        <v/>
      </c>
      <c r="M181" s="4" t="str" cm="1">
        <f t="array" ref="M181">IF(A181&lt;&gt;"", K181 * (ValorizacaoTijoloCenario/12), "")</f>
        <v/>
      </c>
      <c r="N181" s="4" t="str">
        <f>IF(A181&lt;&gt;"", K181 + F181 + L181 + M181, "")</f>
        <v/>
      </c>
      <c r="O181" s="4" t="str">
        <f>IF(A181&lt;&gt;"", H181 + L181, "")</f>
        <v/>
      </c>
      <c r="P181" s="4" t="str">
        <f>IF(A181&lt;&gt;"", J181 + N181, "")</f>
        <v/>
      </c>
    </row>
    <row r="182" spans="1:16">
      <c r="A182" t="str" cm="1">
        <f t="array" ref="A182">IF(ROW()-1 &lt;= AnosSimulacao*12, ROW()-1, "")</f>
        <v/>
      </c>
      <c r="B182" t="str">
        <f t="shared" si="4"/>
        <v/>
      </c>
      <c r="D182" s="4" t="str" cm="1">
        <f t="array" ref="D182">IF(A182=1, AporteInicial+AporteMensal, IF(A182&lt;&gt;"", AporteMensal, ""))</f>
        <v/>
      </c>
      <c r="E182" s="4" t="str" cm="1">
        <f t="array" ref="E182">IF(A182&lt;&gt;"", D182 * PercentualPapel, "")</f>
        <v/>
      </c>
      <c r="F182" s="4" t="str" cm="1">
        <f t="array" ref="F182">IF(A182&lt;&gt;"", D182 * PercentualTijolo, "")</f>
        <v/>
      </c>
      <c r="G182" s="4" t="str" cm="1">
        <f t="array" ref="G182">IF(A182=1, AporteInicial * PercentualPapel, IF(A182&lt;&gt;"", J181, ""))</f>
        <v/>
      </c>
      <c r="H182" s="4" t="str" cm="1">
        <f t="array" ref="H182">IF(A182&lt;&gt;"", G182 * RendimentoPapelCenario, "")</f>
        <v/>
      </c>
      <c r="I182" s="4" t="str" cm="1">
        <f t="array" ref="I182">IF(A182&lt;&gt;"", G182 * (ValorizacaoPapelCenario/12), "")</f>
        <v/>
      </c>
      <c r="J182" s="4" t="str">
        <f t="shared" si="5"/>
        <v/>
      </c>
      <c r="K182" s="4" t="str" cm="1">
        <f t="array" ref="K182">IF(A182=1, AporteInicial * PercentualTijolo, IF(A182&lt;&gt;"", N181, ""))</f>
        <v/>
      </c>
      <c r="L182" s="4" t="str" cm="1">
        <f t="array" ref="L182">IF(A182&lt;&gt;"", K182 * RendimentoTijoloCenario, "")</f>
        <v/>
      </c>
      <c r="M182" s="4" t="str" cm="1">
        <f t="array" ref="M182">IF(A182&lt;&gt;"", K182 * (ValorizacaoTijoloCenario/12), "")</f>
        <v/>
      </c>
      <c r="N182" s="4" t="str">
        <f>IF(A182&lt;&gt;"", K182 + F182 + L182 + M182, "")</f>
        <v/>
      </c>
      <c r="O182" s="4" t="str">
        <f>IF(A182&lt;&gt;"", H182 + L182, "")</f>
        <v/>
      </c>
      <c r="P182" s="4" t="str">
        <f>IF(A182&lt;&gt;"", J182 + N182, "")</f>
        <v/>
      </c>
    </row>
    <row r="183" spans="1:16">
      <c r="A183" t="str" cm="1">
        <f t="array" ref="A183">IF(ROW()-1 &lt;= AnosSimulacao*12, ROW()-1, "")</f>
        <v/>
      </c>
      <c r="B183" t="str">
        <f t="shared" si="4"/>
        <v/>
      </c>
      <c r="D183" s="4" t="str" cm="1">
        <f t="array" ref="D183">IF(A183=1, AporteInicial+AporteMensal, IF(A183&lt;&gt;"", AporteMensal, ""))</f>
        <v/>
      </c>
      <c r="E183" s="4" t="str" cm="1">
        <f t="array" ref="E183">IF(A183&lt;&gt;"", D183 * PercentualPapel, "")</f>
        <v/>
      </c>
      <c r="F183" s="4" t="str" cm="1">
        <f t="array" ref="F183">IF(A183&lt;&gt;"", D183 * PercentualTijolo, "")</f>
        <v/>
      </c>
      <c r="G183" s="4" t="str" cm="1">
        <f t="array" ref="G183">IF(A183=1, AporteInicial * PercentualPapel, IF(A183&lt;&gt;"", J182, ""))</f>
        <v/>
      </c>
      <c r="H183" s="4" t="str" cm="1">
        <f t="array" ref="H183">IF(A183&lt;&gt;"", G183 * RendimentoPapelCenario, "")</f>
        <v/>
      </c>
      <c r="I183" s="4" t="str" cm="1">
        <f t="array" ref="I183">IF(A183&lt;&gt;"", G183 * (ValorizacaoPapelCenario/12), "")</f>
        <v/>
      </c>
      <c r="J183" s="4" t="str">
        <f t="shared" si="5"/>
        <v/>
      </c>
      <c r="K183" s="4" t="str" cm="1">
        <f t="array" ref="K183">IF(A183=1, AporteInicial * PercentualTijolo, IF(A183&lt;&gt;"", N182, ""))</f>
        <v/>
      </c>
      <c r="L183" s="4" t="str" cm="1">
        <f t="array" ref="L183">IF(A183&lt;&gt;"", K183 * RendimentoTijoloCenario, "")</f>
        <v/>
      </c>
      <c r="M183" s="4" t="str" cm="1">
        <f t="array" ref="M183">IF(A183&lt;&gt;"", K183 * (ValorizacaoTijoloCenario/12), "")</f>
        <v/>
      </c>
      <c r="N183" s="4" t="str">
        <f>IF(A183&lt;&gt;"", K183 + F183 + L183 + M183, "")</f>
        <v/>
      </c>
      <c r="O183" s="4" t="str">
        <f>IF(A183&lt;&gt;"", H183 + L183, "")</f>
        <v/>
      </c>
      <c r="P183" s="4" t="str">
        <f>IF(A183&lt;&gt;"", J183 + N183, "")</f>
        <v/>
      </c>
    </row>
    <row r="184" spans="1:16">
      <c r="A184" t="str" cm="1">
        <f t="array" ref="A184">IF(ROW()-1 &lt;= AnosSimulacao*12, ROW()-1, "")</f>
        <v/>
      </c>
      <c r="B184" t="str">
        <f t="shared" si="4"/>
        <v/>
      </c>
      <c r="D184" s="4" t="str" cm="1">
        <f t="array" ref="D184">IF(A184=1, AporteInicial+AporteMensal, IF(A184&lt;&gt;"", AporteMensal, ""))</f>
        <v/>
      </c>
      <c r="E184" s="4" t="str" cm="1">
        <f t="array" ref="E184">IF(A184&lt;&gt;"", D184 * PercentualPapel, "")</f>
        <v/>
      </c>
      <c r="F184" s="4" t="str" cm="1">
        <f t="array" ref="F184">IF(A184&lt;&gt;"", D184 * PercentualTijolo, "")</f>
        <v/>
      </c>
      <c r="G184" s="4" t="str" cm="1">
        <f t="array" ref="G184">IF(A184=1, AporteInicial * PercentualPapel, IF(A184&lt;&gt;"", J183, ""))</f>
        <v/>
      </c>
      <c r="H184" s="4" t="str" cm="1">
        <f t="array" ref="H184">IF(A184&lt;&gt;"", G184 * RendimentoPapelCenario, "")</f>
        <v/>
      </c>
      <c r="I184" s="4" t="str" cm="1">
        <f t="array" ref="I184">IF(A184&lt;&gt;"", G184 * (ValorizacaoPapelCenario/12), "")</f>
        <v/>
      </c>
      <c r="J184" s="4" t="str">
        <f t="shared" si="5"/>
        <v/>
      </c>
      <c r="K184" s="4" t="str" cm="1">
        <f t="array" ref="K184">IF(A184=1, AporteInicial * PercentualTijolo, IF(A184&lt;&gt;"", N183, ""))</f>
        <v/>
      </c>
      <c r="L184" s="4" t="str" cm="1">
        <f t="array" ref="L184">IF(A184&lt;&gt;"", K184 * RendimentoTijoloCenario, "")</f>
        <v/>
      </c>
      <c r="M184" s="4" t="str" cm="1">
        <f t="array" ref="M184">IF(A184&lt;&gt;"", K184 * (ValorizacaoTijoloCenario/12), "")</f>
        <v/>
      </c>
      <c r="N184" s="4" t="str">
        <f>IF(A184&lt;&gt;"", K184 + F184 + L184 + M184, "")</f>
        <v/>
      </c>
      <c r="O184" s="4" t="str">
        <f>IF(A184&lt;&gt;"", H184 + L184, "")</f>
        <v/>
      </c>
      <c r="P184" s="4" t="str">
        <f>IF(A184&lt;&gt;"", J184 + N184, "")</f>
        <v/>
      </c>
    </row>
    <row r="185" spans="1:16">
      <c r="A185" t="str" cm="1">
        <f t="array" ref="A185">IF(ROW()-1 &lt;= AnosSimulacao*12, ROW()-1, "")</f>
        <v/>
      </c>
      <c r="B185" t="str">
        <f t="shared" si="4"/>
        <v/>
      </c>
      <c r="D185" s="4" t="str" cm="1">
        <f t="array" ref="D185">IF(A185=1, AporteInicial+AporteMensal, IF(A185&lt;&gt;"", AporteMensal, ""))</f>
        <v/>
      </c>
      <c r="E185" s="4" t="str" cm="1">
        <f t="array" ref="E185">IF(A185&lt;&gt;"", D185 * PercentualPapel, "")</f>
        <v/>
      </c>
      <c r="F185" s="4" t="str" cm="1">
        <f t="array" ref="F185">IF(A185&lt;&gt;"", D185 * PercentualTijolo, "")</f>
        <v/>
      </c>
      <c r="G185" s="4" t="str" cm="1">
        <f t="array" ref="G185">IF(A185=1, AporteInicial * PercentualPapel, IF(A185&lt;&gt;"", J184, ""))</f>
        <v/>
      </c>
      <c r="H185" s="4" t="str" cm="1">
        <f t="array" ref="H185">IF(A185&lt;&gt;"", G185 * RendimentoPapelCenario, "")</f>
        <v/>
      </c>
      <c r="I185" s="4" t="str" cm="1">
        <f t="array" ref="I185">IF(A185&lt;&gt;"", G185 * (ValorizacaoPapelCenario/12), "")</f>
        <v/>
      </c>
      <c r="J185" s="4" t="str">
        <f t="shared" si="5"/>
        <v/>
      </c>
      <c r="K185" s="4" t="str" cm="1">
        <f t="array" ref="K185">IF(A185=1, AporteInicial * PercentualTijolo, IF(A185&lt;&gt;"", N184, ""))</f>
        <v/>
      </c>
      <c r="L185" s="4" t="str" cm="1">
        <f t="array" ref="L185">IF(A185&lt;&gt;"", K185 * RendimentoTijoloCenario, "")</f>
        <v/>
      </c>
      <c r="M185" s="4" t="str" cm="1">
        <f t="array" ref="M185">IF(A185&lt;&gt;"", K185 * (ValorizacaoTijoloCenario/12), "")</f>
        <v/>
      </c>
      <c r="N185" s="4" t="str">
        <f>IF(A185&lt;&gt;"", K185 + F185 + L185 + M185, "")</f>
        <v/>
      </c>
      <c r="O185" s="4" t="str">
        <f>IF(A185&lt;&gt;"", H185 + L185, "")</f>
        <v/>
      </c>
      <c r="P185" s="4" t="str">
        <f>IF(A185&lt;&gt;"", J185 + N185, "")</f>
        <v/>
      </c>
    </row>
    <row r="186" spans="1:16">
      <c r="A186" t="str" cm="1">
        <f t="array" ref="A186">IF(ROW()-1 &lt;= AnosSimulacao*12, ROW()-1, "")</f>
        <v/>
      </c>
      <c r="B186" t="str">
        <f t="shared" si="4"/>
        <v/>
      </c>
      <c r="D186" s="4" t="str" cm="1">
        <f t="array" ref="D186">IF(A186=1, AporteInicial+AporteMensal, IF(A186&lt;&gt;"", AporteMensal, ""))</f>
        <v/>
      </c>
      <c r="E186" s="4" t="str" cm="1">
        <f t="array" ref="E186">IF(A186&lt;&gt;"", D186 * PercentualPapel, "")</f>
        <v/>
      </c>
      <c r="F186" s="4" t="str" cm="1">
        <f t="array" ref="F186">IF(A186&lt;&gt;"", D186 * PercentualTijolo, "")</f>
        <v/>
      </c>
      <c r="G186" s="4" t="str" cm="1">
        <f t="array" ref="G186">IF(A186=1, AporteInicial * PercentualPapel, IF(A186&lt;&gt;"", J185, ""))</f>
        <v/>
      </c>
      <c r="H186" s="4" t="str" cm="1">
        <f t="array" ref="H186">IF(A186&lt;&gt;"", G186 * RendimentoPapelCenario, "")</f>
        <v/>
      </c>
      <c r="I186" s="4" t="str" cm="1">
        <f t="array" ref="I186">IF(A186&lt;&gt;"", G186 * (ValorizacaoPapelCenario/12), "")</f>
        <v/>
      </c>
      <c r="J186" s="4" t="str">
        <f t="shared" si="5"/>
        <v/>
      </c>
      <c r="K186" s="4" t="str" cm="1">
        <f t="array" ref="K186">IF(A186=1, AporteInicial * PercentualTijolo, IF(A186&lt;&gt;"", N185, ""))</f>
        <v/>
      </c>
      <c r="L186" s="4" t="str" cm="1">
        <f t="array" ref="L186">IF(A186&lt;&gt;"", K186 * RendimentoTijoloCenario, "")</f>
        <v/>
      </c>
      <c r="M186" s="4" t="str" cm="1">
        <f t="array" ref="M186">IF(A186&lt;&gt;"", K186 * (ValorizacaoTijoloCenario/12), "")</f>
        <v/>
      </c>
      <c r="N186" s="4" t="str">
        <f>IF(A186&lt;&gt;"", K186 + F186 + L186 + M186, "")</f>
        <v/>
      </c>
      <c r="O186" s="4" t="str">
        <f>IF(A186&lt;&gt;"", H186 + L186, "")</f>
        <v/>
      </c>
      <c r="P186" s="4" t="str">
        <f>IF(A186&lt;&gt;"", J186 + N186, "")</f>
        <v/>
      </c>
    </row>
    <row r="187" spans="1:16">
      <c r="A187" t="str" cm="1">
        <f t="array" ref="A187">IF(ROW()-1 &lt;= AnosSimulacao*12, ROW()-1, "")</f>
        <v/>
      </c>
      <c r="B187" t="str">
        <f t="shared" si="4"/>
        <v/>
      </c>
      <c r="D187" s="4" t="str" cm="1">
        <f t="array" ref="D187">IF(A187=1, AporteInicial+AporteMensal, IF(A187&lt;&gt;"", AporteMensal, ""))</f>
        <v/>
      </c>
      <c r="E187" s="4" t="str" cm="1">
        <f t="array" ref="E187">IF(A187&lt;&gt;"", D187 * PercentualPapel, "")</f>
        <v/>
      </c>
      <c r="F187" s="4" t="str" cm="1">
        <f t="array" ref="F187">IF(A187&lt;&gt;"", D187 * PercentualTijolo, "")</f>
        <v/>
      </c>
      <c r="G187" s="4" t="str" cm="1">
        <f t="array" ref="G187">IF(A187=1, AporteInicial * PercentualPapel, IF(A187&lt;&gt;"", J186, ""))</f>
        <v/>
      </c>
      <c r="H187" s="4" t="str" cm="1">
        <f t="array" ref="H187">IF(A187&lt;&gt;"", G187 * RendimentoPapelCenario, "")</f>
        <v/>
      </c>
      <c r="I187" s="4" t="str" cm="1">
        <f t="array" ref="I187">IF(A187&lt;&gt;"", G187 * (ValorizacaoPapelCenario/12), "")</f>
        <v/>
      </c>
      <c r="J187" s="4" t="str">
        <f t="shared" si="5"/>
        <v/>
      </c>
      <c r="K187" s="4" t="str" cm="1">
        <f t="array" ref="K187">IF(A187=1, AporteInicial * PercentualTijolo, IF(A187&lt;&gt;"", N186, ""))</f>
        <v/>
      </c>
      <c r="L187" s="4" t="str" cm="1">
        <f t="array" ref="L187">IF(A187&lt;&gt;"", K187 * RendimentoTijoloCenario, "")</f>
        <v/>
      </c>
      <c r="M187" s="4" t="str" cm="1">
        <f t="array" ref="M187">IF(A187&lt;&gt;"", K187 * (ValorizacaoTijoloCenario/12), "")</f>
        <v/>
      </c>
      <c r="N187" s="4" t="str">
        <f>IF(A187&lt;&gt;"", K187 + F187 + L187 + M187, "")</f>
        <v/>
      </c>
      <c r="O187" s="4" t="str">
        <f>IF(A187&lt;&gt;"", H187 + L187, "")</f>
        <v/>
      </c>
      <c r="P187" s="4" t="str">
        <f>IF(A187&lt;&gt;"", J187 + N187, "")</f>
        <v/>
      </c>
    </row>
    <row r="188" spans="1:16">
      <c r="A188" t="str" cm="1">
        <f t="array" ref="A188">IF(ROW()-1 &lt;= AnosSimulacao*12, ROW()-1, "")</f>
        <v/>
      </c>
      <c r="B188" t="str">
        <f t="shared" si="4"/>
        <v/>
      </c>
      <c r="D188" s="4" t="str" cm="1">
        <f t="array" ref="D188">IF(A188=1, AporteInicial+AporteMensal, IF(A188&lt;&gt;"", AporteMensal, ""))</f>
        <v/>
      </c>
      <c r="E188" s="4" t="str" cm="1">
        <f t="array" ref="E188">IF(A188&lt;&gt;"", D188 * PercentualPapel, "")</f>
        <v/>
      </c>
      <c r="F188" s="4" t="str" cm="1">
        <f t="array" ref="F188">IF(A188&lt;&gt;"", D188 * PercentualTijolo, "")</f>
        <v/>
      </c>
      <c r="G188" s="4" t="str" cm="1">
        <f t="array" ref="G188">IF(A188=1, AporteInicial * PercentualPapel, IF(A188&lt;&gt;"", J187, ""))</f>
        <v/>
      </c>
      <c r="H188" s="4" t="str" cm="1">
        <f t="array" ref="H188">IF(A188&lt;&gt;"", G188 * RendimentoPapelCenario, "")</f>
        <v/>
      </c>
      <c r="I188" s="4" t="str" cm="1">
        <f t="array" ref="I188">IF(A188&lt;&gt;"", G188 * (ValorizacaoPapelCenario/12), "")</f>
        <v/>
      </c>
      <c r="J188" s="4" t="str">
        <f t="shared" si="5"/>
        <v/>
      </c>
      <c r="K188" s="4" t="str" cm="1">
        <f t="array" ref="K188">IF(A188=1, AporteInicial * PercentualTijolo, IF(A188&lt;&gt;"", N187, ""))</f>
        <v/>
      </c>
      <c r="L188" s="4" t="str" cm="1">
        <f t="array" ref="L188">IF(A188&lt;&gt;"", K188 * RendimentoTijoloCenario, "")</f>
        <v/>
      </c>
      <c r="M188" s="4" t="str" cm="1">
        <f t="array" ref="M188">IF(A188&lt;&gt;"", K188 * (ValorizacaoTijoloCenario/12), "")</f>
        <v/>
      </c>
      <c r="N188" s="4" t="str">
        <f>IF(A188&lt;&gt;"", K188 + F188 + L188 + M188, "")</f>
        <v/>
      </c>
      <c r="O188" s="4" t="str">
        <f>IF(A188&lt;&gt;"", H188 + L188, "")</f>
        <v/>
      </c>
      <c r="P188" s="4" t="str">
        <f>IF(A188&lt;&gt;"", J188 + N188, "")</f>
        <v/>
      </c>
    </row>
    <row r="189" spans="1:16">
      <c r="A189" t="str" cm="1">
        <f t="array" ref="A189">IF(ROW()-1 &lt;= AnosSimulacao*12, ROW()-1, "")</f>
        <v/>
      </c>
      <c r="B189" t="str">
        <f t="shared" si="4"/>
        <v/>
      </c>
      <c r="D189" s="4" t="str" cm="1">
        <f t="array" ref="D189">IF(A189=1, AporteInicial+AporteMensal, IF(A189&lt;&gt;"", AporteMensal, ""))</f>
        <v/>
      </c>
      <c r="E189" s="4" t="str" cm="1">
        <f t="array" ref="E189">IF(A189&lt;&gt;"", D189 * PercentualPapel, "")</f>
        <v/>
      </c>
      <c r="F189" s="4" t="str" cm="1">
        <f t="array" ref="F189">IF(A189&lt;&gt;"", D189 * PercentualTijolo, "")</f>
        <v/>
      </c>
      <c r="G189" s="4" t="str" cm="1">
        <f t="array" ref="G189">IF(A189=1, AporteInicial * PercentualPapel, IF(A189&lt;&gt;"", J188, ""))</f>
        <v/>
      </c>
      <c r="H189" s="4" t="str" cm="1">
        <f t="array" ref="H189">IF(A189&lt;&gt;"", G189 * RendimentoPapelCenario, "")</f>
        <v/>
      </c>
      <c r="I189" s="4" t="str" cm="1">
        <f t="array" ref="I189">IF(A189&lt;&gt;"", G189 * (ValorizacaoPapelCenario/12), "")</f>
        <v/>
      </c>
      <c r="J189" s="4" t="str">
        <f t="shared" si="5"/>
        <v/>
      </c>
      <c r="K189" s="4" t="str" cm="1">
        <f t="array" ref="K189">IF(A189=1, AporteInicial * PercentualTijolo, IF(A189&lt;&gt;"", N188, ""))</f>
        <v/>
      </c>
      <c r="L189" s="4" t="str" cm="1">
        <f t="array" ref="L189">IF(A189&lt;&gt;"", K189 * RendimentoTijoloCenario, "")</f>
        <v/>
      </c>
      <c r="M189" s="4" t="str" cm="1">
        <f t="array" ref="M189">IF(A189&lt;&gt;"", K189 * (ValorizacaoTijoloCenario/12), "")</f>
        <v/>
      </c>
      <c r="N189" s="4" t="str">
        <f>IF(A189&lt;&gt;"", K189 + F189 + L189 + M189, "")</f>
        <v/>
      </c>
      <c r="O189" s="4" t="str">
        <f>IF(A189&lt;&gt;"", H189 + L189, "")</f>
        <v/>
      </c>
      <c r="P189" s="4" t="str">
        <f>IF(A189&lt;&gt;"", J189 + N189, "")</f>
        <v/>
      </c>
    </row>
    <row r="190" spans="1:16">
      <c r="A190" t="str" cm="1">
        <f t="array" ref="A190">IF(ROW()-1 &lt;= AnosSimulacao*12, ROW()-1, "")</f>
        <v/>
      </c>
      <c r="B190" t="str">
        <f t="shared" si="4"/>
        <v/>
      </c>
      <c r="D190" s="4" t="str" cm="1">
        <f t="array" ref="D190">IF(A190=1, AporteInicial+AporteMensal, IF(A190&lt;&gt;"", AporteMensal, ""))</f>
        <v/>
      </c>
      <c r="E190" s="4" t="str" cm="1">
        <f t="array" ref="E190">IF(A190&lt;&gt;"", D190 * PercentualPapel, "")</f>
        <v/>
      </c>
      <c r="F190" s="4" t="str" cm="1">
        <f t="array" ref="F190">IF(A190&lt;&gt;"", D190 * PercentualTijolo, "")</f>
        <v/>
      </c>
      <c r="G190" s="4" t="str" cm="1">
        <f t="array" ref="G190">IF(A190=1, AporteInicial * PercentualPapel, IF(A190&lt;&gt;"", J189, ""))</f>
        <v/>
      </c>
      <c r="H190" s="4" t="str" cm="1">
        <f t="array" ref="H190">IF(A190&lt;&gt;"", G190 * RendimentoPapelCenario, "")</f>
        <v/>
      </c>
      <c r="I190" s="4" t="str" cm="1">
        <f t="array" ref="I190">IF(A190&lt;&gt;"", G190 * (ValorizacaoPapelCenario/12), "")</f>
        <v/>
      </c>
      <c r="J190" s="4" t="str">
        <f t="shared" si="5"/>
        <v/>
      </c>
      <c r="K190" s="4" t="str" cm="1">
        <f t="array" ref="K190">IF(A190=1, AporteInicial * PercentualTijolo, IF(A190&lt;&gt;"", N189, ""))</f>
        <v/>
      </c>
      <c r="L190" s="4" t="str" cm="1">
        <f t="array" ref="L190">IF(A190&lt;&gt;"", K190 * RendimentoTijoloCenario, "")</f>
        <v/>
      </c>
      <c r="M190" s="4" t="str" cm="1">
        <f t="array" ref="M190">IF(A190&lt;&gt;"", K190 * (ValorizacaoTijoloCenario/12), "")</f>
        <v/>
      </c>
      <c r="N190" s="4" t="str">
        <f>IF(A190&lt;&gt;"", K190 + F190 + L190 + M190, "")</f>
        <v/>
      </c>
      <c r="O190" s="4" t="str">
        <f>IF(A190&lt;&gt;"", H190 + L190, "")</f>
        <v/>
      </c>
      <c r="P190" s="4" t="str">
        <f>IF(A190&lt;&gt;"", J190 + N190, "")</f>
        <v/>
      </c>
    </row>
    <row r="191" spans="1:16">
      <c r="A191" t="str" cm="1">
        <f t="array" ref="A191">IF(ROW()-1 &lt;= AnosSimulacao*12, ROW()-1, "")</f>
        <v/>
      </c>
      <c r="B191" t="str">
        <f t="shared" si="4"/>
        <v/>
      </c>
      <c r="D191" s="4" t="str" cm="1">
        <f t="array" ref="D191">IF(A191=1, AporteInicial+AporteMensal, IF(A191&lt;&gt;"", AporteMensal, ""))</f>
        <v/>
      </c>
      <c r="E191" s="4" t="str" cm="1">
        <f t="array" ref="E191">IF(A191&lt;&gt;"", D191 * PercentualPapel, "")</f>
        <v/>
      </c>
      <c r="F191" s="4" t="str" cm="1">
        <f t="array" ref="F191">IF(A191&lt;&gt;"", D191 * PercentualTijolo, "")</f>
        <v/>
      </c>
      <c r="G191" s="4" t="str" cm="1">
        <f t="array" ref="G191">IF(A191=1, AporteInicial * PercentualPapel, IF(A191&lt;&gt;"", J190, ""))</f>
        <v/>
      </c>
      <c r="H191" s="4" t="str" cm="1">
        <f t="array" ref="H191">IF(A191&lt;&gt;"", G191 * RendimentoPapelCenario, "")</f>
        <v/>
      </c>
      <c r="I191" s="4" t="str" cm="1">
        <f t="array" ref="I191">IF(A191&lt;&gt;"", G191 * (ValorizacaoPapelCenario/12), "")</f>
        <v/>
      </c>
      <c r="J191" s="4" t="str">
        <f t="shared" si="5"/>
        <v/>
      </c>
      <c r="K191" s="4" t="str" cm="1">
        <f t="array" ref="K191">IF(A191=1, AporteInicial * PercentualTijolo, IF(A191&lt;&gt;"", N190, ""))</f>
        <v/>
      </c>
      <c r="L191" s="4" t="str" cm="1">
        <f t="array" ref="L191">IF(A191&lt;&gt;"", K191 * RendimentoTijoloCenario, "")</f>
        <v/>
      </c>
      <c r="M191" s="4" t="str" cm="1">
        <f t="array" ref="M191">IF(A191&lt;&gt;"", K191 * (ValorizacaoTijoloCenario/12), "")</f>
        <v/>
      </c>
      <c r="N191" s="4" t="str">
        <f>IF(A191&lt;&gt;"", K191 + F191 + L191 + M191, "")</f>
        <v/>
      </c>
      <c r="O191" s="4" t="str">
        <f>IF(A191&lt;&gt;"", H191 + L191, "")</f>
        <v/>
      </c>
      <c r="P191" s="4" t="str">
        <f>IF(A191&lt;&gt;"", J191 + N191, "")</f>
        <v/>
      </c>
    </row>
    <row r="192" spans="1:16">
      <c r="A192" t="str" cm="1">
        <f t="array" ref="A192">IF(ROW()-1 &lt;= AnosSimulacao*12, ROW()-1, "")</f>
        <v/>
      </c>
      <c r="B192" t="str">
        <f t="shared" si="4"/>
        <v/>
      </c>
      <c r="D192" s="4" t="str" cm="1">
        <f t="array" ref="D192">IF(A192=1, AporteInicial+AporteMensal, IF(A192&lt;&gt;"", AporteMensal, ""))</f>
        <v/>
      </c>
      <c r="E192" s="4" t="str" cm="1">
        <f t="array" ref="E192">IF(A192&lt;&gt;"", D192 * PercentualPapel, "")</f>
        <v/>
      </c>
      <c r="F192" s="4" t="str" cm="1">
        <f t="array" ref="F192">IF(A192&lt;&gt;"", D192 * PercentualTijolo, "")</f>
        <v/>
      </c>
      <c r="G192" s="4" t="str" cm="1">
        <f t="array" ref="G192">IF(A192=1, AporteInicial * PercentualPapel, IF(A192&lt;&gt;"", J191, ""))</f>
        <v/>
      </c>
      <c r="H192" s="4" t="str" cm="1">
        <f t="array" ref="H192">IF(A192&lt;&gt;"", G192 * RendimentoPapelCenario, "")</f>
        <v/>
      </c>
      <c r="I192" s="4" t="str" cm="1">
        <f t="array" ref="I192">IF(A192&lt;&gt;"", G192 * (ValorizacaoPapelCenario/12), "")</f>
        <v/>
      </c>
      <c r="J192" s="4" t="str">
        <f t="shared" si="5"/>
        <v/>
      </c>
      <c r="K192" s="4" t="str" cm="1">
        <f t="array" ref="K192">IF(A192=1, AporteInicial * PercentualTijolo, IF(A192&lt;&gt;"", N191, ""))</f>
        <v/>
      </c>
      <c r="L192" s="4" t="str" cm="1">
        <f t="array" ref="L192">IF(A192&lt;&gt;"", K192 * RendimentoTijoloCenario, "")</f>
        <v/>
      </c>
      <c r="M192" s="4" t="str" cm="1">
        <f t="array" ref="M192">IF(A192&lt;&gt;"", K192 * (ValorizacaoTijoloCenario/12), "")</f>
        <v/>
      </c>
      <c r="N192" s="4" t="str">
        <f>IF(A192&lt;&gt;"", K192 + F192 + L192 + M192, "")</f>
        <v/>
      </c>
      <c r="O192" s="4" t="str">
        <f>IF(A192&lt;&gt;"", H192 + L192, "")</f>
        <v/>
      </c>
      <c r="P192" s="4" t="str">
        <f>IF(A192&lt;&gt;"", J192 + N192, "")</f>
        <v/>
      </c>
    </row>
    <row r="193" spans="1:16">
      <c r="A193" t="str" cm="1">
        <f t="array" ref="A193">IF(ROW()-1 &lt;= AnosSimulacao*12, ROW()-1, "")</f>
        <v/>
      </c>
      <c r="B193" t="str">
        <f t="shared" si="4"/>
        <v/>
      </c>
      <c r="D193" s="4" t="str" cm="1">
        <f t="array" ref="D193">IF(A193=1, AporteInicial+AporteMensal, IF(A193&lt;&gt;"", AporteMensal, ""))</f>
        <v/>
      </c>
      <c r="E193" s="4" t="str" cm="1">
        <f t="array" ref="E193">IF(A193&lt;&gt;"", D193 * PercentualPapel, "")</f>
        <v/>
      </c>
      <c r="F193" s="4" t="str" cm="1">
        <f t="array" ref="F193">IF(A193&lt;&gt;"", D193 * PercentualTijolo, "")</f>
        <v/>
      </c>
      <c r="G193" s="4" t="str" cm="1">
        <f t="array" ref="G193">IF(A193=1, AporteInicial * PercentualPapel, IF(A193&lt;&gt;"", J192, ""))</f>
        <v/>
      </c>
      <c r="H193" s="4" t="str" cm="1">
        <f t="array" ref="H193">IF(A193&lt;&gt;"", G193 * RendimentoPapelCenario, "")</f>
        <v/>
      </c>
      <c r="I193" s="4" t="str" cm="1">
        <f t="array" ref="I193">IF(A193&lt;&gt;"", G193 * (ValorizacaoPapelCenario/12), "")</f>
        <v/>
      </c>
      <c r="J193" s="4" t="str">
        <f t="shared" si="5"/>
        <v/>
      </c>
      <c r="K193" s="4" t="str" cm="1">
        <f t="array" ref="K193">IF(A193=1, AporteInicial * PercentualTijolo, IF(A193&lt;&gt;"", N192, ""))</f>
        <v/>
      </c>
      <c r="L193" s="4" t="str" cm="1">
        <f t="array" ref="L193">IF(A193&lt;&gt;"", K193 * RendimentoTijoloCenario, "")</f>
        <v/>
      </c>
      <c r="M193" s="4" t="str" cm="1">
        <f t="array" ref="M193">IF(A193&lt;&gt;"", K193 * (ValorizacaoTijoloCenario/12), "")</f>
        <v/>
      </c>
      <c r="N193" s="4" t="str">
        <f>IF(A193&lt;&gt;"", K193 + F193 + L193 + M193, "")</f>
        <v/>
      </c>
      <c r="O193" s="4" t="str">
        <f>IF(A193&lt;&gt;"", H193 + L193, "")</f>
        <v/>
      </c>
      <c r="P193" s="4" t="str">
        <f>IF(A193&lt;&gt;"", J193 + N193, "")</f>
        <v/>
      </c>
    </row>
    <row r="194" spans="1:16">
      <c r="A194" t="str" cm="1">
        <f t="array" ref="A194">IF(ROW()-1 &lt;= AnosSimulacao*12, ROW()-1, "")</f>
        <v/>
      </c>
      <c r="B194" t="str">
        <f t="shared" si="4"/>
        <v/>
      </c>
      <c r="D194" s="4" t="str" cm="1">
        <f t="array" ref="D194">IF(A194=1, AporteInicial+AporteMensal, IF(A194&lt;&gt;"", AporteMensal, ""))</f>
        <v/>
      </c>
      <c r="E194" s="4" t="str" cm="1">
        <f t="array" ref="E194">IF(A194&lt;&gt;"", D194 * PercentualPapel, "")</f>
        <v/>
      </c>
      <c r="F194" s="4" t="str" cm="1">
        <f t="array" ref="F194">IF(A194&lt;&gt;"", D194 * PercentualTijolo, "")</f>
        <v/>
      </c>
      <c r="G194" s="4" t="str" cm="1">
        <f t="array" ref="G194">IF(A194=1, AporteInicial * PercentualPapel, IF(A194&lt;&gt;"", J193, ""))</f>
        <v/>
      </c>
      <c r="H194" s="4" t="str" cm="1">
        <f t="array" ref="H194">IF(A194&lt;&gt;"", G194 * RendimentoPapelCenario, "")</f>
        <v/>
      </c>
      <c r="I194" s="4" t="str" cm="1">
        <f t="array" ref="I194">IF(A194&lt;&gt;"", G194 * (ValorizacaoPapelCenario/12), "")</f>
        <v/>
      </c>
      <c r="J194" s="4" t="str">
        <f t="shared" si="5"/>
        <v/>
      </c>
      <c r="K194" s="4" t="str" cm="1">
        <f t="array" ref="K194">IF(A194=1, AporteInicial * PercentualTijolo, IF(A194&lt;&gt;"", N193, ""))</f>
        <v/>
      </c>
      <c r="L194" s="4" t="str" cm="1">
        <f t="array" ref="L194">IF(A194&lt;&gt;"", K194 * RendimentoTijoloCenario, "")</f>
        <v/>
      </c>
      <c r="M194" s="4" t="str" cm="1">
        <f t="array" ref="M194">IF(A194&lt;&gt;"", K194 * (ValorizacaoTijoloCenario/12), "")</f>
        <v/>
      </c>
      <c r="N194" s="4" t="str">
        <f>IF(A194&lt;&gt;"", K194 + F194 + L194 + M194, "")</f>
        <v/>
      </c>
      <c r="O194" s="4" t="str">
        <f>IF(A194&lt;&gt;"", H194 + L194, "")</f>
        <v/>
      </c>
      <c r="P194" s="4" t="str">
        <f>IF(A194&lt;&gt;"", J194 + N194, "")</f>
        <v/>
      </c>
    </row>
    <row r="195" spans="1:16">
      <c r="A195" t="str" cm="1">
        <f t="array" ref="A195">IF(ROW()-1 &lt;= AnosSimulacao*12, ROW()-1, "")</f>
        <v/>
      </c>
      <c r="B195" t="str">
        <f t="shared" ref="B195:B258" si="6">IF(A195&lt;&gt;"",YEAR(DATE(2025,A195,1)),"")</f>
        <v/>
      </c>
      <c r="D195" s="4" t="str" cm="1">
        <f t="array" ref="D195">IF(A195=1, AporteInicial+AporteMensal, IF(A195&lt;&gt;"", AporteMensal, ""))</f>
        <v/>
      </c>
      <c r="E195" s="4" t="str" cm="1">
        <f t="array" ref="E195">IF(A195&lt;&gt;"", D195 * PercentualPapel, "")</f>
        <v/>
      </c>
      <c r="F195" s="4" t="str" cm="1">
        <f t="array" ref="F195">IF(A195&lt;&gt;"", D195 * PercentualTijolo, "")</f>
        <v/>
      </c>
      <c r="G195" s="4" t="str" cm="1">
        <f t="array" ref="G195">IF(A195=1, AporteInicial * PercentualPapel, IF(A195&lt;&gt;"", J194, ""))</f>
        <v/>
      </c>
      <c r="H195" s="4" t="str" cm="1">
        <f t="array" ref="H195">IF(A195&lt;&gt;"", G195 * RendimentoPapelCenario, "")</f>
        <v/>
      </c>
      <c r="I195" s="4" t="str" cm="1">
        <f t="array" ref="I195">IF(A195&lt;&gt;"", G195 * (ValorizacaoPapelCenario/12), "")</f>
        <v/>
      </c>
      <c r="J195" s="4" t="str">
        <f t="shared" ref="J195:J258" si="7">IF(A195&lt;&gt;"", G195 + E195 + H195 + I195, "")</f>
        <v/>
      </c>
      <c r="K195" s="4" t="str" cm="1">
        <f t="array" ref="K195">IF(A195=1, AporteInicial * PercentualTijolo, IF(A195&lt;&gt;"", N194, ""))</f>
        <v/>
      </c>
      <c r="L195" s="4" t="str" cm="1">
        <f t="array" ref="L195">IF(A195&lt;&gt;"", K195 * RendimentoTijoloCenario, "")</f>
        <v/>
      </c>
      <c r="M195" s="4" t="str" cm="1">
        <f t="array" ref="M195">IF(A195&lt;&gt;"", K195 * (ValorizacaoTijoloCenario/12), "")</f>
        <v/>
      </c>
      <c r="N195" s="4" t="str">
        <f>IF(A195&lt;&gt;"", K195 + F195 + L195 + M195, "")</f>
        <v/>
      </c>
      <c r="O195" s="4" t="str">
        <f>IF(A195&lt;&gt;"", H195 + L195, "")</f>
        <v/>
      </c>
      <c r="P195" s="4" t="str">
        <f>IF(A195&lt;&gt;"", J195 + N195, "")</f>
        <v/>
      </c>
    </row>
    <row r="196" spans="1:16">
      <c r="A196" t="str" cm="1">
        <f t="array" ref="A196">IF(ROW()-1 &lt;= AnosSimulacao*12, ROW()-1, "")</f>
        <v/>
      </c>
      <c r="B196" t="str">
        <f t="shared" si="6"/>
        <v/>
      </c>
      <c r="D196" s="4" t="str" cm="1">
        <f t="array" ref="D196">IF(A196=1, AporteInicial+AporteMensal, IF(A196&lt;&gt;"", AporteMensal, ""))</f>
        <v/>
      </c>
      <c r="E196" s="4" t="str" cm="1">
        <f t="array" ref="E196">IF(A196&lt;&gt;"", D196 * PercentualPapel, "")</f>
        <v/>
      </c>
      <c r="F196" s="4" t="str" cm="1">
        <f t="array" ref="F196">IF(A196&lt;&gt;"", D196 * PercentualTijolo, "")</f>
        <v/>
      </c>
      <c r="G196" s="4" t="str" cm="1">
        <f t="array" ref="G196">IF(A196=1, AporteInicial * PercentualPapel, IF(A196&lt;&gt;"", J195, ""))</f>
        <v/>
      </c>
      <c r="H196" s="4" t="str" cm="1">
        <f t="array" ref="H196">IF(A196&lt;&gt;"", G196 * RendimentoPapelCenario, "")</f>
        <v/>
      </c>
      <c r="I196" s="4" t="str" cm="1">
        <f t="array" ref="I196">IF(A196&lt;&gt;"", G196 * (ValorizacaoPapelCenario/12), "")</f>
        <v/>
      </c>
      <c r="J196" s="4" t="str">
        <f t="shared" si="7"/>
        <v/>
      </c>
      <c r="K196" s="4" t="str" cm="1">
        <f t="array" ref="K196">IF(A196=1, AporteInicial * PercentualTijolo, IF(A196&lt;&gt;"", N195, ""))</f>
        <v/>
      </c>
      <c r="L196" s="4" t="str" cm="1">
        <f t="array" ref="L196">IF(A196&lt;&gt;"", K196 * RendimentoTijoloCenario, "")</f>
        <v/>
      </c>
      <c r="M196" s="4" t="str" cm="1">
        <f t="array" ref="M196">IF(A196&lt;&gt;"", K196 * (ValorizacaoTijoloCenario/12), "")</f>
        <v/>
      </c>
      <c r="N196" s="4" t="str">
        <f>IF(A196&lt;&gt;"", K196 + F196 + L196 + M196, "")</f>
        <v/>
      </c>
      <c r="O196" s="4" t="str">
        <f>IF(A196&lt;&gt;"", H196 + L196, "")</f>
        <v/>
      </c>
      <c r="P196" s="4" t="str">
        <f>IF(A196&lt;&gt;"", J196 + N196, "")</f>
        <v/>
      </c>
    </row>
    <row r="197" spans="1:16">
      <c r="A197" t="str" cm="1">
        <f t="array" ref="A197">IF(ROW()-1 &lt;= AnosSimulacao*12, ROW()-1, "")</f>
        <v/>
      </c>
      <c r="B197" t="str">
        <f t="shared" si="6"/>
        <v/>
      </c>
      <c r="D197" s="4" t="str" cm="1">
        <f t="array" ref="D197">IF(A197=1, AporteInicial+AporteMensal, IF(A197&lt;&gt;"", AporteMensal, ""))</f>
        <v/>
      </c>
      <c r="E197" s="4" t="str" cm="1">
        <f t="array" ref="E197">IF(A197&lt;&gt;"", D197 * PercentualPapel, "")</f>
        <v/>
      </c>
      <c r="F197" s="4" t="str" cm="1">
        <f t="array" ref="F197">IF(A197&lt;&gt;"", D197 * PercentualTijolo, "")</f>
        <v/>
      </c>
      <c r="G197" s="4" t="str" cm="1">
        <f t="array" ref="G197">IF(A197=1, AporteInicial * PercentualPapel, IF(A197&lt;&gt;"", J196, ""))</f>
        <v/>
      </c>
      <c r="H197" s="4" t="str" cm="1">
        <f t="array" ref="H197">IF(A197&lt;&gt;"", G197 * RendimentoPapelCenario, "")</f>
        <v/>
      </c>
      <c r="I197" s="4" t="str" cm="1">
        <f t="array" ref="I197">IF(A197&lt;&gt;"", G197 * (ValorizacaoPapelCenario/12), "")</f>
        <v/>
      </c>
      <c r="J197" s="4" t="str">
        <f t="shared" si="7"/>
        <v/>
      </c>
      <c r="K197" s="4" t="str" cm="1">
        <f t="array" ref="K197">IF(A197=1, AporteInicial * PercentualTijolo, IF(A197&lt;&gt;"", N196, ""))</f>
        <v/>
      </c>
      <c r="L197" s="4" t="str" cm="1">
        <f t="array" ref="L197">IF(A197&lt;&gt;"", K197 * RendimentoTijoloCenario, "")</f>
        <v/>
      </c>
      <c r="M197" s="4" t="str" cm="1">
        <f t="array" ref="M197">IF(A197&lt;&gt;"", K197 * (ValorizacaoTijoloCenario/12), "")</f>
        <v/>
      </c>
      <c r="N197" s="4" t="str">
        <f>IF(A197&lt;&gt;"", K197 + F197 + L197 + M197, "")</f>
        <v/>
      </c>
      <c r="O197" s="4" t="str">
        <f>IF(A197&lt;&gt;"", H197 + L197, "")</f>
        <v/>
      </c>
      <c r="P197" s="4" t="str">
        <f>IF(A197&lt;&gt;"", J197 + N197, "")</f>
        <v/>
      </c>
    </row>
    <row r="198" spans="1:16">
      <c r="A198" t="str" cm="1">
        <f t="array" ref="A198">IF(ROW()-1 &lt;= AnosSimulacao*12, ROW()-1, "")</f>
        <v/>
      </c>
      <c r="B198" t="str">
        <f t="shared" si="6"/>
        <v/>
      </c>
      <c r="D198" s="4" t="str" cm="1">
        <f t="array" ref="D198">IF(A198=1, AporteInicial+AporteMensal, IF(A198&lt;&gt;"", AporteMensal, ""))</f>
        <v/>
      </c>
      <c r="E198" s="4" t="str" cm="1">
        <f t="array" ref="E198">IF(A198&lt;&gt;"", D198 * PercentualPapel, "")</f>
        <v/>
      </c>
      <c r="F198" s="4" t="str" cm="1">
        <f t="array" ref="F198">IF(A198&lt;&gt;"", D198 * PercentualTijolo, "")</f>
        <v/>
      </c>
      <c r="G198" s="4" t="str" cm="1">
        <f t="array" ref="G198">IF(A198=1, AporteInicial * PercentualPapel, IF(A198&lt;&gt;"", J197, ""))</f>
        <v/>
      </c>
      <c r="H198" s="4" t="str" cm="1">
        <f t="array" ref="H198">IF(A198&lt;&gt;"", G198 * RendimentoPapelCenario, "")</f>
        <v/>
      </c>
      <c r="I198" s="4" t="str" cm="1">
        <f t="array" ref="I198">IF(A198&lt;&gt;"", G198 * (ValorizacaoPapelCenario/12), "")</f>
        <v/>
      </c>
      <c r="J198" s="4" t="str">
        <f t="shared" si="7"/>
        <v/>
      </c>
      <c r="K198" s="4" t="str" cm="1">
        <f t="array" ref="K198">IF(A198=1, AporteInicial * PercentualTijolo, IF(A198&lt;&gt;"", N197, ""))</f>
        <v/>
      </c>
      <c r="L198" s="4" t="str" cm="1">
        <f t="array" ref="L198">IF(A198&lt;&gt;"", K198 * RendimentoTijoloCenario, "")</f>
        <v/>
      </c>
      <c r="M198" s="4" t="str" cm="1">
        <f t="array" ref="M198">IF(A198&lt;&gt;"", K198 * (ValorizacaoTijoloCenario/12), "")</f>
        <v/>
      </c>
      <c r="N198" s="4" t="str">
        <f>IF(A198&lt;&gt;"", K198 + F198 + L198 + M198, "")</f>
        <v/>
      </c>
      <c r="O198" s="4" t="str">
        <f>IF(A198&lt;&gt;"", H198 + L198, "")</f>
        <v/>
      </c>
      <c r="P198" s="4" t="str">
        <f>IF(A198&lt;&gt;"", J198 + N198, "")</f>
        <v/>
      </c>
    </row>
    <row r="199" spans="1:16">
      <c r="A199" t="str" cm="1">
        <f t="array" ref="A199">IF(ROW()-1 &lt;= AnosSimulacao*12, ROW()-1, "")</f>
        <v/>
      </c>
      <c r="B199" t="str">
        <f t="shared" si="6"/>
        <v/>
      </c>
      <c r="D199" s="4" t="str" cm="1">
        <f t="array" ref="D199">IF(A199=1, AporteInicial+AporteMensal, IF(A199&lt;&gt;"", AporteMensal, ""))</f>
        <v/>
      </c>
      <c r="E199" s="4" t="str" cm="1">
        <f t="array" ref="E199">IF(A199&lt;&gt;"", D199 * PercentualPapel, "")</f>
        <v/>
      </c>
      <c r="F199" s="4" t="str" cm="1">
        <f t="array" ref="F199">IF(A199&lt;&gt;"", D199 * PercentualTijolo, "")</f>
        <v/>
      </c>
      <c r="G199" s="4" t="str" cm="1">
        <f t="array" ref="G199">IF(A199=1, AporteInicial * PercentualPapel, IF(A199&lt;&gt;"", J198, ""))</f>
        <v/>
      </c>
      <c r="H199" s="4" t="str" cm="1">
        <f t="array" ref="H199">IF(A199&lt;&gt;"", G199 * RendimentoPapelCenario, "")</f>
        <v/>
      </c>
      <c r="I199" s="4" t="str" cm="1">
        <f t="array" ref="I199">IF(A199&lt;&gt;"", G199 * (ValorizacaoPapelCenario/12), "")</f>
        <v/>
      </c>
      <c r="J199" s="4" t="str">
        <f t="shared" si="7"/>
        <v/>
      </c>
      <c r="K199" s="4" t="str" cm="1">
        <f t="array" ref="K199">IF(A199=1, AporteInicial * PercentualTijolo, IF(A199&lt;&gt;"", N198, ""))</f>
        <v/>
      </c>
      <c r="L199" s="4" t="str" cm="1">
        <f t="array" ref="L199">IF(A199&lt;&gt;"", K199 * RendimentoTijoloCenario, "")</f>
        <v/>
      </c>
      <c r="M199" s="4" t="str" cm="1">
        <f t="array" ref="M199">IF(A199&lt;&gt;"", K199 * (ValorizacaoTijoloCenario/12), "")</f>
        <v/>
      </c>
      <c r="N199" s="4" t="str">
        <f>IF(A199&lt;&gt;"", K199 + F199 + L199 + M199, "")</f>
        <v/>
      </c>
      <c r="O199" s="4" t="str">
        <f>IF(A199&lt;&gt;"", H199 + L199, "")</f>
        <v/>
      </c>
      <c r="P199" s="4" t="str">
        <f>IF(A199&lt;&gt;"", J199 + N199, "")</f>
        <v/>
      </c>
    </row>
    <row r="200" spans="1:16">
      <c r="A200" t="str" cm="1">
        <f t="array" ref="A200">IF(ROW()-1 &lt;= AnosSimulacao*12, ROW()-1, "")</f>
        <v/>
      </c>
      <c r="B200" t="str">
        <f t="shared" si="6"/>
        <v/>
      </c>
      <c r="D200" s="4" t="str" cm="1">
        <f t="array" ref="D200">IF(A200=1, AporteInicial+AporteMensal, IF(A200&lt;&gt;"", AporteMensal, ""))</f>
        <v/>
      </c>
      <c r="E200" s="4" t="str" cm="1">
        <f t="array" ref="E200">IF(A200&lt;&gt;"", D200 * PercentualPapel, "")</f>
        <v/>
      </c>
      <c r="F200" s="4" t="str" cm="1">
        <f t="array" ref="F200">IF(A200&lt;&gt;"", D200 * PercentualTijolo, "")</f>
        <v/>
      </c>
      <c r="G200" s="4" t="str" cm="1">
        <f t="array" ref="G200">IF(A200=1, AporteInicial * PercentualPapel, IF(A200&lt;&gt;"", J199, ""))</f>
        <v/>
      </c>
      <c r="H200" s="4" t="str" cm="1">
        <f t="array" ref="H200">IF(A200&lt;&gt;"", G200 * RendimentoPapelCenario, "")</f>
        <v/>
      </c>
      <c r="I200" s="4" t="str" cm="1">
        <f t="array" ref="I200">IF(A200&lt;&gt;"", G200 * (ValorizacaoPapelCenario/12), "")</f>
        <v/>
      </c>
      <c r="J200" s="4" t="str">
        <f t="shared" si="7"/>
        <v/>
      </c>
      <c r="K200" s="4" t="str" cm="1">
        <f t="array" ref="K200">IF(A200=1, AporteInicial * PercentualTijolo, IF(A200&lt;&gt;"", N199, ""))</f>
        <v/>
      </c>
      <c r="L200" s="4" t="str" cm="1">
        <f t="array" ref="L200">IF(A200&lt;&gt;"", K200 * RendimentoTijoloCenario, "")</f>
        <v/>
      </c>
      <c r="M200" s="4" t="str" cm="1">
        <f t="array" ref="M200">IF(A200&lt;&gt;"", K200 * (ValorizacaoTijoloCenario/12), "")</f>
        <v/>
      </c>
      <c r="N200" s="4" t="str">
        <f>IF(A200&lt;&gt;"", K200 + F200 + L200 + M200, "")</f>
        <v/>
      </c>
      <c r="O200" s="4" t="str">
        <f>IF(A200&lt;&gt;"", H200 + L200, "")</f>
        <v/>
      </c>
      <c r="P200" s="4" t="str">
        <f>IF(A200&lt;&gt;"", J200 + N200, "")</f>
        <v/>
      </c>
    </row>
    <row r="201" spans="1:16">
      <c r="A201" t="str" cm="1">
        <f t="array" ref="A201">IF(ROW()-1 &lt;= AnosSimulacao*12, ROW()-1, "")</f>
        <v/>
      </c>
      <c r="B201" t="str">
        <f t="shared" si="6"/>
        <v/>
      </c>
      <c r="D201" s="4" t="str" cm="1">
        <f t="array" ref="D201">IF(A201=1, AporteInicial+AporteMensal, IF(A201&lt;&gt;"", AporteMensal, ""))</f>
        <v/>
      </c>
      <c r="E201" s="4" t="str" cm="1">
        <f t="array" ref="E201">IF(A201&lt;&gt;"", D201 * PercentualPapel, "")</f>
        <v/>
      </c>
      <c r="F201" s="4" t="str" cm="1">
        <f t="array" ref="F201">IF(A201&lt;&gt;"", D201 * PercentualTijolo, "")</f>
        <v/>
      </c>
      <c r="G201" s="4" t="str" cm="1">
        <f t="array" ref="G201">IF(A201=1, AporteInicial * PercentualPapel, IF(A201&lt;&gt;"", J200, ""))</f>
        <v/>
      </c>
      <c r="H201" s="4" t="str" cm="1">
        <f t="array" ref="H201">IF(A201&lt;&gt;"", G201 * RendimentoPapelCenario, "")</f>
        <v/>
      </c>
      <c r="I201" s="4" t="str" cm="1">
        <f t="array" ref="I201">IF(A201&lt;&gt;"", G201 * (ValorizacaoPapelCenario/12), "")</f>
        <v/>
      </c>
      <c r="J201" s="4" t="str">
        <f t="shared" si="7"/>
        <v/>
      </c>
      <c r="K201" s="4" t="str" cm="1">
        <f t="array" ref="K201">IF(A201=1, AporteInicial * PercentualTijolo, IF(A201&lt;&gt;"", N200, ""))</f>
        <v/>
      </c>
      <c r="L201" s="4" t="str" cm="1">
        <f t="array" ref="L201">IF(A201&lt;&gt;"", K201 * RendimentoTijoloCenario, "")</f>
        <v/>
      </c>
      <c r="M201" s="4" t="str" cm="1">
        <f t="array" ref="M201">IF(A201&lt;&gt;"", K201 * (ValorizacaoTijoloCenario/12), "")</f>
        <v/>
      </c>
      <c r="N201" s="4" t="str">
        <f>IF(A201&lt;&gt;"", K201 + F201 + L201 + M201, "")</f>
        <v/>
      </c>
      <c r="O201" s="4" t="str">
        <f>IF(A201&lt;&gt;"", H201 + L201, "")</f>
        <v/>
      </c>
      <c r="P201" s="4" t="str">
        <f>IF(A201&lt;&gt;"", J201 + N201, "")</f>
        <v/>
      </c>
    </row>
    <row r="202" spans="1:16">
      <c r="A202" t="str" cm="1">
        <f t="array" ref="A202">IF(ROW()-1 &lt;= AnosSimulacao*12, ROW()-1, "")</f>
        <v/>
      </c>
      <c r="B202" t="str">
        <f t="shared" si="6"/>
        <v/>
      </c>
      <c r="D202" s="4" t="str" cm="1">
        <f t="array" ref="D202">IF(A202=1, AporteInicial+AporteMensal, IF(A202&lt;&gt;"", AporteMensal, ""))</f>
        <v/>
      </c>
      <c r="E202" s="4" t="str" cm="1">
        <f t="array" ref="E202">IF(A202&lt;&gt;"", D202 * PercentualPapel, "")</f>
        <v/>
      </c>
      <c r="F202" s="4" t="str" cm="1">
        <f t="array" ref="F202">IF(A202&lt;&gt;"", D202 * PercentualTijolo, "")</f>
        <v/>
      </c>
      <c r="G202" s="4" t="str" cm="1">
        <f t="array" ref="G202">IF(A202=1, AporteInicial * PercentualPapel, IF(A202&lt;&gt;"", J201, ""))</f>
        <v/>
      </c>
      <c r="H202" s="4" t="str" cm="1">
        <f t="array" ref="H202">IF(A202&lt;&gt;"", G202 * RendimentoPapelCenario, "")</f>
        <v/>
      </c>
      <c r="I202" s="4" t="str" cm="1">
        <f t="array" ref="I202">IF(A202&lt;&gt;"", G202 * (ValorizacaoPapelCenario/12), "")</f>
        <v/>
      </c>
      <c r="J202" s="4" t="str">
        <f t="shared" si="7"/>
        <v/>
      </c>
      <c r="K202" s="4" t="str" cm="1">
        <f t="array" ref="K202">IF(A202=1, AporteInicial * PercentualTijolo, IF(A202&lt;&gt;"", N201, ""))</f>
        <v/>
      </c>
      <c r="L202" s="4" t="str" cm="1">
        <f t="array" ref="L202">IF(A202&lt;&gt;"", K202 * RendimentoTijoloCenario, "")</f>
        <v/>
      </c>
      <c r="M202" s="4" t="str" cm="1">
        <f t="array" ref="M202">IF(A202&lt;&gt;"", K202 * (ValorizacaoTijoloCenario/12), "")</f>
        <v/>
      </c>
      <c r="N202" s="4" t="str">
        <f>IF(A202&lt;&gt;"", K202 + F202 + L202 + M202, "")</f>
        <v/>
      </c>
      <c r="O202" s="4" t="str">
        <f>IF(A202&lt;&gt;"", H202 + L202, "")</f>
        <v/>
      </c>
      <c r="P202" s="4" t="str">
        <f>IF(A202&lt;&gt;"", J202 + N202, "")</f>
        <v/>
      </c>
    </row>
    <row r="203" spans="1:16">
      <c r="A203" t="str" cm="1">
        <f t="array" ref="A203">IF(ROW()-1 &lt;= AnosSimulacao*12, ROW()-1, "")</f>
        <v/>
      </c>
      <c r="B203" t="str">
        <f t="shared" si="6"/>
        <v/>
      </c>
      <c r="D203" s="4" t="str" cm="1">
        <f t="array" ref="D203">IF(A203=1, AporteInicial+AporteMensal, IF(A203&lt;&gt;"", AporteMensal, ""))</f>
        <v/>
      </c>
      <c r="E203" s="4" t="str" cm="1">
        <f t="array" ref="E203">IF(A203&lt;&gt;"", D203 * PercentualPapel, "")</f>
        <v/>
      </c>
      <c r="F203" s="4" t="str" cm="1">
        <f t="array" ref="F203">IF(A203&lt;&gt;"", D203 * PercentualTijolo, "")</f>
        <v/>
      </c>
      <c r="G203" s="4" t="str" cm="1">
        <f t="array" ref="G203">IF(A203=1, AporteInicial * PercentualPapel, IF(A203&lt;&gt;"", J202, ""))</f>
        <v/>
      </c>
      <c r="H203" s="4" t="str" cm="1">
        <f t="array" ref="H203">IF(A203&lt;&gt;"", G203 * RendimentoPapelCenario, "")</f>
        <v/>
      </c>
      <c r="I203" s="4" t="str" cm="1">
        <f t="array" ref="I203">IF(A203&lt;&gt;"", G203 * (ValorizacaoPapelCenario/12), "")</f>
        <v/>
      </c>
      <c r="J203" s="4" t="str">
        <f t="shared" si="7"/>
        <v/>
      </c>
      <c r="K203" s="4" t="str" cm="1">
        <f t="array" ref="K203">IF(A203=1, AporteInicial * PercentualTijolo, IF(A203&lt;&gt;"", N202, ""))</f>
        <v/>
      </c>
      <c r="L203" s="4" t="str" cm="1">
        <f t="array" ref="L203">IF(A203&lt;&gt;"", K203 * RendimentoTijoloCenario, "")</f>
        <v/>
      </c>
      <c r="M203" s="4" t="str" cm="1">
        <f t="array" ref="M203">IF(A203&lt;&gt;"", K203 * (ValorizacaoTijoloCenario/12), "")</f>
        <v/>
      </c>
      <c r="N203" s="4" t="str">
        <f>IF(A203&lt;&gt;"", K203 + F203 + L203 + M203, "")</f>
        <v/>
      </c>
      <c r="O203" s="4" t="str">
        <f>IF(A203&lt;&gt;"", H203 + L203, "")</f>
        <v/>
      </c>
      <c r="P203" s="4" t="str">
        <f>IF(A203&lt;&gt;"", J203 + N203, "")</f>
        <v/>
      </c>
    </row>
    <row r="204" spans="1:16">
      <c r="A204" t="str" cm="1">
        <f t="array" ref="A204">IF(ROW()-1 &lt;= AnosSimulacao*12, ROW()-1, "")</f>
        <v/>
      </c>
      <c r="B204" t="str">
        <f t="shared" si="6"/>
        <v/>
      </c>
      <c r="D204" s="4" t="str" cm="1">
        <f t="array" ref="D204">IF(A204=1, AporteInicial+AporteMensal, IF(A204&lt;&gt;"", AporteMensal, ""))</f>
        <v/>
      </c>
      <c r="E204" s="4" t="str" cm="1">
        <f t="array" ref="E204">IF(A204&lt;&gt;"", D204 * PercentualPapel, "")</f>
        <v/>
      </c>
      <c r="F204" s="4" t="str" cm="1">
        <f t="array" ref="F204">IF(A204&lt;&gt;"", D204 * PercentualTijolo, "")</f>
        <v/>
      </c>
      <c r="G204" s="4" t="str" cm="1">
        <f t="array" ref="G204">IF(A204=1, AporteInicial * PercentualPapel, IF(A204&lt;&gt;"", J203, ""))</f>
        <v/>
      </c>
      <c r="H204" s="4" t="str" cm="1">
        <f t="array" ref="H204">IF(A204&lt;&gt;"", G204 * RendimentoPapelCenario, "")</f>
        <v/>
      </c>
      <c r="I204" s="4" t="str" cm="1">
        <f t="array" ref="I204">IF(A204&lt;&gt;"", G204 * (ValorizacaoPapelCenario/12), "")</f>
        <v/>
      </c>
      <c r="J204" s="4" t="str">
        <f t="shared" si="7"/>
        <v/>
      </c>
      <c r="K204" s="4" t="str" cm="1">
        <f t="array" ref="K204">IF(A204=1, AporteInicial * PercentualTijolo, IF(A204&lt;&gt;"", N203, ""))</f>
        <v/>
      </c>
      <c r="L204" s="4" t="str" cm="1">
        <f t="array" ref="L204">IF(A204&lt;&gt;"", K204 * RendimentoTijoloCenario, "")</f>
        <v/>
      </c>
      <c r="M204" s="4" t="str" cm="1">
        <f t="array" ref="M204">IF(A204&lt;&gt;"", K204 * (ValorizacaoTijoloCenario/12), "")</f>
        <v/>
      </c>
      <c r="N204" s="4" t="str">
        <f>IF(A204&lt;&gt;"", K204 + F204 + L204 + M204, "")</f>
        <v/>
      </c>
      <c r="O204" s="4" t="str">
        <f>IF(A204&lt;&gt;"", H204 + L204, "")</f>
        <v/>
      </c>
      <c r="P204" s="4" t="str">
        <f>IF(A204&lt;&gt;"", J204 + N204, "")</f>
        <v/>
      </c>
    </row>
    <row r="205" spans="1:16">
      <c r="A205" t="str" cm="1">
        <f t="array" ref="A205">IF(ROW()-1 &lt;= AnosSimulacao*12, ROW()-1, "")</f>
        <v/>
      </c>
      <c r="B205" t="str">
        <f t="shared" si="6"/>
        <v/>
      </c>
      <c r="D205" s="4" t="str" cm="1">
        <f t="array" ref="D205">IF(A205=1, AporteInicial+AporteMensal, IF(A205&lt;&gt;"", AporteMensal, ""))</f>
        <v/>
      </c>
      <c r="E205" s="4" t="str" cm="1">
        <f t="array" ref="E205">IF(A205&lt;&gt;"", D205 * PercentualPapel, "")</f>
        <v/>
      </c>
      <c r="F205" s="4" t="str" cm="1">
        <f t="array" ref="F205">IF(A205&lt;&gt;"", D205 * PercentualTijolo, "")</f>
        <v/>
      </c>
      <c r="G205" s="4" t="str" cm="1">
        <f t="array" ref="G205">IF(A205=1, AporteInicial * PercentualPapel, IF(A205&lt;&gt;"", J204, ""))</f>
        <v/>
      </c>
      <c r="H205" s="4" t="str" cm="1">
        <f t="array" ref="H205">IF(A205&lt;&gt;"", G205 * RendimentoPapelCenario, "")</f>
        <v/>
      </c>
      <c r="I205" s="4" t="str" cm="1">
        <f t="array" ref="I205">IF(A205&lt;&gt;"", G205 * (ValorizacaoPapelCenario/12), "")</f>
        <v/>
      </c>
      <c r="J205" s="4" t="str">
        <f t="shared" si="7"/>
        <v/>
      </c>
      <c r="K205" s="4" t="str" cm="1">
        <f t="array" ref="K205">IF(A205=1, AporteInicial * PercentualTijolo, IF(A205&lt;&gt;"", N204, ""))</f>
        <v/>
      </c>
      <c r="L205" s="4" t="str" cm="1">
        <f t="array" ref="L205">IF(A205&lt;&gt;"", K205 * RendimentoTijoloCenario, "")</f>
        <v/>
      </c>
      <c r="M205" s="4" t="str" cm="1">
        <f t="array" ref="M205">IF(A205&lt;&gt;"", K205 * (ValorizacaoTijoloCenario/12), "")</f>
        <v/>
      </c>
      <c r="N205" s="4" t="str">
        <f>IF(A205&lt;&gt;"", K205 + F205 + L205 + M205, "")</f>
        <v/>
      </c>
      <c r="O205" s="4" t="str">
        <f>IF(A205&lt;&gt;"", H205 + L205, "")</f>
        <v/>
      </c>
      <c r="P205" s="4" t="str">
        <f>IF(A205&lt;&gt;"", J205 + N205, "")</f>
        <v/>
      </c>
    </row>
    <row r="206" spans="1:16">
      <c r="A206" t="str" cm="1">
        <f t="array" ref="A206">IF(ROW()-1 &lt;= AnosSimulacao*12, ROW()-1, "")</f>
        <v/>
      </c>
      <c r="B206" t="str">
        <f t="shared" si="6"/>
        <v/>
      </c>
      <c r="D206" s="4" t="str" cm="1">
        <f t="array" ref="D206">IF(A206=1, AporteInicial+AporteMensal, IF(A206&lt;&gt;"", AporteMensal, ""))</f>
        <v/>
      </c>
      <c r="E206" s="4" t="str" cm="1">
        <f t="array" ref="E206">IF(A206&lt;&gt;"", D206 * PercentualPapel, "")</f>
        <v/>
      </c>
      <c r="F206" s="4" t="str" cm="1">
        <f t="array" ref="F206">IF(A206&lt;&gt;"", D206 * PercentualTijolo, "")</f>
        <v/>
      </c>
      <c r="G206" s="4" t="str" cm="1">
        <f t="array" ref="G206">IF(A206=1, AporteInicial * PercentualPapel, IF(A206&lt;&gt;"", J205, ""))</f>
        <v/>
      </c>
      <c r="H206" s="4" t="str" cm="1">
        <f t="array" ref="H206">IF(A206&lt;&gt;"", G206 * RendimentoPapelCenario, "")</f>
        <v/>
      </c>
      <c r="I206" s="4" t="str" cm="1">
        <f t="array" ref="I206">IF(A206&lt;&gt;"", G206 * (ValorizacaoPapelCenario/12), "")</f>
        <v/>
      </c>
      <c r="J206" s="4" t="str">
        <f t="shared" si="7"/>
        <v/>
      </c>
      <c r="K206" s="4" t="str" cm="1">
        <f t="array" ref="K206">IF(A206=1, AporteInicial * PercentualTijolo, IF(A206&lt;&gt;"", N205, ""))</f>
        <v/>
      </c>
      <c r="L206" s="4" t="str" cm="1">
        <f t="array" ref="L206">IF(A206&lt;&gt;"", K206 * RendimentoTijoloCenario, "")</f>
        <v/>
      </c>
      <c r="M206" s="4" t="str" cm="1">
        <f t="array" ref="M206">IF(A206&lt;&gt;"", K206 * (ValorizacaoTijoloCenario/12), "")</f>
        <v/>
      </c>
      <c r="N206" s="4" t="str">
        <f>IF(A206&lt;&gt;"", K206 + F206 + L206 + M206, "")</f>
        <v/>
      </c>
      <c r="O206" s="4" t="str">
        <f>IF(A206&lt;&gt;"", H206 + L206, "")</f>
        <v/>
      </c>
      <c r="P206" s="4" t="str">
        <f>IF(A206&lt;&gt;"", J206 + N206, "")</f>
        <v/>
      </c>
    </row>
    <row r="207" spans="1:16">
      <c r="A207" t="str" cm="1">
        <f t="array" ref="A207">IF(ROW()-1 &lt;= AnosSimulacao*12, ROW()-1, "")</f>
        <v/>
      </c>
      <c r="B207" t="str">
        <f t="shared" si="6"/>
        <v/>
      </c>
      <c r="D207" s="4" t="str" cm="1">
        <f t="array" ref="D207">IF(A207=1, AporteInicial+AporteMensal, IF(A207&lt;&gt;"", AporteMensal, ""))</f>
        <v/>
      </c>
      <c r="E207" s="4" t="str" cm="1">
        <f t="array" ref="E207">IF(A207&lt;&gt;"", D207 * PercentualPapel, "")</f>
        <v/>
      </c>
      <c r="F207" s="4" t="str" cm="1">
        <f t="array" ref="F207">IF(A207&lt;&gt;"", D207 * PercentualTijolo, "")</f>
        <v/>
      </c>
      <c r="G207" s="4" t="str" cm="1">
        <f t="array" ref="G207">IF(A207=1, AporteInicial * PercentualPapel, IF(A207&lt;&gt;"", J206, ""))</f>
        <v/>
      </c>
      <c r="H207" s="4" t="str" cm="1">
        <f t="array" ref="H207">IF(A207&lt;&gt;"", G207 * RendimentoPapelCenario, "")</f>
        <v/>
      </c>
      <c r="I207" s="4" t="str" cm="1">
        <f t="array" ref="I207">IF(A207&lt;&gt;"", G207 * (ValorizacaoPapelCenario/12), "")</f>
        <v/>
      </c>
      <c r="J207" s="4" t="str">
        <f t="shared" si="7"/>
        <v/>
      </c>
      <c r="K207" s="4" t="str" cm="1">
        <f t="array" ref="K207">IF(A207=1, AporteInicial * PercentualTijolo, IF(A207&lt;&gt;"", N206, ""))</f>
        <v/>
      </c>
      <c r="L207" s="4" t="str" cm="1">
        <f t="array" ref="L207">IF(A207&lt;&gt;"", K207 * RendimentoTijoloCenario, "")</f>
        <v/>
      </c>
      <c r="M207" s="4" t="str" cm="1">
        <f t="array" ref="M207">IF(A207&lt;&gt;"", K207 * (ValorizacaoTijoloCenario/12), "")</f>
        <v/>
      </c>
      <c r="N207" s="4" t="str">
        <f>IF(A207&lt;&gt;"", K207 + F207 + L207 + M207, "")</f>
        <v/>
      </c>
      <c r="O207" s="4" t="str">
        <f>IF(A207&lt;&gt;"", H207 + L207, "")</f>
        <v/>
      </c>
      <c r="P207" s="4" t="str">
        <f>IF(A207&lt;&gt;"", J207 + N207, "")</f>
        <v/>
      </c>
    </row>
    <row r="208" spans="1:16">
      <c r="A208" t="str" cm="1">
        <f t="array" ref="A208">IF(ROW()-1 &lt;= AnosSimulacao*12, ROW()-1, "")</f>
        <v/>
      </c>
      <c r="B208" t="str">
        <f t="shared" si="6"/>
        <v/>
      </c>
      <c r="D208" s="4" t="str" cm="1">
        <f t="array" ref="D208">IF(A208=1, AporteInicial+AporteMensal, IF(A208&lt;&gt;"", AporteMensal, ""))</f>
        <v/>
      </c>
      <c r="E208" s="4" t="str" cm="1">
        <f t="array" ref="E208">IF(A208&lt;&gt;"", D208 * PercentualPapel, "")</f>
        <v/>
      </c>
      <c r="F208" s="4" t="str" cm="1">
        <f t="array" ref="F208">IF(A208&lt;&gt;"", D208 * PercentualTijolo, "")</f>
        <v/>
      </c>
      <c r="G208" s="4" t="str" cm="1">
        <f t="array" ref="G208">IF(A208=1, AporteInicial * PercentualPapel, IF(A208&lt;&gt;"", J207, ""))</f>
        <v/>
      </c>
      <c r="H208" s="4" t="str" cm="1">
        <f t="array" ref="H208">IF(A208&lt;&gt;"", G208 * RendimentoPapelCenario, "")</f>
        <v/>
      </c>
      <c r="I208" s="4" t="str" cm="1">
        <f t="array" ref="I208">IF(A208&lt;&gt;"", G208 * (ValorizacaoPapelCenario/12), "")</f>
        <v/>
      </c>
      <c r="J208" s="4" t="str">
        <f t="shared" si="7"/>
        <v/>
      </c>
      <c r="K208" s="4" t="str" cm="1">
        <f t="array" ref="K208">IF(A208=1, AporteInicial * PercentualTijolo, IF(A208&lt;&gt;"", N207, ""))</f>
        <v/>
      </c>
      <c r="L208" s="4" t="str" cm="1">
        <f t="array" ref="L208">IF(A208&lt;&gt;"", K208 * RendimentoTijoloCenario, "")</f>
        <v/>
      </c>
      <c r="M208" s="4" t="str" cm="1">
        <f t="array" ref="M208">IF(A208&lt;&gt;"", K208 * (ValorizacaoTijoloCenario/12), "")</f>
        <v/>
      </c>
      <c r="N208" s="4" t="str">
        <f>IF(A208&lt;&gt;"", K208 + F208 + L208 + M208, "")</f>
        <v/>
      </c>
      <c r="O208" s="4" t="str">
        <f>IF(A208&lt;&gt;"", H208 + L208, "")</f>
        <v/>
      </c>
      <c r="P208" s="4" t="str">
        <f>IF(A208&lt;&gt;"", J208 + N208, "")</f>
        <v/>
      </c>
    </row>
    <row r="209" spans="1:16">
      <c r="A209" t="str" cm="1">
        <f t="array" ref="A209">IF(ROW()-1 &lt;= AnosSimulacao*12, ROW()-1, "")</f>
        <v/>
      </c>
      <c r="B209" t="str">
        <f t="shared" si="6"/>
        <v/>
      </c>
      <c r="D209" s="4" t="str" cm="1">
        <f t="array" ref="D209">IF(A209=1, AporteInicial+AporteMensal, IF(A209&lt;&gt;"", AporteMensal, ""))</f>
        <v/>
      </c>
      <c r="E209" s="4" t="str" cm="1">
        <f t="array" ref="E209">IF(A209&lt;&gt;"", D209 * PercentualPapel, "")</f>
        <v/>
      </c>
      <c r="F209" s="4" t="str" cm="1">
        <f t="array" ref="F209">IF(A209&lt;&gt;"", D209 * PercentualTijolo, "")</f>
        <v/>
      </c>
      <c r="G209" s="4" t="str" cm="1">
        <f t="array" ref="G209">IF(A209=1, AporteInicial * PercentualPapel, IF(A209&lt;&gt;"", J208, ""))</f>
        <v/>
      </c>
      <c r="H209" s="4" t="str" cm="1">
        <f t="array" ref="H209">IF(A209&lt;&gt;"", G209 * RendimentoPapelCenario, "")</f>
        <v/>
      </c>
      <c r="I209" s="4" t="str" cm="1">
        <f t="array" ref="I209">IF(A209&lt;&gt;"", G209 * (ValorizacaoPapelCenario/12), "")</f>
        <v/>
      </c>
      <c r="J209" s="4" t="str">
        <f t="shared" si="7"/>
        <v/>
      </c>
      <c r="K209" s="4" t="str" cm="1">
        <f t="array" ref="K209">IF(A209=1, AporteInicial * PercentualTijolo, IF(A209&lt;&gt;"", N208, ""))</f>
        <v/>
      </c>
      <c r="L209" s="4" t="str" cm="1">
        <f t="array" ref="L209">IF(A209&lt;&gt;"", K209 * RendimentoTijoloCenario, "")</f>
        <v/>
      </c>
      <c r="M209" s="4" t="str" cm="1">
        <f t="array" ref="M209">IF(A209&lt;&gt;"", K209 * (ValorizacaoTijoloCenario/12), "")</f>
        <v/>
      </c>
      <c r="N209" s="4" t="str">
        <f>IF(A209&lt;&gt;"", K209 + F209 + L209 + M209, "")</f>
        <v/>
      </c>
      <c r="O209" s="4" t="str">
        <f>IF(A209&lt;&gt;"", H209 + L209, "")</f>
        <v/>
      </c>
      <c r="P209" s="4" t="str">
        <f>IF(A209&lt;&gt;"", J209 + N209, "")</f>
        <v/>
      </c>
    </row>
    <row r="210" spans="1:16">
      <c r="A210" t="str" cm="1">
        <f t="array" ref="A210">IF(ROW()-1 &lt;= AnosSimulacao*12, ROW()-1, "")</f>
        <v/>
      </c>
      <c r="B210" t="str">
        <f t="shared" si="6"/>
        <v/>
      </c>
      <c r="D210" s="4" t="str" cm="1">
        <f t="array" ref="D210">IF(A210=1, AporteInicial+AporteMensal, IF(A210&lt;&gt;"", AporteMensal, ""))</f>
        <v/>
      </c>
      <c r="E210" s="4" t="str" cm="1">
        <f t="array" ref="E210">IF(A210&lt;&gt;"", D210 * PercentualPapel, "")</f>
        <v/>
      </c>
      <c r="F210" s="4" t="str" cm="1">
        <f t="array" ref="F210">IF(A210&lt;&gt;"", D210 * PercentualTijolo, "")</f>
        <v/>
      </c>
      <c r="G210" s="4" t="str" cm="1">
        <f t="array" ref="G210">IF(A210=1, AporteInicial * PercentualPapel, IF(A210&lt;&gt;"", J209, ""))</f>
        <v/>
      </c>
      <c r="H210" s="4" t="str" cm="1">
        <f t="array" ref="H210">IF(A210&lt;&gt;"", G210 * RendimentoPapelCenario, "")</f>
        <v/>
      </c>
      <c r="I210" s="4" t="str" cm="1">
        <f t="array" ref="I210">IF(A210&lt;&gt;"", G210 * (ValorizacaoPapelCenario/12), "")</f>
        <v/>
      </c>
      <c r="J210" s="4" t="str">
        <f t="shared" si="7"/>
        <v/>
      </c>
      <c r="K210" s="4" t="str" cm="1">
        <f t="array" ref="K210">IF(A210=1, AporteInicial * PercentualTijolo, IF(A210&lt;&gt;"", N209, ""))</f>
        <v/>
      </c>
      <c r="L210" s="4" t="str" cm="1">
        <f t="array" ref="L210">IF(A210&lt;&gt;"", K210 * RendimentoTijoloCenario, "")</f>
        <v/>
      </c>
      <c r="M210" s="4" t="str" cm="1">
        <f t="array" ref="M210">IF(A210&lt;&gt;"", K210 * (ValorizacaoTijoloCenario/12), "")</f>
        <v/>
      </c>
      <c r="N210" s="4" t="str">
        <f>IF(A210&lt;&gt;"", K210 + F210 + L210 + M210, "")</f>
        <v/>
      </c>
      <c r="O210" s="4" t="str">
        <f>IF(A210&lt;&gt;"", H210 + L210, "")</f>
        <v/>
      </c>
      <c r="P210" s="4" t="str">
        <f>IF(A210&lt;&gt;"", J210 + N210, "")</f>
        <v/>
      </c>
    </row>
    <row r="211" spans="1:16">
      <c r="A211" t="str" cm="1">
        <f t="array" ref="A211">IF(ROW()-1 &lt;= AnosSimulacao*12, ROW()-1, "")</f>
        <v/>
      </c>
      <c r="B211" t="str">
        <f t="shared" si="6"/>
        <v/>
      </c>
      <c r="D211" s="4" t="str" cm="1">
        <f t="array" ref="D211">IF(A211=1, AporteInicial+AporteMensal, IF(A211&lt;&gt;"", AporteMensal, ""))</f>
        <v/>
      </c>
      <c r="E211" s="4" t="str" cm="1">
        <f t="array" ref="E211">IF(A211&lt;&gt;"", D211 * PercentualPapel, "")</f>
        <v/>
      </c>
      <c r="F211" s="4" t="str" cm="1">
        <f t="array" ref="F211">IF(A211&lt;&gt;"", D211 * PercentualTijolo, "")</f>
        <v/>
      </c>
      <c r="G211" s="4" t="str" cm="1">
        <f t="array" ref="G211">IF(A211=1, AporteInicial * PercentualPapel, IF(A211&lt;&gt;"", J210, ""))</f>
        <v/>
      </c>
      <c r="H211" s="4" t="str" cm="1">
        <f t="array" ref="H211">IF(A211&lt;&gt;"", G211 * RendimentoPapelCenario, "")</f>
        <v/>
      </c>
      <c r="I211" s="4" t="str" cm="1">
        <f t="array" ref="I211">IF(A211&lt;&gt;"", G211 * (ValorizacaoPapelCenario/12), "")</f>
        <v/>
      </c>
      <c r="J211" s="4" t="str">
        <f t="shared" si="7"/>
        <v/>
      </c>
      <c r="K211" s="4" t="str" cm="1">
        <f t="array" ref="K211">IF(A211=1, AporteInicial * PercentualTijolo, IF(A211&lt;&gt;"", N210, ""))</f>
        <v/>
      </c>
      <c r="L211" s="4" t="str" cm="1">
        <f t="array" ref="L211">IF(A211&lt;&gt;"", K211 * RendimentoTijoloCenario, "")</f>
        <v/>
      </c>
      <c r="M211" s="4" t="str" cm="1">
        <f t="array" ref="M211">IF(A211&lt;&gt;"", K211 * (ValorizacaoTijoloCenario/12), "")</f>
        <v/>
      </c>
      <c r="N211" s="4" t="str">
        <f>IF(A211&lt;&gt;"", K211 + F211 + L211 + M211, "")</f>
        <v/>
      </c>
      <c r="O211" s="4" t="str">
        <f>IF(A211&lt;&gt;"", H211 + L211, "")</f>
        <v/>
      </c>
      <c r="P211" s="4" t="str">
        <f>IF(A211&lt;&gt;"", J211 + N211, "")</f>
        <v/>
      </c>
    </row>
    <row r="212" spans="1:16">
      <c r="A212" t="str" cm="1">
        <f t="array" ref="A212">IF(ROW()-1 &lt;= AnosSimulacao*12, ROW()-1, "")</f>
        <v/>
      </c>
      <c r="B212" t="str">
        <f t="shared" si="6"/>
        <v/>
      </c>
      <c r="D212" s="4" t="str" cm="1">
        <f t="array" ref="D212">IF(A212=1, AporteInicial+AporteMensal, IF(A212&lt;&gt;"", AporteMensal, ""))</f>
        <v/>
      </c>
      <c r="E212" s="4" t="str" cm="1">
        <f t="array" ref="E212">IF(A212&lt;&gt;"", D212 * PercentualPapel, "")</f>
        <v/>
      </c>
      <c r="F212" s="4" t="str" cm="1">
        <f t="array" ref="F212">IF(A212&lt;&gt;"", D212 * PercentualTijolo, "")</f>
        <v/>
      </c>
      <c r="G212" s="4" t="str" cm="1">
        <f t="array" ref="G212">IF(A212=1, AporteInicial * PercentualPapel, IF(A212&lt;&gt;"", J211, ""))</f>
        <v/>
      </c>
      <c r="H212" s="4" t="str" cm="1">
        <f t="array" ref="H212">IF(A212&lt;&gt;"", G212 * RendimentoPapelCenario, "")</f>
        <v/>
      </c>
      <c r="I212" s="4" t="str" cm="1">
        <f t="array" ref="I212">IF(A212&lt;&gt;"", G212 * (ValorizacaoPapelCenario/12), "")</f>
        <v/>
      </c>
      <c r="J212" s="4" t="str">
        <f t="shared" si="7"/>
        <v/>
      </c>
      <c r="K212" s="4" t="str" cm="1">
        <f t="array" ref="K212">IF(A212=1, AporteInicial * PercentualTijolo, IF(A212&lt;&gt;"", N211, ""))</f>
        <v/>
      </c>
      <c r="L212" s="4" t="str" cm="1">
        <f t="array" ref="L212">IF(A212&lt;&gt;"", K212 * RendimentoTijoloCenario, "")</f>
        <v/>
      </c>
      <c r="M212" s="4" t="str" cm="1">
        <f t="array" ref="M212">IF(A212&lt;&gt;"", K212 * (ValorizacaoTijoloCenario/12), "")</f>
        <v/>
      </c>
      <c r="N212" s="4" t="str">
        <f>IF(A212&lt;&gt;"", K212 + F212 + L212 + M212, "")</f>
        <v/>
      </c>
      <c r="O212" s="4" t="str">
        <f>IF(A212&lt;&gt;"", H212 + L212, "")</f>
        <v/>
      </c>
      <c r="P212" s="4" t="str">
        <f>IF(A212&lt;&gt;"", J212 + N212, "")</f>
        <v/>
      </c>
    </row>
    <row r="213" spans="1:16">
      <c r="A213" t="str" cm="1">
        <f t="array" ref="A213">IF(ROW()-1 &lt;= AnosSimulacao*12, ROW()-1, "")</f>
        <v/>
      </c>
      <c r="B213" t="str">
        <f t="shared" si="6"/>
        <v/>
      </c>
      <c r="D213" s="4" t="str" cm="1">
        <f t="array" ref="D213">IF(A213=1, AporteInicial+AporteMensal, IF(A213&lt;&gt;"", AporteMensal, ""))</f>
        <v/>
      </c>
      <c r="E213" s="4" t="str" cm="1">
        <f t="array" ref="E213">IF(A213&lt;&gt;"", D213 * PercentualPapel, "")</f>
        <v/>
      </c>
      <c r="F213" s="4" t="str" cm="1">
        <f t="array" ref="F213">IF(A213&lt;&gt;"", D213 * PercentualTijolo, "")</f>
        <v/>
      </c>
      <c r="G213" s="4" t="str" cm="1">
        <f t="array" ref="G213">IF(A213=1, AporteInicial * PercentualPapel, IF(A213&lt;&gt;"", J212, ""))</f>
        <v/>
      </c>
      <c r="H213" s="4" t="str" cm="1">
        <f t="array" ref="H213">IF(A213&lt;&gt;"", G213 * RendimentoPapelCenario, "")</f>
        <v/>
      </c>
      <c r="I213" s="4" t="str" cm="1">
        <f t="array" ref="I213">IF(A213&lt;&gt;"", G213 * (ValorizacaoPapelCenario/12), "")</f>
        <v/>
      </c>
      <c r="J213" s="4" t="str">
        <f t="shared" si="7"/>
        <v/>
      </c>
      <c r="K213" s="4" t="str" cm="1">
        <f t="array" ref="K213">IF(A213=1, AporteInicial * PercentualTijolo, IF(A213&lt;&gt;"", N212, ""))</f>
        <v/>
      </c>
      <c r="L213" s="4" t="str" cm="1">
        <f t="array" ref="L213">IF(A213&lt;&gt;"", K213 * RendimentoTijoloCenario, "")</f>
        <v/>
      </c>
      <c r="M213" s="4" t="str" cm="1">
        <f t="array" ref="M213">IF(A213&lt;&gt;"", K213 * (ValorizacaoTijoloCenario/12), "")</f>
        <v/>
      </c>
      <c r="N213" s="4" t="str">
        <f>IF(A213&lt;&gt;"", K213 + F213 + L213 + M213, "")</f>
        <v/>
      </c>
      <c r="O213" s="4" t="str">
        <f>IF(A213&lt;&gt;"", H213 + L213, "")</f>
        <v/>
      </c>
      <c r="P213" s="4" t="str">
        <f>IF(A213&lt;&gt;"", J213 + N213, "")</f>
        <v/>
      </c>
    </row>
    <row r="214" spans="1:16">
      <c r="A214" t="str" cm="1">
        <f t="array" ref="A214">IF(ROW()-1 &lt;= AnosSimulacao*12, ROW()-1, "")</f>
        <v/>
      </c>
      <c r="B214" t="str">
        <f t="shared" si="6"/>
        <v/>
      </c>
      <c r="D214" s="4" t="str" cm="1">
        <f t="array" ref="D214">IF(A214=1, AporteInicial+AporteMensal, IF(A214&lt;&gt;"", AporteMensal, ""))</f>
        <v/>
      </c>
      <c r="E214" s="4" t="str" cm="1">
        <f t="array" ref="E214">IF(A214&lt;&gt;"", D214 * PercentualPapel, "")</f>
        <v/>
      </c>
      <c r="F214" s="4" t="str" cm="1">
        <f t="array" ref="F214">IF(A214&lt;&gt;"", D214 * PercentualTijolo, "")</f>
        <v/>
      </c>
      <c r="G214" s="4" t="str" cm="1">
        <f t="array" ref="G214">IF(A214=1, AporteInicial * PercentualPapel, IF(A214&lt;&gt;"", J213, ""))</f>
        <v/>
      </c>
      <c r="H214" s="4" t="str" cm="1">
        <f t="array" ref="H214">IF(A214&lt;&gt;"", G214 * RendimentoPapelCenario, "")</f>
        <v/>
      </c>
      <c r="I214" s="4" t="str" cm="1">
        <f t="array" ref="I214">IF(A214&lt;&gt;"", G214 * (ValorizacaoPapelCenario/12), "")</f>
        <v/>
      </c>
      <c r="J214" s="4" t="str">
        <f t="shared" si="7"/>
        <v/>
      </c>
      <c r="K214" s="4" t="str" cm="1">
        <f t="array" ref="K214">IF(A214=1, AporteInicial * PercentualTijolo, IF(A214&lt;&gt;"", N213, ""))</f>
        <v/>
      </c>
      <c r="L214" s="4" t="str" cm="1">
        <f t="array" ref="L214">IF(A214&lt;&gt;"", K214 * RendimentoTijoloCenario, "")</f>
        <v/>
      </c>
      <c r="M214" s="4" t="str" cm="1">
        <f t="array" ref="M214">IF(A214&lt;&gt;"", K214 * (ValorizacaoTijoloCenario/12), "")</f>
        <v/>
      </c>
      <c r="N214" s="4" t="str">
        <f>IF(A214&lt;&gt;"", K214 + F214 + L214 + M214, "")</f>
        <v/>
      </c>
      <c r="O214" s="4" t="str">
        <f>IF(A214&lt;&gt;"", H214 + L214, "")</f>
        <v/>
      </c>
      <c r="P214" s="4" t="str">
        <f>IF(A214&lt;&gt;"", J214 + N214, "")</f>
        <v/>
      </c>
    </row>
    <row r="215" spans="1:16">
      <c r="A215" t="str" cm="1">
        <f t="array" ref="A215">IF(ROW()-1 &lt;= AnosSimulacao*12, ROW()-1, "")</f>
        <v/>
      </c>
      <c r="B215" t="str">
        <f t="shared" si="6"/>
        <v/>
      </c>
      <c r="D215" s="4" t="str" cm="1">
        <f t="array" ref="D215">IF(A215=1, AporteInicial+AporteMensal, IF(A215&lt;&gt;"", AporteMensal, ""))</f>
        <v/>
      </c>
      <c r="E215" s="4" t="str" cm="1">
        <f t="array" ref="E215">IF(A215&lt;&gt;"", D215 * PercentualPapel, "")</f>
        <v/>
      </c>
      <c r="F215" s="4" t="str" cm="1">
        <f t="array" ref="F215">IF(A215&lt;&gt;"", D215 * PercentualTijolo, "")</f>
        <v/>
      </c>
      <c r="G215" s="4" t="str" cm="1">
        <f t="array" ref="G215">IF(A215=1, AporteInicial * PercentualPapel, IF(A215&lt;&gt;"", J214, ""))</f>
        <v/>
      </c>
      <c r="H215" s="4" t="str" cm="1">
        <f t="array" ref="H215">IF(A215&lt;&gt;"", G215 * RendimentoPapelCenario, "")</f>
        <v/>
      </c>
      <c r="I215" s="4" t="str" cm="1">
        <f t="array" ref="I215">IF(A215&lt;&gt;"", G215 * (ValorizacaoPapelCenario/12), "")</f>
        <v/>
      </c>
      <c r="J215" s="4" t="str">
        <f t="shared" si="7"/>
        <v/>
      </c>
      <c r="K215" s="4" t="str" cm="1">
        <f t="array" ref="K215">IF(A215=1, AporteInicial * PercentualTijolo, IF(A215&lt;&gt;"", N214, ""))</f>
        <v/>
      </c>
      <c r="L215" s="4" t="str" cm="1">
        <f t="array" ref="L215">IF(A215&lt;&gt;"", K215 * RendimentoTijoloCenario, "")</f>
        <v/>
      </c>
      <c r="M215" s="4" t="str" cm="1">
        <f t="array" ref="M215">IF(A215&lt;&gt;"", K215 * (ValorizacaoTijoloCenario/12), "")</f>
        <v/>
      </c>
      <c r="N215" s="4" t="str">
        <f>IF(A215&lt;&gt;"", K215 + F215 + L215 + M215, "")</f>
        <v/>
      </c>
      <c r="O215" s="4" t="str">
        <f>IF(A215&lt;&gt;"", H215 + L215, "")</f>
        <v/>
      </c>
      <c r="P215" s="4" t="str">
        <f>IF(A215&lt;&gt;"", J215 + N215, "")</f>
        <v/>
      </c>
    </row>
    <row r="216" spans="1:16">
      <c r="A216" t="str" cm="1">
        <f t="array" ref="A216">IF(ROW()-1 &lt;= AnosSimulacao*12, ROW()-1, "")</f>
        <v/>
      </c>
      <c r="B216" t="str">
        <f t="shared" si="6"/>
        <v/>
      </c>
      <c r="D216" s="4" t="str" cm="1">
        <f t="array" ref="D216">IF(A216=1, AporteInicial+AporteMensal, IF(A216&lt;&gt;"", AporteMensal, ""))</f>
        <v/>
      </c>
      <c r="E216" s="4" t="str" cm="1">
        <f t="array" ref="E216">IF(A216&lt;&gt;"", D216 * PercentualPapel, "")</f>
        <v/>
      </c>
      <c r="F216" s="4" t="str" cm="1">
        <f t="array" ref="F216">IF(A216&lt;&gt;"", D216 * PercentualTijolo, "")</f>
        <v/>
      </c>
      <c r="G216" s="4" t="str" cm="1">
        <f t="array" ref="G216">IF(A216=1, AporteInicial * PercentualPapel, IF(A216&lt;&gt;"", J215, ""))</f>
        <v/>
      </c>
      <c r="H216" s="4" t="str" cm="1">
        <f t="array" ref="H216">IF(A216&lt;&gt;"", G216 * RendimentoPapelCenario, "")</f>
        <v/>
      </c>
      <c r="I216" s="4" t="str" cm="1">
        <f t="array" ref="I216">IF(A216&lt;&gt;"", G216 * (ValorizacaoPapelCenario/12), "")</f>
        <v/>
      </c>
      <c r="J216" s="4" t="str">
        <f t="shared" si="7"/>
        <v/>
      </c>
      <c r="K216" s="4" t="str" cm="1">
        <f t="array" ref="K216">IF(A216=1, AporteInicial * PercentualTijolo, IF(A216&lt;&gt;"", N215, ""))</f>
        <v/>
      </c>
      <c r="L216" s="4" t="str" cm="1">
        <f t="array" ref="L216">IF(A216&lt;&gt;"", K216 * RendimentoTijoloCenario, "")</f>
        <v/>
      </c>
      <c r="M216" s="4" t="str" cm="1">
        <f t="array" ref="M216">IF(A216&lt;&gt;"", K216 * (ValorizacaoTijoloCenario/12), "")</f>
        <v/>
      </c>
      <c r="N216" s="4" t="str">
        <f>IF(A216&lt;&gt;"", K216 + F216 + L216 + M216, "")</f>
        <v/>
      </c>
      <c r="O216" s="4" t="str">
        <f>IF(A216&lt;&gt;"", H216 + L216, "")</f>
        <v/>
      </c>
      <c r="P216" s="4" t="str">
        <f>IF(A216&lt;&gt;"", J216 + N216, "")</f>
        <v/>
      </c>
    </row>
    <row r="217" spans="1:16">
      <c r="A217" t="str" cm="1">
        <f t="array" ref="A217">IF(ROW()-1 &lt;= AnosSimulacao*12, ROW()-1, "")</f>
        <v/>
      </c>
      <c r="B217" t="str">
        <f t="shared" si="6"/>
        <v/>
      </c>
      <c r="D217" s="4" t="str" cm="1">
        <f t="array" ref="D217">IF(A217=1, AporteInicial+AporteMensal, IF(A217&lt;&gt;"", AporteMensal, ""))</f>
        <v/>
      </c>
      <c r="E217" s="4" t="str" cm="1">
        <f t="array" ref="E217">IF(A217&lt;&gt;"", D217 * PercentualPapel, "")</f>
        <v/>
      </c>
      <c r="F217" s="4" t="str" cm="1">
        <f t="array" ref="F217">IF(A217&lt;&gt;"", D217 * PercentualTijolo, "")</f>
        <v/>
      </c>
      <c r="G217" s="4" t="str" cm="1">
        <f t="array" ref="G217">IF(A217=1, AporteInicial * PercentualPapel, IF(A217&lt;&gt;"", J216, ""))</f>
        <v/>
      </c>
      <c r="H217" s="4" t="str" cm="1">
        <f t="array" ref="H217">IF(A217&lt;&gt;"", G217 * RendimentoPapelCenario, "")</f>
        <v/>
      </c>
      <c r="I217" s="4" t="str" cm="1">
        <f t="array" ref="I217">IF(A217&lt;&gt;"", G217 * (ValorizacaoPapelCenario/12), "")</f>
        <v/>
      </c>
      <c r="J217" s="4" t="str">
        <f t="shared" si="7"/>
        <v/>
      </c>
      <c r="K217" s="4" t="str" cm="1">
        <f t="array" ref="K217">IF(A217=1, AporteInicial * PercentualTijolo, IF(A217&lt;&gt;"", N216, ""))</f>
        <v/>
      </c>
      <c r="L217" s="4" t="str" cm="1">
        <f t="array" ref="L217">IF(A217&lt;&gt;"", K217 * RendimentoTijoloCenario, "")</f>
        <v/>
      </c>
      <c r="M217" s="4" t="str" cm="1">
        <f t="array" ref="M217">IF(A217&lt;&gt;"", K217 * (ValorizacaoTijoloCenario/12), "")</f>
        <v/>
      </c>
      <c r="N217" s="4" t="str">
        <f>IF(A217&lt;&gt;"", K217 + F217 + L217 + M217, "")</f>
        <v/>
      </c>
      <c r="O217" s="4" t="str">
        <f>IF(A217&lt;&gt;"", H217 + L217, "")</f>
        <v/>
      </c>
      <c r="P217" s="4" t="str">
        <f>IF(A217&lt;&gt;"", J217 + N217, "")</f>
        <v/>
      </c>
    </row>
    <row r="218" spans="1:16">
      <c r="A218" t="str" cm="1">
        <f t="array" ref="A218">IF(ROW()-1 &lt;= AnosSimulacao*12, ROW()-1, "")</f>
        <v/>
      </c>
      <c r="B218" t="str">
        <f t="shared" si="6"/>
        <v/>
      </c>
      <c r="D218" s="4" t="str" cm="1">
        <f t="array" ref="D218">IF(A218=1, AporteInicial+AporteMensal, IF(A218&lt;&gt;"", AporteMensal, ""))</f>
        <v/>
      </c>
      <c r="E218" s="4" t="str" cm="1">
        <f t="array" ref="E218">IF(A218&lt;&gt;"", D218 * PercentualPapel, "")</f>
        <v/>
      </c>
      <c r="F218" s="4" t="str" cm="1">
        <f t="array" ref="F218">IF(A218&lt;&gt;"", D218 * PercentualTijolo, "")</f>
        <v/>
      </c>
      <c r="G218" s="4" t="str" cm="1">
        <f t="array" ref="G218">IF(A218=1, AporteInicial * PercentualPapel, IF(A218&lt;&gt;"", J217, ""))</f>
        <v/>
      </c>
      <c r="H218" s="4" t="str" cm="1">
        <f t="array" ref="H218">IF(A218&lt;&gt;"", G218 * RendimentoPapelCenario, "")</f>
        <v/>
      </c>
      <c r="I218" s="4" t="str" cm="1">
        <f t="array" ref="I218">IF(A218&lt;&gt;"", G218 * (ValorizacaoPapelCenario/12), "")</f>
        <v/>
      </c>
      <c r="J218" s="4" t="str">
        <f t="shared" si="7"/>
        <v/>
      </c>
      <c r="K218" s="4" t="str" cm="1">
        <f t="array" ref="K218">IF(A218=1, AporteInicial * PercentualTijolo, IF(A218&lt;&gt;"", N217, ""))</f>
        <v/>
      </c>
      <c r="L218" s="4" t="str" cm="1">
        <f t="array" ref="L218">IF(A218&lt;&gt;"", K218 * RendimentoTijoloCenario, "")</f>
        <v/>
      </c>
      <c r="M218" s="4" t="str" cm="1">
        <f t="array" ref="M218">IF(A218&lt;&gt;"", K218 * (ValorizacaoTijoloCenario/12), "")</f>
        <v/>
      </c>
      <c r="N218" s="4" t="str">
        <f>IF(A218&lt;&gt;"", K218 + F218 + L218 + M218, "")</f>
        <v/>
      </c>
      <c r="O218" s="4" t="str">
        <f>IF(A218&lt;&gt;"", H218 + L218, "")</f>
        <v/>
      </c>
      <c r="P218" s="4" t="str">
        <f>IF(A218&lt;&gt;"", J218 + N218, "")</f>
        <v/>
      </c>
    </row>
    <row r="219" spans="1:16">
      <c r="A219" t="str" cm="1">
        <f t="array" ref="A219">IF(ROW()-1 &lt;= AnosSimulacao*12, ROW()-1, "")</f>
        <v/>
      </c>
      <c r="B219" t="str">
        <f t="shared" si="6"/>
        <v/>
      </c>
      <c r="D219" s="4" t="str" cm="1">
        <f t="array" ref="D219">IF(A219=1, AporteInicial+AporteMensal, IF(A219&lt;&gt;"", AporteMensal, ""))</f>
        <v/>
      </c>
      <c r="E219" s="4" t="str" cm="1">
        <f t="array" ref="E219">IF(A219&lt;&gt;"", D219 * PercentualPapel, "")</f>
        <v/>
      </c>
      <c r="F219" s="4" t="str" cm="1">
        <f t="array" ref="F219">IF(A219&lt;&gt;"", D219 * PercentualTijolo, "")</f>
        <v/>
      </c>
      <c r="G219" s="4" t="str" cm="1">
        <f t="array" ref="G219">IF(A219=1, AporteInicial * PercentualPapel, IF(A219&lt;&gt;"", J218, ""))</f>
        <v/>
      </c>
      <c r="H219" s="4" t="str" cm="1">
        <f t="array" ref="H219">IF(A219&lt;&gt;"", G219 * RendimentoPapelCenario, "")</f>
        <v/>
      </c>
      <c r="I219" s="4" t="str" cm="1">
        <f t="array" ref="I219">IF(A219&lt;&gt;"", G219 * (ValorizacaoPapelCenario/12), "")</f>
        <v/>
      </c>
      <c r="J219" s="4" t="str">
        <f t="shared" si="7"/>
        <v/>
      </c>
      <c r="K219" s="4" t="str" cm="1">
        <f t="array" ref="K219">IF(A219=1, AporteInicial * PercentualTijolo, IF(A219&lt;&gt;"", N218, ""))</f>
        <v/>
      </c>
      <c r="L219" s="4" t="str" cm="1">
        <f t="array" ref="L219">IF(A219&lt;&gt;"", K219 * RendimentoTijoloCenario, "")</f>
        <v/>
      </c>
      <c r="M219" s="4" t="str" cm="1">
        <f t="array" ref="M219">IF(A219&lt;&gt;"", K219 * (ValorizacaoTijoloCenario/12), "")</f>
        <v/>
      </c>
      <c r="N219" s="4" t="str">
        <f>IF(A219&lt;&gt;"", K219 + F219 + L219 + M219, "")</f>
        <v/>
      </c>
      <c r="O219" s="4" t="str">
        <f>IF(A219&lt;&gt;"", H219 + L219, "")</f>
        <v/>
      </c>
      <c r="P219" s="4" t="str">
        <f>IF(A219&lt;&gt;"", J219 + N219, "")</f>
        <v/>
      </c>
    </row>
    <row r="220" spans="1:16">
      <c r="A220" t="str" cm="1">
        <f t="array" ref="A220">IF(ROW()-1 &lt;= AnosSimulacao*12, ROW()-1, "")</f>
        <v/>
      </c>
      <c r="B220" t="str">
        <f t="shared" si="6"/>
        <v/>
      </c>
      <c r="D220" s="4" t="str" cm="1">
        <f t="array" ref="D220">IF(A220=1, AporteInicial+AporteMensal, IF(A220&lt;&gt;"", AporteMensal, ""))</f>
        <v/>
      </c>
      <c r="E220" s="4" t="str" cm="1">
        <f t="array" ref="E220">IF(A220&lt;&gt;"", D220 * PercentualPapel, "")</f>
        <v/>
      </c>
      <c r="F220" s="4" t="str" cm="1">
        <f t="array" ref="F220">IF(A220&lt;&gt;"", D220 * PercentualTijolo, "")</f>
        <v/>
      </c>
      <c r="G220" s="4" t="str" cm="1">
        <f t="array" ref="G220">IF(A220=1, AporteInicial * PercentualPapel, IF(A220&lt;&gt;"", J219, ""))</f>
        <v/>
      </c>
      <c r="H220" s="4" t="str" cm="1">
        <f t="array" ref="H220">IF(A220&lt;&gt;"", G220 * RendimentoPapelCenario, "")</f>
        <v/>
      </c>
      <c r="I220" s="4" t="str" cm="1">
        <f t="array" ref="I220">IF(A220&lt;&gt;"", G220 * (ValorizacaoPapelCenario/12), "")</f>
        <v/>
      </c>
      <c r="J220" s="4" t="str">
        <f t="shared" si="7"/>
        <v/>
      </c>
      <c r="K220" s="4" t="str" cm="1">
        <f t="array" ref="K220">IF(A220=1, AporteInicial * PercentualTijolo, IF(A220&lt;&gt;"", N219, ""))</f>
        <v/>
      </c>
      <c r="L220" s="4" t="str" cm="1">
        <f t="array" ref="L220">IF(A220&lt;&gt;"", K220 * RendimentoTijoloCenario, "")</f>
        <v/>
      </c>
      <c r="M220" s="4" t="str" cm="1">
        <f t="array" ref="M220">IF(A220&lt;&gt;"", K220 * (ValorizacaoTijoloCenario/12), "")</f>
        <v/>
      </c>
      <c r="N220" s="4" t="str">
        <f>IF(A220&lt;&gt;"", K220 + F220 + L220 + M220, "")</f>
        <v/>
      </c>
      <c r="O220" s="4" t="str">
        <f>IF(A220&lt;&gt;"", H220 + L220, "")</f>
        <v/>
      </c>
      <c r="P220" s="4" t="str">
        <f>IF(A220&lt;&gt;"", J220 + N220, "")</f>
        <v/>
      </c>
    </row>
    <row r="221" spans="1:16">
      <c r="A221" t="str" cm="1">
        <f t="array" ref="A221">IF(ROW()-1 &lt;= AnosSimulacao*12, ROW()-1, "")</f>
        <v/>
      </c>
      <c r="B221" t="str">
        <f t="shared" si="6"/>
        <v/>
      </c>
      <c r="D221" s="4" t="str" cm="1">
        <f t="array" ref="D221">IF(A221=1, AporteInicial+AporteMensal, IF(A221&lt;&gt;"", AporteMensal, ""))</f>
        <v/>
      </c>
      <c r="E221" s="4" t="str" cm="1">
        <f t="array" ref="E221">IF(A221&lt;&gt;"", D221 * PercentualPapel, "")</f>
        <v/>
      </c>
      <c r="F221" s="4" t="str" cm="1">
        <f t="array" ref="F221">IF(A221&lt;&gt;"", D221 * PercentualTijolo, "")</f>
        <v/>
      </c>
      <c r="G221" s="4" t="str" cm="1">
        <f t="array" ref="G221">IF(A221=1, AporteInicial * PercentualPapel, IF(A221&lt;&gt;"", J220, ""))</f>
        <v/>
      </c>
      <c r="H221" s="4" t="str" cm="1">
        <f t="array" ref="H221">IF(A221&lt;&gt;"", G221 * RendimentoPapelCenario, "")</f>
        <v/>
      </c>
      <c r="I221" s="4" t="str" cm="1">
        <f t="array" ref="I221">IF(A221&lt;&gt;"", G221 * (ValorizacaoPapelCenario/12), "")</f>
        <v/>
      </c>
      <c r="J221" s="4" t="str">
        <f t="shared" si="7"/>
        <v/>
      </c>
      <c r="K221" s="4" t="str" cm="1">
        <f t="array" ref="K221">IF(A221=1, AporteInicial * PercentualTijolo, IF(A221&lt;&gt;"", N220, ""))</f>
        <v/>
      </c>
      <c r="L221" s="4" t="str" cm="1">
        <f t="array" ref="L221">IF(A221&lt;&gt;"", K221 * RendimentoTijoloCenario, "")</f>
        <v/>
      </c>
      <c r="M221" s="4" t="str" cm="1">
        <f t="array" ref="M221">IF(A221&lt;&gt;"", K221 * (ValorizacaoTijoloCenario/12), "")</f>
        <v/>
      </c>
      <c r="N221" s="4" t="str">
        <f>IF(A221&lt;&gt;"", K221 + F221 + L221 + M221, "")</f>
        <v/>
      </c>
      <c r="O221" s="4" t="str">
        <f>IF(A221&lt;&gt;"", H221 + L221, "")</f>
        <v/>
      </c>
      <c r="P221" s="4" t="str">
        <f>IF(A221&lt;&gt;"", J221 + N221, "")</f>
        <v/>
      </c>
    </row>
    <row r="222" spans="1:16">
      <c r="A222" t="str" cm="1">
        <f t="array" ref="A222">IF(ROW()-1 &lt;= AnosSimulacao*12, ROW()-1, "")</f>
        <v/>
      </c>
      <c r="B222" t="str">
        <f t="shared" si="6"/>
        <v/>
      </c>
      <c r="D222" s="4" t="str" cm="1">
        <f t="array" ref="D222">IF(A222=1, AporteInicial+AporteMensal, IF(A222&lt;&gt;"", AporteMensal, ""))</f>
        <v/>
      </c>
      <c r="E222" s="4" t="str" cm="1">
        <f t="array" ref="E222">IF(A222&lt;&gt;"", D222 * PercentualPapel, "")</f>
        <v/>
      </c>
      <c r="F222" s="4" t="str" cm="1">
        <f t="array" ref="F222">IF(A222&lt;&gt;"", D222 * PercentualTijolo, "")</f>
        <v/>
      </c>
      <c r="G222" s="4" t="str" cm="1">
        <f t="array" ref="G222">IF(A222=1, AporteInicial * PercentualPapel, IF(A222&lt;&gt;"", J221, ""))</f>
        <v/>
      </c>
      <c r="H222" s="4" t="str" cm="1">
        <f t="array" ref="H222">IF(A222&lt;&gt;"", G222 * RendimentoPapelCenario, "")</f>
        <v/>
      </c>
      <c r="I222" s="4" t="str" cm="1">
        <f t="array" ref="I222">IF(A222&lt;&gt;"", G222 * (ValorizacaoPapelCenario/12), "")</f>
        <v/>
      </c>
      <c r="J222" s="4" t="str">
        <f t="shared" si="7"/>
        <v/>
      </c>
      <c r="K222" s="4" t="str" cm="1">
        <f t="array" ref="K222">IF(A222=1, AporteInicial * PercentualTijolo, IF(A222&lt;&gt;"", N221, ""))</f>
        <v/>
      </c>
      <c r="L222" s="4" t="str" cm="1">
        <f t="array" ref="L222">IF(A222&lt;&gt;"", K222 * RendimentoTijoloCenario, "")</f>
        <v/>
      </c>
      <c r="M222" s="4" t="str" cm="1">
        <f t="array" ref="M222">IF(A222&lt;&gt;"", K222 * (ValorizacaoTijoloCenario/12), "")</f>
        <v/>
      </c>
      <c r="N222" s="4" t="str">
        <f>IF(A222&lt;&gt;"", K222 + F222 + L222 + M222, "")</f>
        <v/>
      </c>
      <c r="O222" s="4" t="str">
        <f>IF(A222&lt;&gt;"", H222 + L222, "")</f>
        <v/>
      </c>
      <c r="P222" s="4" t="str">
        <f>IF(A222&lt;&gt;"", J222 + N222, "")</f>
        <v/>
      </c>
    </row>
    <row r="223" spans="1:16">
      <c r="A223" t="str" cm="1">
        <f t="array" ref="A223">IF(ROW()-1 &lt;= AnosSimulacao*12, ROW()-1, "")</f>
        <v/>
      </c>
      <c r="B223" t="str">
        <f t="shared" si="6"/>
        <v/>
      </c>
      <c r="D223" s="4" t="str" cm="1">
        <f t="array" ref="D223">IF(A223=1, AporteInicial+AporteMensal, IF(A223&lt;&gt;"", AporteMensal, ""))</f>
        <v/>
      </c>
      <c r="E223" s="4" t="str" cm="1">
        <f t="array" ref="E223">IF(A223&lt;&gt;"", D223 * PercentualPapel, "")</f>
        <v/>
      </c>
      <c r="F223" s="4" t="str" cm="1">
        <f t="array" ref="F223">IF(A223&lt;&gt;"", D223 * PercentualTijolo, "")</f>
        <v/>
      </c>
      <c r="G223" s="4" t="str" cm="1">
        <f t="array" ref="G223">IF(A223=1, AporteInicial * PercentualPapel, IF(A223&lt;&gt;"", J222, ""))</f>
        <v/>
      </c>
      <c r="H223" s="4" t="str" cm="1">
        <f t="array" ref="H223">IF(A223&lt;&gt;"", G223 * RendimentoPapelCenario, "")</f>
        <v/>
      </c>
      <c r="I223" s="4" t="str" cm="1">
        <f t="array" ref="I223">IF(A223&lt;&gt;"", G223 * (ValorizacaoPapelCenario/12), "")</f>
        <v/>
      </c>
      <c r="J223" s="4" t="str">
        <f t="shared" si="7"/>
        <v/>
      </c>
      <c r="K223" s="4" t="str" cm="1">
        <f t="array" ref="K223">IF(A223=1, AporteInicial * PercentualTijolo, IF(A223&lt;&gt;"", N222, ""))</f>
        <v/>
      </c>
      <c r="L223" s="4" t="str" cm="1">
        <f t="array" ref="L223">IF(A223&lt;&gt;"", K223 * RendimentoTijoloCenario, "")</f>
        <v/>
      </c>
      <c r="M223" s="4" t="str" cm="1">
        <f t="array" ref="M223">IF(A223&lt;&gt;"", K223 * (ValorizacaoTijoloCenario/12), "")</f>
        <v/>
      </c>
      <c r="N223" s="4" t="str">
        <f>IF(A223&lt;&gt;"", K223 + F223 + L223 + M223, "")</f>
        <v/>
      </c>
      <c r="O223" s="4" t="str">
        <f>IF(A223&lt;&gt;"", H223 + L223, "")</f>
        <v/>
      </c>
      <c r="P223" s="4" t="str">
        <f>IF(A223&lt;&gt;"", J223 + N223, "")</f>
        <v/>
      </c>
    </row>
    <row r="224" spans="1:16">
      <c r="A224" t="str" cm="1">
        <f t="array" ref="A224">IF(ROW()-1 &lt;= AnosSimulacao*12, ROW()-1, "")</f>
        <v/>
      </c>
      <c r="B224" t="str">
        <f t="shared" si="6"/>
        <v/>
      </c>
      <c r="D224" s="4" t="str" cm="1">
        <f t="array" ref="D224">IF(A224=1, AporteInicial+AporteMensal, IF(A224&lt;&gt;"", AporteMensal, ""))</f>
        <v/>
      </c>
      <c r="E224" s="4" t="str" cm="1">
        <f t="array" ref="E224">IF(A224&lt;&gt;"", D224 * PercentualPapel, "")</f>
        <v/>
      </c>
      <c r="F224" s="4" t="str" cm="1">
        <f t="array" ref="F224">IF(A224&lt;&gt;"", D224 * PercentualTijolo, "")</f>
        <v/>
      </c>
      <c r="G224" s="4" t="str" cm="1">
        <f t="array" ref="G224">IF(A224=1, AporteInicial * PercentualPapel, IF(A224&lt;&gt;"", J223, ""))</f>
        <v/>
      </c>
      <c r="H224" s="4" t="str" cm="1">
        <f t="array" ref="H224">IF(A224&lt;&gt;"", G224 * RendimentoPapelCenario, "")</f>
        <v/>
      </c>
      <c r="I224" s="4" t="str" cm="1">
        <f t="array" ref="I224">IF(A224&lt;&gt;"", G224 * (ValorizacaoPapelCenario/12), "")</f>
        <v/>
      </c>
      <c r="J224" s="4" t="str">
        <f t="shared" si="7"/>
        <v/>
      </c>
      <c r="K224" s="4" t="str" cm="1">
        <f t="array" ref="K224">IF(A224=1, AporteInicial * PercentualTijolo, IF(A224&lt;&gt;"", N223, ""))</f>
        <v/>
      </c>
      <c r="L224" s="4" t="str" cm="1">
        <f t="array" ref="L224">IF(A224&lt;&gt;"", K224 * RendimentoTijoloCenario, "")</f>
        <v/>
      </c>
      <c r="M224" s="4" t="str" cm="1">
        <f t="array" ref="M224">IF(A224&lt;&gt;"", K224 * (ValorizacaoTijoloCenario/12), "")</f>
        <v/>
      </c>
      <c r="N224" s="4" t="str">
        <f>IF(A224&lt;&gt;"", K224 + F224 + L224 + M224, "")</f>
        <v/>
      </c>
      <c r="O224" s="4" t="str">
        <f>IF(A224&lt;&gt;"", H224 + L224, "")</f>
        <v/>
      </c>
      <c r="P224" s="4" t="str">
        <f>IF(A224&lt;&gt;"", J224 + N224, "")</f>
        <v/>
      </c>
    </row>
    <row r="225" spans="1:16">
      <c r="A225" t="str" cm="1">
        <f t="array" ref="A225">IF(ROW()-1 &lt;= AnosSimulacao*12, ROW()-1, "")</f>
        <v/>
      </c>
      <c r="B225" t="str">
        <f t="shared" si="6"/>
        <v/>
      </c>
      <c r="D225" s="4" t="str" cm="1">
        <f t="array" ref="D225">IF(A225=1, AporteInicial+AporteMensal, IF(A225&lt;&gt;"", AporteMensal, ""))</f>
        <v/>
      </c>
      <c r="E225" s="4" t="str" cm="1">
        <f t="array" ref="E225">IF(A225&lt;&gt;"", D225 * PercentualPapel, "")</f>
        <v/>
      </c>
      <c r="F225" s="4" t="str" cm="1">
        <f t="array" ref="F225">IF(A225&lt;&gt;"", D225 * PercentualTijolo, "")</f>
        <v/>
      </c>
      <c r="G225" s="4" t="str" cm="1">
        <f t="array" ref="G225">IF(A225=1, AporteInicial * PercentualPapel, IF(A225&lt;&gt;"", J224, ""))</f>
        <v/>
      </c>
      <c r="H225" s="4" t="str" cm="1">
        <f t="array" ref="H225">IF(A225&lt;&gt;"", G225 * RendimentoPapelCenario, "")</f>
        <v/>
      </c>
      <c r="I225" s="4" t="str" cm="1">
        <f t="array" ref="I225">IF(A225&lt;&gt;"", G225 * (ValorizacaoPapelCenario/12), "")</f>
        <v/>
      </c>
      <c r="J225" s="4" t="str">
        <f t="shared" si="7"/>
        <v/>
      </c>
      <c r="K225" s="4" t="str" cm="1">
        <f t="array" ref="K225">IF(A225=1, AporteInicial * PercentualTijolo, IF(A225&lt;&gt;"", N224, ""))</f>
        <v/>
      </c>
      <c r="L225" s="4" t="str" cm="1">
        <f t="array" ref="L225">IF(A225&lt;&gt;"", K225 * RendimentoTijoloCenario, "")</f>
        <v/>
      </c>
      <c r="M225" s="4" t="str" cm="1">
        <f t="array" ref="M225">IF(A225&lt;&gt;"", K225 * (ValorizacaoTijoloCenario/12), "")</f>
        <v/>
      </c>
      <c r="N225" s="4" t="str">
        <f>IF(A225&lt;&gt;"", K225 + F225 + L225 + M225, "")</f>
        <v/>
      </c>
      <c r="O225" s="4" t="str">
        <f>IF(A225&lt;&gt;"", H225 + L225, "")</f>
        <v/>
      </c>
      <c r="P225" s="4" t="str">
        <f>IF(A225&lt;&gt;"", J225 + N225, "")</f>
        <v/>
      </c>
    </row>
    <row r="226" spans="1:16">
      <c r="A226" t="str" cm="1">
        <f t="array" ref="A226">IF(ROW()-1 &lt;= AnosSimulacao*12, ROW()-1, "")</f>
        <v/>
      </c>
      <c r="B226" t="str">
        <f t="shared" si="6"/>
        <v/>
      </c>
      <c r="D226" s="4" t="str" cm="1">
        <f t="array" ref="D226">IF(A226=1, AporteInicial+AporteMensal, IF(A226&lt;&gt;"", AporteMensal, ""))</f>
        <v/>
      </c>
      <c r="E226" s="4" t="str" cm="1">
        <f t="array" ref="E226">IF(A226&lt;&gt;"", D226 * PercentualPapel, "")</f>
        <v/>
      </c>
      <c r="F226" s="4" t="str" cm="1">
        <f t="array" ref="F226">IF(A226&lt;&gt;"", D226 * PercentualTijolo, "")</f>
        <v/>
      </c>
      <c r="G226" s="4" t="str" cm="1">
        <f t="array" ref="G226">IF(A226=1, AporteInicial * PercentualPapel, IF(A226&lt;&gt;"", J225, ""))</f>
        <v/>
      </c>
      <c r="H226" s="4" t="str" cm="1">
        <f t="array" ref="H226">IF(A226&lt;&gt;"", G226 * RendimentoPapelCenario, "")</f>
        <v/>
      </c>
      <c r="I226" s="4" t="str" cm="1">
        <f t="array" ref="I226">IF(A226&lt;&gt;"", G226 * (ValorizacaoPapelCenario/12), "")</f>
        <v/>
      </c>
      <c r="J226" s="4" t="str">
        <f t="shared" si="7"/>
        <v/>
      </c>
      <c r="K226" s="4" t="str" cm="1">
        <f t="array" ref="K226">IF(A226=1, AporteInicial * PercentualTijolo, IF(A226&lt;&gt;"", N225, ""))</f>
        <v/>
      </c>
      <c r="L226" s="4" t="str" cm="1">
        <f t="array" ref="L226">IF(A226&lt;&gt;"", K226 * RendimentoTijoloCenario, "")</f>
        <v/>
      </c>
      <c r="M226" s="4" t="str" cm="1">
        <f t="array" ref="M226">IF(A226&lt;&gt;"", K226 * (ValorizacaoTijoloCenario/12), "")</f>
        <v/>
      </c>
      <c r="N226" s="4" t="str">
        <f>IF(A226&lt;&gt;"", K226 + F226 + L226 + M226, "")</f>
        <v/>
      </c>
      <c r="O226" s="4" t="str">
        <f>IF(A226&lt;&gt;"", H226 + L226, "")</f>
        <v/>
      </c>
      <c r="P226" s="4" t="str">
        <f>IF(A226&lt;&gt;"", J226 + N226, "")</f>
        <v/>
      </c>
    </row>
    <row r="227" spans="1:16">
      <c r="A227" t="str" cm="1">
        <f t="array" ref="A227">IF(ROW()-1 &lt;= AnosSimulacao*12, ROW()-1, "")</f>
        <v/>
      </c>
      <c r="B227" t="str">
        <f t="shared" si="6"/>
        <v/>
      </c>
      <c r="D227" s="4" t="str" cm="1">
        <f t="array" ref="D227">IF(A227=1, AporteInicial+AporteMensal, IF(A227&lt;&gt;"", AporteMensal, ""))</f>
        <v/>
      </c>
      <c r="E227" s="4" t="str" cm="1">
        <f t="array" ref="E227">IF(A227&lt;&gt;"", D227 * PercentualPapel, "")</f>
        <v/>
      </c>
      <c r="F227" s="4" t="str" cm="1">
        <f t="array" ref="F227">IF(A227&lt;&gt;"", D227 * PercentualTijolo, "")</f>
        <v/>
      </c>
      <c r="G227" s="4" t="str" cm="1">
        <f t="array" ref="G227">IF(A227=1, AporteInicial * PercentualPapel, IF(A227&lt;&gt;"", J226, ""))</f>
        <v/>
      </c>
      <c r="H227" s="4" t="str" cm="1">
        <f t="array" ref="H227">IF(A227&lt;&gt;"", G227 * RendimentoPapelCenario, "")</f>
        <v/>
      </c>
      <c r="I227" s="4" t="str" cm="1">
        <f t="array" ref="I227">IF(A227&lt;&gt;"", G227 * (ValorizacaoPapelCenario/12), "")</f>
        <v/>
      </c>
      <c r="J227" s="4" t="str">
        <f t="shared" si="7"/>
        <v/>
      </c>
      <c r="K227" s="4" t="str" cm="1">
        <f t="array" ref="K227">IF(A227=1, AporteInicial * PercentualTijolo, IF(A227&lt;&gt;"", N226, ""))</f>
        <v/>
      </c>
      <c r="L227" s="4" t="str" cm="1">
        <f t="array" ref="L227">IF(A227&lt;&gt;"", K227 * RendimentoTijoloCenario, "")</f>
        <v/>
      </c>
      <c r="M227" s="4" t="str" cm="1">
        <f t="array" ref="M227">IF(A227&lt;&gt;"", K227 * (ValorizacaoTijoloCenario/12), "")</f>
        <v/>
      </c>
      <c r="N227" s="4" t="str">
        <f>IF(A227&lt;&gt;"", K227 + F227 + L227 + M227, "")</f>
        <v/>
      </c>
      <c r="O227" s="4" t="str">
        <f>IF(A227&lt;&gt;"", H227 + L227, "")</f>
        <v/>
      </c>
      <c r="P227" s="4" t="str">
        <f>IF(A227&lt;&gt;"", J227 + N227, "")</f>
        <v/>
      </c>
    </row>
    <row r="228" spans="1:16">
      <c r="A228" t="str" cm="1">
        <f t="array" ref="A228">IF(ROW()-1 &lt;= AnosSimulacao*12, ROW()-1, "")</f>
        <v/>
      </c>
      <c r="B228" t="str">
        <f t="shared" si="6"/>
        <v/>
      </c>
      <c r="D228" s="4" t="str" cm="1">
        <f t="array" ref="D228">IF(A228=1, AporteInicial+AporteMensal, IF(A228&lt;&gt;"", AporteMensal, ""))</f>
        <v/>
      </c>
      <c r="E228" s="4" t="str" cm="1">
        <f t="array" ref="E228">IF(A228&lt;&gt;"", D228 * PercentualPapel, "")</f>
        <v/>
      </c>
      <c r="F228" s="4" t="str" cm="1">
        <f t="array" ref="F228">IF(A228&lt;&gt;"", D228 * PercentualTijolo, "")</f>
        <v/>
      </c>
      <c r="G228" s="4" t="str" cm="1">
        <f t="array" ref="G228">IF(A228=1, AporteInicial * PercentualPapel, IF(A228&lt;&gt;"", J227, ""))</f>
        <v/>
      </c>
      <c r="H228" s="4" t="str" cm="1">
        <f t="array" ref="H228">IF(A228&lt;&gt;"", G228 * RendimentoPapelCenario, "")</f>
        <v/>
      </c>
      <c r="I228" s="4" t="str" cm="1">
        <f t="array" ref="I228">IF(A228&lt;&gt;"", G228 * (ValorizacaoPapelCenario/12), "")</f>
        <v/>
      </c>
      <c r="J228" s="4" t="str">
        <f t="shared" si="7"/>
        <v/>
      </c>
      <c r="K228" s="4" t="str" cm="1">
        <f t="array" ref="K228">IF(A228=1, AporteInicial * PercentualTijolo, IF(A228&lt;&gt;"", N227, ""))</f>
        <v/>
      </c>
      <c r="L228" s="4" t="str" cm="1">
        <f t="array" ref="L228">IF(A228&lt;&gt;"", K228 * RendimentoTijoloCenario, "")</f>
        <v/>
      </c>
      <c r="M228" s="4" t="str" cm="1">
        <f t="array" ref="M228">IF(A228&lt;&gt;"", K228 * (ValorizacaoTijoloCenario/12), "")</f>
        <v/>
      </c>
      <c r="N228" s="4" t="str">
        <f>IF(A228&lt;&gt;"", K228 + F228 + L228 + M228, "")</f>
        <v/>
      </c>
      <c r="O228" s="4" t="str">
        <f>IF(A228&lt;&gt;"", H228 + L228, "")</f>
        <v/>
      </c>
      <c r="P228" s="4" t="str">
        <f>IF(A228&lt;&gt;"", J228 + N228, "")</f>
        <v/>
      </c>
    </row>
    <row r="229" spans="1:16">
      <c r="A229" t="str" cm="1">
        <f t="array" ref="A229">IF(ROW()-1 &lt;= AnosSimulacao*12, ROW()-1, "")</f>
        <v/>
      </c>
      <c r="B229" t="str">
        <f t="shared" si="6"/>
        <v/>
      </c>
      <c r="D229" s="4" t="str" cm="1">
        <f t="array" ref="D229">IF(A229=1, AporteInicial+AporteMensal, IF(A229&lt;&gt;"", AporteMensal, ""))</f>
        <v/>
      </c>
      <c r="E229" s="4" t="str" cm="1">
        <f t="array" ref="E229">IF(A229&lt;&gt;"", D229 * PercentualPapel, "")</f>
        <v/>
      </c>
      <c r="F229" s="4" t="str" cm="1">
        <f t="array" ref="F229">IF(A229&lt;&gt;"", D229 * PercentualTijolo, "")</f>
        <v/>
      </c>
      <c r="G229" s="4" t="str" cm="1">
        <f t="array" ref="G229">IF(A229=1, AporteInicial * PercentualPapel, IF(A229&lt;&gt;"", J228, ""))</f>
        <v/>
      </c>
      <c r="H229" s="4" t="str" cm="1">
        <f t="array" ref="H229">IF(A229&lt;&gt;"", G229 * RendimentoPapelCenario, "")</f>
        <v/>
      </c>
      <c r="I229" s="4" t="str" cm="1">
        <f t="array" ref="I229">IF(A229&lt;&gt;"", G229 * (ValorizacaoPapelCenario/12), "")</f>
        <v/>
      </c>
      <c r="J229" s="4" t="str">
        <f t="shared" si="7"/>
        <v/>
      </c>
      <c r="K229" s="4" t="str" cm="1">
        <f t="array" ref="K229">IF(A229=1, AporteInicial * PercentualTijolo, IF(A229&lt;&gt;"", N228, ""))</f>
        <v/>
      </c>
      <c r="L229" s="4" t="str" cm="1">
        <f t="array" ref="L229">IF(A229&lt;&gt;"", K229 * RendimentoTijoloCenario, "")</f>
        <v/>
      </c>
      <c r="M229" s="4" t="str" cm="1">
        <f t="array" ref="M229">IF(A229&lt;&gt;"", K229 * (ValorizacaoTijoloCenario/12), "")</f>
        <v/>
      </c>
      <c r="N229" s="4" t="str">
        <f>IF(A229&lt;&gt;"", K229 + F229 + L229 + M229, "")</f>
        <v/>
      </c>
      <c r="O229" s="4" t="str">
        <f>IF(A229&lt;&gt;"", H229 + L229, "")</f>
        <v/>
      </c>
      <c r="P229" s="4" t="str">
        <f>IF(A229&lt;&gt;"", J229 + N229, "")</f>
        <v/>
      </c>
    </row>
    <row r="230" spans="1:16">
      <c r="A230" t="str" cm="1">
        <f t="array" ref="A230">IF(ROW()-1 &lt;= AnosSimulacao*12, ROW()-1, "")</f>
        <v/>
      </c>
      <c r="B230" t="str">
        <f t="shared" si="6"/>
        <v/>
      </c>
      <c r="D230" s="4" t="str" cm="1">
        <f t="array" ref="D230">IF(A230=1, AporteInicial+AporteMensal, IF(A230&lt;&gt;"", AporteMensal, ""))</f>
        <v/>
      </c>
      <c r="E230" s="4" t="str" cm="1">
        <f t="array" ref="E230">IF(A230&lt;&gt;"", D230 * PercentualPapel, "")</f>
        <v/>
      </c>
      <c r="F230" s="4" t="str" cm="1">
        <f t="array" ref="F230">IF(A230&lt;&gt;"", D230 * PercentualTijolo, "")</f>
        <v/>
      </c>
      <c r="G230" s="4" t="str" cm="1">
        <f t="array" ref="G230">IF(A230=1, AporteInicial * PercentualPapel, IF(A230&lt;&gt;"", J229, ""))</f>
        <v/>
      </c>
      <c r="H230" s="4" t="str" cm="1">
        <f t="array" ref="H230">IF(A230&lt;&gt;"", G230 * RendimentoPapelCenario, "")</f>
        <v/>
      </c>
      <c r="I230" s="4" t="str" cm="1">
        <f t="array" ref="I230">IF(A230&lt;&gt;"", G230 * (ValorizacaoPapelCenario/12), "")</f>
        <v/>
      </c>
      <c r="J230" s="4" t="str">
        <f t="shared" si="7"/>
        <v/>
      </c>
      <c r="K230" s="4" t="str" cm="1">
        <f t="array" ref="K230">IF(A230=1, AporteInicial * PercentualTijolo, IF(A230&lt;&gt;"", N229, ""))</f>
        <v/>
      </c>
      <c r="L230" s="4" t="str" cm="1">
        <f t="array" ref="L230">IF(A230&lt;&gt;"", K230 * RendimentoTijoloCenario, "")</f>
        <v/>
      </c>
      <c r="M230" s="4" t="str" cm="1">
        <f t="array" ref="M230">IF(A230&lt;&gt;"", K230 * (ValorizacaoTijoloCenario/12), "")</f>
        <v/>
      </c>
      <c r="N230" s="4" t="str">
        <f>IF(A230&lt;&gt;"", K230 + F230 + L230 + M230, "")</f>
        <v/>
      </c>
      <c r="O230" s="4" t="str">
        <f>IF(A230&lt;&gt;"", H230 + L230, "")</f>
        <v/>
      </c>
      <c r="P230" s="4" t="str">
        <f>IF(A230&lt;&gt;"", J230 + N230, "")</f>
        <v/>
      </c>
    </row>
    <row r="231" spans="1:16">
      <c r="A231" t="str" cm="1">
        <f t="array" ref="A231">IF(ROW()-1 &lt;= AnosSimulacao*12, ROW()-1, "")</f>
        <v/>
      </c>
      <c r="B231" t="str">
        <f t="shared" si="6"/>
        <v/>
      </c>
      <c r="D231" s="4" t="str" cm="1">
        <f t="array" ref="D231">IF(A231=1, AporteInicial+AporteMensal, IF(A231&lt;&gt;"", AporteMensal, ""))</f>
        <v/>
      </c>
      <c r="E231" s="4" t="str" cm="1">
        <f t="array" ref="E231">IF(A231&lt;&gt;"", D231 * PercentualPapel, "")</f>
        <v/>
      </c>
      <c r="F231" s="4" t="str" cm="1">
        <f t="array" ref="F231">IF(A231&lt;&gt;"", D231 * PercentualTijolo, "")</f>
        <v/>
      </c>
      <c r="G231" s="4" t="str" cm="1">
        <f t="array" ref="G231">IF(A231=1, AporteInicial * PercentualPapel, IF(A231&lt;&gt;"", J230, ""))</f>
        <v/>
      </c>
      <c r="H231" s="4" t="str" cm="1">
        <f t="array" ref="H231">IF(A231&lt;&gt;"", G231 * RendimentoPapelCenario, "")</f>
        <v/>
      </c>
      <c r="I231" s="4" t="str" cm="1">
        <f t="array" ref="I231">IF(A231&lt;&gt;"", G231 * (ValorizacaoPapelCenario/12), "")</f>
        <v/>
      </c>
      <c r="J231" s="4" t="str">
        <f t="shared" si="7"/>
        <v/>
      </c>
      <c r="K231" s="4" t="str" cm="1">
        <f t="array" ref="K231">IF(A231=1, AporteInicial * PercentualTijolo, IF(A231&lt;&gt;"", N230, ""))</f>
        <v/>
      </c>
      <c r="L231" s="4" t="str" cm="1">
        <f t="array" ref="L231">IF(A231&lt;&gt;"", K231 * RendimentoTijoloCenario, "")</f>
        <v/>
      </c>
      <c r="M231" s="4" t="str" cm="1">
        <f t="array" ref="M231">IF(A231&lt;&gt;"", K231 * (ValorizacaoTijoloCenario/12), "")</f>
        <v/>
      </c>
      <c r="N231" s="4" t="str">
        <f>IF(A231&lt;&gt;"", K231 + F231 + L231 + M231, "")</f>
        <v/>
      </c>
      <c r="O231" s="4" t="str">
        <f>IF(A231&lt;&gt;"", H231 + L231, "")</f>
        <v/>
      </c>
      <c r="P231" s="4" t="str">
        <f>IF(A231&lt;&gt;"", J231 + N231, "")</f>
        <v/>
      </c>
    </row>
    <row r="232" spans="1:16">
      <c r="A232" t="str" cm="1">
        <f t="array" ref="A232">IF(ROW()-1 &lt;= AnosSimulacao*12, ROW()-1, "")</f>
        <v/>
      </c>
      <c r="B232" t="str">
        <f t="shared" si="6"/>
        <v/>
      </c>
      <c r="D232" s="4" t="str" cm="1">
        <f t="array" ref="D232">IF(A232=1, AporteInicial+AporteMensal, IF(A232&lt;&gt;"", AporteMensal, ""))</f>
        <v/>
      </c>
      <c r="E232" s="4" t="str" cm="1">
        <f t="array" ref="E232">IF(A232&lt;&gt;"", D232 * PercentualPapel, "")</f>
        <v/>
      </c>
      <c r="F232" s="4" t="str" cm="1">
        <f t="array" ref="F232">IF(A232&lt;&gt;"", D232 * PercentualTijolo, "")</f>
        <v/>
      </c>
      <c r="G232" s="4" t="str" cm="1">
        <f t="array" ref="G232">IF(A232=1, AporteInicial * PercentualPapel, IF(A232&lt;&gt;"", J231, ""))</f>
        <v/>
      </c>
      <c r="H232" s="4" t="str" cm="1">
        <f t="array" ref="H232">IF(A232&lt;&gt;"", G232 * RendimentoPapelCenario, "")</f>
        <v/>
      </c>
      <c r="I232" s="4" t="str" cm="1">
        <f t="array" ref="I232">IF(A232&lt;&gt;"", G232 * (ValorizacaoPapelCenario/12), "")</f>
        <v/>
      </c>
      <c r="J232" s="4" t="str">
        <f t="shared" si="7"/>
        <v/>
      </c>
      <c r="K232" s="4" t="str" cm="1">
        <f t="array" ref="K232">IF(A232=1, AporteInicial * PercentualTijolo, IF(A232&lt;&gt;"", N231, ""))</f>
        <v/>
      </c>
      <c r="L232" s="4" t="str" cm="1">
        <f t="array" ref="L232">IF(A232&lt;&gt;"", K232 * RendimentoTijoloCenario, "")</f>
        <v/>
      </c>
      <c r="M232" s="4" t="str" cm="1">
        <f t="array" ref="M232">IF(A232&lt;&gt;"", K232 * (ValorizacaoTijoloCenario/12), "")</f>
        <v/>
      </c>
      <c r="N232" s="4" t="str">
        <f>IF(A232&lt;&gt;"", K232 + F232 + L232 + M232, "")</f>
        <v/>
      </c>
      <c r="O232" s="4" t="str">
        <f>IF(A232&lt;&gt;"", H232 + L232, "")</f>
        <v/>
      </c>
      <c r="P232" s="4" t="str">
        <f>IF(A232&lt;&gt;"", J232 + N232, "")</f>
        <v/>
      </c>
    </row>
    <row r="233" spans="1:16">
      <c r="A233" t="str" cm="1">
        <f t="array" ref="A233">IF(ROW()-1 &lt;= AnosSimulacao*12, ROW()-1, "")</f>
        <v/>
      </c>
      <c r="B233" t="str">
        <f t="shared" si="6"/>
        <v/>
      </c>
      <c r="D233" s="4" t="str" cm="1">
        <f t="array" ref="D233">IF(A233=1, AporteInicial+AporteMensal, IF(A233&lt;&gt;"", AporteMensal, ""))</f>
        <v/>
      </c>
      <c r="E233" s="4" t="str" cm="1">
        <f t="array" ref="E233">IF(A233&lt;&gt;"", D233 * PercentualPapel, "")</f>
        <v/>
      </c>
      <c r="F233" s="4" t="str" cm="1">
        <f t="array" ref="F233">IF(A233&lt;&gt;"", D233 * PercentualTijolo, "")</f>
        <v/>
      </c>
      <c r="G233" s="4" t="str" cm="1">
        <f t="array" ref="G233">IF(A233=1, AporteInicial * PercentualPapel, IF(A233&lt;&gt;"", J232, ""))</f>
        <v/>
      </c>
      <c r="H233" s="4" t="str" cm="1">
        <f t="array" ref="H233">IF(A233&lt;&gt;"", G233 * RendimentoPapelCenario, "")</f>
        <v/>
      </c>
      <c r="I233" s="4" t="str" cm="1">
        <f t="array" ref="I233">IF(A233&lt;&gt;"", G233 * (ValorizacaoPapelCenario/12), "")</f>
        <v/>
      </c>
      <c r="J233" s="4" t="str">
        <f t="shared" si="7"/>
        <v/>
      </c>
      <c r="K233" s="4" t="str" cm="1">
        <f t="array" ref="K233">IF(A233=1, AporteInicial * PercentualTijolo, IF(A233&lt;&gt;"", N232, ""))</f>
        <v/>
      </c>
      <c r="L233" s="4" t="str" cm="1">
        <f t="array" ref="L233">IF(A233&lt;&gt;"", K233 * RendimentoTijoloCenario, "")</f>
        <v/>
      </c>
      <c r="M233" s="4" t="str" cm="1">
        <f t="array" ref="M233">IF(A233&lt;&gt;"", K233 * (ValorizacaoTijoloCenario/12), "")</f>
        <v/>
      </c>
      <c r="N233" s="4" t="str">
        <f>IF(A233&lt;&gt;"", K233 + F233 + L233 + M233, "")</f>
        <v/>
      </c>
      <c r="O233" s="4" t="str">
        <f>IF(A233&lt;&gt;"", H233 + L233, "")</f>
        <v/>
      </c>
      <c r="P233" s="4" t="str">
        <f>IF(A233&lt;&gt;"", J233 + N233, "")</f>
        <v/>
      </c>
    </row>
    <row r="234" spans="1:16">
      <c r="A234" t="str" cm="1">
        <f t="array" ref="A234">IF(ROW()-1 &lt;= AnosSimulacao*12, ROW()-1, "")</f>
        <v/>
      </c>
      <c r="B234" t="str">
        <f t="shared" si="6"/>
        <v/>
      </c>
      <c r="D234" s="4" t="str" cm="1">
        <f t="array" ref="D234">IF(A234=1, AporteInicial+AporteMensal, IF(A234&lt;&gt;"", AporteMensal, ""))</f>
        <v/>
      </c>
      <c r="E234" s="4" t="str" cm="1">
        <f t="array" ref="E234">IF(A234&lt;&gt;"", D234 * PercentualPapel, "")</f>
        <v/>
      </c>
      <c r="F234" s="4" t="str" cm="1">
        <f t="array" ref="F234">IF(A234&lt;&gt;"", D234 * PercentualTijolo, "")</f>
        <v/>
      </c>
      <c r="G234" s="4" t="str" cm="1">
        <f t="array" ref="G234">IF(A234=1, AporteInicial * PercentualPapel, IF(A234&lt;&gt;"", J233, ""))</f>
        <v/>
      </c>
      <c r="H234" s="4" t="str" cm="1">
        <f t="array" ref="H234">IF(A234&lt;&gt;"", G234 * RendimentoPapelCenario, "")</f>
        <v/>
      </c>
      <c r="I234" s="4" t="str" cm="1">
        <f t="array" ref="I234">IF(A234&lt;&gt;"", G234 * (ValorizacaoPapelCenario/12), "")</f>
        <v/>
      </c>
      <c r="J234" s="4" t="str">
        <f t="shared" si="7"/>
        <v/>
      </c>
      <c r="K234" s="4" t="str" cm="1">
        <f t="array" ref="K234">IF(A234=1, AporteInicial * PercentualTijolo, IF(A234&lt;&gt;"", N233, ""))</f>
        <v/>
      </c>
      <c r="L234" s="4" t="str" cm="1">
        <f t="array" ref="L234">IF(A234&lt;&gt;"", K234 * RendimentoTijoloCenario, "")</f>
        <v/>
      </c>
      <c r="M234" s="4" t="str" cm="1">
        <f t="array" ref="M234">IF(A234&lt;&gt;"", K234 * (ValorizacaoTijoloCenario/12), "")</f>
        <v/>
      </c>
      <c r="N234" s="4" t="str">
        <f>IF(A234&lt;&gt;"", K234 + F234 + L234 + M234, "")</f>
        <v/>
      </c>
      <c r="O234" s="4" t="str">
        <f>IF(A234&lt;&gt;"", H234 + L234, "")</f>
        <v/>
      </c>
      <c r="P234" s="4" t="str">
        <f>IF(A234&lt;&gt;"", J234 + N234, "")</f>
        <v/>
      </c>
    </row>
    <row r="235" spans="1:16">
      <c r="A235" t="str" cm="1">
        <f t="array" ref="A235">IF(ROW()-1 &lt;= AnosSimulacao*12, ROW()-1, "")</f>
        <v/>
      </c>
      <c r="B235" t="str">
        <f t="shared" si="6"/>
        <v/>
      </c>
      <c r="D235" s="4" t="str" cm="1">
        <f t="array" ref="D235">IF(A235=1, AporteInicial+AporteMensal, IF(A235&lt;&gt;"", AporteMensal, ""))</f>
        <v/>
      </c>
      <c r="E235" s="4" t="str" cm="1">
        <f t="array" ref="E235">IF(A235&lt;&gt;"", D235 * PercentualPapel, "")</f>
        <v/>
      </c>
      <c r="F235" s="4" t="str" cm="1">
        <f t="array" ref="F235">IF(A235&lt;&gt;"", D235 * PercentualTijolo, "")</f>
        <v/>
      </c>
      <c r="G235" s="4" t="str" cm="1">
        <f t="array" ref="G235">IF(A235=1, AporteInicial * PercentualPapel, IF(A235&lt;&gt;"", J234, ""))</f>
        <v/>
      </c>
      <c r="H235" s="4" t="str" cm="1">
        <f t="array" ref="H235">IF(A235&lt;&gt;"", G235 * RendimentoPapelCenario, "")</f>
        <v/>
      </c>
      <c r="I235" s="4" t="str" cm="1">
        <f t="array" ref="I235">IF(A235&lt;&gt;"", G235 * (ValorizacaoPapelCenario/12), "")</f>
        <v/>
      </c>
      <c r="J235" s="4" t="str">
        <f t="shared" si="7"/>
        <v/>
      </c>
      <c r="K235" s="4" t="str" cm="1">
        <f t="array" ref="K235">IF(A235=1, AporteInicial * PercentualTijolo, IF(A235&lt;&gt;"", N234, ""))</f>
        <v/>
      </c>
      <c r="L235" s="4" t="str" cm="1">
        <f t="array" ref="L235">IF(A235&lt;&gt;"", K235 * RendimentoTijoloCenario, "")</f>
        <v/>
      </c>
      <c r="M235" s="4" t="str" cm="1">
        <f t="array" ref="M235">IF(A235&lt;&gt;"", K235 * (ValorizacaoTijoloCenario/12), "")</f>
        <v/>
      </c>
      <c r="N235" s="4" t="str">
        <f>IF(A235&lt;&gt;"", K235 + F235 + L235 + M235, "")</f>
        <v/>
      </c>
      <c r="O235" s="4" t="str">
        <f>IF(A235&lt;&gt;"", H235 + L235, "")</f>
        <v/>
      </c>
      <c r="P235" s="4" t="str">
        <f>IF(A235&lt;&gt;"", J235 + N235, "")</f>
        <v/>
      </c>
    </row>
    <row r="236" spans="1:16">
      <c r="A236" t="str" cm="1">
        <f t="array" ref="A236">IF(ROW()-1 &lt;= AnosSimulacao*12, ROW()-1, "")</f>
        <v/>
      </c>
      <c r="B236" t="str">
        <f t="shared" si="6"/>
        <v/>
      </c>
      <c r="D236" s="4" t="str" cm="1">
        <f t="array" ref="D236">IF(A236=1, AporteInicial+AporteMensal, IF(A236&lt;&gt;"", AporteMensal, ""))</f>
        <v/>
      </c>
      <c r="E236" s="4" t="str" cm="1">
        <f t="array" ref="E236">IF(A236&lt;&gt;"", D236 * PercentualPapel, "")</f>
        <v/>
      </c>
      <c r="F236" s="4" t="str" cm="1">
        <f t="array" ref="F236">IF(A236&lt;&gt;"", D236 * PercentualTijolo, "")</f>
        <v/>
      </c>
      <c r="G236" s="4" t="str" cm="1">
        <f t="array" ref="G236">IF(A236=1, AporteInicial * PercentualPapel, IF(A236&lt;&gt;"", J235, ""))</f>
        <v/>
      </c>
      <c r="H236" s="4" t="str" cm="1">
        <f t="array" ref="H236">IF(A236&lt;&gt;"", G236 * RendimentoPapelCenario, "")</f>
        <v/>
      </c>
      <c r="I236" s="4" t="str" cm="1">
        <f t="array" ref="I236">IF(A236&lt;&gt;"", G236 * (ValorizacaoPapelCenario/12), "")</f>
        <v/>
      </c>
      <c r="J236" s="4" t="str">
        <f t="shared" si="7"/>
        <v/>
      </c>
      <c r="K236" s="4" t="str" cm="1">
        <f t="array" ref="K236">IF(A236=1, AporteInicial * PercentualTijolo, IF(A236&lt;&gt;"", N235, ""))</f>
        <v/>
      </c>
      <c r="L236" s="4" t="str" cm="1">
        <f t="array" ref="L236">IF(A236&lt;&gt;"", K236 * RendimentoTijoloCenario, "")</f>
        <v/>
      </c>
      <c r="M236" s="4" t="str" cm="1">
        <f t="array" ref="M236">IF(A236&lt;&gt;"", K236 * (ValorizacaoTijoloCenario/12), "")</f>
        <v/>
      </c>
      <c r="N236" s="4" t="str">
        <f>IF(A236&lt;&gt;"", K236 + F236 + L236 + M236, "")</f>
        <v/>
      </c>
      <c r="O236" s="4" t="str">
        <f>IF(A236&lt;&gt;"", H236 + L236, "")</f>
        <v/>
      </c>
      <c r="P236" s="4" t="str">
        <f>IF(A236&lt;&gt;"", J236 + N236, "")</f>
        <v/>
      </c>
    </row>
    <row r="237" spans="1:16">
      <c r="A237" t="str" cm="1">
        <f t="array" ref="A237">IF(ROW()-1 &lt;= AnosSimulacao*12, ROW()-1, "")</f>
        <v/>
      </c>
      <c r="B237" t="str">
        <f t="shared" si="6"/>
        <v/>
      </c>
      <c r="D237" s="4" t="str" cm="1">
        <f t="array" ref="D237">IF(A237=1, AporteInicial+AporteMensal, IF(A237&lt;&gt;"", AporteMensal, ""))</f>
        <v/>
      </c>
      <c r="E237" s="4" t="str" cm="1">
        <f t="array" ref="E237">IF(A237&lt;&gt;"", D237 * PercentualPapel, "")</f>
        <v/>
      </c>
      <c r="F237" s="4" t="str" cm="1">
        <f t="array" ref="F237">IF(A237&lt;&gt;"", D237 * PercentualTijolo, "")</f>
        <v/>
      </c>
      <c r="G237" s="4" t="str" cm="1">
        <f t="array" ref="G237">IF(A237=1, AporteInicial * PercentualPapel, IF(A237&lt;&gt;"", J236, ""))</f>
        <v/>
      </c>
      <c r="H237" s="4" t="str" cm="1">
        <f t="array" ref="H237">IF(A237&lt;&gt;"", G237 * RendimentoPapelCenario, "")</f>
        <v/>
      </c>
      <c r="I237" s="4" t="str" cm="1">
        <f t="array" ref="I237">IF(A237&lt;&gt;"", G237 * (ValorizacaoPapelCenario/12), "")</f>
        <v/>
      </c>
      <c r="J237" s="4" t="str">
        <f t="shared" si="7"/>
        <v/>
      </c>
      <c r="K237" s="4" t="str" cm="1">
        <f t="array" ref="K237">IF(A237=1, AporteInicial * PercentualTijolo, IF(A237&lt;&gt;"", N236, ""))</f>
        <v/>
      </c>
      <c r="L237" s="4" t="str" cm="1">
        <f t="array" ref="L237">IF(A237&lt;&gt;"", K237 * RendimentoTijoloCenario, "")</f>
        <v/>
      </c>
      <c r="M237" s="4" t="str" cm="1">
        <f t="array" ref="M237">IF(A237&lt;&gt;"", K237 * (ValorizacaoTijoloCenario/12), "")</f>
        <v/>
      </c>
      <c r="N237" s="4" t="str">
        <f>IF(A237&lt;&gt;"", K237 + F237 + L237 + M237, "")</f>
        <v/>
      </c>
      <c r="O237" s="4" t="str">
        <f>IF(A237&lt;&gt;"", H237 + L237, "")</f>
        <v/>
      </c>
      <c r="P237" s="4" t="str">
        <f>IF(A237&lt;&gt;"", J237 + N237, "")</f>
        <v/>
      </c>
    </row>
    <row r="238" spans="1:16">
      <c r="A238" t="str" cm="1">
        <f t="array" ref="A238">IF(ROW()-1 &lt;= AnosSimulacao*12, ROW()-1, "")</f>
        <v/>
      </c>
      <c r="B238" t="str">
        <f t="shared" si="6"/>
        <v/>
      </c>
      <c r="D238" s="4" t="str" cm="1">
        <f t="array" ref="D238">IF(A238=1, AporteInicial+AporteMensal, IF(A238&lt;&gt;"", AporteMensal, ""))</f>
        <v/>
      </c>
      <c r="E238" s="4" t="str" cm="1">
        <f t="array" ref="E238">IF(A238&lt;&gt;"", D238 * PercentualPapel, "")</f>
        <v/>
      </c>
      <c r="F238" s="4" t="str" cm="1">
        <f t="array" ref="F238">IF(A238&lt;&gt;"", D238 * PercentualTijolo, "")</f>
        <v/>
      </c>
      <c r="G238" s="4" t="str" cm="1">
        <f t="array" ref="G238">IF(A238=1, AporteInicial * PercentualPapel, IF(A238&lt;&gt;"", J237, ""))</f>
        <v/>
      </c>
      <c r="H238" s="4" t="str" cm="1">
        <f t="array" ref="H238">IF(A238&lt;&gt;"", G238 * RendimentoPapelCenario, "")</f>
        <v/>
      </c>
      <c r="I238" s="4" t="str" cm="1">
        <f t="array" ref="I238">IF(A238&lt;&gt;"", G238 * (ValorizacaoPapelCenario/12), "")</f>
        <v/>
      </c>
      <c r="J238" s="4" t="str">
        <f t="shared" si="7"/>
        <v/>
      </c>
      <c r="K238" s="4" t="str" cm="1">
        <f t="array" ref="K238">IF(A238=1, AporteInicial * PercentualTijolo, IF(A238&lt;&gt;"", N237, ""))</f>
        <v/>
      </c>
      <c r="L238" s="4" t="str" cm="1">
        <f t="array" ref="L238">IF(A238&lt;&gt;"", K238 * RendimentoTijoloCenario, "")</f>
        <v/>
      </c>
      <c r="M238" s="4" t="str" cm="1">
        <f t="array" ref="M238">IF(A238&lt;&gt;"", K238 * (ValorizacaoTijoloCenario/12), "")</f>
        <v/>
      </c>
      <c r="N238" s="4" t="str">
        <f>IF(A238&lt;&gt;"", K238 + F238 + L238 + M238, "")</f>
        <v/>
      </c>
      <c r="O238" s="4" t="str">
        <f>IF(A238&lt;&gt;"", H238 + L238, "")</f>
        <v/>
      </c>
      <c r="P238" s="4" t="str">
        <f>IF(A238&lt;&gt;"", J238 + N238, "")</f>
        <v/>
      </c>
    </row>
    <row r="239" spans="1:16">
      <c r="A239" t="str" cm="1">
        <f t="array" ref="A239">IF(ROW()-1 &lt;= AnosSimulacao*12, ROW()-1, "")</f>
        <v/>
      </c>
      <c r="B239" t="str">
        <f t="shared" si="6"/>
        <v/>
      </c>
      <c r="D239" s="4" t="str" cm="1">
        <f t="array" ref="D239">IF(A239=1, AporteInicial+AporteMensal, IF(A239&lt;&gt;"", AporteMensal, ""))</f>
        <v/>
      </c>
      <c r="E239" s="4" t="str" cm="1">
        <f t="array" ref="E239">IF(A239&lt;&gt;"", D239 * PercentualPapel, "")</f>
        <v/>
      </c>
      <c r="F239" s="4" t="str" cm="1">
        <f t="array" ref="F239">IF(A239&lt;&gt;"", D239 * PercentualTijolo, "")</f>
        <v/>
      </c>
      <c r="G239" s="4" t="str" cm="1">
        <f t="array" ref="G239">IF(A239=1, AporteInicial * PercentualPapel, IF(A239&lt;&gt;"", J238, ""))</f>
        <v/>
      </c>
      <c r="H239" s="4" t="str" cm="1">
        <f t="array" ref="H239">IF(A239&lt;&gt;"", G239 * RendimentoPapelCenario, "")</f>
        <v/>
      </c>
      <c r="I239" s="4" t="str" cm="1">
        <f t="array" ref="I239">IF(A239&lt;&gt;"", G239 * (ValorizacaoPapelCenario/12), "")</f>
        <v/>
      </c>
      <c r="J239" s="4" t="str">
        <f t="shared" si="7"/>
        <v/>
      </c>
      <c r="K239" s="4" t="str" cm="1">
        <f t="array" ref="K239">IF(A239=1, AporteInicial * PercentualTijolo, IF(A239&lt;&gt;"", N238, ""))</f>
        <v/>
      </c>
      <c r="L239" s="4" t="str" cm="1">
        <f t="array" ref="L239">IF(A239&lt;&gt;"", K239 * RendimentoTijoloCenario, "")</f>
        <v/>
      </c>
      <c r="M239" s="4" t="str" cm="1">
        <f t="array" ref="M239">IF(A239&lt;&gt;"", K239 * (ValorizacaoTijoloCenario/12), "")</f>
        <v/>
      </c>
      <c r="N239" s="4" t="str">
        <f>IF(A239&lt;&gt;"", K239 + F239 + L239 + M239, "")</f>
        <v/>
      </c>
      <c r="O239" s="4" t="str">
        <f>IF(A239&lt;&gt;"", H239 + L239, "")</f>
        <v/>
      </c>
      <c r="P239" s="4" t="str">
        <f>IF(A239&lt;&gt;"", J239 + N239, "")</f>
        <v/>
      </c>
    </row>
    <row r="240" spans="1:16">
      <c r="A240" t="str" cm="1">
        <f t="array" ref="A240">IF(ROW()-1 &lt;= AnosSimulacao*12, ROW()-1, "")</f>
        <v/>
      </c>
      <c r="B240" t="str">
        <f t="shared" si="6"/>
        <v/>
      </c>
      <c r="D240" s="4" t="str" cm="1">
        <f t="array" ref="D240">IF(A240=1, AporteInicial+AporteMensal, IF(A240&lt;&gt;"", AporteMensal, ""))</f>
        <v/>
      </c>
      <c r="E240" s="4" t="str" cm="1">
        <f t="array" ref="E240">IF(A240&lt;&gt;"", D240 * PercentualPapel, "")</f>
        <v/>
      </c>
      <c r="F240" s="4" t="str" cm="1">
        <f t="array" ref="F240">IF(A240&lt;&gt;"", D240 * PercentualTijolo, "")</f>
        <v/>
      </c>
      <c r="G240" s="4" t="str" cm="1">
        <f t="array" ref="G240">IF(A240=1, AporteInicial * PercentualPapel, IF(A240&lt;&gt;"", J239, ""))</f>
        <v/>
      </c>
      <c r="H240" s="4" t="str" cm="1">
        <f t="array" ref="H240">IF(A240&lt;&gt;"", G240 * RendimentoPapelCenario, "")</f>
        <v/>
      </c>
      <c r="I240" s="4" t="str" cm="1">
        <f t="array" ref="I240">IF(A240&lt;&gt;"", G240 * (ValorizacaoPapelCenario/12), "")</f>
        <v/>
      </c>
      <c r="J240" s="4" t="str">
        <f t="shared" si="7"/>
        <v/>
      </c>
      <c r="K240" s="4" t="str" cm="1">
        <f t="array" ref="K240">IF(A240=1, AporteInicial * PercentualTijolo, IF(A240&lt;&gt;"", N239, ""))</f>
        <v/>
      </c>
      <c r="L240" s="4" t="str" cm="1">
        <f t="array" ref="L240">IF(A240&lt;&gt;"", K240 * RendimentoTijoloCenario, "")</f>
        <v/>
      </c>
      <c r="M240" s="4" t="str" cm="1">
        <f t="array" ref="M240">IF(A240&lt;&gt;"", K240 * (ValorizacaoTijoloCenario/12), "")</f>
        <v/>
      </c>
      <c r="N240" s="4" t="str">
        <f>IF(A240&lt;&gt;"", K240 + F240 + L240 + M240, "")</f>
        <v/>
      </c>
      <c r="O240" s="4" t="str">
        <f>IF(A240&lt;&gt;"", H240 + L240, "")</f>
        <v/>
      </c>
      <c r="P240" s="4" t="str">
        <f>IF(A240&lt;&gt;"", J240 + N240, "")</f>
        <v/>
      </c>
    </row>
    <row r="241" spans="1:16">
      <c r="A241" t="str" cm="1">
        <f t="array" ref="A241">IF(ROW()-1 &lt;= AnosSimulacao*12, ROW()-1, "")</f>
        <v/>
      </c>
      <c r="B241" t="str">
        <f t="shared" si="6"/>
        <v/>
      </c>
      <c r="D241" s="4" t="str" cm="1">
        <f t="array" ref="D241">IF(A241=1, AporteInicial+AporteMensal, IF(A241&lt;&gt;"", AporteMensal, ""))</f>
        <v/>
      </c>
      <c r="E241" s="4" t="str" cm="1">
        <f t="array" ref="E241">IF(A241&lt;&gt;"", D241 * PercentualPapel, "")</f>
        <v/>
      </c>
      <c r="F241" s="4" t="str" cm="1">
        <f t="array" ref="F241">IF(A241&lt;&gt;"", D241 * PercentualTijolo, "")</f>
        <v/>
      </c>
      <c r="G241" s="4" t="str" cm="1">
        <f t="array" ref="G241">IF(A241=1, AporteInicial * PercentualPapel, IF(A241&lt;&gt;"", J240, ""))</f>
        <v/>
      </c>
      <c r="H241" s="4" t="str" cm="1">
        <f t="array" ref="H241">IF(A241&lt;&gt;"", G241 * RendimentoPapelCenario, "")</f>
        <v/>
      </c>
      <c r="I241" s="4" t="str" cm="1">
        <f t="array" ref="I241">IF(A241&lt;&gt;"", G241 * (ValorizacaoPapelCenario/12), "")</f>
        <v/>
      </c>
      <c r="J241" s="4" t="str">
        <f t="shared" si="7"/>
        <v/>
      </c>
      <c r="K241" s="4" t="str" cm="1">
        <f t="array" ref="K241">IF(A241=1, AporteInicial * PercentualTijolo, IF(A241&lt;&gt;"", N240, ""))</f>
        <v/>
      </c>
      <c r="L241" s="4" t="str" cm="1">
        <f t="array" ref="L241">IF(A241&lt;&gt;"", K241 * RendimentoTijoloCenario, "")</f>
        <v/>
      </c>
      <c r="M241" s="4" t="str" cm="1">
        <f t="array" ref="M241">IF(A241&lt;&gt;"", K241 * (ValorizacaoTijoloCenario/12), "")</f>
        <v/>
      </c>
      <c r="N241" s="4" t="str">
        <f>IF(A241&lt;&gt;"", K241 + F241 + L241 + M241, "")</f>
        <v/>
      </c>
      <c r="O241" s="4" t="str">
        <f>IF(A241&lt;&gt;"", H241 + L241, "")</f>
        <v/>
      </c>
      <c r="P241" s="4" t="str">
        <f>IF(A241&lt;&gt;"", J241 + N241, "")</f>
        <v/>
      </c>
    </row>
    <row r="242" spans="1:16">
      <c r="A242" t="str" cm="1">
        <f t="array" ref="A242">IF(ROW()-1 &lt;= AnosSimulacao*12, ROW()-1, "")</f>
        <v/>
      </c>
      <c r="B242" t="str">
        <f t="shared" si="6"/>
        <v/>
      </c>
      <c r="D242" s="4" t="str" cm="1">
        <f t="array" ref="D242">IF(A242=1, AporteInicial+AporteMensal, IF(A242&lt;&gt;"", AporteMensal, ""))</f>
        <v/>
      </c>
      <c r="E242" s="4" t="str" cm="1">
        <f t="array" ref="E242">IF(A242&lt;&gt;"", D242 * PercentualPapel, "")</f>
        <v/>
      </c>
      <c r="F242" s="4" t="str" cm="1">
        <f t="array" ref="F242">IF(A242&lt;&gt;"", D242 * PercentualTijolo, "")</f>
        <v/>
      </c>
      <c r="G242" s="4" t="str" cm="1">
        <f t="array" ref="G242">IF(A242=1, AporteInicial * PercentualPapel, IF(A242&lt;&gt;"", J241, ""))</f>
        <v/>
      </c>
      <c r="H242" s="4" t="str" cm="1">
        <f t="array" ref="H242">IF(A242&lt;&gt;"", G242 * RendimentoPapelCenario, "")</f>
        <v/>
      </c>
      <c r="I242" s="4" t="str" cm="1">
        <f t="array" ref="I242">IF(A242&lt;&gt;"", G242 * (ValorizacaoPapelCenario/12), "")</f>
        <v/>
      </c>
      <c r="J242" s="4" t="str">
        <f t="shared" si="7"/>
        <v/>
      </c>
      <c r="K242" s="4" t="str" cm="1">
        <f t="array" ref="K242">IF(A242=1, AporteInicial * PercentualTijolo, IF(A242&lt;&gt;"", N241, ""))</f>
        <v/>
      </c>
      <c r="L242" s="4" t="str" cm="1">
        <f t="array" ref="L242">IF(A242&lt;&gt;"", K242 * RendimentoTijoloCenario, "")</f>
        <v/>
      </c>
      <c r="M242" s="4" t="str" cm="1">
        <f t="array" ref="M242">IF(A242&lt;&gt;"", K242 * (ValorizacaoTijoloCenario/12), "")</f>
        <v/>
      </c>
      <c r="N242" s="4" t="str">
        <f>IF(A242&lt;&gt;"", K242 + F242 + L242 + M242, "")</f>
        <v/>
      </c>
      <c r="O242" s="4" t="str">
        <f>IF(A242&lt;&gt;"", H242 + L242, "")</f>
        <v/>
      </c>
      <c r="P242" s="4" t="str">
        <f>IF(A242&lt;&gt;"", J242 + N242, "")</f>
        <v/>
      </c>
    </row>
    <row r="243" spans="1:16">
      <c r="A243" t="str" cm="1">
        <f t="array" ref="A243">IF(ROW()-1 &lt;= AnosSimulacao*12, ROW()-1, "")</f>
        <v/>
      </c>
      <c r="B243" t="str">
        <f t="shared" si="6"/>
        <v/>
      </c>
      <c r="D243" s="4" t="str" cm="1">
        <f t="array" ref="D243">IF(A243=1, AporteInicial+AporteMensal, IF(A243&lt;&gt;"", AporteMensal, ""))</f>
        <v/>
      </c>
      <c r="E243" s="4" t="str" cm="1">
        <f t="array" ref="E243">IF(A243&lt;&gt;"", D243 * PercentualPapel, "")</f>
        <v/>
      </c>
      <c r="F243" s="4" t="str" cm="1">
        <f t="array" ref="F243">IF(A243&lt;&gt;"", D243 * PercentualTijolo, "")</f>
        <v/>
      </c>
      <c r="G243" s="4" t="str" cm="1">
        <f t="array" ref="G243">IF(A243=1, AporteInicial * PercentualPapel, IF(A243&lt;&gt;"", J242, ""))</f>
        <v/>
      </c>
      <c r="H243" s="4" t="str" cm="1">
        <f t="array" ref="H243">IF(A243&lt;&gt;"", G243 * RendimentoPapelCenario, "")</f>
        <v/>
      </c>
      <c r="I243" s="4" t="str" cm="1">
        <f t="array" ref="I243">IF(A243&lt;&gt;"", G243 * (ValorizacaoPapelCenario/12), "")</f>
        <v/>
      </c>
      <c r="J243" s="4" t="str">
        <f t="shared" si="7"/>
        <v/>
      </c>
      <c r="K243" s="4" t="str" cm="1">
        <f t="array" ref="K243">IF(A243=1, AporteInicial * PercentualTijolo, IF(A243&lt;&gt;"", N242, ""))</f>
        <v/>
      </c>
      <c r="L243" s="4" t="str" cm="1">
        <f t="array" ref="L243">IF(A243&lt;&gt;"", K243 * RendimentoTijoloCenario, "")</f>
        <v/>
      </c>
      <c r="M243" s="4" t="str" cm="1">
        <f t="array" ref="M243">IF(A243&lt;&gt;"", K243 * (ValorizacaoTijoloCenario/12), "")</f>
        <v/>
      </c>
      <c r="N243" s="4" t="str">
        <f>IF(A243&lt;&gt;"", K243 + F243 + L243 + M243, "")</f>
        <v/>
      </c>
      <c r="O243" s="4" t="str">
        <f>IF(A243&lt;&gt;"", H243 + L243, "")</f>
        <v/>
      </c>
      <c r="P243" s="4" t="str">
        <f>IF(A243&lt;&gt;"", J243 + N243, "")</f>
        <v/>
      </c>
    </row>
    <row r="244" spans="1:16">
      <c r="A244" t="str" cm="1">
        <f t="array" ref="A244">IF(ROW()-1 &lt;= AnosSimulacao*12, ROW()-1, "")</f>
        <v/>
      </c>
      <c r="B244" t="str">
        <f t="shared" si="6"/>
        <v/>
      </c>
      <c r="D244" s="4" t="str" cm="1">
        <f t="array" ref="D244">IF(A244=1, AporteInicial+AporteMensal, IF(A244&lt;&gt;"", AporteMensal, ""))</f>
        <v/>
      </c>
      <c r="E244" s="4" t="str" cm="1">
        <f t="array" ref="E244">IF(A244&lt;&gt;"", D244 * PercentualPapel, "")</f>
        <v/>
      </c>
      <c r="F244" s="4" t="str" cm="1">
        <f t="array" ref="F244">IF(A244&lt;&gt;"", D244 * PercentualTijolo, "")</f>
        <v/>
      </c>
      <c r="G244" s="4" t="str" cm="1">
        <f t="array" ref="G244">IF(A244=1, AporteInicial * PercentualPapel, IF(A244&lt;&gt;"", J243, ""))</f>
        <v/>
      </c>
      <c r="H244" s="4" t="str" cm="1">
        <f t="array" ref="H244">IF(A244&lt;&gt;"", G244 * RendimentoPapelCenario, "")</f>
        <v/>
      </c>
      <c r="I244" s="4" t="str" cm="1">
        <f t="array" ref="I244">IF(A244&lt;&gt;"", G244 * (ValorizacaoPapelCenario/12), "")</f>
        <v/>
      </c>
      <c r="J244" s="4" t="str">
        <f t="shared" si="7"/>
        <v/>
      </c>
      <c r="K244" s="4" t="str" cm="1">
        <f t="array" ref="K244">IF(A244=1, AporteInicial * PercentualTijolo, IF(A244&lt;&gt;"", N243, ""))</f>
        <v/>
      </c>
      <c r="L244" s="4" t="str" cm="1">
        <f t="array" ref="L244">IF(A244&lt;&gt;"", K244 * RendimentoTijoloCenario, "")</f>
        <v/>
      </c>
      <c r="M244" s="4" t="str" cm="1">
        <f t="array" ref="M244">IF(A244&lt;&gt;"", K244 * (ValorizacaoTijoloCenario/12), "")</f>
        <v/>
      </c>
      <c r="N244" s="4" t="str">
        <f>IF(A244&lt;&gt;"", K244 + F244 + L244 + M244, "")</f>
        <v/>
      </c>
      <c r="O244" s="4" t="str">
        <f>IF(A244&lt;&gt;"", H244 + L244, "")</f>
        <v/>
      </c>
      <c r="P244" s="4" t="str">
        <f>IF(A244&lt;&gt;"", J244 + N244, "")</f>
        <v/>
      </c>
    </row>
    <row r="245" spans="1:16">
      <c r="A245" t="str" cm="1">
        <f t="array" ref="A245">IF(ROW()-1 &lt;= AnosSimulacao*12, ROW()-1, "")</f>
        <v/>
      </c>
      <c r="B245" t="str">
        <f t="shared" si="6"/>
        <v/>
      </c>
      <c r="D245" s="4" t="str" cm="1">
        <f t="array" ref="D245">IF(A245=1, AporteInicial+AporteMensal, IF(A245&lt;&gt;"", AporteMensal, ""))</f>
        <v/>
      </c>
      <c r="E245" s="4" t="str" cm="1">
        <f t="array" ref="E245">IF(A245&lt;&gt;"", D245 * PercentualPapel, "")</f>
        <v/>
      </c>
      <c r="F245" s="4" t="str" cm="1">
        <f t="array" ref="F245">IF(A245&lt;&gt;"", D245 * PercentualTijolo, "")</f>
        <v/>
      </c>
      <c r="G245" s="4" t="str" cm="1">
        <f t="array" ref="G245">IF(A245=1, AporteInicial * PercentualPapel, IF(A245&lt;&gt;"", J244, ""))</f>
        <v/>
      </c>
      <c r="H245" s="4" t="str" cm="1">
        <f t="array" ref="H245">IF(A245&lt;&gt;"", G245 * RendimentoPapelCenario, "")</f>
        <v/>
      </c>
      <c r="I245" s="4" t="str" cm="1">
        <f t="array" ref="I245">IF(A245&lt;&gt;"", G245 * (ValorizacaoPapelCenario/12), "")</f>
        <v/>
      </c>
      <c r="J245" s="4" t="str">
        <f t="shared" si="7"/>
        <v/>
      </c>
      <c r="K245" s="4" t="str" cm="1">
        <f t="array" ref="K245">IF(A245=1, AporteInicial * PercentualTijolo, IF(A245&lt;&gt;"", N244, ""))</f>
        <v/>
      </c>
      <c r="L245" s="4" t="str" cm="1">
        <f t="array" ref="L245">IF(A245&lt;&gt;"", K245 * RendimentoTijoloCenario, "")</f>
        <v/>
      </c>
      <c r="M245" s="4" t="str" cm="1">
        <f t="array" ref="M245">IF(A245&lt;&gt;"", K245 * (ValorizacaoTijoloCenario/12), "")</f>
        <v/>
      </c>
      <c r="N245" s="4" t="str">
        <f>IF(A245&lt;&gt;"", K245 + F245 + L245 + M245, "")</f>
        <v/>
      </c>
      <c r="O245" s="4" t="str">
        <f>IF(A245&lt;&gt;"", H245 + L245, "")</f>
        <v/>
      </c>
      <c r="P245" s="4" t="str">
        <f>IF(A245&lt;&gt;"", J245 + N245, "")</f>
        <v/>
      </c>
    </row>
    <row r="246" spans="1:16">
      <c r="A246" t="str" cm="1">
        <f t="array" ref="A246">IF(ROW()-1 &lt;= AnosSimulacao*12, ROW()-1, "")</f>
        <v/>
      </c>
      <c r="B246" t="str">
        <f t="shared" si="6"/>
        <v/>
      </c>
      <c r="D246" s="4" t="str" cm="1">
        <f t="array" ref="D246">IF(A246=1, AporteInicial+AporteMensal, IF(A246&lt;&gt;"", AporteMensal, ""))</f>
        <v/>
      </c>
      <c r="E246" s="4" t="str" cm="1">
        <f t="array" ref="E246">IF(A246&lt;&gt;"", D246 * PercentualPapel, "")</f>
        <v/>
      </c>
      <c r="F246" s="4" t="str" cm="1">
        <f t="array" ref="F246">IF(A246&lt;&gt;"", D246 * PercentualTijolo, "")</f>
        <v/>
      </c>
      <c r="G246" s="4" t="str" cm="1">
        <f t="array" ref="G246">IF(A246=1, AporteInicial * PercentualPapel, IF(A246&lt;&gt;"", J245, ""))</f>
        <v/>
      </c>
      <c r="H246" s="4" t="str" cm="1">
        <f t="array" ref="H246">IF(A246&lt;&gt;"", G246 * RendimentoPapelCenario, "")</f>
        <v/>
      </c>
      <c r="I246" s="4" t="str" cm="1">
        <f t="array" ref="I246">IF(A246&lt;&gt;"", G246 * (ValorizacaoPapelCenario/12), "")</f>
        <v/>
      </c>
      <c r="J246" s="4" t="str">
        <f t="shared" si="7"/>
        <v/>
      </c>
      <c r="K246" s="4" t="str" cm="1">
        <f t="array" ref="K246">IF(A246=1, AporteInicial * PercentualTijolo, IF(A246&lt;&gt;"", N245, ""))</f>
        <v/>
      </c>
      <c r="L246" s="4" t="str" cm="1">
        <f t="array" ref="L246">IF(A246&lt;&gt;"", K246 * RendimentoTijoloCenario, "")</f>
        <v/>
      </c>
      <c r="M246" s="4" t="str" cm="1">
        <f t="array" ref="M246">IF(A246&lt;&gt;"", K246 * (ValorizacaoTijoloCenario/12), "")</f>
        <v/>
      </c>
      <c r="N246" s="4" t="str">
        <f>IF(A246&lt;&gt;"", K246 + F246 + L246 + M246, "")</f>
        <v/>
      </c>
      <c r="O246" s="4" t="str">
        <f>IF(A246&lt;&gt;"", H246 + L246, "")</f>
        <v/>
      </c>
      <c r="P246" s="4" t="str">
        <f>IF(A246&lt;&gt;"", J246 + N246, "")</f>
        <v/>
      </c>
    </row>
    <row r="247" spans="1:16">
      <c r="A247" t="str" cm="1">
        <f t="array" ref="A247">IF(ROW()-1 &lt;= AnosSimulacao*12, ROW()-1, "")</f>
        <v/>
      </c>
      <c r="B247" t="str">
        <f t="shared" si="6"/>
        <v/>
      </c>
      <c r="D247" s="4" t="str" cm="1">
        <f t="array" ref="D247">IF(A247=1, AporteInicial+AporteMensal, IF(A247&lt;&gt;"", AporteMensal, ""))</f>
        <v/>
      </c>
      <c r="E247" s="4" t="str" cm="1">
        <f t="array" ref="E247">IF(A247&lt;&gt;"", D247 * PercentualPapel, "")</f>
        <v/>
      </c>
      <c r="F247" s="4" t="str" cm="1">
        <f t="array" ref="F247">IF(A247&lt;&gt;"", D247 * PercentualTijolo, "")</f>
        <v/>
      </c>
      <c r="G247" s="4" t="str" cm="1">
        <f t="array" ref="G247">IF(A247=1, AporteInicial * PercentualPapel, IF(A247&lt;&gt;"", J246, ""))</f>
        <v/>
      </c>
      <c r="H247" s="4" t="str" cm="1">
        <f t="array" ref="H247">IF(A247&lt;&gt;"", G247 * RendimentoPapelCenario, "")</f>
        <v/>
      </c>
      <c r="I247" s="4" t="str" cm="1">
        <f t="array" ref="I247">IF(A247&lt;&gt;"", G247 * (ValorizacaoPapelCenario/12), "")</f>
        <v/>
      </c>
      <c r="J247" s="4" t="str">
        <f t="shared" si="7"/>
        <v/>
      </c>
      <c r="K247" s="4" t="str" cm="1">
        <f t="array" ref="K247">IF(A247=1, AporteInicial * PercentualTijolo, IF(A247&lt;&gt;"", N246, ""))</f>
        <v/>
      </c>
      <c r="L247" s="4" t="str" cm="1">
        <f t="array" ref="L247">IF(A247&lt;&gt;"", K247 * RendimentoTijoloCenario, "")</f>
        <v/>
      </c>
      <c r="M247" s="4" t="str" cm="1">
        <f t="array" ref="M247">IF(A247&lt;&gt;"", K247 * (ValorizacaoTijoloCenario/12), "")</f>
        <v/>
      </c>
      <c r="N247" s="4" t="str">
        <f>IF(A247&lt;&gt;"", K247 + F247 + L247 + M247, "")</f>
        <v/>
      </c>
      <c r="O247" s="4" t="str">
        <f>IF(A247&lt;&gt;"", H247 + L247, "")</f>
        <v/>
      </c>
      <c r="P247" s="4" t="str">
        <f>IF(A247&lt;&gt;"", J247 + N247, "")</f>
        <v/>
      </c>
    </row>
    <row r="248" spans="1:16">
      <c r="A248" t="str" cm="1">
        <f t="array" ref="A248">IF(ROW()-1 &lt;= AnosSimulacao*12, ROW()-1, "")</f>
        <v/>
      </c>
      <c r="B248" t="str">
        <f t="shared" si="6"/>
        <v/>
      </c>
      <c r="D248" s="4" t="str" cm="1">
        <f t="array" ref="D248">IF(A248=1, AporteInicial+AporteMensal, IF(A248&lt;&gt;"", AporteMensal, ""))</f>
        <v/>
      </c>
      <c r="E248" s="4" t="str" cm="1">
        <f t="array" ref="E248">IF(A248&lt;&gt;"", D248 * PercentualPapel, "")</f>
        <v/>
      </c>
      <c r="F248" s="4" t="str" cm="1">
        <f t="array" ref="F248">IF(A248&lt;&gt;"", D248 * PercentualTijolo, "")</f>
        <v/>
      </c>
      <c r="G248" s="4" t="str" cm="1">
        <f t="array" ref="G248">IF(A248=1, AporteInicial * PercentualPapel, IF(A248&lt;&gt;"", J247, ""))</f>
        <v/>
      </c>
      <c r="H248" s="4" t="str" cm="1">
        <f t="array" ref="H248">IF(A248&lt;&gt;"", G248 * RendimentoPapelCenario, "")</f>
        <v/>
      </c>
      <c r="I248" s="4" t="str" cm="1">
        <f t="array" ref="I248">IF(A248&lt;&gt;"", G248 * (ValorizacaoPapelCenario/12), "")</f>
        <v/>
      </c>
      <c r="J248" s="4" t="str">
        <f t="shared" si="7"/>
        <v/>
      </c>
      <c r="K248" s="4" t="str" cm="1">
        <f t="array" ref="K248">IF(A248=1, AporteInicial * PercentualTijolo, IF(A248&lt;&gt;"", N247, ""))</f>
        <v/>
      </c>
      <c r="L248" s="4" t="str" cm="1">
        <f t="array" ref="L248">IF(A248&lt;&gt;"", K248 * RendimentoTijoloCenario, "")</f>
        <v/>
      </c>
      <c r="M248" s="4" t="str" cm="1">
        <f t="array" ref="M248">IF(A248&lt;&gt;"", K248 * (ValorizacaoTijoloCenario/12), "")</f>
        <v/>
      </c>
      <c r="N248" s="4" t="str">
        <f>IF(A248&lt;&gt;"", K248 + F248 + L248 + M248, "")</f>
        <v/>
      </c>
      <c r="O248" s="4" t="str">
        <f>IF(A248&lt;&gt;"", H248 + L248, "")</f>
        <v/>
      </c>
      <c r="P248" s="4" t="str">
        <f>IF(A248&lt;&gt;"", J248 + N248, "")</f>
        <v/>
      </c>
    </row>
    <row r="249" spans="1:16">
      <c r="A249" t="str" cm="1">
        <f t="array" ref="A249">IF(ROW()-1 &lt;= AnosSimulacao*12, ROW()-1, "")</f>
        <v/>
      </c>
      <c r="B249" t="str">
        <f t="shared" si="6"/>
        <v/>
      </c>
      <c r="D249" s="4" t="str" cm="1">
        <f t="array" ref="D249">IF(A249=1, AporteInicial+AporteMensal, IF(A249&lt;&gt;"", AporteMensal, ""))</f>
        <v/>
      </c>
      <c r="E249" s="4" t="str" cm="1">
        <f t="array" ref="E249">IF(A249&lt;&gt;"", D249 * PercentualPapel, "")</f>
        <v/>
      </c>
      <c r="F249" s="4" t="str" cm="1">
        <f t="array" ref="F249">IF(A249&lt;&gt;"", D249 * PercentualTijolo, "")</f>
        <v/>
      </c>
      <c r="G249" s="4" t="str" cm="1">
        <f t="array" ref="G249">IF(A249=1, AporteInicial * PercentualPapel, IF(A249&lt;&gt;"", J248, ""))</f>
        <v/>
      </c>
      <c r="H249" s="4" t="str" cm="1">
        <f t="array" ref="H249">IF(A249&lt;&gt;"", G249 * RendimentoPapelCenario, "")</f>
        <v/>
      </c>
      <c r="I249" s="4" t="str" cm="1">
        <f t="array" ref="I249">IF(A249&lt;&gt;"", G249 * (ValorizacaoPapelCenario/12), "")</f>
        <v/>
      </c>
      <c r="J249" s="4" t="str">
        <f t="shared" si="7"/>
        <v/>
      </c>
      <c r="K249" s="4" t="str" cm="1">
        <f t="array" ref="K249">IF(A249=1, AporteInicial * PercentualTijolo, IF(A249&lt;&gt;"", N248, ""))</f>
        <v/>
      </c>
      <c r="L249" s="4" t="str" cm="1">
        <f t="array" ref="L249">IF(A249&lt;&gt;"", K249 * RendimentoTijoloCenario, "")</f>
        <v/>
      </c>
      <c r="M249" s="4" t="str" cm="1">
        <f t="array" ref="M249">IF(A249&lt;&gt;"", K249 * (ValorizacaoTijoloCenario/12), "")</f>
        <v/>
      </c>
      <c r="N249" s="4" t="str">
        <f>IF(A249&lt;&gt;"", K249 + F249 + L249 + M249, "")</f>
        <v/>
      </c>
      <c r="O249" s="4" t="str">
        <f>IF(A249&lt;&gt;"", H249 + L249, "")</f>
        <v/>
      </c>
      <c r="P249" s="4" t="str">
        <f>IF(A249&lt;&gt;"", J249 + N249, "")</f>
        <v/>
      </c>
    </row>
    <row r="250" spans="1:16">
      <c r="A250" t="str" cm="1">
        <f t="array" ref="A250">IF(ROW()-1 &lt;= AnosSimulacao*12, ROW()-1, "")</f>
        <v/>
      </c>
      <c r="B250" t="str">
        <f t="shared" si="6"/>
        <v/>
      </c>
      <c r="D250" s="4" t="str" cm="1">
        <f t="array" ref="D250">IF(A250=1, AporteInicial+AporteMensal, IF(A250&lt;&gt;"", AporteMensal, ""))</f>
        <v/>
      </c>
      <c r="E250" s="4" t="str" cm="1">
        <f t="array" ref="E250">IF(A250&lt;&gt;"", D250 * PercentualPapel, "")</f>
        <v/>
      </c>
      <c r="F250" s="4" t="str" cm="1">
        <f t="array" ref="F250">IF(A250&lt;&gt;"", D250 * PercentualTijolo, "")</f>
        <v/>
      </c>
      <c r="G250" s="4" t="str" cm="1">
        <f t="array" ref="G250">IF(A250=1, AporteInicial * PercentualPapel, IF(A250&lt;&gt;"", J249, ""))</f>
        <v/>
      </c>
      <c r="H250" s="4" t="str" cm="1">
        <f t="array" ref="H250">IF(A250&lt;&gt;"", G250 * RendimentoPapelCenario, "")</f>
        <v/>
      </c>
      <c r="I250" s="4" t="str" cm="1">
        <f t="array" ref="I250">IF(A250&lt;&gt;"", G250 * (ValorizacaoPapelCenario/12), "")</f>
        <v/>
      </c>
      <c r="J250" s="4" t="str">
        <f t="shared" si="7"/>
        <v/>
      </c>
      <c r="K250" s="4" t="str" cm="1">
        <f t="array" ref="K250">IF(A250=1, AporteInicial * PercentualTijolo, IF(A250&lt;&gt;"", N249, ""))</f>
        <v/>
      </c>
      <c r="L250" s="4" t="str" cm="1">
        <f t="array" ref="L250">IF(A250&lt;&gt;"", K250 * RendimentoTijoloCenario, "")</f>
        <v/>
      </c>
      <c r="M250" s="4" t="str" cm="1">
        <f t="array" ref="M250">IF(A250&lt;&gt;"", K250 * (ValorizacaoTijoloCenario/12), "")</f>
        <v/>
      </c>
      <c r="N250" s="4" t="str">
        <f>IF(A250&lt;&gt;"", K250 + F250 + L250 + M250, "")</f>
        <v/>
      </c>
      <c r="O250" s="4" t="str">
        <f>IF(A250&lt;&gt;"", H250 + L250, "")</f>
        <v/>
      </c>
      <c r="P250" s="4" t="str">
        <f>IF(A250&lt;&gt;"", J250 + N250, "")</f>
        <v/>
      </c>
    </row>
    <row r="251" spans="1:16">
      <c r="A251" t="str" cm="1">
        <f t="array" ref="A251">IF(ROW()-1 &lt;= AnosSimulacao*12, ROW()-1, "")</f>
        <v/>
      </c>
      <c r="B251" t="str">
        <f t="shared" si="6"/>
        <v/>
      </c>
      <c r="D251" s="4" t="str" cm="1">
        <f t="array" ref="D251">IF(A251=1, AporteInicial+AporteMensal, IF(A251&lt;&gt;"", AporteMensal, ""))</f>
        <v/>
      </c>
      <c r="E251" s="4" t="str" cm="1">
        <f t="array" ref="E251">IF(A251&lt;&gt;"", D251 * PercentualPapel, "")</f>
        <v/>
      </c>
      <c r="F251" s="4" t="str" cm="1">
        <f t="array" ref="F251">IF(A251&lt;&gt;"", D251 * PercentualTijolo, "")</f>
        <v/>
      </c>
      <c r="G251" s="4" t="str" cm="1">
        <f t="array" ref="G251">IF(A251=1, AporteInicial * PercentualPapel, IF(A251&lt;&gt;"", J250, ""))</f>
        <v/>
      </c>
      <c r="H251" s="4" t="str" cm="1">
        <f t="array" ref="H251">IF(A251&lt;&gt;"", G251 * RendimentoPapelCenario, "")</f>
        <v/>
      </c>
      <c r="I251" s="4" t="str" cm="1">
        <f t="array" ref="I251">IF(A251&lt;&gt;"", G251 * (ValorizacaoPapelCenario/12), "")</f>
        <v/>
      </c>
      <c r="J251" s="4" t="str">
        <f t="shared" si="7"/>
        <v/>
      </c>
      <c r="K251" s="4" t="str" cm="1">
        <f t="array" ref="K251">IF(A251=1, AporteInicial * PercentualTijolo, IF(A251&lt;&gt;"", N250, ""))</f>
        <v/>
      </c>
      <c r="L251" s="4" t="str" cm="1">
        <f t="array" ref="L251">IF(A251&lt;&gt;"", K251 * RendimentoTijoloCenario, "")</f>
        <v/>
      </c>
      <c r="M251" s="4" t="str" cm="1">
        <f t="array" ref="M251">IF(A251&lt;&gt;"", K251 * (ValorizacaoTijoloCenario/12), "")</f>
        <v/>
      </c>
      <c r="N251" s="4" t="str">
        <f>IF(A251&lt;&gt;"", K251 + F251 + L251 + M251, "")</f>
        <v/>
      </c>
      <c r="O251" s="4" t="str">
        <f>IF(A251&lt;&gt;"", H251 + L251, "")</f>
        <v/>
      </c>
      <c r="P251" s="4" t="str">
        <f>IF(A251&lt;&gt;"", J251 + N251, "")</f>
        <v/>
      </c>
    </row>
    <row r="252" spans="1:16">
      <c r="A252" t="str" cm="1">
        <f t="array" ref="A252">IF(ROW()-1 &lt;= AnosSimulacao*12, ROW()-1, "")</f>
        <v/>
      </c>
      <c r="B252" t="str">
        <f t="shared" si="6"/>
        <v/>
      </c>
      <c r="D252" s="4" t="str" cm="1">
        <f t="array" ref="D252">IF(A252=1, AporteInicial+AporteMensal, IF(A252&lt;&gt;"", AporteMensal, ""))</f>
        <v/>
      </c>
      <c r="E252" s="4" t="str" cm="1">
        <f t="array" ref="E252">IF(A252&lt;&gt;"", D252 * PercentualPapel, "")</f>
        <v/>
      </c>
      <c r="F252" s="4" t="str" cm="1">
        <f t="array" ref="F252">IF(A252&lt;&gt;"", D252 * PercentualTijolo, "")</f>
        <v/>
      </c>
      <c r="G252" s="4" t="str" cm="1">
        <f t="array" ref="G252">IF(A252=1, AporteInicial * PercentualPapel, IF(A252&lt;&gt;"", J251, ""))</f>
        <v/>
      </c>
      <c r="H252" s="4" t="str" cm="1">
        <f t="array" ref="H252">IF(A252&lt;&gt;"", G252 * RendimentoPapelCenario, "")</f>
        <v/>
      </c>
      <c r="I252" s="4" t="str" cm="1">
        <f t="array" ref="I252">IF(A252&lt;&gt;"", G252 * (ValorizacaoPapelCenario/12), "")</f>
        <v/>
      </c>
      <c r="J252" s="4" t="str">
        <f t="shared" si="7"/>
        <v/>
      </c>
      <c r="K252" s="4" t="str" cm="1">
        <f t="array" ref="K252">IF(A252=1, AporteInicial * PercentualTijolo, IF(A252&lt;&gt;"", N251, ""))</f>
        <v/>
      </c>
      <c r="L252" s="4" t="str" cm="1">
        <f t="array" ref="L252">IF(A252&lt;&gt;"", K252 * RendimentoTijoloCenario, "")</f>
        <v/>
      </c>
      <c r="M252" s="4" t="str" cm="1">
        <f t="array" ref="M252">IF(A252&lt;&gt;"", K252 * (ValorizacaoTijoloCenario/12), "")</f>
        <v/>
      </c>
      <c r="N252" s="4" t="str">
        <f>IF(A252&lt;&gt;"", K252 + F252 + L252 + M252, "")</f>
        <v/>
      </c>
      <c r="O252" s="4" t="str">
        <f>IF(A252&lt;&gt;"", H252 + L252, "")</f>
        <v/>
      </c>
      <c r="P252" s="4" t="str">
        <f>IF(A252&lt;&gt;"", J252 + N252, "")</f>
        <v/>
      </c>
    </row>
    <row r="253" spans="1:16">
      <c r="A253" t="str" cm="1">
        <f t="array" ref="A253">IF(ROW()-1 &lt;= AnosSimulacao*12, ROW()-1, "")</f>
        <v/>
      </c>
      <c r="B253" t="str">
        <f t="shared" si="6"/>
        <v/>
      </c>
      <c r="D253" s="4" t="str" cm="1">
        <f t="array" ref="D253">IF(A253=1, AporteInicial+AporteMensal, IF(A253&lt;&gt;"", AporteMensal, ""))</f>
        <v/>
      </c>
      <c r="E253" s="4" t="str" cm="1">
        <f t="array" ref="E253">IF(A253&lt;&gt;"", D253 * PercentualPapel, "")</f>
        <v/>
      </c>
      <c r="F253" s="4" t="str" cm="1">
        <f t="array" ref="F253">IF(A253&lt;&gt;"", D253 * PercentualTijolo, "")</f>
        <v/>
      </c>
      <c r="G253" s="4" t="str" cm="1">
        <f t="array" ref="G253">IF(A253=1, AporteInicial * PercentualPapel, IF(A253&lt;&gt;"", J252, ""))</f>
        <v/>
      </c>
      <c r="H253" s="4" t="str" cm="1">
        <f t="array" ref="H253">IF(A253&lt;&gt;"", G253 * RendimentoPapelCenario, "")</f>
        <v/>
      </c>
      <c r="I253" s="4" t="str" cm="1">
        <f t="array" ref="I253">IF(A253&lt;&gt;"", G253 * (ValorizacaoPapelCenario/12), "")</f>
        <v/>
      </c>
      <c r="J253" s="4" t="str">
        <f t="shared" si="7"/>
        <v/>
      </c>
      <c r="K253" s="4" t="str" cm="1">
        <f t="array" ref="K253">IF(A253=1, AporteInicial * PercentualTijolo, IF(A253&lt;&gt;"", N252, ""))</f>
        <v/>
      </c>
      <c r="L253" s="4" t="str" cm="1">
        <f t="array" ref="L253">IF(A253&lt;&gt;"", K253 * RendimentoTijoloCenario, "")</f>
        <v/>
      </c>
      <c r="M253" s="4" t="str" cm="1">
        <f t="array" ref="M253">IF(A253&lt;&gt;"", K253 * (ValorizacaoTijoloCenario/12), "")</f>
        <v/>
      </c>
      <c r="N253" s="4" t="str">
        <f>IF(A253&lt;&gt;"", K253 + F253 + L253 + M253, "")</f>
        <v/>
      </c>
      <c r="O253" s="4" t="str">
        <f>IF(A253&lt;&gt;"", H253 + L253, "")</f>
        <v/>
      </c>
      <c r="P253" s="4" t="str">
        <f>IF(A253&lt;&gt;"", J253 + N253, "")</f>
        <v/>
      </c>
    </row>
    <row r="254" spans="1:16">
      <c r="A254" t="str" cm="1">
        <f t="array" ref="A254">IF(ROW()-1 &lt;= AnosSimulacao*12, ROW()-1, "")</f>
        <v/>
      </c>
      <c r="B254" t="str">
        <f t="shared" si="6"/>
        <v/>
      </c>
      <c r="D254" s="4" t="str" cm="1">
        <f t="array" ref="D254">IF(A254=1, AporteInicial+AporteMensal, IF(A254&lt;&gt;"", AporteMensal, ""))</f>
        <v/>
      </c>
      <c r="E254" s="4" t="str" cm="1">
        <f t="array" ref="E254">IF(A254&lt;&gt;"", D254 * PercentualPapel, "")</f>
        <v/>
      </c>
      <c r="F254" s="4" t="str" cm="1">
        <f t="array" ref="F254">IF(A254&lt;&gt;"", D254 * PercentualTijolo, "")</f>
        <v/>
      </c>
      <c r="G254" s="4" t="str" cm="1">
        <f t="array" ref="G254">IF(A254=1, AporteInicial * PercentualPapel, IF(A254&lt;&gt;"", J253, ""))</f>
        <v/>
      </c>
      <c r="H254" s="4" t="str" cm="1">
        <f t="array" ref="H254">IF(A254&lt;&gt;"", G254 * RendimentoPapelCenario, "")</f>
        <v/>
      </c>
      <c r="I254" s="4" t="str" cm="1">
        <f t="array" ref="I254">IF(A254&lt;&gt;"", G254 * (ValorizacaoPapelCenario/12), "")</f>
        <v/>
      </c>
      <c r="J254" s="4" t="str">
        <f t="shared" si="7"/>
        <v/>
      </c>
      <c r="K254" s="4" t="str" cm="1">
        <f t="array" ref="K254">IF(A254=1, AporteInicial * PercentualTijolo, IF(A254&lt;&gt;"", N253, ""))</f>
        <v/>
      </c>
      <c r="L254" s="4" t="str" cm="1">
        <f t="array" ref="L254">IF(A254&lt;&gt;"", K254 * RendimentoTijoloCenario, "")</f>
        <v/>
      </c>
      <c r="M254" s="4" t="str" cm="1">
        <f t="array" ref="M254">IF(A254&lt;&gt;"", K254 * (ValorizacaoTijoloCenario/12), "")</f>
        <v/>
      </c>
      <c r="N254" s="4" t="str">
        <f>IF(A254&lt;&gt;"", K254 + F254 + L254 + M254, "")</f>
        <v/>
      </c>
      <c r="O254" s="4" t="str">
        <f>IF(A254&lt;&gt;"", H254 + L254, "")</f>
        <v/>
      </c>
      <c r="P254" s="4" t="str">
        <f>IF(A254&lt;&gt;"", J254 + N254, "")</f>
        <v/>
      </c>
    </row>
    <row r="255" spans="1:16">
      <c r="A255" t="str" cm="1">
        <f t="array" ref="A255">IF(ROW()-1 &lt;= AnosSimulacao*12, ROW()-1, "")</f>
        <v/>
      </c>
      <c r="B255" t="str">
        <f t="shared" si="6"/>
        <v/>
      </c>
      <c r="D255" s="4" t="str" cm="1">
        <f t="array" ref="D255">IF(A255=1, AporteInicial+AporteMensal, IF(A255&lt;&gt;"", AporteMensal, ""))</f>
        <v/>
      </c>
      <c r="E255" s="4" t="str" cm="1">
        <f t="array" ref="E255">IF(A255&lt;&gt;"", D255 * PercentualPapel, "")</f>
        <v/>
      </c>
      <c r="F255" s="4" t="str" cm="1">
        <f t="array" ref="F255">IF(A255&lt;&gt;"", D255 * PercentualTijolo, "")</f>
        <v/>
      </c>
      <c r="G255" s="4" t="str" cm="1">
        <f t="array" ref="G255">IF(A255=1, AporteInicial * PercentualPapel, IF(A255&lt;&gt;"", J254, ""))</f>
        <v/>
      </c>
      <c r="H255" s="4" t="str" cm="1">
        <f t="array" ref="H255">IF(A255&lt;&gt;"", G255 * RendimentoPapelCenario, "")</f>
        <v/>
      </c>
      <c r="I255" s="4" t="str" cm="1">
        <f t="array" ref="I255">IF(A255&lt;&gt;"", G255 * (ValorizacaoPapelCenario/12), "")</f>
        <v/>
      </c>
      <c r="J255" s="4" t="str">
        <f t="shared" si="7"/>
        <v/>
      </c>
      <c r="K255" s="4" t="str" cm="1">
        <f t="array" ref="K255">IF(A255=1, AporteInicial * PercentualTijolo, IF(A255&lt;&gt;"", N254, ""))</f>
        <v/>
      </c>
      <c r="L255" s="4" t="str" cm="1">
        <f t="array" ref="L255">IF(A255&lt;&gt;"", K255 * RendimentoTijoloCenario, "")</f>
        <v/>
      </c>
      <c r="M255" s="4" t="str" cm="1">
        <f t="array" ref="M255">IF(A255&lt;&gt;"", K255 * (ValorizacaoTijoloCenario/12), "")</f>
        <v/>
      </c>
      <c r="N255" s="4" t="str">
        <f>IF(A255&lt;&gt;"", K255 + F255 + L255 + M255, "")</f>
        <v/>
      </c>
      <c r="O255" s="4" t="str">
        <f>IF(A255&lt;&gt;"", H255 + L255, "")</f>
        <v/>
      </c>
      <c r="P255" s="4" t="str">
        <f>IF(A255&lt;&gt;"", J255 + N255, "")</f>
        <v/>
      </c>
    </row>
    <row r="256" spans="1:16">
      <c r="A256" t="str" cm="1">
        <f t="array" ref="A256">IF(ROW()-1 &lt;= AnosSimulacao*12, ROW()-1, "")</f>
        <v/>
      </c>
      <c r="B256" t="str">
        <f t="shared" si="6"/>
        <v/>
      </c>
      <c r="D256" s="4" t="str" cm="1">
        <f t="array" ref="D256">IF(A256=1, AporteInicial+AporteMensal, IF(A256&lt;&gt;"", AporteMensal, ""))</f>
        <v/>
      </c>
      <c r="E256" s="4" t="str" cm="1">
        <f t="array" ref="E256">IF(A256&lt;&gt;"", D256 * PercentualPapel, "")</f>
        <v/>
      </c>
      <c r="F256" s="4" t="str" cm="1">
        <f t="array" ref="F256">IF(A256&lt;&gt;"", D256 * PercentualTijolo, "")</f>
        <v/>
      </c>
      <c r="G256" s="4" t="str" cm="1">
        <f t="array" ref="G256">IF(A256=1, AporteInicial * PercentualPapel, IF(A256&lt;&gt;"", J255, ""))</f>
        <v/>
      </c>
      <c r="H256" s="4" t="str" cm="1">
        <f t="array" ref="H256">IF(A256&lt;&gt;"", G256 * RendimentoPapelCenario, "")</f>
        <v/>
      </c>
      <c r="I256" s="4" t="str" cm="1">
        <f t="array" ref="I256">IF(A256&lt;&gt;"", G256 * (ValorizacaoPapelCenario/12), "")</f>
        <v/>
      </c>
      <c r="J256" s="4" t="str">
        <f t="shared" si="7"/>
        <v/>
      </c>
      <c r="K256" s="4" t="str" cm="1">
        <f t="array" ref="K256">IF(A256=1, AporteInicial * PercentualTijolo, IF(A256&lt;&gt;"", N255, ""))</f>
        <v/>
      </c>
      <c r="L256" s="4" t="str" cm="1">
        <f t="array" ref="L256">IF(A256&lt;&gt;"", K256 * RendimentoTijoloCenario, "")</f>
        <v/>
      </c>
      <c r="M256" s="4" t="str" cm="1">
        <f t="array" ref="M256">IF(A256&lt;&gt;"", K256 * (ValorizacaoTijoloCenario/12), "")</f>
        <v/>
      </c>
      <c r="N256" s="4" t="str">
        <f>IF(A256&lt;&gt;"", K256 + F256 + L256 + M256, "")</f>
        <v/>
      </c>
      <c r="O256" s="4" t="str">
        <f>IF(A256&lt;&gt;"", H256 + L256, "")</f>
        <v/>
      </c>
      <c r="P256" s="4" t="str">
        <f>IF(A256&lt;&gt;"", J256 + N256, "")</f>
        <v/>
      </c>
    </row>
    <row r="257" spans="1:16">
      <c r="A257" t="str" cm="1">
        <f t="array" ref="A257">IF(ROW()-1 &lt;= AnosSimulacao*12, ROW()-1, "")</f>
        <v/>
      </c>
      <c r="B257" t="str">
        <f t="shared" si="6"/>
        <v/>
      </c>
      <c r="D257" s="4" t="str" cm="1">
        <f t="array" ref="D257">IF(A257=1, AporteInicial+AporteMensal, IF(A257&lt;&gt;"", AporteMensal, ""))</f>
        <v/>
      </c>
      <c r="E257" s="4" t="str" cm="1">
        <f t="array" ref="E257">IF(A257&lt;&gt;"", D257 * PercentualPapel, "")</f>
        <v/>
      </c>
      <c r="F257" s="4" t="str" cm="1">
        <f t="array" ref="F257">IF(A257&lt;&gt;"", D257 * PercentualTijolo, "")</f>
        <v/>
      </c>
      <c r="G257" s="4" t="str" cm="1">
        <f t="array" ref="G257">IF(A257=1, AporteInicial * PercentualPapel, IF(A257&lt;&gt;"", J256, ""))</f>
        <v/>
      </c>
      <c r="H257" s="4" t="str" cm="1">
        <f t="array" ref="H257">IF(A257&lt;&gt;"", G257 * RendimentoPapelCenario, "")</f>
        <v/>
      </c>
      <c r="I257" s="4" t="str" cm="1">
        <f t="array" ref="I257">IF(A257&lt;&gt;"", G257 * (ValorizacaoPapelCenario/12), "")</f>
        <v/>
      </c>
      <c r="J257" s="4" t="str">
        <f t="shared" si="7"/>
        <v/>
      </c>
      <c r="K257" s="4" t="str" cm="1">
        <f t="array" ref="K257">IF(A257=1, AporteInicial * PercentualTijolo, IF(A257&lt;&gt;"", N256, ""))</f>
        <v/>
      </c>
      <c r="L257" s="4" t="str" cm="1">
        <f t="array" ref="L257">IF(A257&lt;&gt;"", K257 * RendimentoTijoloCenario, "")</f>
        <v/>
      </c>
      <c r="M257" s="4" t="str" cm="1">
        <f t="array" ref="M257">IF(A257&lt;&gt;"", K257 * (ValorizacaoTijoloCenario/12), "")</f>
        <v/>
      </c>
      <c r="N257" s="4" t="str">
        <f>IF(A257&lt;&gt;"", K257 + F257 + L257 + M257, "")</f>
        <v/>
      </c>
      <c r="O257" s="4" t="str">
        <f>IF(A257&lt;&gt;"", H257 + L257, "")</f>
        <v/>
      </c>
      <c r="P257" s="4" t="str">
        <f>IF(A257&lt;&gt;"", J257 + N257, "")</f>
        <v/>
      </c>
    </row>
    <row r="258" spans="1:16">
      <c r="A258" t="str" cm="1">
        <f t="array" ref="A258">IF(ROW()-1 &lt;= AnosSimulacao*12, ROW()-1, "")</f>
        <v/>
      </c>
      <c r="B258" t="str">
        <f t="shared" si="6"/>
        <v/>
      </c>
      <c r="D258" s="4" t="str" cm="1">
        <f t="array" ref="D258">IF(A258=1, AporteInicial+AporteMensal, IF(A258&lt;&gt;"", AporteMensal, ""))</f>
        <v/>
      </c>
      <c r="E258" s="4" t="str" cm="1">
        <f t="array" ref="E258">IF(A258&lt;&gt;"", D258 * PercentualPapel, "")</f>
        <v/>
      </c>
      <c r="F258" s="4" t="str" cm="1">
        <f t="array" ref="F258">IF(A258&lt;&gt;"", D258 * PercentualTijolo, "")</f>
        <v/>
      </c>
      <c r="G258" s="4" t="str" cm="1">
        <f t="array" ref="G258">IF(A258=1, AporteInicial * PercentualPapel, IF(A258&lt;&gt;"", J257, ""))</f>
        <v/>
      </c>
      <c r="H258" s="4" t="str" cm="1">
        <f t="array" ref="H258">IF(A258&lt;&gt;"", G258 * RendimentoPapelCenario, "")</f>
        <v/>
      </c>
      <c r="I258" s="4" t="str" cm="1">
        <f t="array" ref="I258">IF(A258&lt;&gt;"", G258 * (ValorizacaoPapelCenario/12), "")</f>
        <v/>
      </c>
      <c r="J258" s="4" t="str">
        <f t="shared" si="7"/>
        <v/>
      </c>
      <c r="K258" s="4" t="str" cm="1">
        <f t="array" ref="K258">IF(A258=1, AporteInicial * PercentualTijolo, IF(A258&lt;&gt;"", N257, ""))</f>
        <v/>
      </c>
      <c r="L258" s="4" t="str" cm="1">
        <f t="array" ref="L258">IF(A258&lt;&gt;"", K258 * RendimentoTijoloCenario, "")</f>
        <v/>
      </c>
      <c r="M258" s="4" t="str" cm="1">
        <f t="array" ref="M258">IF(A258&lt;&gt;"", K258 * (ValorizacaoTijoloCenario/12), "")</f>
        <v/>
      </c>
      <c r="N258" s="4" t="str">
        <f>IF(A258&lt;&gt;"", K258 + F258 + L258 + M258, "")</f>
        <v/>
      </c>
      <c r="O258" s="4" t="str">
        <f>IF(A258&lt;&gt;"", H258 + L258, "")</f>
        <v/>
      </c>
      <c r="P258" s="4" t="str">
        <f>IF(A258&lt;&gt;"", J258 + N258, "")</f>
        <v/>
      </c>
    </row>
    <row r="259" spans="1:16">
      <c r="A259" t="str" cm="1">
        <f t="array" ref="A259">IF(ROW()-1 &lt;= AnosSimulacao*12, ROW()-1, "")</f>
        <v/>
      </c>
      <c r="B259" t="str">
        <f t="shared" ref="B259:B322" si="8">IF(A259&lt;&gt;"",YEAR(DATE(2025,A259,1)),"")</f>
        <v/>
      </c>
      <c r="D259" s="4" t="str" cm="1">
        <f t="array" ref="D259">IF(A259=1, AporteInicial+AporteMensal, IF(A259&lt;&gt;"", AporteMensal, ""))</f>
        <v/>
      </c>
      <c r="E259" s="4" t="str" cm="1">
        <f t="array" ref="E259">IF(A259&lt;&gt;"", D259 * PercentualPapel, "")</f>
        <v/>
      </c>
      <c r="F259" s="4" t="str" cm="1">
        <f t="array" ref="F259">IF(A259&lt;&gt;"", D259 * PercentualTijolo, "")</f>
        <v/>
      </c>
      <c r="G259" s="4" t="str" cm="1">
        <f t="array" ref="G259">IF(A259=1, AporteInicial * PercentualPapel, IF(A259&lt;&gt;"", J258, ""))</f>
        <v/>
      </c>
      <c r="H259" s="4" t="str" cm="1">
        <f t="array" ref="H259">IF(A259&lt;&gt;"", G259 * RendimentoPapelCenario, "")</f>
        <v/>
      </c>
      <c r="I259" s="4" t="str" cm="1">
        <f t="array" ref="I259">IF(A259&lt;&gt;"", G259 * (ValorizacaoPapelCenario/12), "")</f>
        <v/>
      </c>
      <c r="J259" s="4" t="str">
        <f t="shared" ref="J259:J322" si="9">IF(A259&lt;&gt;"", G259 + E259 + H259 + I259, "")</f>
        <v/>
      </c>
      <c r="K259" s="4" t="str" cm="1">
        <f t="array" ref="K259">IF(A259=1, AporteInicial * PercentualTijolo, IF(A259&lt;&gt;"", N258, ""))</f>
        <v/>
      </c>
      <c r="L259" s="4" t="str" cm="1">
        <f t="array" ref="L259">IF(A259&lt;&gt;"", K259 * RendimentoTijoloCenario, "")</f>
        <v/>
      </c>
      <c r="M259" s="4" t="str" cm="1">
        <f t="array" ref="M259">IF(A259&lt;&gt;"", K259 * (ValorizacaoTijoloCenario/12), "")</f>
        <v/>
      </c>
      <c r="N259" s="4" t="str">
        <f>IF(A259&lt;&gt;"", K259 + F259 + L259 + M259, "")</f>
        <v/>
      </c>
      <c r="O259" s="4" t="str">
        <f>IF(A259&lt;&gt;"", H259 + L259, "")</f>
        <v/>
      </c>
      <c r="P259" s="4" t="str">
        <f>IF(A259&lt;&gt;"", J259 + N259, "")</f>
        <v/>
      </c>
    </row>
    <row r="260" spans="1:16">
      <c r="A260" t="str" cm="1">
        <f t="array" ref="A260">IF(ROW()-1 &lt;= AnosSimulacao*12, ROW()-1, "")</f>
        <v/>
      </c>
      <c r="B260" t="str">
        <f t="shared" si="8"/>
        <v/>
      </c>
      <c r="D260" s="4" t="str" cm="1">
        <f t="array" ref="D260">IF(A260=1, AporteInicial+AporteMensal, IF(A260&lt;&gt;"", AporteMensal, ""))</f>
        <v/>
      </c>
      <c r="E260" s="4" t="str" cm="1">
        <f t="array" ref="E260">IF(A260&lt;&gt;"", D260 * PercentualPapel, "")</f>
        <v/>
      </c>
      <c r="F260" s="4" t="str" cm="1">
        <f t="array" ref="F260">IF(A260&lt;&gt;"", D260 * PercentualTijolo, "")</f>
        <v/>
      </c>
      <c r="G260" s="4" t="str" cm="1">
        <f t="array" ref="G260">IF(A260=1, AporteInicial * PercentualPapel, IF(A260&lt;&gt;"", J259, ""))</f>
        <v/>
      </c>
      <c r="H260" s="4" t="str" cm="1">
        <f t="array" ref="H260">IF(A260&lt;&gt;"", G260 * RendimentoPapelCenario, "")</f>
        <v/>
      </c>
      <c r="I260" s="4" t="str" cm="1">
        <f t="array" ref="I260">IF(A260&lt;&gt;"", G260 * (ValorizacaoPapelCenario/12), "")</f>
        <v/>
      </c>
      <c r="J260" s="4" t="str">
        <f t="shared" si="9"/>
        <v/>
      </c>
      <c r="K260" s="4" t="str" cm="1">
        <f t="array" ref="K260">IF(A260=1, AporteInicial * PercentualTijolo, IF(A260&lt;&gt;"", N259, ""))</f>
        <v/>
      </c>
      <c r="L260" s="4" t="str" cm="1">
        <f t="array" ref="L260">IF(A260&lt;&gt;"", K260 * RendimentoTijoloCenario, "")</f>
        <v/>
      </c>
      <c r="M260" s="4" t="str" cm="1">
        <f t="array" ref="M260">IF(A260&lt;&gt;"", K260 * (ValorizacaoTijoloCenario/12), "")</f>
        <v/>
      </c>
      <c r="N260" s="4" t="str">
        <f>IF(A260&lt;&gt;"", K260 + F260 + L260 + M260, "")</f>
        <v/>
      </c>
      <c r="O260" s="4" t="str">
        <f>IF(A260&lt;&gt;"", H260 + L260, "")</f>
        <v/>
      </c>
      <c r="P260" s="4" t="str">
        <f>IF(A260&lt;&gt;"", J260 + N260, "")</f>
        <v/>
      </c>
    </row>
    <row r="261" spans="1:16">
      <c r="A261" t="str" cm="1">
        <f t="array" ref="A261">IF(ROW()-1 &lt;= AnosSimulacao*12, ROW()-1, "")</f>
        <v/>
      </c>
      <c r="B261" t="str">
        <f t="shared" si="8"/>
        <v/>
      </c>
      <c r="D261" s="4" t="str" cm="1">
        <f t="array" ref="D261">IF(A261=1, AporteInicial+AporteMensal, IF(A261&lt;&gt;"", AporteMensal, ""))</f>
        <v/>
      </c>
      <c r="E261" s="4" t="str" cm="1">
        <f t="array" ref="E261">IF(A261&lt;&gt;"", D261 * PercentualPapel, "")</f>
        <v/>
      </c>
      <c r="F261" s="4" t="str" cm="1">
        <f t="array" ref="F261">IF(A261&lt;&gt;"", D261 * PercentualTijolo, "")</f>
        <v/>
      </c>
      <c r="G261" s="4" t="str" cm="1">
        <f t="array" ref="G261">IF(A261=1, AporteInicial * PercentualPapel, IF(A261&lt;&gt;"", J260, ""))</f>
        <v/>
      </c>
      <c r="H261" s="4" t="str" cm="1">
        <f t="array" ref="H261">IF(A261&lt;&gt;"", G261 * RendimentoPapelCenario, "")</f>
        <v/>
      </c>
      <c r="I261" s="4" t="str" cm="1">
        <f t="array" ref="I261">IF(A261&lt;&gt;"", G261 * (ValorizacaoPapelCenario/12), "")</f>
        <v/>
      </c>
      <c r="J261" s="4" t="str">
        <f t="shared" si="9"/>
        <v/>
      </c>
      <c r="K261" s="4" t="str" cm="1">
        <f t="array" ref="K261">IF(A261=1, AporteInicial * PercentualTijolo, IF(A261&lt;&gt;"", N260, ""))</f>
        <v/>
      </c>
      <c r="L261" s="4" t="str" cm="1">
        <f t="array" ref="L261">IF(A261&lt;&gt;"", K261 * RendimentoTijoloCenario, "")</f>
        <v/>
      </c>
      <c r="M261" s="4" t="str" cm="1">
        <f t="array" ref="M261">IF(A261&lt;&gt;"", K261 * (ValorizacaoTijoloCenario/12), "")</f>
        <v/>
      </c>
      <c r="N261" s="4" t="str">
        <f>IF(A261&lt;&gt;"", K261 + F261 + L261 + M261, "")</f>
        <v/>
      </c>
      <c r="O261" s="4" t="str">
        <f>IF(A261&lt;&gt;"", H261 + L261, "")</f>
        <v/>
      </c>
      <c r="P261" s="4" t="str">
        <f>IF(A261&lt;&gt;"", J261 + N261, "")</f>
        <v/>
      </c>
    </row>
    <row r="262" spans="1:16">
      <c r="A262" t="str" cm="1">
        <f t="array" ref="A262">IF(ROW()-1 &lt;= AnosSimulacao*12, ROW()-1, "")</f>
        <v/>
      </c>
      <c r="B262" t="str">
        <f t="shared" si="8"/>
        <v/>
      </c>
      <c r="D262" s="4" t="str" cm="1">
        <f t="array" ref="D262">IF(A262=1, AporteInicial+AporteMensal, IF(A262&lt;&gt;"", AporteMensal, ""))</f>
        <v/>
      </c>
      <c r="E262" s="4" t="str" cm="1">
        <f t="array" ref="E262">IF(A262&lt;&gt;"", D262 * PercentualPapel, "")</f>
        <v/>
      </c>
      <c r="F262" s="4" t="str" cm="1">
        <f t="array" ref="F262">IF(A262&lt;&gt;"", D262 * PercentualTijolo, "")</f>
        <v/>
      </c>
      <c r="G262" s="4" t="str" cm="1">
        <f t="array" ref="G262">IF(A262=1, AporteInicial * PercentualPapel, IF(A262&lt;&gt;"", J261, ""))</f>
        <v/>
      </c>
      <c r="H262" s="4" t="str" cm="1">
        <f t="array" ref="H262">IF(A262&lt;&gt;"", G262 * RendimentoPapelCenario, "")</f>
        <v/>
      </c>
      <c r="I262" s="4" t="str" cm="1">
        <f t="array" ref="I262">IF(A262&lt;&gt;"", G262 * (ValorizacaoPapelCenario/12), "")</f>
        <v/>
      </c>
      <c r="J262" s="4" t="str">
        <f t="shared" si="9"/>
        <v/>
      </c>
      <c r="K262" s="4" t="str" cm="1">
        <f t="array" ref="K262">IF(A262=1, AporteInicial * PercentualTijolo, IF(A262&lt;&gt;"", N261, ""))</f>
        <v/>
      </c>
      <c r="L262" s="4" t="str" cm="1">
        <f t="array" ref="L262">IF(A262&lt;&gt;"", K262 * RendimentoTijoloCenario, "")</f>
        <v/>
      </c>
      <c r="M262" s="4" t="str" cm="1">
        <f t="array" ref="M262">IF(A262&lt;&gt;"", K262 * (ValorizacaoTijoloCenario/12), "")</f>
        <v/>
      </c>
      <c r="N262" s="4" t="str">
        <f>IF(A262&lt;&gt;"", K262 + F262 + L262 + M262, "")</f>
        <v/>
      </c>
      <c r="O262" s="4" t="str">
        <f>IF(A262&lt;&gt;"", H262 + L262, "")</f>
        <v/>
      </c>
      <c r="P262" s="4" t="str">
        <f>IF(A262&lt;&gt;"", J262 + N262, "")</f>
        <v/>
      </c>
    </row>
    <row r="263" spans="1:16">
      <c r="A263" t="str" cm="1">
        <f t="array" ref="A263">IF(ROW()-1 &lt;= AnosSimulacao*12, ROW()-1, "")</f>
        <v/>
      </c>
      <c r="B263" t="str">
        <f t="shared" si="8"/>
        <v/>
      </c>
      <c r="D263" s="4" t="str" cm="1">
        <f t="array" ref="D263">IF(A263=1, AporteInicial+AporteMensal, IF(A263&lt;&gt;"", AporteMensal, ""))</f>
        <v/>
      </c>
      <c r="E263" s="4" t="str" cm="1">
        <f t="array" ref="E263">IF(A263&lt;&gt;"", D263 * PercentualPapel, "")</f>
        <v/>
      </c>
      <c r="F263" s="4" t="str" cm="1">
        <f t="array" ref="F263">IF(A263&lt;&gt;"", D263 * PercentualTijolo, "")</f>
        <v/>
      </c>
      <c r="G263" s="4" t="str" cm="1">
        <f t="array" ref="G263">IF(A263=1, AporteInicial * PercentualPapel, IF(A263&lt;&gt;"", J262, ""))</f>
        <v/>
      </c>
      <c r="H263" s="4" t="str" cm="1">
        <f t="array" ref="H263">IF(A263&lt;&gt;"", G263 * RendimentoPapelCenario, "")</f>
        <v/>
      </c>
      <c r="I263" s="4" t="str" cm="1">
        <f t="array" ref="I263">IF(A263&lt;&gt;"", G263 * (ValorizacaoPapelCenario/12), "")</f>
        <v/>
      </c>
      <c r="J263" s="4" t="str">
        <f t="shared" si="9"/>
        <v/>
      </c>
      <c r="K263" s="4" t="str" cm="1">
        <f t="array" ref="K263">IF(A263=1, AporteInicial * PercentualTijolo, IF(A263&lt;&gt;"", N262, ""))</f>
        <v/>
      </c>
      <c r="L263" s="4" t="str" cm="1">
        <f t="array" ref="L263">IF(A263&lt;&gt;"", K263 * RendimentoTijoloCenario, "")</f>
        <v/>
      </c>
      <c r="M263" s="4" t="str" cm="1">
        <f t="array" ref="M263">IF(A263&lt;&gt;"", K263 * (ValorizacaoTijoloCenario/12), "")</f>
        <v/>
      </c>
      <c r="N263" s="4" t="str">
        <f>IF(A263&lt;&gt;"", K263 + F263 + L263 + M263, "")</f>
        <v/>
      </c>
      <c r="O263" s="4" t="str">
        <f>IF(A263&lt;&gt;"", H263 + L263, "")</f>
        <v/>
      </c>
      <c r="P263" s="4" t="str">
        <f>IF(A263&lt;&gt;"", J263 + N263, "")</f>
        <v/>
      </c>
    </row>
    <row r="264" spans="1:16">
      <c r="A264" t="str" cm="1">
        <f t="array" ref="A264">IF(ROW()-1 &lt;= AnosSimulacao*12, ROW()-1, "")</f>
        <v/>
      </c>
      <c r="B264" t="str">
        <f t="shared" si="8"/>
        <v/>
      </c>
      <c r="D264" s="4" t="str" cm="1">
        <f t="array" ref="D264">IF(A264=1, AporteInicial+AporteMensal, IF(A264&lt;&gt;"", AporteMensal, ""))</f>
        <v/>
      </c>
      <c r="E264" s="4" t="str" cm="1">
        <f t="array" ref="E264">IF(A264&lt;&gt;"", D264 * PercentualPapel, "")</f>
        <v/>
      </c>
      <c r="F264" s="4" t="str" cm="1">
        <f t="array" ref="F264">IF(A264&lt;&gt;"", D264 * PercentualTijolo, "")</f>
        <v/>
      </c>
      <c r="G264" s="4" t="str" cm="1">
        <f t="array" ref="G264">IF(A264=1, AporteInicial * PercentualPapel, IF(A264&lt;&gt;"", J263, ""))</f>
        <v/>
      </c>
      <c r="H264" s="4" t="str" cm="1">
        <f t="array" ref="H264">IF(A264&lt;&gt;"", G264 * RendimentoPapelCenario, "")</f>
        <v/>
      </c>
      <c r="I264" s="4" t="str" cm="1">
        <f t="array" ref="I264">IF(A264&lt;&gt;"", G264 * (ValorizacaoPapelCenario/12), "")</f>
        <v/>
      </c>
      <c r="J264" s="4" t="str">
        <f t="shared" si="9"/>
        <v/>
      </c>
      <c r="K264" s="4" t="str" cm="1">
        <f t="array" ref="K264">IF(A264=1, AporteInicial * PercentualTijolo, IF(A264&lt;&gt;"", N263, ""))</f>
        <v/>
      </c>
      <c r="L264" s="4" t="str" cm="1">
        <f t="array" ref="L264">IF(A264&lt;&gt;"", K264 * RendimentoTijoloCenario, "")</f>
        <v/>
      </c>
      <c r="M264" s="4" t="str" cm="1">
        <f t="array" ref="M264">IF(A264&lt;&gt;"", K264 * (ValorizacaoTijoloCenario/12), "")</f>
        <v/>
      </c>
      <c r="N264" s="4" t="str">
        <f>IF(A264&lt;&gt;"", K264 + F264 + L264 + M264, "")</f>
        <v/>
      </c>
      <c r="O264" s="4" t="str">
        <f>IF(A264&lt;&gt;"", H264 + L264, "")</f>
        <v/>
      </c>
      <c r="P264" s="4" t="str">
        <f>IF(A264&lt;&gt;"", J264 + N264, "")</f>
        <v/>
      </c>
    </row>
    <row r="265" spans="1:16">
      <c r="A265" t="str" cm="1">
        <f t="array" ref="A265">IF(ROW()-1 &lt;= AnosSimulacao*12, ROW()-1, "")</f>
        <v/>
      </c>
      <c r="B265" t="str">
        <f t="shared" si="8"/>
        <v/>
      </c>
      <c r="D265" s="4" t="str" cm="1">
        <f t="array" ref="D265">IF(A265=1, AporteInicial+AporteMensal, IF(A265&lt;&gt;"", AporteMensal, ""))</f>
        <v/>
      </c>
      <c r="E265" s="4" t="str" cm="1">
        <f t="array" ref="E265">IF(A265&lt;&gt;"", D265 * PercentualPapel, "")</f>
        <v/>
      </c>
      <c r="F265" s="4" t="str" cm="1">
        <f t="array" ref="F265">IF(A265&lt;&gt;"", D265 * PercentualTijolo, "")</f>
        <v/>
      </c>
      <c r="G265" s="4" t="str" cm="1">
        <f t="array" ref="G265">IF(A265=1, AporteInicial * PercentualPapel, IF(A265&lt;&gt;"", J264, ""))</f>
        <v/>
      </c>
      <c r="H265" s="4" t="str" cm="1">
        <f t="array" ref="H265">IF(A265&lt;&gt;"", G265 * RendimentoPapelCenario, "")</f>
        <v/>
      </c>
      <c r="I265" s="4" t="str" cm="1">
        <f t="array" ref="I265">IF(A265&lt;&gt;"", G265 * (ValorizacaoPapelCenario/12), "")</f>
        <v/>
      </c>
      <c r="J265" s="4" t="str">
        <f t="shared" si="9"/>
        <v/>
      </c>
      <c r="K265" s="4" t="str" cm="1">
        <f t="array" ref="K265">IF(A265=1, AporteInicial * PercentualTijolo, IF(A265&lt;&gt;"", N264, ""))</f>
        <v/>
      </c>
      <c r="L265" s="4" t="str" cm="1">
        <f t="array" ref="L265">IF(A265&lt;&gt;"", K265 * RendimentoTijoloCenario, "")</f>
        <v/>
      </c>
      <c r="M265" s="4" t="str" cm="1">
        <f t="array" ref="M265">IF(A265&lt;&gt;"", K265 * (ValorizacaoTijoloCenario/12), "")</f>
        <v/>
      </c>
      <c r="N265" s="4" t="str">
        <f>IF(A265&lt;&gt;"", K265 + F265 + L265 + M265, "")</f>
        <v/>
      </c>
      <c r="O265" s="4" t="str">
        <f>IF(A265&lt;&gt;"", H265 + L265, "")</f>
        <v/>
      </c>
      <c r="P265" s="4" t="str">
        <f>IF(A265&lt;&gt;"", J265 + N265, "")</f>
        <v/>
      </c>
    </row>
    <row r="266" spans="1:16">
      <c r="A266" t="str" cm="1">
        <f t="array" ref="A266">IF(ROW()-1 &lt;= AnosSimulacao*12, ROW()-1, "")</f>
        <v/>
      </c>
      <c r="B266" t="str">
        <f t="shared" si="8"/>
        <v/>
      </c>
      <c r="D266" s="4" t="str" cm="1">
        <f t="array" ref="D266">IF(A266=1, AporteInicial+AporteMensal, IF(A266&lt;&gt;"", AporteMensal, ""))</f>
        <v/>
      </c>
      <c r="E266" s="4" t="str" cm="1">
        <f t="array" ref="E266">IF(A266&lt;&gt;"", D266 * PercentualPapel, "")</f>
        <v/>
      </c>
      <c r="F266" s="4" t="str" cm="1">
        <f t="array" ref="F266">IF(A266&lt;&gt;"", D266 * PercentualTijolo, "")</f>
        <v/>
      </c>
      <c r="G266" s="4" t="str" cm="1">
        <f t="array" ref="G266">IF(A266=1, AporteInicial * PercentualPapel, IF(A266&lt;&gt;"", J265, ""))</f>
        <v/>
      </c>
      <c r="H266" s="4" t="str" cm="1">
        <f t="array" ref="H266">IF(A266&lt;&gt;"", G266 * RendimentoPapelCenario, "")</f>
        <v/>
      </c>
      <c r="I266" s="4" t="str" cm="1">
        <f t="array" ref="I266">IF(A266&lt;&gt;"", G266 * (ValorizacaoPapelCenario/12), "")</f>
        <v/>
      </c>
      <c r="J266" s="4" t="str">
        <f t="shared" si="9"/>
        <v/>
      </c>
      <c r="K266" s="4" t="str" cm="1">
        <f t="array" ref="K266">IF(A266=1, AporteInicial * PercentualTijolo, IF(A266&lt;&gt;"", N265, ""))</f>
        <v/>
      </c>
      <c r="L266" s="4" t="str" cm="1">
        <f t="array" ref="L266">IF(A266&lt;&gt;"", K266 * RendimentoTijoloCenario, "")</f>
        <v/>
      </c>
      <c r="M266" s="4" t="str" cm="1">
        <f t="array" ref="M266">IF(A266&lt;&gt;"", K266 * (ValorizacaoTijoloCenario/12), "")</f>
        <v/>
      </c>
      <c r="N266" s="4" t="str">
        <f>IF(A266&lt;&gt;"", K266 + F266 + L266 + M266, "")</f>
        <v/>
      </c>
      <c r="O266" s="4" t="str">
        <f>IF(A266&lt;&gt;"", H266 + L266, "")</f>
        <v/>
      </c>
      <c r="P266" s="4" t="str">
        <f>IF(A266&lt;&gt;"", J266 + N266, "")</f>
        <v/>
      </c>
    </row>
    <row r="267" spans="1:16">
      <c r="A267" t="str" cm="1">
        <f t="array" ref="A267">IF(ROW()-1 &lt;= AnosSimulacao*12, ROW()-1, "")</f>
        <v/>
      </c>
      <c r="B267" t="str">
        <f t="shared" si="8"/>
        <v/>
      </c>
      <c r="D267" s="4" t="str" cm="1">
        <f t="array" ref="D267">IF(A267=1, AporteInicial+AporteMensal, IF(A267&lt;&gt;"", AporteMensal, ""))</f>
        <v/>
      </c>
      <c r="E267" s="4" t="str" cm="1">
        <f t="array" ref="E267">IF(A267&lt;&gt;"", D267 * PercentualPapel, "")</f>
        <v/>
      </c>
      <c r="F267" s="4" t="str" cm="1">
        <f t="array" ref="F267">IF(A267&lt;&gt;"", D267 * PercentualTijolo, "")</f>
        <v/>
      </c>
      <c r="G267" s="4" t="str" cm="1">
        <f t="array" ref="G267">IF(A267=1, AporteInicial * PercentualPapel, IF(A267&lt;&gt;"", J266, ""))</f>
        <v/>
      </c>
      <c r="H267" s="4" t="str" cm="1">
        <f t="array" ref="H267">IF(A267&lt;&gt;"", G267 * RendimentoPapelCenario, "")</f>
        <v/>
      </c>
      <c r="I267" s="4" t="str" cm="1">
        <f t="array" ref="I267">IF(A267&lt;&gt;"", G267 * (ValorizacaoPapelCenario/12), "")</f>
        <v/>
      </c>
      <c r="J267" s="4" t="str">
        <f t="shared" si="9"/>
        <v/>
      </c>
      <c r="K267" s="4" t="str" cm="1">
        <f t="array" ref="K267">IF(A267=1, AporteInicial * PercentualTijolo, IF(A267&lt;&gt;"", N266, ""))</f>
        <v/>
      </c>
      <c r="L267" s="4" t="str" cm="1">
        <f t="array" ref="L267">IF(A267&lt;&gt;"", K267 * RendimentoTijoloCenario, "")</f>
        <v/>
      </c>
      <c r="M267" s="4" t="str" cm="1">
        <f t="array" ref="M267">IF(A267&lt;&gt;"", K267 * (ValorizacaoTijoloCenario/12), "")</f>
        <v/>
      </c>
      <c r="N267" s="4" t="str">
        <f>IF(A267&lt;&gt;"", K267 + F267 + L267 + M267, "")</f>
        <v/>
      </c>
      <c r="O267" s="4" t="str">
        <f>IF(A267&lt;&gt;"", H267 + L267, "")</f>
        <v/>
      </c>
      <c r="P267" s="4" t="str">
        <f>IF(A267&lt;&gt;"", J267 + N267, "")</f>
        <v/>
      </c>
    </row>
    <row r="268" spans="1:16">
      <c r="A268" t="str" cm="1">
        <f t="array" ref="A268">IF(ROW()-1 &lt;= AnosSimulacao*12, ROW()-1, "")</f>
        <v/>
      </c>
      <c r="B268" t="str">
        <f t="shared" si="8"/>
        <v/>
      </c>
      <c r="D268" s="4" t="str" cm="1">
        <f t="array" ref="D268">IF(A268=1, AporteInicial+AporteMensal, IF(A268&lt;&gt;"", AporteMensal, ""))</f>
        <v/>
      </c>
      <c r="E268" s="4" t="str" cm="1">
        <f t="array" ref="E268">IF(A268&lt;&gt;"", D268 * PercentualPapel, "")</f>
        <v/>
      </c>
      <c r="F268" s="4" t="str" cm="1">
        <f t="array" ref="F268">IF(A268&lt;&gt;"", D268 * PercentualTijolo, "")</f>
        <v/>
      </c>
      <c r="G268" s="4" t="str" cm="1">
        <f t="array" ref="G268">IF(A268=1, AporteInicial * PercentualPapel, IF(A268&lt;&gt;"", J267, ""))</f>
        <v/>
      </c>
      <c r="H268" s="4" t="str" cm="1">
        <f t="array" ref="H268">IF(A268&lt;&gt;"", G268 * RendimentoPapelCenario, "")</f>
        <v/>
      </c>
      <c r="I268" s="4" t="str" cm="1">
        <f t="array" ref="I268">IF(A268&lt;&gt;"", G268 * (ValorizacaoPapelCenario/12), "")</f>
        <v/>
      </c>
      <c r="J268" s="4" t="str">
        <f t="shared" si="9"/>
        <v/>
      </c>
      <c r="K268" s="4" t="str" cm="1">
        <f t="array" ref="K268">IF(A268=1, AporteInicial * PercentualTijolo, IF(A268&lt;&gt;"", N267, ""))</f>
        <v/>
      </c>
      <c r="L268" s="4" t="str" cm="1">
        <f t="array" ref="L268">IF(A268&lt;&gt;"", K268 * RendimentoTijoloCenario, "")</f>
        <v/>
      </c>
      <c r="M268" s="4" t="str" cm="1">
        <f t="array" ref="M268">IF(A268&lt;&gt;"", K268 * (ValorizacaoTijoloCenario/12), "")</f>
        <v/>
      </c>
      <c r="N268" s="4" t="str">
        <f>IF(A268&lt;&gt;"", K268 + F268 + L268 + M268, "")</f>
        <v/>
      </c>
      <c r="O268" s="4" t="str">
        <f>IF(A268&lt;&gt;"", H268 + L268, "")</f>
        <v/>
      </c>
      <c r="P268" s="4" t="str">
        <f>IF(A268&lt;&gt;"", J268 + N268, "")</f>
        <v/>
      </c>
    </row>
    <row r="269" spans="1:16">
      <c r="A269" t="str" cm="1">
        <f t="array" ref="A269">IF(ROW()-1 &lt;= AnosSimulacao*12, ROW()-1, "")</f>
        <v/>
      </c>
      <c r="B269" t="str">
        <f t="shared" si="8"/>
        <v/>
      </c>
      <c r="D269" s="4" t="str" cm="1">
        <f t="array" ref="D269">IF(A269=1, AporteInicial+AporteMensal, IF(A269&lt;&gt;"", AporteMensal, ""))</f>
        <v/>
      </c>
      <c r="E269" s="4" t="str" cm="1">
        <f t="array" ref="E269">IF(A269&lt;&gt;"", D269 * PercentualPapel, "")</f>
        <v/>
      </c>
      <c r="F269" s="4" t="str" cm="1">
        <f t="array" ref="F269">IF(A269&lt;&gt;"", D269 * PercentualTijolo, "")</f>
        <v/>
      </c>
      <c r="G269" s="4" t="str" cm="1">
        <f t="array" ref="G269">IF(A269=1, AporteInicial * PercentualPapel, IF(A269&lt;&gt;"", J268, ""))</f>
        <v/>
      </c>
      <c r="H269" s="4" t="str" cm="1">
        <f t="array" ref="H269">IF(A269&lt;&gt;"", G269 * RendimentoPapelCenario, "")</f>
        <v/>
      </c>
      <c r="I269" s="4" t="str" cm="1">
        <f t="array" ref="I269">IF(A269&lt;&gt;"", G269 * (ValorizacaoPapelCenario/12), "")</f>
        <v/>
      </c>
      <c r="J269" s="4" t="str">
        <f t="shared" si="9"/>
        <v/>
      </c>
      <c r="K269" s="4" t="str" cm="1">
        <f t="array" ref="K269">IF(A269=1, AporteInicial * PercentualTijolo, IF(A269&lt;&gt;"", N268, ""))</f>
        <v/>
      </c>
      <c r="L269" s="4" t="str" cm="1">
        <f t="array" ref="L269">IF(A269&lt;&gt;"", K269 * RendimentoTijoloCenario, "")</f>
        <v/>
      </c>
      <c r="M269" s="4" t="str" cm="1">
        <f t="array" ref="M269">IF(A269&lt;&gt;"", K269 * (ValorizacaoTijoloCenario/12), "")</f>
        <v/>
      </c>
      <c r="N269" s="4" t="str">
        <f>IF(A269&lt;&gt;"", K269 + F269 + L269 + M269, "")</f>
        <v/>
      </c>
      <c r="O269" s="4" t="str">
        <f>IF(A269&lt;&gt;"", H269 + L269, "")</f>
        <v/>
      </c>
      <c r="P269" s="4" t="str">
        <f>IF(A269&lt;&gt;"", J269 + N269, "")</f>
        <v/>
      </c>
    </row>
    <row r="270" spans="1:16">
      <c r="A270" t="str" cm="1">
        <f t="array" ref="A270">IF(ROW()-1 &lt;= AnosSimulacao*12, ROW()-1, "")</f>
        <v/>
      </c>
      <c r="B270" t="str">
        <f t="shared" si="8"/>
        <v/>
      </c>
      <c r="D270" s="4" t="str" cm="1">
        <f t="array" ref="D270">IF(A270=1, AporteInicial+AporteMensal, IF(A270&lt;&gt;"", AporteMensal, ""))</f>
        <v/>
      </c>
      <c r="E270" s="4" t="str" cm="1">
        <f t="array" ref="E270">IF(A270&lt;&gt;"", D270 * PercentualPapel, "")</f>
        <v/>
      </c>
      <c r="F270" s="4" t="str" cm="1">
        <f t="array" ref="F270">IF(A270&lt;&gt;"", D270 * PercentualTijolo, "")</f>
        <v/>
      </c>
      <c r="G270" s="4" t="str" cm="1">
        <f t="array" ref="G270">IF(A270=1, AporteInicial * PercentualPapel, IF(A270&lt;&gt;"", J269, ""))</f>
        <v/>
      </c>
      <c r="H270" s="4" t="str" cm="1">
        <f t="array" ref="H270">IF(A270&lt;&gt;"", G270 * RendimentoPapelCenario, "")</f>
        <v/>
      </c>
      <c r="I270" s="4" t="str" cm="1">
        <f t="array" ref="I270">IF(A270&lt;&gt;"", G270 * (ValorizacaoPapelCenario/12), "")</f>
        <v/>
      </c>
      <c r="J270" s="4" t="str">
        <f t="shared" si="9"/>
        <v/>
      </c>
      <c r="K270" s="4" t="str" cm="1">
        <f t="array" ref="K270">IF(A270=1, AporteInicial * PercentualTijolo, IF(A270&lt;&gt;"", N269, ""))</f>
        <v/>
      </c>
      <c r="L270" s="4" t="str" cm="1">
        <f t="array" ref="L270">IF(A270&lt;&gt;"", K270 * RendimentoTijoloCenario, "")</f>
        <v/>
      </c>
      <c r="M270" s="4" t="str" cm="1">
        <f t="array" ref="M270">IF(A270&lt;&gt;"", K270 * (ValorizacaoTijoloCenario/12), "")</f>
        <v/>
      </c>
      <c r="N270" s="4" t="str">
        <f>IF(A270&lt;&gt;"", K270 + F270 + L270 + M270, "")</f>
        <v/>
      </c>
      <c r="O270" s="4" t="str">
        <f>IF(A270&lt;&gt;"", H270 + L270, "")</f>
        <v/>
      </c>
      <c r="P270" s="4" t="str">
        <f>IF(A270&lt;&gt;"", J270 + N270, "")</f>
        <v/>
      </c>
    </row>
    <row r="271" spans="1:16">
      <c r="A271" t="str" cm="1">
        <f t="array" ref="A271">IF(ROW()-1 &lt;= AnosSimulacao*12, ROW()-1, "")</f>
        <v/>
      </c>
      <c r="B271" t="str">
        <f t="shared" si="8"/>
        <v/>
      </c>
      <c r="D271" s="4" t="str" cm="1">
        <f t="array" ref="D271">IF(A271=1, AporteInicial+AporteMensal, IF(A271&lt;&gt;"", AporteMensal, ""))</f>
        <v/>
      </c>
      <c r="E271" s="4" t="str" cm="1">
        <f t="array" ref="E271">IF(A271&lt;&gt;"", D271 * PercentualPapel, "")</f>
        <v/>
      </c>
      <c r="F271" s="4" t="str" cm="1">
        <f t="array" ref="F271">IF(A271&lt;&gt;"", D271 * PercentualTijolo, "")</f>
        <v/>
      </c>
      <c r="G271" s="4" t="str" cm="1">
        <f t="array" ref="G271">IF(A271=1, AporteInicial * PercentualPapel, IF(A271&lt;&gt;"", J270, ""))</f>
        <v/>
      </c>
      <c r="H271" s="4" t="str" cm="1">
        <f t="array" ref="H271">IF(A271&lt;&gt;"", G271 * RendimentoPapelCenario, "")</f>
        <v/>
      </c>
      <c r="I271" s="4" t="str" cm="1">
        <f t="array" ref="I271">IF(A271&lt;&gt;"", G271 * (ValorizacaoPapelCenario/12), "")</f>
        <v/>
      </c>
      <c r="J271" s="4" t="str">
        <f t="shared" si="9"/>
        <v/>
      </c>
      <c r="K271" s="4" t="str" cm="1">
        <f t="array" ref="K271">IF(A271=1, AporteInicial * PercentualTijolo, IF(A271&lt;&gt;"", N270, ""))</f>
        <v/>
      </c>
      <c r="L271" s="4" t="str" cm="1">
        <f t="array" ref="L271">IF(A271&lt;&gt;"", K271 * RendimentoTijoloCenario, "")</f>
        <v/>
      </c>
      <c r="M271" s="4" t="str" cm="1">
        <f t="array" ref="M271">IF(A271&lt;&gt;"", K271 * (ValorizacaoTijoloCenario/12), "")</f>
        <v/>
      </c>
      <c r="N271" s="4" t="str">
        <f>IF(A271&lt;&gt;"", K271 + F271 + L271 + M271, "")</f>
        <v/>
      </c>
      <c r="O271" s="4" t="str">
        <f>IF(A271&lt;&gt;"", H271 + L271, "")</f>
        <v/>
      </c>
      <c r="P271" s="4" t="str">
        <f>IF(A271&lt;&gt;"", J271 + N271, "")</f>
        <v/>
      </c>
    </row>
    <row r="272" spans="1:16">
      <c r="A272" t="str" cm="1">
        <f t="array" ref="A272">IF(ROW()-1 &lt;= AnosSimulacao*12, ROW()-1, "")</f>
        <v/>
      </c>
      <c r="B272" t="str">
        <f t="shared" si="8"/>
        <v/>
      </c>
      <c r="D272" s="4" t="str" cm="1">
        <f t="array" ref="D272">IF(A272=1, AporteInicial+AporteMensal, IF(A272&lt;&gt;"", AporteMensal, ""))</f>
        <v/>
      </c>
      <c r="E272" s="4" t="str" cm="1">
        <f t="array" ref="E272">IF(A272&lt;&gt;"", D272 * PercentualPapel, "")</f>
        <v/>
      </c>
      <c r="F272" s="4" t="str" cm="1">
        <f t="array" ref="F272">IF(A272&lt;&gt;"", D272 * PercentualTijolo, "")</f>
        <v/>
      </c>
      <c r="G272" s="4" t="str" cm="1">
        <f t="array" ref="G272">IF(A272=1, AporteInicial * PercentualPapel, IF(A272&lt;&gt;"", J271, ""))</f>
        <v/>
      </c>
      <c r="H272" s="4" t="str" cm="1">
        <f t="array" ref="H272">IF(A272&lt;&gt;"", G272 * RendimentoPapelCenario, "")</f>
        <v/>
      </c>
      <c r="I272" s="4" t="str" cm="1">
        <f t="array" ref="I272">IF(A272&lt;&gt;"", G272 * (ValorizacaoPapelCenario/12), "")</f>
        <v/>
      </c>
      <c r="J272" s="4" t="str">
        <f t="shared" si="9"/>
        <v/>
      </c>
      <c r="K272" s="4" t="str" cm="1">
        <f t="array" ref="K272">IF(A272=1, AporteInicial * PercentualTijolo, IF(A272&lt;&gt;"", N271, ""))</f>
        <v/>
      </c>
      <c r="L272" s="4" t="str" cm="1">
        <f t="array" ref="L272">IF(A272&lt;&gt;"", K272 * RendimentoTijoloCenario, "")</f>
        <v/>
      </c>
      <c r="M272" s="4" t="str" cm="1">
        <f t="array" ref="M272">IF(A272&lt;&gt;"", K272 * (ValorizacaoTijoloCenario/12), "")</f>
        <v/>
      </c>
      <c r="N272" s="4" t="str">
        <f>IF(A272&lt;&gt;"", K272 + F272 + L272 + M272, "")</f>
        <v/>
      </c>
      <c r="O272" s="4" t="str">
        <f>IF(A272&lt;&gt;"", H272 + L272, "")</f>
        <v/>
      </c>
      <c r="P272" s="4" t="str">
        <f>IF(A272&lt;&gt;"", J272 + N272, "")</f>
        <v/>
      </c>
    </row>
    <row r="273" spans="1:16">
      <c r="A273" t="str" cm="1">
        <f t="array" ref="A273">IF(ROW()-1 &lt;= AnosSimulacao*12, ROW()-1, "")</f>
        <v/>
      </c>
      <c r="B273" t="str">
        <f t="shared" si="8"/>
        <v/>
      </c>
      <c r="D273" s="4" t="str" cm="1">
        <f t="array" ref="D273">IF(A273=1, AporteInicial+AporteMensal, IF(A273&lt;&gt;"", AporteMensal, ""))</f>
        <v/>
      </c>
      <c r="E273" s="4" t="str" cm="1">
        <f t="array" ref="E273">IF(A273&lt;&gt;"", D273 * PercentualPapel, "")</f>
        <v/>
      </c>
      <c r="F273" s="4" t="str" cm="1">
        <f t="array" ref="F273">IF(A273&lt;&gt;"", D273 * PercentualTijolo, "")</f>
        <v/>
      </c>
      <c r="G273" s="4" t="str" cm="1">
        <f t="array" ref="G273">IF(A273=1, AporteInicial * PercentualPapel, IF(A273&lt;&gt;"", J272, ""))</f>
        <v/>
      </c>
      <c r="H273" s="4" t="str" cm="1">
        <f t="array" ref="H273">IF(A273&lt;&gt;"", G273 * RendimentoPapelCenario, "")</f>
        <v/>
      </c>
      <c r="I273" s="4" t="str" cm="1">
        <f t="array" ref="I273">IF(A273&lt;&gt;"", G273 * (ValorizacaoPapelCenario/12), "")</f>
        <v/>
      </c>
      <c r="J273" s="4" t="str">
        <f t="shared" si="9"/>
        <v/>
      </c>
      <c r="K273" s="4" t="str" cm="1">
        <f t="array" ref="K273">IF(A273=1, AporteInicial * PercentualTijolo, IF(A273&lt;&gt;"", N272, ""))</f>
        <v/>
      </c>
      <c r="L273" s="4" t="str" cm="1">
        <f t="array" ref="L273">IF(A273&lt;&gt;"", K273 * RendimentoTijoloCenario, "")</f>
        <v/>
      </c>
      <c r="M273" s="4" t="str" cm="1">
        <f t="array" ref="M273">IF(A273&lt;&gt;"", K273 * (ValorizacaoTijoloCenario/12), "")</f>
        <v/>
      </c>
      <c r="N273" s="4" t="str">
        <f>IF(A273&lt;&gt;"", K273 + F273 + L273 + M273, "")</f>
        <v/>
      </c>
      <c r="O273" s="4" t="str">
        <f>IF(A273&lt;&gt;"", H273 + L273, "")</f>
        <v/>
      </c>
      <c r="P273" s="4" t="str">
        <f>IF(A273&lt;&gt;"", J273 + N273, "")</f>
        <v/>
      </c>
    </row>
    <row r="274" spans="1:16">
      <c r="A274" t="str" cm="1">
        <f t="array" ref="A274">IF(ROW()-1 &lt;= AnosSimulacao*12, ROW()-1, "")</f>
        <v/>
      </c>
      <c r="B274" t="str">
        <f t="shared" si="8"/>
        <v/>
      </c>
      <c r="D274" s="4" t="str" cm="1">
        <f t="array" ref="D274">IF(A274=1, AporteInicial+AporteMensal, IF(A274&lt;&gt;"", AporteMensal, ""))</f>
        <v/>
      </c>
      <c r="E274" s="4" t="str" cm="1">
        <f t="array" ref="E274">IF(A274&lt;&gt;"", D274 * PercentualPapel, "")</f>
        <v/>
      </c>
      <c r="F274" s="4" t="str" cm="1">
        <f t="array" ref="F274">IF(A274&lt;&gt;"", D274 * PercentualTijolo, "")</f>
        <v/>
      </c>
      <c r="G274" s="4" t="str" cm="1">
        <f t="array" ref="G274">IF(A274=1, AporteInicial * PercentualPapel, IF(A274&lt;&gt;"", J273, ""))</f>
        <v/>
      </c>
      <c r="H274" s="4" t="str" cm="1">
        <f t="array" ref="H274">IF(A274&lt;&gt;"", G274 * RendimentoPapelCenario, "")</f>
        <v/>
      </c>
      <c r="I274" s="4" t="str" cm="1">
        <f t="array" ref="I274">IF(A274&lt;&gt;"", G274 * (ValorizacaoPapelCenario/12), "")</f>
        <v/>
      </c>
      <c r="J274" s="4" t="str">
        <f t="shared" si="9"/>
        <v/>
      </c>
      <c r="K274" s="4" t="str" cm="1">
        <f t="array" ref="K274">IF(A274=1, AporteInicial * PercentualTijolo, IF(A274&lt;&gt;"", N273, ""))</f>
        <v/>
      </c>
      <c r="L274" s="4" t="str" cm="1">
        <f t="array" ref="L274">IF(A274&lt;&gt;"", K274 * RendimentoTijoloCenario, "")</f>
        <v/>
      </c>
      <c r="M274" s="4" t="str" cm="1">
        <f t="array" ref="M274">IF(A274&lt;&gt;"", K274 * (ValorizacaoTijoloCenario/12), "")</f>
        <v/>
      </c>
      <c r="N274" s="4" t="str">
        <f>IF(A274&lt;&gt;"", K274 + F274 + L274 + M274, "")</f>
        <v/>
      </c>
      <c r="O274" s="4" t="str">
        <f>IF(A274&lt;&gt;"", H274 + L274, "")</f>
        <v/>
      </c>
      <c r="P274" s="4" t="str">
        <f>IF(A274&lt;&gt;"", J274 + N274, "")</f>
        <v/>
      </c>
    </row>
    <row r="275" spans="1:16">
      <c r="A275" t="str" cm="1">
        <f t="array" ref="A275">IF(ROW()-1 &lt;= AnosSimulacao*12, ROW()-1, "")</f>
        <v/>
      </c>
      <c r="B275" t="str">
        <f t="shared" si="8"/>
        <v/>
      </c>
      <c r="D275" s="4" t="str" cm="1">
        <f t="array" ref="D275">IF(A275=1, AporteInicial+AporteMensal, IF(A275&lt;&gt;"", AporteMensal, ""))</f>
        <v/>
      </c>
      <c r="E275" s="4" t="str" cm="1">
        <f t="array" ref="E275">IF(A275&lt;&gt;"", D275 * PercentualPapel, "")</f>
        <v/>
      </c>
      <c r="F275" s="4" t="str" cm="1">
        <f t="array" ref="F275">IF(A275&lt;&gt;"", D275 * PercentualTijolo, "")</f>
        <v/>
      </c>
      <c r="G275" s="4" t="str" cm="1">
        <f t="array" ref="G275">IF(A275=1, AporteInicial * PercentualPapel, IF(A275&lt;&gt;"", J274, ""))</f>
        <v/>
      </c>
      <c r="H275" s="4" t="str" cm="1">
        <f t="array" ref="H275">IF(A275&lt;&gt;"", G275 * RendimentoPapelCenario, "")</f>
        <v/>
      </c>
      <c r="I275" s="4" t="str" cm="1">
        <f t="array" ref="I275">IF(A275&lt;&gt;"", G275 * (ValorizacaoPapelCenario/12), "")</f>
        <v/>
      </c>
      <c r="J275" s="4" t="str">
        <f t="shared" si="9"/>
        <v/>
      </c>
      <c r="K275" s="4" t="str" cm="1">
        <f t="array" ref="K275">IF(A275=1, AporteInicial * PercentualTijolo, IF(A275&lt;&gt;"", N274, ""))</f>
        <v/>
      </c>
      <c r="L275" s="4" t="str" cm="1">
        <f t="array" ref="L275">IF(A275&lt;&gt;"", K275 * RendimentoTijoloCenario, "")</f>
        <v/>
      </c>
      <c r="M275" s="4" t="str" cm="1">
        <f t="array" ref="M275">IF(A275&lt;&gt;"", K275 * (ValorizacaoTijoloCenario/12), "")</f>
        <v/>
      </c>
      <c r="N275" s="4" t="str">
        <f>IF(A275&lt;&gt;"", K275 + F275 + L275 + M275, "")</f>
        <v/>
      </c>
      <c r="O275" s="4" t="str">
        <f>IF(A275&lt;&gt;"", H275 + L275, "")</f>
        <v/>
      </c>
      <c r="P275" s="4" t="str">
        <f>IF(A275&lt;&gt;"", J275 + N275, "")</f>
        <v/>
      </c>
    </row>
    <row r="276" spans="1:16">
      <c r="A276" t="str" cm="1">
        <f t="array" ref="A276">IF(ROW()-1 &lt;= AnosSimulacao*12, ROW()-1, "")</f>
        <v/>
      </c>
      <c r="B276" t="str">
        <f t="shared" si="8"/>
        <v/>
      </c>
      <c r="D276" s="4" t="str" cm="1">
        <f t="array" ref="D276">IF(A276=1, AporteInicial+AporteMensal, IF(A276&lt;&gt;"", AporteMensal, ""))</f>
        <v/>
      </c>
      <c r="E276" s="4" t="str" cm="1">
        <f t="array" ref="E276">IF(A276&lt;&gt;"", D276 * PercentualPapel, "")</f>
        <v/>
      </c>
      <c r="F276" s="4" t="str" cm="1">
        <f t="array" ref="F276">IF(A276&lt;&gt;"", D276 * PercentualTijolo, "")</f>
        <v/>
      </c>
      <c r="G276" s="4" t="str" cm="1">
        <f t="array" ref="G276">IF(A276=1, AporteInicial * PercentualPapel, IF(A276&lt;&gt;"", J275, ""))</f>
        <v/>
      </c>
      <c r="H276" s="4" t="str" cm="1">
        <f t="array" ref="H276">IF(A276&lt;&gt;"", G276 * RendimentoPapelCenario, "")</f>
        <v/>
      </c>
      <c r="I276" s="4" t="str" cm="1">
        <f t="array" ref="I276">IF(A276&lt;&gt;"", G276 * (ValorizacaoPapelCenario/12), "")</f>
        <v/>
      </c>
      <c r="J276" s="4" t="str">
        <f t="shared" si="9"/>
        <v/>
      </c>
      <c r="K276" s="4" t="str" cm="1">
        <f t="array" ref="K276">IF(A276=1, AporteInicial * PercentualTijolo, IF(A276&lt;&gt;"", N275, ""))</f>
        <v/>
      </c>
      <c r="L276" s="4" t="str" cm="1">
        <f t="array" ref="L276">IF(A276&lt;&gt;"", K276 * RendimentoTijoloCenario, "")</f>
        <v/>
      </c>
      <c r="M276" s="4" t="str" cm="1">
        <f t="array" ref="M276">IF(A276&lt;&gt;"", K276 * (ValorizacaoTijoloCenario/12), "")</f>
        <v/>
      </c>
      <c r="N276" s="4" t="str">
        <f>IF(A276&lt;&gt;"", K276 + F276 + L276 + M276, "")</f>
        <v/>
      </c>
      <c r="O276" s="4" t="str">
        <f>IF(A276&lt;&gt;"", H276 + L276, "")</f>
        <v/>
      </c>
      <c r="P276" s="4" t="str">
        <f>IF(A276&lt;&gt;"", J276 + N276, "")</f>
        <v/>
      </c>
    </row>
    <row r="277" spans="1:16">
      <c r="A277" t="str" cm="1">
        <f t="array" ref="A277">IF(ROW()-1 &lt;= AnosSimulacao*12, ROW()-1, "")</f>
        <v/>
      </c>
      <c r="B277" t="str">
        <f t="shared" si="8"/>
        <v/>
      </c>
      <c r="D277" s="4" t="str" cm="1">
        <f t="array" ref="D277">IF(A277=1, AporteInicial+AporteMensal, IF(A277&lt;&gt;"", AporteMensal, ""))</f>
        <v/>
      </c>
      <c r="E277" s="4" t="str" cm="1">
        <f t="array" ref="E277">IF(A277&lt;&gt;"", D277 * PercentualPapel, "")</f>
        <v/>
      </c>
      <c r="F277" s="4" t="str" cm="1">
        <f t="array" ref="F277">IF(A277&lt;&gt;"", D277 * PercentualTijolo, "")</f>
        <v/>
      </c>
      <c r="G277" s="4" t="str" cm="1">
        <f t="array" ref="G277">IF(A277=1, AporteInicial * PercentualPapel, IF(A277&lt;&gt;"", J276, ""))</f>
        <v/>
      </c>
      <c r="H277" s="4" t="str" cm="1">
        <f t="array" ref="H277">IF(A277&lt;&gt;"", G277 * RendimentoPapelCenario, "")</f>
        <v/>
      </c>
      <c r="I277" s="4" t="str" cm="1">
        <f t="array" ref="I277">IF(A277&lt;&gt;"", G277 * (ValorizacaoPapelCenario/12), "")</f>
        <v/>
      </c>
      <c r="J277" s="4" t="str">
        <f t="shared" si="9"/>
        <v/>
      </c>
      <c r="K277" s="4" t="str" cm="1">
        <f t="array" ref="K277">IF(A277=1, AporteInicial * PercentualTijolo, IF(A277&lt;&gt;"", N276, ""))</f>
        <v/>
      </c>
      <c r="L277" s="4" t="str" cm="1">
        <f t="array" ref="L277">IF(A277&lt;&gt;"", K277 * RendimentoTijoloCenario, "")</f>
        <v/>
      </c>
      <c r="M277" s="4" t="str" cm="1">
        <f t="array" ref="M277">IF(A277&lt;&gt;"", K277 * (ValorizacaoTijoloCenario/12), "")</f>
        <v/>
      </c>
      <c r="N277" s="4" t="str">
        <f>IF(A277&lt;&gt;"", K277 + F277 + L277 + M277, "")</f>
        <v/>
      </c>
      <c r="O277" s="4" t="str">
        <f>IF(A277&lt;&gt;"", H277 + L277, "")</f>
        <v/>
      </c>
      <c r="P277" s="4" t="str">
        <f>IF(A277&lt;&gt;"", J277 + N277, "")</f>
        <v/>
      </c>
    </row>
    <row r="278" spans="1:16">
      <c r="A278" t="str" cm="1">
        <f t="array" ref="A278">IF(ROW()-1 &lt;= AnosSimulacao*12, ROW()-1, "")</f>
        <v/>
      </c>
      <c r="B278" t="str">
        <f t="shared" si="8"/>
        <v/>
      </c>
      <c r="D278" s="4" t="str" cm="1">
        <f t="array" ref="D278">IF(A278=1, AporteInicial+AporteMensal, IF(A278&lt;&gt;"", AporteMensal, ""))</f>
        <v/>
      </c>
      <c r="E278" s="4" t="str" cm="1">
        <f t="array" ref="E278">IF(A278&lt;&gt;"", D278 * PercentualPapel, "")</f>
        <v/>
      </c>
      <c r="F278" s="4" t="str" cm="1">
        <f t="array" ref="F278">IF(A278&lt;&gt;"", D278 * PercentualTijolo, "")</f>
        <v/>
      </c>
      <c r="G278" s="4" t="str" cm="1">
        <f t="array" ref="G278">IF(A278=1, AporteInicial * PercentualPapel, IF(A278&lt;&gt;"", J277, ""))</f>
        <v/>
      </c>
      <c r="H278" s="4" t="str" cm="1">
        <f t="array" ref="H278">IF(A278&lt;&gt;"", G278 * RendimentoPapelCenario, "")</f>
        <v/>
      </c>
      <c r="I278" s="4" t="str" cm="1">
        <f t="array" ref="I278">IF(A278&lt;&gt;"", G278 * (ValorizacaoPapelCenario/12), "")</f>
        <v/>
      </c>
      <c r="J278" s="4" t="str">
        <f t="shared" si="9"/>
        <v/>
      </c>
      <c r="K278" s="4" t="str" cm="1">
        <f t="array" ref="K278">IF(A278=1, AporteInicial * PercentualTijolo, IF(A278&lt;&gt;"", N277, ""))</f>
        <v/>
      </c>
      <c r="L278" s="4" t="str" cm="1">
        <f t="array" ref="L278">IF(A278&lt;&gt;"", K278 * RendimentoTijoloCenario, "")</f>
        <v/>
      </c>
      <c r="M278" s="4" t="str" cm="1">
        <f t="array" ref="M278">IF(A278&lt;&gt;"", K278 * (ValorizacaoTijoloCenario/12), "")</f>
        <v/>
      </c>
      <c r="N278" s="4" t="str">
        <f>IF(A278&lt;&gt;"", K278 + F278 + L278 + M278, "")</f>
        <v/>
      </c>
      <c r="O278" s="4" t="str">
        <f>IF(A278&lt;&gt;"", H278 + L278, "")</f>
        <v/>
      </c>
      <c r="P278" s="4" t="str">
        <f>IF(A278&lt;&gt;"", J278 + N278, "")</f>
        <v/>
      </c>
    </row>
    <row r="279" spans="1:16">
      <c r="A279" t="str" cm="1">
        <f t="array" ref="A279">IF(ROW()-1 &lt;= AnosSimulacao*12, ROW()-1, "")</f>
        <v/>
      </c>
      <c r="B279" t="str">
        <f t="shared" si="8"/>
        <v/>
      </c>
      <c r="D279" s="4" t="str" cm="1">
        <f t="array" ref="D279">IF(A279=1, AporteInicial+AporteMensal, IF(A279&lt;&gt;"", AporteMensal, ""))</f>
        <v/>
      </c>
      <c r="E279" s="4" t="str" cm="1">
        <f t="array" ref="E279">IF(A279&lt;&gt;"", D279 * PercentualPapel, "")</f>
        <v/>
      </c>
      <c r="F279" s="4" t="str" cm="1">
        <f t="array" ref="F279">IF(A279&lt;&gt;"", D279 * PercentualTijolo, "")</f>
        <v/>
      </c>
      <c r="G279" s="4" t="str" cm="1">
        <f t="array" ref="G279">IF(A279=1, AporteInicial * PercentualPapel, IF(A279&lt;&gt;"", J278, ""))</f>
        <v/>
      </c>
      <c r="H279" s="4" t="str" cm="1">
        <f t="array" ref="H279">IF(A279&lt;&gt;"", G279 * RendimentoPapelCenario, "")</f>
        <v/>
      </c>
      <c r="I279" s="4" t="str" cm="1">
        <f t="array" ref="I279">IF(A279&lt;&gt;"", G279 * (ValorizacaoPapelCenario/12), "")</f>
        <v/>
      </c>
      <c r="J279" s="4" t="str">
        <f t="shared" si="9"/>
        <v/>
      </c>
      <c r="K279" s="4" t="str" cm="1">
        <f t="array" ref="K279">IF(A279=1, AporteInicial * PercentualTijolo, IF(A279&lt;&gt;"", N278, ""))</f>
        <v/>
      </c>
      <c r="L279" s="4" t="str" cm="1">
        <f t="array" ref="L279">IF(A279&lt;&gt;"", K279 * RendimentoTijoloCenario, "")</f>
        <v/>
      </c>
      <c r="M279" s="4" t="str" cm="1">
        <f t="array" ref="M279">IF(A279&lt;&gt;"", K279 * (ValorizacaoTijoloCenario/12), "")</f>
        <v/>
      </c>
      <c r="N279" s="4" t="str">
        <f>IF(A279&lt;&gt;"", K279 + F279 + L279 + M279, "")</f>
        <v/>
      </c>
      <c r="O279" s="4" t="str">
        <f>IF(A279&lt;&gt;"", H279 + L279, "")</f>
        <v/>
      </c>
      <c r="P279" s="4" t="str">
        <f>IF(A279&lt;&gt;"", J279 + N279, "")</f>
        <v/>
      </c>
    </row>
    <row r="280" spans="1:16">
      <c r="A280" t="str" cm="1">
        <f t="array" ref="A280">IF(ROW()-1 &lt;= AnosSimulacao*12, ROW()-1, "")</f>
        <v/>
      </c>
      <c r="B280" t="str">
        <f t="shared" si="8"/>
        <v/>
      </c>
      <c r="D280" s="4" t="str" cm="1">
        <f t="array" ref="D280">IF(A280=1, AporteInicial+AporteMensal, IF(A280&lt;&gt;"", AporteMensal, ""))</f>
        <v/>
      </c>
      <c r="E280" s="4" t="str" cm="1">
        <f t="array" ref="E280">IF(A280&lt;&gt;"", D280 * PercentualPapel, "")</f>
        <v/>
      </c>
      <c r="F280" s="4" t="str" cm="1">
        <f t="array" ref="F280">IF(A280&lt;&gt;"", D280 * PercentualTijolo, "")</f>
        <v/>
      </c>
      <c r="G280" s="4" t="str" cm="1">
        <f t="array" ref="G280">IF(A280=1, AporteInicial * PercentualPapel, IF(A280&lt;&gt;"", J279, ""))</f>
        <v/>
      </c>
      <c r="H280" s="4" t="str" cm="1">
        <f t="array" ref="H280">IF(A280&lt;&gt;"", G280 * RendimentoPapelCenario, "")</f>
        <v/>
      </c>
      <c r="I280" s="4" t="str" cm="1">
        <f t="array" ref="I280">IF(A280&lt;&gt;"", G280 * (ValorizacaoPapelCenario/12), "")</f>
        <v/>
      </c>
      <c r="J280" s="4" t="str">
        <f t="shared" si="9"/>
        <v/>
      </c>
      <c r="K280" s="4" t="str" cm="1">
        <f t="array" ref="K280">IF(A280=1, AporteInicial * PercentualTijolo, IF(A280&lt;&gt;"", N279, ""))</f>
        <v/>
      </c>
      <c r="L280" s="4" t="str" cm="1">
        <f t="array" ref="L280">IF(A280&lt;&gt;"", K280 * RendimentoTijoloCenario, "")</f>
        <v/>
      </c>
      <c r="M280" s="4" t="str" cm="1">
        <f t="array" ref="M280">IF(A280&lt;&gt;"", K280 * (ValorizacaoTijoloCenario/12), "")</f>
        <v/>
      </c>
      <c r="N280" s="4" t="str">
        <f>IF(A280&lt;&gt;"", K280 + F280 + L280 + M280, "")</f>
        <v/>
      </c>
      <c r="O280" s="4" t="str">
        <f>IF(A280&lt;&gt;"", H280 + L280, "")</f>
        <v/>
      </c>
      <c r="P280" s="4" t="str">
        <f>IF(A280&lt;&gt;"", J280 + N280, "")</f>
        <v/>
      </c>
    </row>
    <row r="281" spans="1:16">
      <c r="A281" t="str" cm="1">
        <f t="array" ref="A281">IF(ROW()-1 &lt;= AnosSimulacao*12, ROW()-1, "")</f>
        <v/>
      </c>
      <c r="B281" t="str">
        <f t="shared" si="8"/>
        <v/>
      </c>
      <c r="D281" s="4" t="str" cm="1">
        <f t="array" ref="D281">IF(A281=1, AporteInicial+AporteMensal, IF(A281&lt;&gt;"", AporteMensal, ""))</f>
        <v/>
      </c>
      <c r="E281" s="4" t="str" cm="1">
        <f t="array" ref="E281">IF(A281&lt;&gt;"", D281 * PercentualPapel, "")</f>
        <v/>
      </c>
      <c r="F281" s="4" t="str" cm="1">
        <f t="array" ref="F281">IF(A281&lt;&gt;"", D281 * PercentualTijolo, "")</f>
        <v/>
      </c>
      <c r="G281" s="4" t="str" cm="1">
        <f t="array" ref="G281">IF(A281=1, AporteInicial * PercentualPapel, IF(A281&lt;&gt;"", J280, ""))</f>
        <v/>
      </c>
      <c r="H281" s="4" t="str" cm="1">
        <f t="array" ref="H281">IF(A281&lt;&gt;"", G281 * RendimentoPapelCenario, "")</f>
        <v/>
      </c>
      <c r="I281" s="4" t="str" cm="1">
        <f t="array" ref="I281">IF(A281&lt;&gt;"", G281 * (ValorizacaoPapelCenario/12), "")</f>
        <v/>
      </c>
      <c r="J281" s="4" t="str">
        <f t="shared" si="9"/>
        <v/>
      </c>
      <c r="K281" s="4" t="str" cm="1">
        <f t="array" ref="K281">IF(A281=1, AporteInicial * PercentualTijolo, IF(A281&lt;&gt;"", N280, ""))</f>
        <v/>
      </c>
      <c r="L281" s="4" t="str" cm="1">
        <f t="array" ref="L281">IF(A281&lt;&gt;"", K281 * RendimentoTijoloCenario, "")</f>
        <v/>
      </c>
      <c r="M281" s="4" t="str" cm="1">
        <f t="array" ref="M281">IF(A281&lt;&gt;"", K281 * (ValorizacaoTijoloCenario/12), "")</f>
        <v/>
      </c>
      <c r="N281" s="4" t="str">
        <f>IF(A281&lt;&gt;"", K281 + F281 + L281 + M281, "")</f>
        <v/>
      </c>
      <c r="O281" s="4" t="str">
        <f>IF(A281&lt;&gt;"", H281 + L281, "")</f>
        <v/>
      </c>
      <c r="P281" s="4" t="str">
        <f>IF(A281&lt;&gt;"", J281 + N281, "")</f>
        <v/>
      </c>
    </row>
    <row r="282" spans="1:16">
      <c r="A282" t="str" cm="1">
        <f t="array" ref="A282">IF(ROW()-1 &lt;= AnosSimulacao*12, ROW()-1, "")</f>
        <v/>
      </c>
      <c r="B282" t="str">
        <f t="shared" si="8"/>
        <v/>
      </c>
      <c r="D282" s="4" t="str" cm="1">
        <f t="array" ref="D282">IF(A282=1, AporteInicial+AporteMensal, IF(A282&lt;&gt;"", AporteMensal, ""))</f>
        <v/>
      </c>
      <c r="E282" s="4" t="str" cm="1">
        <f t="array" ref="E282">IF(A282&lt;&gt;"", D282 * PercentualPapel, "")</f>
        <v/>
      </c>
      <c r="F282" s="4" t="str" cm="1">
        <f t="array" ref="F282">IF(A282&lt;&gt;"", D282 * PercentualTijolo, "")</f>
        <v/>
      </c>
      <c r="G282" s="4" t="str" cm="1">
        <f t="array" ref="G282">IF(A282=1, AporteInicial * PercentualPapel, IF(A282&lt;&gt;"", J281, ""))</f>
        <v/>
      </c>
      <c r="H282" s="4" t="str" cm="1">
        <f t="array" ref="H282">IF(A282&lt;&gt;"", G282 * RendimentoPapelCenario, "")</f>
        <v/>
      </c>
      <c r="I282" s="4" t="str" cm="1">
        <f t="array" ref="I282">IF(A282&lt;&gt;"", G282 * (ValorizacaoPapelCenario/12), "")</f>
        <v/>
      </c>
      <c r="J282" s="4" t="str">
        <f t="shared" si="9"/>
        <v/>
      </c>
      <c r="K282" s="4" t="str" cm="1">
        <f t="array" ref="K282">IF(A282=1, AporteInicial * PercentualTijolo, IF(A282&lt;&gt;"", N281, ""))</f>
        <v/>
      </c>
      <c r="L282" s="4" t="str" cm="1">
        <f t="array" ref="L282">IF(A282&lt;&gt;"", K282 * RendimentoTijoloCenario, "")</f>
        <v/>
      </c>
      <c r="M282" s="4" t="str" cm="1">
        <f t="array" ref="M282">IF(A282&lt;&gt;"", K282 * (ValorizacaoTijoloCenario/12), "")</f>
        <v/>
      </c>
      <c r="N282" s="4" t="str">
        <f>IF(A282&lt;&gt;"", K282 + F282 + L282 + M282, "")</f>
        <v/>
      </c>
      <c r="O282" s="4" t="str">
        <f>IF(A282&lt;&gt;"", H282 + L282, "")</f>
        <v/>
      </c>
      <c r="P282" s="4" t="str">
        <f>IF(A282&lt;&gt;"", J282 + N282, "")</f>
        <v/>
      </c>
    </row>
    <row r="283" spans="1:16">
      <c r="A283" t="str" cm="1">
        <f t="array" ref="A283">IF(ROW()-1 &lt;= AnosSimulacao*12, ROW()-1, "")</f>
        <v/>
      </c>
      <c r="B283" t="str">
        <f t="shared" si="8"/>
        <v/>
      </c>
      <c r="D283" s="4" t="str" cm="1">
        <f t="array" ref="D283">IF(A283=1, AporteInicial+AporteMensal, IF(A283&lt;&gt;"", AporteMensal, ""))</f>
        <v/>
      </c>
      <c r="E283" s="4" t="str" cm="1">
        <f t="array" ref="E283">IF(A283&lt;&gt;"", D283 * PercentualPapel, "")</f>
        <v/>
      </c>
      <c r="F283" s="4" t="str" cm="1">
        <f t="array" ref="F283">IF(A283&lt;&gt;"", D283 * PercentualTijolo, "")</f>
        <v/>
      </c>
      <c r="G283" s="4" t="str" cm="1">
        <f t="array" ref="G283">IF(A283=1, AporteInicial * PercentualPapel, IF(A283&lt;&gt;"", J282, ""))</f>
        <v/>
      </c>
      <c r="H283" s="4" t="str" cm="1">
        <f t="array" ref="H283">IF(A283&lt;&gt;"", G283 * RendimentoPapelCenario, "")</f>
        <v/>
      </c>
      <c r="I283" s="4" t="str" cm="1">
        <f t="array" ref="I283">IF(A283&lt;&gt;"", G283 * (ValorizacaoPapelCenario/12), "")</f>
        <v/>
      </c>
      <c r="J283" s="4" t="str">
        <f t="shared" si="9"/>
        <v/>
      </c>
      <c r="K283" s="4" t="str" cm="1">
        <f t="array" ref="K283">IF(A283=1, AporteInicial * PercentualTijolo, IF(A283&lt;&gt;"", N282, ""))</f>
        <v/>
      </c>
      <c r="L283" s="4" t="str" cm="1">
        <f t="array" ref="L283">IF(A283&lt;&gt;"", K283 * RendimentoTijoloCenario, "")</f>
        <v/>
      </c>
      <c r="M283" s="4" t="str" cm="1">
        <f t="array" ref="M283">IF(A283&lt;&gt;"", K283 * (ValorizacaoTijoloCenario/12), "")</f>
        <v/>
      </c>
      <c r="N283" s="4" t="str">
        <f>IF(A283&lt;&gt;"", K283 + F283 + L283 + M283, "")</f>
        <v/>
      </c>
      <c r="O283" s="4" t="str">
        <f>IF(A283&lt;&gt;"", H283 + L283, "")</f>
        <v/>
      </c>
      <c r="P283" s="4" t="str">
        <f>IF(A283&lt;&gt;"", J283 + N283, "")</f>
        <v/>
      </c>
    </row>
    <row r="284" spans="1:16">
      <c r="A284" t="str" cm="1">
        <f t="array" ref="A284">IF(ROW()-1 &lt;= AnosSimulacao*12, ROW()-1, "")</f>
        <v/>
      </c>
      <c r="B284" t="str">
        <f t="shared" si="8"/>
        <v/>
      </c>
      <c r="D284" s="4" t="str" cm="1">
        <f t="array" ref="D284">IF(A284=1, AporteInicial+AporteMensal, IF(A284&lt;&gt;"", AporteMensal, ""))</f>
        <v/>
      </c>
      <c r="E284" s="4" t="str" cm="1">
        <f t="array" ref="E284">IF(A284&lt;&gt;"", D284 * PercentualPapel, "")</f>
        <v/>
      </c>
      <c r="F284" s="4" t="str" cm="1">
        <f t="array" ref="F284">IF(A284&lt;&gt;"", D284 * PercentualTijolo, "")</f>
        <v/>
      </c>
      <c r="G284" s="4" t="str" cm="1">
        <f t="array" ref="G284">IF(A284=1, AporteInicial * PercentualPapel, IF(A284&lt;&gt;"", J283, ""))</f>
        <v/>
      </c>
      <c r="H284" s="4" t="str" cm="1">
        <f t="array" ref="H284">IF(A284&lt;&gt;"", G284 * RendimentoPapelCenario, "")</f>
        <v/>
      </c>
      <c r="I284" s="4" t="str" cm="1">
        <f t="array" ref="I284">IF(A284&lt;&gt;"", G284 * (ValorizacaoPapelCenario/12), "")</f>
        <v/>
      </c>
      <c r="J284" s="4" t="str">
        <f t="shared" si="9"/>
        <v/>
      </c>
      <c r="K284" s="4" t="str" cm="1">
        <f t="array" ref="K284">IF(A284=1, AporteInicial * PercentualTijolo, IF(A284&lt;&gt;"", N283, ""))</f>
        <v/>
      </c>
      <c r="L284" s="4" t="str" cm="1">
        <f t="array" ref="L284">IF(A284&lt;&gt;"", K284 * RendimentoTijoloCenario, "")</f>
        <v/>
      </c>
      <c r="M284" s="4" t="str" cm="1">
        <f t="array" ref="M284">IF(A284&lt;&gt;"", K284 * (ValorizacaoTijoloCenario/12), "")</f>
        <v/>
      </c>
      <c r="N284" s="4" t="str">
        <f>IF(A284&lt;&gt;"", K284 + F284 + L284 + M284, "")</f>
        <v/>
      </c>
      <c r="O284" s="4" t="str">
        <f>IF(A284&lt;&gt;"", H284 + L284, "")</f>
        <v/>
      </c>
      <c r="P284" s="4" t="str">
        <f>IF(A284&lt;&gt;"", J284 + N284, "")</f>
        <v/>
      </c>
    </row>
    <row r="285" spans="1:16">
      <c r="A285" t="str" cm="1">
        <f t="array" ref="A285">IF(ROW()-1 &lt;= AnosSimulacao*12, ROW()-1, "")</f>
        <v/>
      </c>
      <c r="B285" t="str">
        <f t="shared" si="8"/>
        <v/>
      </c>
      <c r="D285" s="4" t="str" cm="1">
        <f t="array" ref="D285">IF(A285=1, AporteInicial+AporteMensal, IF(A285&lt;&gt;"", AporteMensal, ""))</f>
        <v/>
      </c>
      <c r="E285" s="4" t="str" cm="1">
        <f t="array" ref="E285">IF(A285&lt;&gt;"", D285 * PercentualPapel, "")</f>
        <v/>
      </c>
      <c r="F285" s="4" t="str" cm="1">
        <f t="array" ref="F285">IF(A285&lt;&gt;"", D285 * PercentualTijolo, "")</f>
        <v/>
      </c>
      <c r="G285" s="4" t="str" cm="1">
        <f t="array" ref="G285">IF(A285=1, AporteInicial * PercentualPapel, IF(A285&lt;&gt;"", J284, ""))</f>
        <v/>
      </c>
      <c r="H285" s="4" t="str" cm="1">
        <f t="array" ref="H285">IF(A285&lt;&gt;"", G285 * RendimentoPapelCenario, "")</f>
        <v/>
      </c>
      <c r="I285" s="4" t="str" cm="1">
        <f t="array" ref="I285">IF(A285&lt;&gt;"", G285 * (ValorizacaoPapelCenario/12), "")</f>
        <v/>
      </c>
      <c r="J285" s="4" t="str">
        <f t="shared" si="9"/>
        <v/>
      </c>
      <c r="K285" s="4" t="str" cm="1">
        <f t="array" ref="K285">IF(A285=1, AporteInicial * PercentualTijolo, IF(A285&lt;&gt;"", N284, ""))</f>
        <v/>
      </c>
      <c r="L285" s="4" t="str" cm="1">
        <f t="array" ref="L285">IF(A285&lt;&gt;"", K285 * RendimentoTijoloCenario, "")</f>
        <v/>
      </c>
      <c r="M285" s="4" t="str" cm="1">
        <f t="array" ref="M285">IF(A285&lt;&gt;"", K285 * (ValorizacaoTijoloCenario/12), "")</f>
        <v/>
      </c>
      <c r="N285" s="4" t="str">
        <f>IF(A285&lt;&gt;"", K285 + F285 + L285 + M285, "")</f>
        <v/>
      </c>
      <c r="O285" s="4" t="str">
        <f>IF(A285&lt;&gt;"", H285 + L285, "")</f>
        <v/>
      </c>
      <c r="P285" s="4" t="str">
        <f>IF(A285&lt;&gt;"", J285 + N285, "")</f>
        <v/>
      </c>
    </row>
    <row r="286" spans="1:16">
      <c r="A286" t="str" cm="1">
        <f t="array" ref="A286">IF(ROW()-1 &lt;= AnosSimulacao*12, ROW()-1, "")</f>
        <v/>
      </c>
      <c r="B286" t="str">
        <f t="shared" si="8"/>
        <v/>
      </c>
      <c r="D286" s="4" t="str" cm="1">
        <f t="array" ref="D286">IF(A286=1, AporteInicial+AporteMensal, IF(A286&lt;&gt;"", AporteMensal, ""))</f>
        <v/>
      </c>
      <c r="E286" s="4" t="str" cm="1">
        <f t="array" ref="E286">IF(A286&lt;&gt;"", D286 * PercentualPapel, "")</f>
        <v/>
      </c>
      <c r="F286" s="4" t="str" cm="1">
        <f t="array" ref="F286">IF(A286&lt;&gt;"", D286 * PercentualTijolo, "")</f>
        <v/>
      </c>
      <c r="G286" s="4" t="str" cm="1">
        <f t="array" ref="G286">IF(A286=1, AporteInicial * PercentualPapel, IF(A286&lt;&gt;"", J285, ""))</f>
        <v/>
      </c>
      <c r="H286" s="4" t="str" cm="1">
        <f t="array" ref="H286">IF(A286&lt;&gt;"", G286 * RendimentoPapelCenario, "")</f>
        <v/>
      </c>
      <c r="I286" s="4" t="str" cm="1">
        <f t="array" ref="I286">IF(A286&lt;&gt;"", G286 * (ValorizacaoPapelCenario/12), "")</f>
        <v/>
      </c>
      <c r="J286" s="4" t="str">
        <f t="shared" si="9"/>
        <v/>
      </c>
      <c r="K286" s="4" t="str" cm="1">
        <f t="array" ref="K286">IF(A286=1, AporteInicial * PercentualTijolo, IF(A286&lt;&gt;"", N285, ""))</f>
        <v/>
      </c>
      <c r="L286" s="4" t="str" cm="1">
        <f t="array" ref="L286">IF(A286&lt;&gt;"", K286 * RendimentoTijoloCenario, "")</f>
        <v/>
      </c>
      <c r="M286" s="4" t="str" cm="1">
        <f t="array" ref="M286">IF(A286&lt;&gt;"", K286 * (ValorizacaoTijoloCenario/12), "")</f>
        <v/>
      </c>
      <c r="N286" s="4" t="str">
        <f>IF(A286&lt;&gt;"", K286 + F286 + L286 + M286, "")</f>
        <v/>
      </c>
      <c r="O286" s="4" t="str">
        <f>IF(A286&lt;&gt;"", H286 + L286, "")</f>
        <v/>
      </c>
      <c r="P286" s="4" t="str">
        <f>IF(A286&lt;&gt;"", J286 + N286, "")</f>
        <v/>
      </c>
    </row>
    <row r="287" spans="1:16">
      <c r="A287" t="str" cm="1">
        <f t="array" ref="A287">IF(ROW()-1 &lt;= AnosSimulacao*12, ROW()-1, "")</f>
        <v/>
      </c>
      <c r="B287" t="str">
        <f t="shared" si="8"/>
        <v/>
      </c>
      <c r="D287" s="4" t="str" cm="1">
        <f t="array" ref="D287">IF(A287=1, AporteInicial+AporteMensal, IF(A287&lt;&gt;"", AporteMensal, ""))</f>
        <v/>
      </c>
      <c r="E287" s="4" t="str" cm="1">
        <f t="array" ref="E287">IF(A287&lt;&gt;"", D287 * PercentualPapel, "")</f>
        <v/>
      </c>
      <c r="F287" s="4" t="str" cm="1">
        <f t="array" ref="F287">IF(A287&lt;&gt;"", D287 * PercentualTijolo, "")</f>
        <v/>
      </c>
      <c r="G287" s="4" t="str" cm="1">
        <f t="array" ref="G287">IF(A287=1, AporteInicial * PercentualPapel, IF(A287&lt;&gt;"", J286, ""))</f>
        <v/>
      </c>
      <c r="H287" s="4" t="str" cm="1">
        <f t="array" ref="H287">IF(A287&lt;&gt;"", G287 * RendimentoPapelCenario, "")</f>
        <v/>
      </c>
      <c r="I287" s="4" t="str" cm="1">
        <f t="array" ref="I287">IF(A287&lt;&gt;"", G287 * (ValorizacaoPapelCenario/12), "")</f>
        <v/>
      </c>
      <c r="J287" s="4" t="str">
        <f t="shared" si="9"/>
        <v/>
      </c>
      <c r="K287" s="4" t="str" cm="1">
        <f t="array" ref="K287">IF(A287=1, AporteInicial * PercentualTijolo, IF(A287&lt;&gt;"", N286, ""))</f>
        <v/>
      </c>
      <c r="L287" s="4" t="str" cm="1">
        <f t="array" ref="L287">IF(A287&lt;&gt;"", K287 * RendimentoTijoloCenario, "")</f>
        <v/>
      </c>
      <c r="M287" s="4" t="str" cm="1">
        <f t="array" ref="M287">IF(A287&lt;&gt;"", K287 * (ValorizacaoTijoloCenario/12), "")</f>
        <v/>
      </c>
      <c r="N287" s="4" t="str">
        <f>IF(A287&lt;&gt;"", K287 + F287 + L287 + M287, "")</f>
        <v/>
      </c>
      <c r="O287" s="4" t="str">
        <f>IF(A287&lt;&gt;"", H287 + L287, "")</f>
        <v/>
      </c>
      <c r="P287" s="4" t="str">
        <f>IF(A287&lt;&gt;"", J287 + N287, "")</f>
        <v/>
      </c>
    </row>
    <row r="288" spans="1:16">
      <c r="A288" t="str" cm="1">
        <f t="array" ref="A288">IF(ROW()-1 &lt;= AnosSimulacao*12, ROW()-1, "")</f>
        <v/>
      </c>
      <c r="B288" t="str">
        <f t="shared" si="8"/>
        <v/>
      </c>
      <c r="D288" s="4" t="str" cm="1">
        <f t="array" ref="D288">IF(A288=1, AporteInicial+AporteMensal, IF(A288&lt;&gt;"", AporteMensal, ""))</f>
        <v/>
      </c>
      <c r="E288" s="4" t="str" cm="1">
        <f t="array" ref="E288">IF(A288&lt;&gt;"", D288 * PercentualPapel, "")</f>
        <v/>
      </c>
      <c r="F288" s="4" t="str" cm="1">
        <f t="array" ref="F288">IF(A288&lt;&gt;"", D288 * PercentualTijolo, "")</f>
        <v/>
      </c>
      <c r="G288" s="4" t="str" cm="1">
        <f t="array" ref="G288">IF(A288=1, AporteInicial * PercentualPapel, IF(A288&lt;&gt;"", J287, ""))</f>
        <v/>
      </c>
      <c r="H288" s="4" t="str" cm="1">
        <f t="array" ref="H288">IF(A288&lt;&gt;"", G288 * RendimentoPapelCenario, "")</f>
        <v/>
      </c>
      <c r="I288" s="4" t="str" cm="1">
        <f t="array" ref="I288">IF(A288&lt;&gt;"", G288 * (ValorizacaoPapelCenario/12), "")</f>
        <v/>
      </c>
      <c r="J288" s="4" t="str">
        <f t="shared" si="9"/>
        <v/>
      </c>
      <c r="K288" s="4" t="str" cm="1">
        <f t="array" ref="K288">IF(A288=1, AporteInicial * PercentualTijolo, IF(A288&lt;&gt;"", N287, ""))</f>
        <v/>
      </c>
      <c r="L288" s="4" t="str" cm="1">
        <f t="array" ref="L288">IF(A288&lt;&gt;"", K288 * RendimentoTijoloCenario, "")</f>
        <v/>
      </c>
      <c r="M288" s="4" t="str" cm="1">
        <f t="array" ref="M288">IF(A288&lt;&gt;"", K288 * (ValorizacaoTijoloCenario/12), "")</f>
        <v/>
      </c>
      <c r="N288" s="4" t="str">
        <f>IF(A288&lt;&gt;"", K288 + F288 + L288 + M288, "")</f>
        <v/>
      </c>
      <c r="O288" s="4" t="str">
        <f>IF(A288&lt;&gt;"", H288 + L288, "")</f>
        <v/>
      </c>
      <c r="P288" s="4" t="str">
        <f>IF(A288&lt;&gt;"", J288 + N288, "")</f>
        <v/>
      </c>
    </row>
    <row r="289" spans="1:16">
      <c r="A289" t="str" cm="1">
        <f t="array" ref="A289">IF(ROW()-1 &lt;= AnosSimulacao*12, ROW()-1, "")</f>
        <v/>
      </c>
      <c r="B289" t="str">
        <f t="shared" si="8"/>
        <v/>
      </c>
      <c r="D289" s="4" t="str" cm="1">
        <f t="array" ref="D289">IF(A289=1, AporteInicial+AporteMensal, IF(A289&lt;&gt;"", AporteMensal, ""))</f>
        <v/>
      </c>
      <c r="E289" s="4" t="str" cm="1">
        <f t="array" ref="E289">IF(A289&lt;&gt;"", D289 * PercentualPapel, "")</f>
        <v/>
      </c>
      <c r="F289" s="4" t="str" cm="1">
        <f t="array" ref="F289">IF(A289&lt;&gt;"", D289 * PercentualTijolo, "")</f>
        <v/>
      </c>
      <c r="G289" s="4" t="str" cm="1">
        <f t="array" ref="G289">IF(A289=1, AporteInicial * PercentualPapel, IF(A289&lt;&gt;"", J288, ""))</f>
        <v/>
      </c>
      <c r="H289" s="4" t="str" cm="1">
        <f t="array" ref="H289">IF(A289&lt;&gt;"", G289 * RendimentoPapelCenario, "")</f>
        <v/>
      </c>
      <c r="I289" s="4" t="str" cm="1">
        <f t="array" ref="I289">IF(A289&lt;&gt;"", G289 * (ValorizacaoPapelCenario/12), "")</f>
        <v/>
      </c>
      <c r="J289" s="4" t="str">
        <f t="shared" si="9"/>
        <v/>
      </c>
      <c r="K289" s="4" t="str" cm="1">
        <f t="array" ref="K289">IF(A289=1, AporteInicial * PercentualTijolo, IF(A289&lt;&gt;"", N288, ""))</f>
        <v/>
      </c>
      <c r="L289" s="4" t="str" cm="1">
        <f t="array" ref="L289">IF(A289&lt;&gt;"", K289 * RendimentoTijoloCenario, "")</f>
        <v/>
      </c>
      <c r="M289" s="4" t="str" cm="1">
        <f t="array" ref="M289">IF(A289&lt;&gt;"", K289 * (ValorizacaoTijoloCenario/12), "")</f>
        <v/>
      </c>
      <c r="N289" s="4" t="str">
        <f>IF(A289&lt;&gt;"", K289 + F289 + L289 + M289, "")</f>
        <v/>
      </c>
      <c r="O289" s="4" t="str">
        <f>IF(A289&lt;&gt;"", H289 + L289, "")</f>
        <v/>
      </c>
      <c r="P289" s="4" t="str">
        <f>IF(A289&lt;&gt;"", J289 + N289, "")</f>
        <v/>
      </c>
    </row>
    <row r="290" spans="1:16">
      <c r="A290" t="str" cm="1">
        <f t="array" ref="A290">IF(ROW()-1 &lt;= AnosSimulacao*12, ROW()-1, "")</f>
        <v/>
      </c>
      <c r="B290" t="str">
        <f t="shared" si="8"/>
        <v/>
      </c>
      <c r="D290" s="4" t="str" cm="1">
        <f t="array" ref="D290">IF(A290=1, AporteInicial+AporteMensal, IF(A290&lt;&gt;"", AporteMensal, ""))</f>
        <v/>
      </c>
      <c r="E290" s="4" t="str" cm="1">
        <f t="array" ref="E290">IF(A290&lt;&gt;"", D290 * PercentualPapel, "")</f>
        <v/>
      </c>
      <c r="F290" s="4" t="str" cm="1">
        <f t="array" ref="F290">IF(A290&lt;&gt;"", D290 * PercentualTijolo, "")</f>
        <v/>
      </c>
      <c r="G290" s="4" t="str" cm="1">
        <f t="array" ref="G290">IF(A290=1, AporteInicial * PercentualPapel, IF(A290&lt;&gt;"", J289, ""))</f>
        <v/>
      </c>
      <c r="H290" s="4" t="str" cm="1">
        <f t="array" ref="H290">IF(A290&lt;&gt;"", G290 * RendimentoPapelCenario, "")</f>
        <v/>
      </c>
      <c r="I290" s="4" t="str" cm="1">
        <f t="array" ref="I290">IF(A290&lt;&gt;"", G290 * (ValorizacaoPapelCenario/12), "")</f>
        <v/>
      </c>
      <c r="J290" s="4" t="str">
        <f t="shared" si="9"/>
        <v/>
      </c>
      <c r="K290" s="4" t="str" cm="1">
        <f t="array" ref="K290">IF(A290=1, AporteInicial * PercentualTijolo, IF(A290&lt;&gt;"", N289, ""))</f>
        <v/>
      </c>
      <c r="L290" s="4" t="str" cm="1">
        <f t="array" ref="L290">IF(A290&lt;&gt;"", K290 * RendimentoTijoloCenario, "")</f>
        <v/>
      </c>
      <c r="M290" s="4" t="str" cm="1">
        <f t="array" ref="M290">IF(A290&lt;&gt;"", K290 * (ValorizacaoTijoloCenario/12), "")</f>
        <v/>
      </c>
      <c r="N290" s="4" t="str">
        <f>IF(A290&lt;&gt;"", K290 + F290 + L290 + M290, "")</f>
        <v/>
      </c>
      <c r="O290" s="4" t="str">
        <f>IF(A290&lt;&gt;"", H290 + L290, "")</f>
        <v/>
      </c>
      <c r="P290" s="4" t="str">
        <f>IF(A290&lt;&gt;"", J290 + N290, "")</f>
        <v/>
      </c>
    </row>
    <row r="291" spans="1:16">
      <c r="A291" t="str" cm="1">
        <f t="array" ref="A291">IF(ROW()-1 &lt;= AnosSimulacao*12, ROW()-1, "")</f>
        <v/>
      </c>
      <c r="B291" t="str">
        <f t="shared" si="8"/>
        <v/>
      </c>
      <c r="D291" s="4" t="str" cm="1">
        <f t="array" ref="D291">IF(A291=1, AporteInicial+AporteMensal, IF(A291&lt;&gt;"", AporteMensal, ""))</f>
        <v/>
      </c>
      <c r="E291" s="4" t="str" cm="1">
        <f t="array" ref="E291">IF(A291&lt;&gt;"", D291 * PercentualPapel, "")</f>
        <v/>
      </c>
      <c r="F291" s="4" t="str" cm="1">
        <f t="array" ref="F291">IF(A291&lt;&gt;"", D291 * PercentualTijolo, "")</f>
        <v/>
      </c>
      <c r="G291" s="4" t="str" cm="1">
        <f t="array" ref="G291">IF(A291=1, AporteInicial * PercentualPapel, IF(A291&lt;&gt;"", J290, ""))</f>
        <v/>
      </c>
      <c r="H291" s="4" t="str" cm="1">
        <f t="array" ref="H291">IF(A291&lt;&gt;"", G291 * RendimentoPapelCenario, "")</f>
        <v/>
      </c>
      <c r="I291" s="4" t="str" cm="1">
        <f t="array" ref="I291">IF(A291&lt;&gt;"", G291 * (ValorizacaoPapelCenario/12), "")</f>
        <v/>
      </c>
      <c r="J291" s="4" t="str">
        <f t="shared" si="9"/>
        <v/>
      </c>
      <c r="K291" s="4" t="str" cm="1">
        <f t="array" ref="K291">IF(A291=1, AporteInicial * PercentualTijolo, IF(A291&lt;&gt;"", N290, ""))</f>
        <v/>
      </c>
      <c r="L291" s="4" t="str" cm="1">
        <f t="array" ref="L291">IF(A291&lt;&gt;"", K291 * RendimentoTijoloCenario, "")</f>
        <v/>
      </c>
      <c r="M291" s="4" t="str" cm="1">
        <f t="array" ref="M291">IF(A291&lt;&gt;"", K291 * (ValorizacaoTijoloCenario/12), "")</f>
        <v/>
      </c>
      <c r="N291" s="4" t="str">
        <f>IF(A291&lt;&gt;"", K291 + F291 + L291 + M291, "")</f>
        <v/>
      </c>
      <c r="O291" s="4" t="str">
        <f>IF(A291&lt;&gt;"", H291 + L291, "")</f>
        <v/>
      </c>
      <c r="P291" s="4" t="str">
        <f>IF(A291&lt;&gt;"", J291 + N291, "")</f>
        <v/>
      </c>
    </row>
    <row r="292" spans="1:16">
      <c r="A292" t="str" cm="1">
        <f t="array" ref="A292">IF(ROW()-1 &lt;= AnosSimulacao*12, ROW()-1, "")</f>
        <v/>
      </c>
      <c r="B292" t="str">
        <f t="shared" si="8"/>
        <v/>
      </c>
      <c r="D292" s="4" t="str" cm="1">
        <f t="array" ref="D292">IF(A292=1, AporteInicial+AporteMensal, IF(A292&lt;&gt;"", AporteMensal, ""))</f>
        <v/>
      </c>
      <c r="E292" s="4" t="str" cm="1">
        <f t="array" ref="E292">IF(A292&lt;&gt;"", D292 * PercentualPapel, "")</f>
        <v/>
      </c>
      <c r="F292" s="4" t="str" cm="1">
        <f t="array" ref="F292">IF(A292&lt;&gt;"", D292 * PercentualTijolo, "")</f>
        <v/>
      </c>
      <c r="G292" s="4" t="str" cm="1">
        <f t="array" ref="G292">IF(A292=1, AporteInicial * PercentualPapel, IF(A292&lt;&gt;"", J291, ""))</f>
        <v/>
      </c>
      <c r="H292" s="4" t="str" cm="1">
        <f t="array" ref="H292">IF(A292&lt;&gt;"", G292 * RendimentoPapelCenario, "")</f>
        <v/>
      </c>
      <c r="I292" s="4" t="str" cm="1">
        <f t="array" ref="I292">IF(A292&lt;&gt;"", G292 * (ValorizacaoPapelCenario/12), "")</f>
        <v/>
      </c>
      <c r="J292" s="4" t="str">
        <f t="shared" si="9"/>
        <v/>
      </c>
      <c r="K292" s="4" t="str" cm="1">
        <f t="array" ref="K292">IF(A292=1, AporteInicial * PercentualTijolo, IF(A292&lt;&gt;"", N291, ""))</f>
        <v/>
      </c>
      <c r="L292" s="4" t="str" cm="1">
        <f t="array" ref="L292">IF(A292&lt;&gt;"", K292 * RendimentoTijoloCenario, "")</f>
        <v/>
      </c>
      <c r="M292" s="4" t="str" cm="1">
        <f t="array" ref="M292">IF(A292&lt;&gt;"", K292 * (ValorizacaoTijoloCenario/12), "")</f>
        <v/>
      </c>
      <c r="N292" s="4" t="str">
        <f>IF(A292&lt;&gt;"", K292 + F292 + L292 + M292, "")</f>
        <v/>
      </c>
      <c r="O292" s="4" t="str">
        <f>IF(A292&lt;&gt;"", H292 + L292, "")</f>
        <v/>
      </c>
      <c r="P292" s="4" t="str">
        <f>IF(A292&lt;&gt;"", J292 + N292, "")</f>
        <v/>
      </c>
    </row>
    <row r="293" spans="1:16">
      <c r="A293" t="str" cm="1">
        <f t="array" ref="A293">IF(ROW()-1 &lt;= AnosSimulacao*12, ROW()-1, "")</f>
        <v/>
      </c>
      <c r="B293" t="str">
        <f t="shared" si="8"/>
        <v/>
      </c>
      <c r="D293" s="4" t="str" cm="1">
        <f t="array" ref="D293">IF(A293=1, AporteInicial+AporteMensal, IF(A293&lt;&gt;"", AporteMensal, ""))</f>
        <v/>
      </c>
      <c r="E293" s="4" t="str" cm="1">
        <f t="array" ref="E293">IF(A293&lt;&gt;"", D293 * PercentualPapel, "")</f>
        <v/>
      </c>
      <c r="F293" s="4" t="str" cm="1">
        <f t="array" ref="F293">IF(A293&lt;&gt;"", D293 * PercentualTijolo, "")</f>
        <v/>
      </c>
      <c r="G293" s="4" t="str" cm="1">
        <f t="array" ref="G293">IF(A293=1, AporteInicial * PercentualPapel, IF(A293&lt;&gt;"", J292, ""))</f>
        <v/>
      </c>
      <c r="H293" s="4" t="str" cm="1">
        <f t="array" ref="H293">IF(A293&lt;&gt;"", G293 * RendimentoPapelCenario, "")</f>
        <v/>
      </c>
      <c r="I293" s="4" t="str" cm="1">
        <f t="array" ref="I293">IF(A293&lt;&gt;"", G293 * (ValorizacaoPapelCenario/12), "")</f>
        <v/>
      </c>
      <c r="J293" s="4" t="str">
        <f t="shared" si="9"/>
        <v/>
      </c>
      <c r="K293" s="4" t="str" cm="1">
        <f t="array" ref="K293">IF(A293=1, AporteInicial * PercentualTijolo, IF(A293&lt;&gt;"", N292, ""))</f>
        <v/>
      </c>
      <c r="L293" s="4" t="str" cm="1">
        <f t="array" ref="L293">IF(A293&lt;&gt;"", K293 * RendimentoTijoloCenario, "")</f>
        <v/>
      </c>
      <c r="M293" s="4" t="str" cm="1">
        <f t="array" ref="M293">IF(A293&lt;&gt;"", K293 * (ValorizacaoTijoloCenario/12), "")</f>
        <v/>
      </c>
      <c r="N293" s="4" t="str">
        <f>IF(A293&lt;&gt;"", K293 + F293 + L293 + M293, "")</f>
        <v/>
      </c>
      <c r="O293" s="4" t="str">
        <f>IF(A293&lt;&gt;"", H293 + L293, "")</f>
        <v/>
      </c>
      <c r="P293" s="4" t="str">
        <f>IF(A293&lt;&gt;"", J293 + N293, "")</f>
        <v/>
      </c>
    </row>
    <row r="294" spans="1:16">
      <c r="A294" t="str" cm="1">
        <f t="array" ref="A294">IF(ROW()-1 &lt;= AnosSimulacao*12, ROW()-1, "")</f>
        <v/>
      </c>
      <c r="B294" t="str">
        <f t="shared" si="8"/>
        <v/>
      </c>
      <c r="D294" s="4" t="str" cm="1">
        <f t="array" ref="D294">IF(A294=1, AporteInicial+AporteMensal, IF(A294&lt;&gt;"", AporteMensal, ""))</f>
        <v/>
      </c>
      <c r="E294" s="4" t="str" cm="1">
        <f t="array" ref="E294">IF(A294&lt;&gt;"", D294 * PercentualPapel, "")</f>
        <v/>
      </c>
      <c r="F294" s="4" t="str" cm="1">
        <f t="array" ref="F294">IF(A294&lt;&gt;"", D294 * PercentualTijolo, "")</f>
        <v/>
      </c>
      <c r="G294" s="4" t="str" cm="1">
        <f t="array" ref="G294">IF(A294=1, AporteInicial * PercentualPapel, IF(A294&lt;&gt;"", J293, ""))</f>
        <v/>
      </c>
      <c r="H294" s="4" t="str" cm="1">
        <f t="array" ref="H294">IF(A294&lt;&gt;"", G294 * RendimentoPapelCenario, "")</f>
        <v/>
      </c>
      <c r="I294" s="4" t="str" cm="1">
        <f t="array" ref="I294">IF(A294&lt;&gt;"", G294 * (ValorizacaoPapelCenario/12), "")</f>
        <v/>
      </c>
      <c r="J294" s="4" t="str">
        <f t="shared" si="9"/>
        <v/>
      </c>
      <c r="K294" s="4" t="str" cm="1">
        <f t="array" ref="K294">IF(A294=1, AporteInicial * PercentualTijolo, IF(A294&lt;&gt;"", N293, ""))</f>
        <v/>
      </c>
      <c r="L294" s="4" t="str" cm="1">
        <f t="array" ref="L294">IF(A294&lt;&gt;"", K294 * RendimentoTijoloCenario, "")</f>
        <v/>
      </c>
      <c r="M294" s="4" t="str" cm="1">
        <f t="array" ref="M294">IF(A294&lt;&gt;"", K294 * (ValorizacaoTijoloCenario/12), "")</f>
        <v/>
      </c>
      <c r="N294" s="4" t="str">
        <f>IF(A294&lt;&gt;"", K294 + F294 + L294 + M294, "")</f>
        <v/>
      </c>
      <c r="O294" s="4" t="str">
        <f>IF(A294&lt;&gt;"", H294 + L294, "")</f>
        <v/>
      </c>
      <c r="P294" s="4" t="str">
        <f>IF(A294&lt;&gt;"", J294 + N294, "")</f>
        <v/>
      </c>
    </row>
    <row r="295" spans="1:16">
      <c r="A295" t="str" cm="1">
        <f t="array" ref="A295">IF(ROW()-1 &lt;= AnosSimulacao*12, ROW()-1, "")</f>
        <v/>
      </c>
      <c r="B295" t="str">
        <f t="shared" si="8"/>
        <v/>
      </c>
      <c r="D295" s="4" t="str" cm="1">
        <f t="array" ref="D295">IF(A295=1, AporteInicial+AporteMensal, IF(A295&lt;&gt;"", AporteMensal, ""))</f>
        <v/>
      </c>
      <c r="E295" s="4" t="str" cm="1">
        <f t="array" ref="E295">IF(A295&lt;&gt;"", D295 * PercentualPapel, "")</f>
        <v/>
      </c>
      <c r="F295" s="4" t="str" cm="1">
        <f t="array" ref="F295">IF(A295&lt;&gt;"", D295 * PercentualTijolo, "")</f>
        <v/>
      </c>
      <c r="G295" s="4" t="str" cm="1">
        <f t="array" ref="G295">IF(A295=1, AporteInicial * PercentualPapel, IF(A295&lt;&gt;"", J294, ""))</f>
        <v/>
      </c>
      <c r="H295" s="4" t="str" cm="1">
        <f t="array" ref="H295">IF(A295&lt;&gt;"", G295 * RendimentoPapelCenario, "")</f>
        <v/>
      </c>
      <c r="I295" s="4" t="str" cm="1">
        <f t="array" ref="I295">IF(A295&lt;&gt;"", G295 * (ValorizacaoPapelCenario/12), "")</f>
        <v/>
      </c>
      <c r="J295" s="4" t="str">
        <f t="shared" si="9"/>
        <v/>
      </c>
      <c r="K295" s="4" t="str" cm="1">
        <f t="array" ref="K295">IF(A295=1, AporteInicial * PercentualTijolo, IF(A295&lt;&gt;"", N294, ""))</f>
        <v/>
      </c>
      <c r="L295" s="4" t="str" cm="1">
        <f t="array" ref="L295">IF(A295&lt;&gt;"", K295 * RendimentoTijoloCenario, "")</f>
        <v/>
      </c>
      <c r="M295" s="4" t="str" cm="1">
        <f t="array" ref="M295">IF(A295&lt;&gt;"", K295 * (ValorizacaoTijoloCenario/12), "")</f>
        <v/>
      </c>
      <c r="N295" s="4" t="str">
        <f>IF(A295&lt;&gt;"", K295 + F295 + L295 + M295, "")</f>
        <v/>
      </c>
      <c r="O295" s="4" t="str">
        <f>IF(A295&lt;&gt;"", H295 + L295, "")</f>
        <v/>
      </c>
      <c r="P295" s="4" t="str">
        <f>IF(A295&lt;&gt;"", J295 + N295, "")</f>
        <v/>
      </c>
    </row>
    <row r="296" spans="1:16">
      <c r="A296" t="str" cm="1">
        <f t="array" ref="A296">IF(ROW()-1 &lt;= AnosSimulacao*12, ROW()-1, "")</f>
        <v/>
      </c>
      <c r="B296" t="str">
        <f t="shared" si="8"/>
        <v/>
      </c>
      <c r="D296" s="4" t="str" cm="1">
        <f t="array" ref="D296">IF(A296=1, AporteInicial+AporteMensal, IF(A296&lt;&gt;"", AporteMensal, ""))</f>
        <v/>
      </c>
      <c r="E296" s="4" t="str" cm="1">
        <f t="array" ref="E296">IF(A296&lt;&gt;"", D296 * PercentualPapel, "")</f>
        <v/>
      </c>
      <c r="F296" s="4" t="str" cm="1">
        <f t="array" ref="F296">IF(A296&lt;&gt;"", D296 * PercentualTijolo, "")</f>
        <v/>
      </c>
      <c r="G296" s="4" t="str" cm="1">
        <f t="array" ref="G296">IF(A296=1, AporteInicial * PercentualPapel, IF(A296&lt;&gt;"", J295, ""))</f>
        <v/>
      </c>
      <c r="H296" s="4" t="str" cm="1">
        <f t="array" ref="H296">IF(A296&lt;&gt;"", G296 * RendimentoPapelCenario, "")</f>
        <v/>
      </c>
      <c r="I296" s="4" t="str" cm="1">
        <f t="array" ref="I296">IF(A296&lt;&gt;"", G296 * (ValorizacaoPapelCenario/12), "")</f>
        <v/>
      </c>
      <c r="J296" s="4" t="str">
        <f t="shared" si="9"/>
        <v/>
      </c>
      <c r="K296" s="4" t="str" cm="1">
        <f t="array" ref="K296">IF(A296=1, AporteInicial * PercentualTijolo, IF(A296&lt;&gt;"", N295, ""))</f>
        <v/>
      </c>
      <c r="L296" s="4" t="str" cm="1">
        <f t="array" ref="L296">IF(A296&lt;&gt;"", K296 * RendimentoTijoloCenario, "")</f>
        <v/>
      </c>
      <c r="M296" s="4" t="str" cm="1">
        <f t="array" ref="M296">IF(A296&lt;&gt;"", K296 * (ValorizacaoTijoloCenario/12), "")</f>
        <v/>
      </c>
      <c r="N296" s="4" t="str">
        <f>IF(A296&lt;&gt;"", K296 + F296 + L296 + M296, "")</f>
        <v/>
      </c>
      <c r="O296" s="4" t="str">
        <f>IF(A296&lt;&gt;"", H296 + L296, "")</f>
        <v/>
      </c>
      <c r="P296" s="4" t="str">
        <f>IF(A296&lt;&gt;"", J296 + N296, "")</f>
        <v/>
      </c>
    </row>
    <row r="297" spans="1:16">
      <c r="A297" t="str" cm="1">
        <f t="array" ref="A297">IF(ROW()-1 &lt;= AnosSimulacao*12, ROW()-1, "")</f>
        <v/>
      </c>
      <c r="B297" t="str">
        <f t="shared" si="8"/>
        <v/>
      </c>
      <c r="D297" s="4" t="str" cm="1">
        <f t="array" ref="D297">IF(A297=1, AporteInicial+AporteMensal, IF(A297&lt;&gt;"", AporteMensal, ""))</f>
        <v/>
      </c>
      <c r="E297" s="4" t="str" cm="1">
        <f t="array" ref="E297">IF(A297&lt;&gt;"", D297 * PercentualPapel, "")</f>
        <v/>
      </c>
      <c r="F297" s="4" t="str" cm="1">
        <f t="array" ref="F297">IF(A297&lt;&gt;"", D297 * PercentualTijolo, "")</f>
        <v/>
      </c>
      <c r="G297" s="4" t="str" cm="1">
        <f t="array" ref="G297">IF(A297=1, AporteInicial * PercentualPapel, IF(A297&lt;&gt;"", J296, ""))</f>
        <v/>
      </c>
      <c r="H297" s="4" t="str" cm="1">
        <f t="array" ref="H297">IF(A297&lt;&gt;"", G297 * RendimentoPapelCenario, "")</f>
        <v/>
      </c>
      <c r="I297" s="4" t="str" cm="1">
        <f t="array" ref="I297">IF(A297&lt;&gt;"", G297 * (ValorizacaoPapelCenario/12), "")</f>
        <v/>
      </c>
      <c r="J297" s="4" t="str">
        <f t="shared" si="9"/>
        <v/>
      </c>
      <c r="K297" s="4" t="str" cm="1">
        <f t="array" ref="K297">IF(A297=1, AporteInicial * PercentualTijolo, IF(A297&lt;&gt;"", N296, ""))</f>
        <v/>
      </c>
      <c r="L297" s="4" t="str" cm="1">
        <f t="array" ref="L297">IF(A297&lt;&gt;"", K297 * RendimentoTijoloCenario, "")</f>
        <v/>
      </c>
      <c r="M297" s="4" t="str" cm="1">
        <f t="array" ref="M297">IF(A297&lt;&gt;"", K297 * (ValorizacaoTijoloCenario/12), "")</f>
        <v/>
      </c>
      <c r="N297" s="4" t="str">
        <f>IF(A297&lt;&gt;"", K297 + F297 + L297 + M297, "")</f>
        <v/>
      </c>
      <c r="O297" s="4" t="str">
        <f>IF(A297&lt;&gt;"", H297 + L297, "")</f>
        <v/>
      </c>
      <c r="P297" s="4" t="str">
        <f>IF(A297&lt;&gt;"", J297 + N297, "")</f>
        <v/>
      </c>
    </row>
    <row r="298" spans="1:16">
      <c r="A298" t="str" cm="1">
        <f t="array" ref="A298">IF(ROW()-1 &lt;= AnosSimulacao*12, ROW()-1, "")</f>
        <v/>
      </c>
      <c r="B298" t="str">
        <f t="shared" si="8"/>
        <v/>
      </c>
      <c r="D298" s="4" t="str" cm="1">
        <f t="array" ref="D298">IF(A298=1, AporteInicial+AporteMensal, IF(A298&lt;&gt;"", AporteMensal, ""))</f>
        <v/>
      </c>
      <c r="E298" s="4" t="str" cm="1">
        <f t="array" ref="E298">IF(A298&lt;&gt;"", D298 * PercentualPapel, "")</f>
        <v/>
      </c>
      <c r="F298" s="4" t="str" cm="1">
        <f t="array" ref="F298">IF(A298&lt;&gt;"", D298 * PercentualTijolo, "")</f>
        <v/>
      </c>
      <c r="G298" s="4" t="str" cm="1">
        <f t="array" ref="G298">IF(A298=1, AporteInicial * PercentualPapel, IF(A298&lt;&gt;"", J297, ""))</f>
        <v/>
      </c>
      <c r="H298" s="4" t="str" cm="1">
        <f t="array" ref="H298">IF(A298&lt;&gt;"", G298 * RendimentoPapelCenario, "")</f>
        <v/>
      </c>
      <c r="I298" s="4" t="str" cm="1">
        <f t="array" ref="I298">IF(A298&lt;&gt;"", G298 * (ValorizacaoPapelCenario/12), "")</f>
        <v/>
      </c>
      <c r="J298" s="4" t="str">
        <f t="shared" si="9"/>
        <v/>
      </c>
      <c r="K298" s="4" t="str" cm="1">
        <f t="array" ref="K298">IF(A298=1, AporteInicial * PercentualTijolo, IF(A298&lt;&gt;"", N297, ""))</f>
        <v/>
      </c>
      <c r="L298" s="4" t="str" cm="1">
        <f t="array" ref="L298">IF(A298&lt;&gt;"", K298 * RendimentoTijoloCenario, "")</f>
        <v/>
      </c>
      <c r="M298" s="4" t="str" cm="1">
        <f t="array" ref="M298">IF(A298&lt;&gt;"", K298 * (ValorizacaoTijoloCenario/12), "")</f>
        <v/>
      </c>
      <c r="N298" s="4" t="str">
        <f>IF(A298&lt;&gt;"", K298 + F298 + L298 + M298, "")</f>
        <v/>
      </c>
      <c r="O298" s="4" t="str">
        <f>IF(A298&lt;&gt;"", H298 + L298, "")</f>
        <v/>
      </c>
      <c r="P298" s="4" t="str">
        <f>IF(A298&lt;&gt;"", J298 + N298, "")</f>
        <v/>
      </c>
    </row>
    <row r="299" spans="1:16">
      <c r="A299" t="str" cm="1">
        <f t="array" ref="A299">IF(ROW()-1 &lt;= AnosSimulacao*12, ROW()-1, "")</f>
        <v/>
      </c>
      <c r="B299" t="str">
        <f t="shared" si="8"/>
        <v/>
      </c>
      <c r="D299" s="4" t="str" cm="1">
        <f t="array" ref="D299">IF(A299=1, AporteInicial+AporteMensal, IF(A299&lt;&gt;"", AporteMensal, ""))</f>
        <v/>
      </c>
      <c r="E299" s="4" t="str" cm="1">
        <f t="array" ref="E299">IF(A299&lt;&gt;"", D299 * PercentualPapel, "")</f>
        <v/>
      </c>
      <c r="F299" s="4" t="str" cm="1">
        <f t="array" ref="F299">IF(A299&lt;&gt;"", D299 * PercentualTijolo, "")</f>
        <v/>
      </c>
      <c r="G299" s="4" t="str" cm="1">
        <f t="array" ref="G299">IF(A299=1, AporteInicial * PercentualPapel, IF(A299&lt;&gt;"", J298, ""))</f>
        <v/>
      </c>
      <c r="H299" s="4" t="str" cm="1">
        <f t="array" ref="H299">IF(A299&lt;&gt;"", G299 * RendimentoPapelCenario, "")</f>
        <v/>
      </c>
      <c r="I299" s="4" t="str" cm="1">
        <f t="array" ref="I299">IF(A299&lt;&gt;"", G299 * (ValorizacaoPapelCenario/12), "")</f>
        <v/>
      </c>
      <c r="J299" s="4" t="str">
        <f t="shared" si="9"/>
        <v/>
      </c>
      <c r="K299" s="4" t="str" cm="1">
        <f t="array" ref="K299">IF(A299=1, AporteInicial * PercentualTijolo, IF(A299&lt;&gt;"", N298, ""))</f>
        <v/>
      </c>
      <c r="L299" s="4" t="str" cm="1">
        <f t="array" ref="L299">IF(A299&lt;&gt;"", K299 * RendimentoTijoloCenario, "")</f>
        <v/>
      </c>
      <c r="M299" s="4" t="str" cm="1">
        <f t="array" ref="M299">IF(A299&lt;&gt;"", K299 * (ValorizacaoTijoloCenario/12), "")</f>
        <v/>
      </c>
      <c r="N299" s="4" t="str">
        <f>IF(A299&lt;&gt;"", K299 + F299 + L299 + M299, "")</f>
        <v/>
      </c>
      <c r="O299" s="4" t="str">
        <f>IF(A299&lt;&gt;"", H299 + L299, "")</f>
        <v/>
      </c>
      <c r="P299" s="4" t="str">
        <f>IF(A299&lt;&gt;"", J299 + N299, "")</f>
        <v/>
      </c>
    </row>
    <row r="300" spans="1:16">
      <c r="A300" t="str" cm="1">
        <f t="array" ref="A300">IF(ROW()-1 &lt;= AnosSimulacao*12, ROW()-1, "")</f>
        <v/>
      </c>
      <c r="B300" t="str">
        <f t="shared" si="8"/>
        <v/>
      </c>
      <c r="D300" s="4" t="str" cm="1">
        <f t="array" ref="D300">IF(A300=1, AporteInicial+AporteMensal, IF(A300&lt;&gt;"", AporteMensal, ""))</f>
        <v/>
      </c>
      <c r="E300" s="4" t="str" cm="1">
        <f t="array" ref="E300">IF(A300&lt;&gt;"", D300 * PercentualPapel, "")</f>
        <v/>
      </c>
      <c r="F300" s="4" t="str" cm="1">
        <f t="array" ref="F300">IF(A300&lt;&gt;"", D300 * PercentualTijolo, "")</f>
        <v/>
      </c>
      <c r="G300" s="4" t="str" cm="1">
        <f t="array" ref="G300">IF(A300=1, AporteInicial * PercentualPapel, IF(A300&lt;&gt;"", J299, ""))</f>
        <v/>
      </c>
      <c r="H300" s="4" t="str" cm="1">
        <f t="array" ref="H300">IF(A300&lt;&gt;"", G300 * RendimentoPapelCenario, "")</f>
        <v/>
      </c>
      <c r="I300" s="4" t="str" cm="1">
        <f t="array" ref="I300">IF(A300&lt;&gt;"", G300 * (ValorizacaoPapelCenario/12), "")</f>
        <v/>
      </c>
      <c r="J300" s="4" t="str">
        <f t="shared" si="9"/>
        <v/>
      </c>
      <c r="K300" s="4" t="str" cm="1">
        <f t="array" ref="K300">IF(A300=1, AporteInicial * PercentualTijolo, IF(A300&lt;&gt;"", N299, ""))</f>
        <v/>
      </c>
      <c r="L300" s="4" t="str" cm="1">
        <f t="array" ref="L300">IF(A300&lt;&gt;"", K300 * RendimentoTijoloCenario, "")</f>
        <v/>
      </c>
      <c r="M300" s="4" t="str" cm="1">
        <f t="array" ref="M300">IF(A300&lt;&gt;"", K300 * (ValorizacaoTijoloCenario/12), "")</f>
        <v/>
      </c>
      <c r="N300" s="4" t="str">
        <f>IF(A300&lt;&gt;"", K300 + F300 + L300 + M300, "")</f>
        <v/>
      </c>
      <c r="O300" s="4" t="str">
        <f>IF(A300&lt;&gt;"", H300 + L300, "")</f>
        <v/>
      </c>
      <c r="P300" s="4" t="str">
        <f>IF(A300&lt;&gt;"", J300 + N300, "")</f>
        <v/>
      </c>
    </row>
    <row r="301" spans="1:16">
      <c r="A301" t="str" cm="1">
        <f t="array" ref="A301">IF(ROW()-1 &lt;= AnosSimulacao*12, ROW()-1, "")</f>
        <v/>
      </c>
      <c r="B301" t="str">
        <f t="shared" si="8"/>
        <v/>
      </c>
      <c r="D301" s="4" t="str" cm="1">
        <f t="array" ref="D301">IF(A301=1, AporteInicial+AporteMensal, IF(A301&lt;&gt;"", AporteMensal, ""))</f>
        <v/>
      </c>
      <c r="E301" s="4" t="str" cm="1">
        <f t="array" ref="E301">IF(A301&lt;&gt;"", D301 * PercentualPapel, "")</f>
        <v/>
      </c>
      <c r="F301" s="4" t="str" cm="1">
        <f t="array" ref="F301">IF(A301&lt;&gt;"", D301 * PercentualTijolo, "")</f>
        <v/>
      </c>
      <c r="G301" s="4" t="str" cm="1">
        <f t="array" ref="G301">IF(A301=1, AporteInicial * PercentualPapel, IF(A301&lt;&gt;"", J300, ""))</f>
        <v/>
      </c>
      <c r="H301" s="4" t="str" cm="1">
        <f t="array" ref="H301">IF(A301&lt;&gt;"", G301 * RendimentoPapelCenario, "")</f>
        <v/>
      </c>
      <c r="I301" s="4" t="str" cm="1">
        <f t="array" ref="I301">IF(A301&lt;&gt;"", G301 * (ValorizacaoPapelCenario/12), "")</f>
        <v/>
      </c>
      <c r="J301" s="4" t="str">
        <f t="shared" si="9"/>
        <v/>
      </c>
      <c r="K301" s="4" t="str" cm="1">
        <f t="array" ref="K301">IF(A301=1, AporteInicial * PercentualTijolo, IF(A301&lt;&gt;"", N300, ""))</f>
        <v/>
      </c>
      <c r="L301" s="4" t="str" cm="1">
        <f t="array" ref="L301">IF(A301&lt;&gt;"", K301 * RendimentoTijoloCenario, "")</f>
        <v/>
      </c>
      <c r="M301" s="4" t="str" cm="1">
        <f t="array" ref="M301">IF(A301&lt;&gt;"", K301 * (ValorizacaoTijoloCenario/12), "")</f>
        <v/>
      </c>
      <c r="N301" s="4" t="str">
        <f>IF(A301&lt;&gt;"", K301 + F301 + L301 + M301, "")</f>
        <v/>
      </c>
      <c r="O301" s="4" t="str">
        <f>IF(A301&lt;&gt;"", H301 + L301, "")</f>
        <v/>
      </c>
      <c r="P301" s="4" t="str">
        <f>IF(A301&lt;&gt;"", J301 + N301, "")</f>
        <v/>
      </c>
    </row>
    <row r="302" spans="1:16">
      <c r="A302" t="str" cm="1">
        <f t="array" ref="A302">IF(ROW()-1 &lt;= AnosSimulacao*12, ROW()-1, "")</f>
        <v/>
      </c>
      <c r="B302" t="str">
        <f t="shared" si="8"/>
        <v/>
      </c>
      <c r="D302" s="4" t="str" cm="1">
        <f t="array" ref="D302">IF(A302=1, AporteInicial+AporteMensal, IF(A302&lt;&gt;"", AporteMensal, ""))</f>
        <v/>
      </c>
      <c r="E302" s="4" t="str" cm="1">
        <f t="array" ref="E302">IF(A302&lt;&gt;"", D302 * PercentualPapel, "")</f>
        <v/>
      </c>
      <c r="F302" s="4" t="str" cm="1">
        <f t="array" ref="F302">IF(A302&lt;&gt;"", D302 * PercentualTijolo, "")</f>
        <v/>
      </c>
      <c r="G302" s="4" t="str" cm="1">
        <f t="array" ref="G302">IF(A302=1, AporteInicial * PercentualPapel, IF(A302&lt;&gt;"", J301, ""))</f>
        <v/>
      </c>
      <c r="H302" s="4" t="str" cm="1">
        <f t="array" ref="H302">IF(A302&lt;&gt;"", G302 * RendimentoPapelCenario, "")</f>
        <v/>
      </c>
      <c r="I302" s="4" t="str" cm="1">
        <f t="array" ref="I302">IF(A302&lt;&gt;"", G302 * (ValorizacaoPapelCenario/12), "")</f>
        <v/>
      </c>
      <c r="J302" s="4" t="str">
        <f t="shared" si="9"/>
        <v/>
      </c>
      <c r="K302" s="4" t="str" cm="1">
        <f t="array" ref="K302">IF(A302=1, AporteInicial * PercentualTijolo, IF(A302&lt;&gt;"", N301, ""))</f>
        <v/>
      </c>
      <c r="L302" s="4" t="str" cm="1">
        <f t="array" ref="L302">IF(A302&lt;&gt;"", K302 * RendimentoTijoloCenario, "")</f>
        <v/>
      </c>
      <c r="M302" s="4" t="str" cm="1">
        <f t="array" ref="M302">IF(A302&lt;&gt;"", K302 * (ValorizacaoTijoloCenario/12), "")</f>
        <v/>
      </c>
      <c r="N302" s="4" t="str">
        <f>IF(A302&lt;&gt;"", K302 + F302 + L302 + M302, "")</f>
        <v/>
      </c>
      <c r="O302" s="4" t="str">
        <f>IF(A302&lt;&gt;"", H302 + L302, "")</f>
        <v/>
      </c>
      <c r="P302" s="4" t="str">
        <f>IF(A302&lt;&gt;"", J302 + N302, "")</f>
        <v/>
      </c>
    </row>
    <row r="303" spans="1:16">
      <c r="A303" t="str" cm="1">
        <f t="array" ref="A303">IF(ROW()-1 &lt;= AnosSimulacao*12, ROW()-1, "")</f>
        <v/>
      </c>
      <c r="B303" t="str">
        <f t="shared" si="8"/>
        <v/>
      </c>
      <c r="D303" s="4" t="str" cm="1">
        <f t="array" ref="D303">IF(A303=1, AporteInicial+AporteMensal, IF(A303&lt;&gt;"", AporteMensal, ""))</f>
        <v/>
      </c>
      <c r="E303" s="4" t="str" cm="1">
        <f t="array" ref="E303">IF(A303&lt;&gt;"", D303 * PercentualPapel, "")</f>
        <v/>
      </c>
      <c r="F303" s="4" t="str" cm="1">
        <f t="array" ref="F303">IF(A303&lt;&gt;"", D303 * PercentualTijolo, "")</f>
        <v/>
      </c>
      <c r="G303" s="4" t="str" cm="1">
        <f t="array" ref="G303">IF(A303=1, AporteInicial * PercentualPapel, IF(A303&lt;&gt;"", J302, ""))</f>
        <v/>
      </c>
      <c r="H303" s="4" t="str" cm="1">
        <f t="array" ref="H303">IF(A303&lt;&gt;"", G303 * RendimentoPapelCenario, "")</f>
        <v/>
      </c>
      <c r="I303" s="4" t="str" cm="1">
        <f t="array" ref="I303">IF(A303&lt;&gt;"", G303 * (ValorizacaoPapelCenario/12), "")</f>
        <v/>
      </c>
      <c r="J303" s="4" t="str">
        <f t="shared" si="9"/>
        <v/>
      </c>
      <c r="K303" s="4" t="str" cm="1">
        <f t="array" ref="K303">IF(A303=1, AporteInicial * PercentualTijolo, IF(A303&lt;&gt;"", N302, ""))</f>
        <v/>
      </c>
      <c r="L303" s="4" t="str" cm="1">
        <f t="array" ref="L303">IF(A303&lt;&gt;"", K303 * RendimentoTijoloCenario, "")</f>
        <v/>
      </c>
      <c r="M303" s="4" t="str" cm="1">
        <f t="array" ref="M303">IF(A303&lt;&gt;"", K303 * (ValorizacaoTijoloCenario/12), "")</f>
        <v/>
      </c>
      <c r="N303" s="4" t="str">
        <f>IF(A303&lt;&gt;"", K303 + F303 + L303 + M303, "")</f>
        <v/>
      </c>
      <c r="O303" s="4" t="str">
        <f>IF(A303&lt;&gt;"", H303 + L303, "")</f>
        <v/>
      </c>
      <c r="P303" s="4" t="str">
        <f>IF(A303&lt;&gt;"", J303 + N303, "")</f>
        <v/>
      </c>
    </row>
    <row r="304" spans="1:16">
      <c r="A304" t="str" cm="1">
        <f t="array" ref="A304">IF(ROW()-1 &lt;= AnosSimulacao*12, ROW()-1, "")</f>
        <v/>
      </c>
      <c r="B304" t="str">
        <f t="shared" si="8"/>
        <v/>
      </c>
      <c r="D304" s="4" t="str" cm="1">
        <f t="array" ref="D304">IF(A304=1, AporteInicial+AporteMensal, IF(A304&lt;&gt;"", AporteMensal, ""))</f>
        <v/>
      </c>
      <c r="E304" s="4" t="str" cm="1">
        <f t="array" ref="E304">IF(A304&lt;&gt;"", D304 * PercentualPapel, "")</f>
        <v/>
      </c>
      <c r="F304" s="4" t="str" cm="1">
        <f t="array" ref="F304">IF(A304&lt;&gt;"", D304 * PercentualTijolo, "")</f>
        <v/>
      </c>
      <c r="G304" s="4" t="str" cm="1">
        <f t="array" ref="G304">IF(A304=1, AporteInicial * PercentualPapel, IF(A304&lt;&gt;"", J303, ""))</f>
        <v/>
      </c>
      <c r="H304" s="4" t="str" cm="1">
        <f t="array" ref="H304">IF(A304&lt;&gt;"", G304 * RendimentoPapelCenario, "")</f>
        <v/>
      </c>
      <c r="I304" s="4" t="str" cm="1">
        <f t="array" ref="I304">IF(A304&lt;&gt;"", G304 * (ValorizacaoPapelCenario/12), "")</f>
        <v/>
      </c>
      <c r="J304" s="4" t="str">
        <f t="shared" si="9"/>
        <v/>
      </c>
      <c r="K304" s="4" t="str" cm="1">
        <f t="array" ref="K304">IF(A304=1, AporteInicial * PercentualTijolo, IF(A304&lt;&gt;"", N303, ""))</f>
        <v/>
      </c>
      <c r="L304" s="4" t="str" cm="1">
        <f t="array" ref="L304">IF(A304&lt;&gt;"", K304 * RendimentoTijoloCenario, "")</f>
        <v/>
      </c>
      <c r="M304" s="4" t="str" cm="1">
        <f t="array" ref="M304">IF(A304&lt;&gt;"", K304 * (ValorizacaoTijoloCenario/12), "")</f>
        <v/>
      </c>
      <c r="N304" s="4" t="str">
        <f>IF(A304&lt;&gt;"", K304 + F304 + L304 + M304, "")</f>
        <v/>
      </c>
      <c r="O304" s="4" t="str">
        <f>IF(A304&lt;&gt;"", H304 + L304, "")</f>
        <v/>
      </c>
      <c r="P304" s="4" t="str">
        <f>IF(A304&lt;&gt;"", J304 + N304, "")</f>
        <v/>
      </c>
    </row>
    <row r="305" spans="1:16">
      <c r="A305" t="str" cm="1">
        <f t="array" ref="A305">IF(ROW()-1 &lt;= AnosSimulacao*12, ROW()-1, "")</f>
        <v/>
      </c>
      <c r="B305" t="str">
        <f t="shared" si="8"/>
        <v/>
      </c>
      <c r="D305" s="4" t="str" cm="1">
        <f t="array" ref="D305">IF(A305=1, AporteInicial+AporteMensal, IF(A305&lt;&gt;"", AporteMensal, ""))</f>
        <v/>
      </c>
      <c r="E305" s="4" t="str" cm="1">
        <f t="array" ref="E305">IF(A305&lt;&gt;"", D305 * PercentualPapel, "")</f>
        <v/>
      </c>
      <c r="F305" s="4" t="str" cm="1">
        <f t="array" ref="F305">IF(A305&lt;&gt;"", D305 * PercentualTijolo, "")</f>
        <v/>
      </c>
      <c r="G305" s="4" t="str" cm="1">
        <f t="array" ref="G305">IF(A305=1, AporteInicial * PercentualPapel, IF(A305&lt;&gt;"", J304, ""))</f>
        <v/>
      </c>
      <c r="H305" s="4" t="str" cm="1">
        <f t="array" ref="H305">IF(A305&lt;&gt;"", G305 * RendimentoPapelCenario, "")</f>
        <v/>
      </c>
      <c r="I305" s="4" t="str" cm="1">
        <f t="array" ref="I305">IF(A305&lt;&gt;"", G305 * (ValorizacaoPapelCenario/12), "")</f>
        <v/>
      </c>
      <c r="J305" s="4" t="str">
        <f t="shared" si="9"/>
        <v/>
      </c>
      <c r="K305" s="4" t="str" cm="1">
        <f t="array" ref="K305">IF(A305=1, AporteInicial * PercentualTijolo, IF(A305&lt;&gt;"", N304, ""))</f>
        <v/>
      </c>
      <c r="L305" s="4" t="str" cm="1">
        <f t="array" ref="L305">IF(A305&lt;&gt;"", K305 * RendimentoTijoloCenario, "")</f>
        <v/>
      </c>
      <c r="M305" s="4" t="str" cm="1">
        <f t="array" ref="M305">IF(A305&lt;&gt;"", K305 * (ValorizacaoTijoloCenario/12), "")</f>
        <v/>
      </c>
      <c r="N305" s="4" t="str">
        <f>IF(A305&lt;&gt;"", K305 + F305 + L305 + M305, "")</f>
        <v/>
      </c>
      <c r="O305" s="4" t="str">
        <f>IF(A305&lt;&gt;"", H305 + L305, "")</f>
        <v/>
      </c>
      <c r="P305" s="4" t="str">
        <f>IF(A305&lt;&gt;"", J305 + N305, "")</f>
        <v/>
      </c>
    </row>
    <row r="306" spans="1:16">
      <c r="A306" t="str" cm="1">
        <f t="array" ref="A306">IF(ROW()-1 &lt;= AnosSimulacao*12, ROW()-1, "")</f>
        <v/>
      </c>
      <c r="B306" t="str">
        <f t="shared" si="8"/>
        <v/>
      </c>
      <c r="D306" s="4" t="str" cm="1">
        <f t="array" ref="D306">IF(A306=1, AporteInicial+AporteMensal, IF(A306&lt;&gt;"", AporteMensal, ""))</f>
        <v/>
      </c>
      <c r="E306" s="4" t="str" cm="1">
        <f t="array" ref="E306">IF(A306&lt;&gt;"", D306 * PercentualPapel, "")</f>
        <v/>
      </c>
      <c r="F306" s="4" t="str" cm="1">
        <f t="array" ref="F306">IF(A306&lt;&gt;"", D306 * PercentualTijolo, "")</f>
        <v/>
      </c>
      <c r="G306" s="4" t="str" cm="1">
        <f t="array" ref="G306">IF(A306=1, AporteInicial * PercentualPapel, IF(A306&lt;&gt;"", J305, ""))</f>
        <v/>
      </c>
      <c r="H306" s="4" t="str" cm="1">
        <f t="array" ref="H306">IF(A306&lt;&gt;"", G306 * RendimentoPapelCenario, "")</f>
        <v/>
      </c>
      <c r="I306" s="4" t="str" cm="1">
        <f t="array" ref="I306">IF(A306&lt;&gt;"", G306 * (ValorizacaoPapelCenario/12), "")</f>
        <v/>
      </c>
      <c r="J306" s="4" t="str">
        <f t="shared" si="9"/>
        <v/>
      </c>
      <c r="K306" s="4" t="str" cm="1">
        <f t="array" ref="K306">IF(A306=1, AporteInicial * PercentualTijolo, IF(A306&lt;&gt;"", N305, ""))</f>
        <v/>
      </c>
      <c r="L306" s="4" t="str" cm="1">
        <f t="array" ref="L306">IF(A306&lt;&gt;"", K306 * RendimentoTijoloCenario, "")</f>
        <v/>
      </c>
      <c r="M306" s="4" t="str" cm="1">
        <f t="array" ref="M306">IF(A306&lt;&gt;"", K306 * (ValorizacaoTijoloCenario/12), "")</f>
        <v/>
      </c>
      <c r="N306" s="4" t="str">
        <f>IF(A306&lt;&gt;"", K306 + F306 + L306 + M306, "")</f>
        <v/>
      </c>
      <c r="O306" s="4" t="str">
        <f>IF(A306&lt;&gt;"", H306 + L306, "")</f>
        <v/>
      </c>
      <c r="P306" s="4" t="str">
        <f>IF(A306&lt;&gt;"", J306 + N306, "")</f>
        <v/>
      </c>
    </row>
    <row r="307" spans="1:16">
      <c r="A307" t="str" cm="1">
        <f t="array" ref="A307">IF(ROW()-1 &lt;= AnosSimulacao*12, ROW()-1, "")</f>
        <v/>
      </c>
      <c r="B307" t="str">
        <f t="shared" si="8"/>
        <v/>
      </c>
      <c r="D307" s="4" t="str" cm="1">
        <f t="array" ref="D307">IF(A307=1, AporteInicial+AporteMensal, IF(A307&lt;&gt;"", AporteMensal, ""))</f>
        <v/>
      </c>
      <c r="E307" s="4" t="str" cm="1">
        <f t="array" ref="E307">IF(A307&lt;&gt;"", D307 * PercentualPapel, "")</f>
        <v/>
      </c>
      <c r="F307" s="4" t="str" cm="1">
        <f t="array" ref="F307">IF(A307&lt;&gt;"", D307 * PercentualTijolo, "")</f>
        <v/>
      </c>
      <c r="G307" s="4" t="str" cm="1">
        <f t="array" ref="G307">IF(A307=1, AporteInicial * PercentualPapel, IF(A307&lt;&gt;"", J306, ""))</f>
        <v/>
      </c>
      <c r="H307" s="4" t="str" cm="1">
        <f t="array" ref="H307">IF(A307&lt;&gt;"", G307 * RendimentoPapelCenario, "")</f>
        <v/>
      </c>
      <c r="I307" s="4" t="str" cm="1">
        <f t="array" ref="I307">IF(A307&lt;&gt;"", G307 * (ValorizacaoPapelCenario/12), "")</f>
        <v/>
      </c>
      <c r="J307" s="4" t="str">
        <f t="shared" si="9"/>
        <v/>
      </c>
      <c r="K307" s="4" t="str" cm="1">
        <f t="array" ref="K307">IF(A307=1, AporteInicial * PercentualTijolo, IF(A307&lt;&gt;"", N306, ""))</f>
        <v/>
      </c>
      <c r="L307" s="4" t="str" cm="1">
        <f t="array" ref="L307">IF(A307&lt;&gt;"", K307 * RendimentoTijoloCenario, "")</f>
        <v/>
      </c>
      <c r="M307" s="4" t="str" cm="1">
        <f t="array" ref="M307">IF(A307&lt;&gt;"", K307 * (ValorizacaoTijoloCenario/12), "")</f>
        <v/>
      </c>
      <c r="N307" s="4" t="str">
        <f>IF(A307&lt;&gt;"", K307 + F307 + L307 + M307, "")</f>
        <v/>
      </c>
      <c r="O307" s="4" t="str">
        <f>IF(A307&lt;&gt;"", H307 + L307, "")</f>
        <v/>
      </c>
      <c r="P307" s="4" t="str">
        <f>IF(A307&lt;&gt;"", J307 + N307, "")</f>
        <v/>
      </c>
    </row>
    <row r="308" spans="1:16">
      <c r="A308" t="str" cm="1">
        <f t="array" ref="A308">IF(ROW()-1 &lt;= AnosSimulacao*12, ROW()-1, "")</f>
        <v/>
      </c>
      <c r="B308" t="str">
        <f t="shared" si="8"/>
        <v/>
      </c>
      <c r="D308" s="4" t="str" cm="1">
        <f t="array" ref="D308">IF(A308=1, AporteInicial+AporteMensal, IF(A308&lt;&gt;"", AporteMensal, ""))</f>
        <v/>
      </c>
      <c r="E308" s="4" t="str" cm="1">
        <f t="array" ref="E308">IF(A308&lt;&gt;"", D308 * PercentualPapel, "")</f>
        <v/>
      </c>
      <c r="F308" s="4" t="str" cm="1">
        <f t="array" ref="F308">IF(A308&lt;&gt;"", D308 * PercentualTijolo, "")</f>
        <v/>
      </c>
      <c r="G308" s="4" t="str" cm="1">
        <f t="array" ref="G308">IF(A308=1, AporteInicial * PercentualPapel, IF(A308&lt;&gt;"", J307, ""))</f>
        <v/>
      </c>
      <c r="H308" s="4" t="str" cm="1">
        <f t="array" ref="H308">IF(A308&lt;&gt;"", G308 * RendimentoPapelCenario, "")</f>
        <v/>
      </c>
      <c r="I308" s="4" t="str" cm="1">
        <f t="array" ref="I308">IF(A308&lt;&gt;"", G308 * (ValorizacaoPapelCenario/12), "")</f>
        <v/>
      </c>
      <c r="J308" s="4" t="str">
        <f t="shared" si="9"/>
        <v/>
      </c>
      <c r="K308" s="4" t="str" cm="1">
        <f t="array" ref="K308">IF(A308=1, AporteInicial * PercentualTijolo, IF(A308&lt;&gt;"", N307, ""))</f>
        <v/>
      </c>
      <c r="L308" s="4" t="str" cm="1">
        <f t="array" ref="L308">IF(A308&lt;&gt;"", K308 * RendimentoTijoloCenario, "")</f>
        <v/>
      </c>
      <c r="M308" s="4" t="str" cm="1">
        <f t="array" ref="M308">IF(A308&lt;&gt;"", K308 * (ValorizacaoTijoloCenario/12), "")</f>
        <v/>
      </c>
      <c r="N308" s="4" t="str">
        <f>IF(A308&lt;&gt;"", K308 + F308 + L308 + M308, "")</f>
        <v/>
      </c>
      <c r="O308" s="4" t="str">
        <f>IF(A308&lt;&gt;"", H308 + L308, "")</f>
        <v/>
      </c>
      <c r="P308" s="4" t="str">
        <f>IF(A308&lt;&gt;"", J308 + N308, "")</f>
        <v/>
      </c>
    </row>
    <row r="309" spans="1:16">
      <c r="A309" t="str" cm="1">
        <f t="array" ref="A309">IF(ROW()-1 &lt;= AnosSimulacao*12, ROW()-1, "")</f>
        <v/>
      </c>
      <c r="B309" t="str">
        <f t="shared" si="8"/>
        <v/>
      </c>
      <c r="D309" s="4" t="str" cm="1">
        <f t="array" ref="D309">IF(A309=1, AporteInicial+AporteMensal, IF(A309&lt;&gt;"", AporteMensal, ""))</f>
        <v/>
      </c>
      <c r="E309" s="4" t="str" cm="1">
        <f t="array" ref="E309">IF(A309&lt;&gt;"", D309 * PercentualPapel, "")</f>
        <v/>
      </c>
      <c r="F309" s="4" t="str" cm="1">
        <f t="array" ref="F309">IF(A309&lt;&gt;"", D309 * PercentualTijolo, "")</f>
        <v/>
      </c>
      <c r="G309" s="4" t="str" cm="1">
        <f t="array" ref="G309">IF(A309=1, AporteInicial * PercentualPapel, IF(A309&lt;&gt;"", J308, ""))</f>
        <v/>
      </c>
      <c r="H309" s="4" t="str" cm="1">
        <f t="array" ref="H309">IF(A309&lt;&gt;"", G309 * RendimentoPapelCenario, "")</f>
        <v/>
      </c>
      <c r="I309" s="4" t="str" cm="1">
        <f t="array" ref="I309">IF(A309&lt;&gt;"", G309 * (ValorizacaoPapelCenario/12), "")</f>
        <v/>
      </c>
      <c r="J309" s="4" t="str">
        <f t="shared" si="9"/>
        <v/>
      </c>
      <c r="K309" s="4" t="str" cm="1">
        <f t="array" ref="K309">IF(A309=1, AporteInicial * PercentualTijolo, IF(A309&lt;&gt;"", N308, ""))</f>
        <v/>
      </c>
      <c r="L309" s="4" t="str" cm="1">
        <f t="array" ref="L309">IF(A309&lt;&gt;"", K309 * RendimentoTijoloCenario, "")</f>
        <v/>
      </c>
      <c r="M309" s="4" t="str" cm="1">
        <f t="array" ref="M309">IF(A309&lt;&gt;"", K309 * (ValorizacaoTijoloCenario/12), "")</f>
        <v/>
      </c>
      <c r="N309" s="4" t="str">
        <f>IF(A309&lt;&gt;"", K309 + F309 + L309 + M309, "")</f>
        <v/>
      </c>
      <c r="O309" s="4" t="str">
        <f>IF(A309&lt;&gt;"", H309 + L309, "")</f>
        <v/>
      </c>
      <c r="P309" s="4" t="str">
        <f>IF(A309&lt;&gt;"", J309 + N309, "")</f>
        <v/>
      </c>
    </row>
    <row r="310" spans="1:16">
      <c r="A310" t="str" cm="1">
        <f t="array" ref="A310">IF(ROW()-1 &lt;= AnosSimulacao*12, ROW()-1, "")</f>
        <v/>
      </c>
      <c r="B310" t="str">
        <f t="shared" si="8"/>
        <v/>
      </c>
      <c r="D310" s="4" t="str" cm="1">
        <f t="array" ref="D310">IF(A310=1, AporteInicial+AporteMensal, IF(A310&lt;&gt;"", AporteMensal, ""))</f>
        <v/>
      </c>
      <c r="E310" s="4" t="str" cm="1">
        <f t="array" ref="E310">IF(A310&lt;&gt;"", D310 * PercentualPapel, "")</f>
        <v/>
      </c>
      <c r="F310" s="4" t="str" cm="1">
        <f t="array" ref="F310">IF(A310&lt;&gt;"", D310 * PercentualTijolo, "")</f>
        <v/>
      </c>
      <c r="G310" s="4" t="str" cm="1">
        <f t="array" ref="G310">IF(A310=1, AporteInicial * PercentualPapel, IF(A310&lt;&gt;"", J309, ""))</f>
        <v/>
      </c>
      <c r="H310" s="4" t="str" cm="1">
        <f t="array" ref="H310">IF(A310&lt;&gt;"", G310 * RendimentoPapelCenario, "")</f>
        <v/>
      </c>
      <c r="I310" s="4" t="str" cm="1">
        <f t="array" ref="I310">IF(A310&lt;&gt;"", G310 * (ValorizacaoPapelCenario/12), "")</f>
        <v/>
      </c>
      <c r="J310" s="4" t="str">
        <f t="shared" si="9"/>
        <v/>
      </c>
      <c r="K310" s="4" t="str" cm="1">
        <f t="array" ref="K310">IF(A310=1, AporteInicial * PercentualTijolo, IF(A310&lt;&gt;"", N309, ""))</f>
        <v/>
      </c>
      <c r="L310" s="4" t="str" cm="1">
        <f t="array" ref="L310">IF(A310&lt;&gt;"", K310 * RendimentoTijoloCenario, "")</f>
        <v/>
      </c>
      <c r="M310" s="4" t="str" cm="1">
        <f t="array" ref="M310">IF(A310&lt;&gt;"", K310 * (ValorizacaoTijoloCenario/12), "")</f>
        <v/>
      </c>
      <c r="N310" s="4" t="str">
        <f>IF(A310&lt;&gt;"", K310 + F310 + L310 + M310, "")</f>
        <v/>
      </c>
      <c r="O310" s="4" t="str">
        <f>IF(A310&lt;&gt;"", H310 + L310, "")</f>
        <v/>
      </c>
      <c r="P310" s="4" t="str">
        <f>IF(A310&lt;&gt;"", J310 + N310, "")</f>
        <v/>
      </c>
    </row>
    <row r="311" spans="1:16">
      <c r="A311" t="str" cm="1">
        <f t="array" ref="A311">IF(ROW()-1 &lt;= AnosSimulacao*12, ROW()-1, "")</f>
        <v/>
      </c>
      <c r="B311" t="str">
        <f t="shared" si="8"/>
        <v/>
      </c>
      <c r="D311" s="4" t="str" cm="1">
        <f t="array" ref="D311">IF(A311=1, AporteInicial+AporteMensal, IF(A311&lt;&gt;"", AporteMensal, ""))</f>
        <v/>
      </c>
      <c r="E311" s="4" t="str" cm="1">
        <f t="array" ref="E311">IF(A311&lt;&gt;"", D311 * PercentualPapel, "")</f>
        <v/>
      </c>
      <c r="F311" s="4" t="str" cm="1">
        <f t="array" ref="F311">IF(A311&lt;&gt;"", D311 * PercentualTijolo, "")</f>
        <v/>
      </c>
      <c r="G311" s="4" t="str" cm="1">
        <f t="array" ref="G311">IF(A311=1, AporteInicial * PercentualPapel, IF(A311&lt;&gt;"", J310, ""))</f>
        <v/>
      </c>
      <c r="H311" s="4" t="str" cm="1">
        <f t="array" ref="H311">IF(A311&lt;&gt;"", G311 * RendimentoPapelCenario, "")</f>
        <v/>
      </c>
      <c r="I311" s="4" t="str" cm="1">
        <f t="array" ref="I311">IF(A311&lt;&gt;"", G311 * (ValorizacaoPapelCenario/12), "")</f>
        <v/>
      </c>
      <c r="J311" s="4" t="str">
        <f t="shared" si="9"/>
        <v/>
      </c>
      <c r="K311" s="4" t="str" cm="1">
        <f t="array" ref="K311">IF(A311=1, AporteInicial * PercentualTijolo, IF(A311&lt;&gt;"", N310, ""))</f>
        <v/>
      </c>
      <c r="L311" s="4" t="str" cm="1">
        <f t="array" ref="L311">IF(A311&lt;&gt;"", K311 * RendimentoTijoloCenario, "")</f>
        <v/>
      </c>
      <c r="M311" s="4" t="str" cm="1">
        <f t="array" ref="M311">IF(A311&lt;&gt;"", K311 * (ValorizacaoTijoloCenario/12), "")</f>
        <v/>
      </c>
      <c r="N311" s="4" t="str">
        <f>IF(A311&lt;&gt;"", K311 + F311 + L311 + M311, "")</f>
        <v/>
      </c>
      <c r="O311" s="4" t="str">
        <f>IF(A311&lt;&gt;"", H311 + L311, "")</f>
        <v/>
      </c>
      <c r="P311" s="4" t="str">
        <f>IF(A311&lt;&gt;"", J311 + N311, "")</f>
        <v/>
      </c>
    </row>
    <row r="312" spans="1:16">
      <c r="A312" t="str" cm="1">
        <f t="array" ref="A312">IF(ROW()-1 &lt;= AnosSimulacao*12, ROW()-1, "")</f>
        <v/>
      </c>
      <c r="B312" t="str">
        <f t="shared" si="8"/>
        <v/>
      </c>
      <c r="D312" s="4" t="str" cm="1">
        <f t="array" ref="D312">IF(A312=1, AporteInicial+AporteMensal, IF(A312&lt;&gt;"", AporteMensal, ""))</f>
        <v/>
      </c>
      <c r="E312" s="4" t="str" cm="1">
        <f t="array" ref="E312">IF(A312&lt;&gt;"", D312 * PercentualPapel, "")</f>
        <v/>
      </c>
      <c r="F312" s="4" t="str" cm="1">
        <f t="array" ref="F312">IF(A312&lt;&gt;"", D312 * PercentualTijolo, "")</f>
        <v/>
      </c>
      <c r="G312" s="4" t="str" cm="1">
        <f t="array" ref="G312">IF(A312=1, AporteInicial * PercentualPapel, IF(A312&lt;&gt;"", J311, ""))</f>
        <v/>
      </c>
      <c r="H312" s="4" t="str" cm="1">
        <f t="array" ref="H312">IF(A312&lt;&gt;"", G312 * RendimentoPapelCenario, "")</f>
        <v/>
      </c>
      <c r="I312" s="4" t="str" cm="1">
        <f t="array" ref="I312">IF(A312&lt;&gt;"", G312 * (ValorizacaoPapelCenario/12), "")</f>
        <v/>
      </c>
      <c r="J312" s="4" t="str">
        <f t="shared" si="9"/>
        <v/>
      </c>
      <c r="K312" s="4" t="str" cm="1">
        <f t="array" ref="K312">IF(A312=1, AporteInicial * PercentualTijolo, IF(A312&lt;&gt;"", N311, ""))</f>
        <v/>
      </c>
      <c r="L312" s="4" t="str" cm="1">
        <f t="array" ref="L312">IF(A312&lt;&gt;"", K312 * RendimentoTijoloCenario, "")</f>
        <v/>
      </c>
      <c r="M312" s="4" t="str" cm="1">
        <f t="array" ref="M312">IF(A312&lt;&gt;"", K312 * (ValorizacaoTijoloCenario/12), "")</f>
        <v/>
      </c>
      <c r="N312" s="4" t="str">
        <f>IF(A312&lt;&gt;"", K312 + F312 + L312 + M312, "")</f>
        <v/>
      </c>
      <c r="O312" s="4" t="str">
        <f>IF(A312&lt;&gt;"", H312 + L312, "")</f>
        <v/>
      </c>
      <c r="P312" s="4" t="str">
        <f>IF(A312&lt;&gt;"", J312 + N312, "")</f>
        <v/>
      </c>
    </row>
    <row r="313" spans="1:16">
      <c r="A313" t="str" cm="1">
        <f t="array" ref="A313">IF(ROW()-1 &lt;= AnosSimulacao*12, ROW()-1, "")</f>
        <v/>
      </c>
      <c r="B313" t="str">
        <f t="shared" si="8"/>
        <v/>
      </c>
      <c r="D313" s="4" t="str" cm="1">
        <f t="array" ref="D313">IF(A313=1, AporteInicial+AporteMensal, IF(A313&lt;&gt;"", AporteMensal, ""))</f>
        <v/>
      </c>
      <c r="E313" s="4" t="str" cm="1">
        <f t="array" ref="E313">IF(A313&lt;&gt;"", D313 * PercentualPapel, "")</f>
        <v/>
      </c>
      <c r="F313" s="4" t="str" cm="1">
        <f t="array" ref="F313">IF(A313&lt;&gt;"", D313 * PercentualTijolo, "")</f>
        <v/>
      </c>
      <c r="G313" s="4" t="str" cm="1">
        <f t="array" ref="G313">IF(A313=1, AporteInicial * PercentualPapel, IF(A313&lt;&gt;"", J312, ""))</f>
        <v/>
      </c>
      <c r="H313" s="4" t="str" cm="1">
        <f t="array" ref="H313">IF(A313&lt;&gt;"", G313 * RendimentoPapelCenario, "")</f>
        <v/>
      </c>
      <c r="I313" s="4" t="str" cm="1">
        <f t="array" ref="I313">IF(A313&lt;&gt;"", G313 * (ValorizacaoPapelCenario/12), "")</f>
        <v/>
      </c>
      <c r="J313" s="4" t="str">
        <f t="shared" si="9"/>
        <v/>
      </c>
      <c r="K313" s="4" t="str" cm="1">
        <f t="array" ref="K313">IF(A313=1, AporteInicial * PercentualTijolo, IF(A313&lt;&gt;"", N312, ""))</f>
        <v/>
      </c>
      <c r="L313" s="4" t="str" cm="1">
        <f t="array" ref="L313">IF(A313&lt;&gt;"", K313 * RendimentoTijoloCenario, "")</f>
        <v/>
      </c>
      <c r="M313" s="4" t="str" cm="1">
        <f t="array" ref="M313">IF(A313&lt;&gt;"", K313 * (ValorizacaoTijoloCenario/12), "")</f>
        <v/>
      </c>
      <c r="N313" s="4" t="str">
        <f>IF(A313&lt;&gt;"", K313 + F313 + L313 + M313, "")</f>
        <v/>
      </c>
      <c r="O313" s="4" t="str">
        <f>IF(A313&lt;&gt;"", H313 + L313, "")</f>
        <v/>
      </c>
      <c r="P313" s="4" t="str">
        <f>IF(A313&lt;&gt;"", J313 + N313, "")</f>
        <v/>
      </c>
    </row>
    <row r="314" spans="1:16">
      <c r="A314" t="str" cm="1">
        <f t="array" ref="A314">IF(ROW()-1 &lt;= AnosSimulacao*12, ROW()-1, "")</f>
        <v/>
      </c>
      <c r="B314" t="str">
        <f t="shared" si="8"/>
        <v/>
      </c>
      <c r="D314" s="4" t="str" cm="1">
        <f t="array" ref="D314">IF(A314=1, AporteInicial+AporteMensal, IF(A314&lt;&gt;"", AporteMensal, ""))</f>
        <v/>
      </c>
      <c r="E314" s="4" t="str" cm="1">
        <f t="array" ref="E314">IF(A314&lt;&gt;"", D314 * PercentualPapel, "")</f>
        <v/>
      </c>
      <c r="F314" s="4" t="str" cm="1">
        <f t="array" ref="F314">IF(A314&lt;&gt;"", D314 * PercentualTijolo, "")</f>
        <v/>
      </c>
      <c r="G314" s="4" t="str" cm="1">
        <f t="array" ref="G314">IF(A314=1, AporteInicial * PercentualPapel, IF(A314&lt;&gt;"", J313, ""))</f>
        <v/>
      </c>
      <c r="H314" s="4" t="str" cm="1">
        <f t="array" ref="H314">IF(A314&lt;&gt;"", G314 * RendimentoPapelCenario, "")</f>
        <v/>
      </c>
      <c r="I314" s="4" t="str" cm="1">
        <f t="array" ref="I314">IF(A314&lt;&gt;"", G314 * (ValorizacaoPapelCenario/12), "")</f>
        <v/>
      </c>
      <c r="J314" s="4" t="str">
        <f t="shared" si="9"/>
        <v/>
      </c>
      <c r="K314" s="4" t="str" cm="1">
        <f t="array" ref="K314">IF(A314=1, AporteInicial * PercentualTijolo, IF(A314&lt;&gt;"", N313, ""))</f>
        <v/>
      </c>
      <c r="L314" s="4" t="str" cm="1">
        <f t="array" ref="L314">IF(A314&lt;&gt;"", K314 * RendimentoTijoloCenario, "")</f>
        <v/>
      </c>
      <c r="M314" s="4" t="str" cm="1">
        <f t="array" ref="M314">IF(A314&lt;&gt;"", K314 * (ValorizacaoTijoloCenario/12), "")</f>
        <v/>
      </c>
      <c r="N314" s="4" t="str">
        <f>IF(A314&lt;&gt;"", K314 + F314 + L314 + M314, "")</f>
        <v/>
      </c>
      <c r="O314" s="4" t="str">
        <f>IF(A314&lt;&gt;"", H314 + L314, "")</f>
        <v/>
      </c>
      <c r="P314" s="4" t="str">
        <f>IF(A314&lt;&gt;"", J314 + N314, "")</f>
        <v/>
      </c>
    </row>
    <row r="315" spans="1:16">
      <c r="A315" t="str" cm="1">
        <f t="array" ref="A315">IF(ROW()-1 &lt;= AnosSimulacao*12, ROW()-1, "")</f>
        <v/>
      </c>
      <c r="B315" t="str">
        <f t="shared" si="8"/>
        <v/>
      </c>
      <c r="D315" s="4" t="str" cm="1">
        <f t="array" ref="D315">IF(A315=1, AporteInicial+AporteMensal, IF(A315&lt;&gt;"", AporteMensal, ""))</f>
        <v/>
      </c>
      <c r="E315" s="4" t="str" cm="1">
        <f t="array" ref="E315">IF(A315&lt;&gt;"", D315 * PercentualPapel, "")</f>
        <v/>
      </c>
      <c r="F315" s="4" t="str" cm="1">
        <f t="array" ref="F315">IF(A315&lt;&gt;"", D315 * PercentualTijolo, "")</f>
        <v/>
      </c>
      <c r="G315" s="4" t="str" cm="1">
        <f t="array" ref="G315">IF(A315=1, AporteInicial * PercentualPapel, IF(A315&lt;&gt;"", J314, ""))</f>
        <v/>
      </c>
      <c r="H315" s="4" t="str" cm="1">
        <f t="array" ref="H315">IF(A315&lt;&gt;"", G315 * RendimentoPapelCenario, "")</f>
        <v/>
      </c>
      <c r="I315" s="4" t="str" cm="1">
        <f t="array" ref="I315">IF(A315&lt;&gt;"", G315 * (ValorizacaoPapelCenario/12), "")</f>
        <v/>
      </c>
      <c r="J315" s="4" t="str">
        <f t="shared" si="9"/>
        <v/>
      </c>
      <c r="K315" s="4" t="str" cm="1">
        <f t="array" ref="K315">IF(A315=1, AporteInicial * PercentualTijolo, IF(A315&lt;&gt;"", N314, ""))</f>
        <v/>
      </c>
      <c r="L315" s="4" t="str" cm="1">
        <f t="array" ref="L315">IF(A315&lt;&gt;"", K315 * RendimentoTijoloCenario, "")</f>
        <v/>
      </c>
      <c r="M315" s="4" t="str" cm="1">
        <f t="array" ref="M315">IF(A315&lt;&gt;"", K315 * (ValorizacaoTijoloCenario/12), "")</f>
        <v/>
      </c>
      <c r="N315" s="4" t="str">
        <f>IF(A315&lt;&gt;"", K315 + F315 + L315 + M315, "")</f>
        <v/>
      </c>
      <c r="O315" s="4" t="str">
        <f>IF(A315&lt;&gt;"", H315 + L315, "")</f>
        <v/>
      </c>
      <c r="P315" s="4" t="str">
        <f>IF(A315&lt;&gt;"", J315 + N315, "")</f>
        <v/>
      </c>
    </row>
    <row r="316" spans="1:16">
      <c r="A316" t="str" cm="1">
        <f t="array" ref="A316">IF(ROW()-1 &lt;= AnosSimulacao*12, ROW()-1, "")</f>
        <v/>
      </c>
      <c r="B316" t="str">
        <f t="shared" si="8"/>
        <v/>
      </c>
      <c r="D316" s="4" t="str" cm="1">
        <f t="array" ref="D316">IF(A316=1, AporteInicial+AporteMensal, IF(A316&lt;&gt;"", AporteMensal, ""))</f>
        <v/>
      </c>
      <c r="E316" s="4" t="str" cm="1">
        <f t="array" ref="E316">IF(A316&lt;&gt;"", D316 * PercentualPapel, "")</f>
        <v/>
      </c>
      <c r="F316" s="4" t="str" cm="1">
        <f t="array" ref="F316">IF(A316&lt;&gt;"", D316 * PercentualTijolo, "")</f>
        <v/>
      </c>
      <c r="G316" s="4" t="str" cm="1">
        <f t="array" ref="G316">IF(A316=1, AporteInicial * PercentualPapel, IF(A316&lt;&gt;"", J315, ""))</f>
        <v/>
      </c>
      <c r="H316" s="4" t="str" cm="1">
        <f t="array" ref="H316">IF(A316&lt;&gt;"", G316 * RendimentoPapelCenario, "")</f>
        <v/>
      </c>
      <c r="I316" s="4" t="str" cm="1">
        <f t="array" ref="I316">IF(A316&lt;&gt;"", G316 * (ValorizacaoPapelCenario/12), "")</f>
        <v/>
      </c>
      <c r="J316" s="4" t="str">
        <f t="shared" si="9"/>
        <v/>
      </c>
      <c r="K316" s="4" t="str" cm="1">
        <f t="array" ref="K316">IF(A316=1, AporteInicial * PercentualTijolo, IF(A316&lt;&gt;"", N315, ""))</f>
        <v/>
      </c>
      <c r="L316" s="4" t="str" cm="1">
        <f t="array" ref="L316">IF(A316&lt;&gt;"", K316 * RendimentoTijoloCenario, "")</f>
        <v/>
      </c>
      <c r="M316" s="4" t="str" cm="1">
        <f t="array" ref="M316">IF(A316&lt;&gt;"", K316 * (ValorizacaoTijoloCenario/12), "")</f>
        <v/>
      </c>
      <c r="N316" s="4" t="str">
        <f>IF(A316&lt;&gt;"", K316 + F316 + L316 + M316, "")</f>
        <v/>
      </c>
      <c r="O316" s="4" t="str">
        <f>IF(A316&lt;&gt;"", H316 + L316, "")</f>
        <v/>
      </c>
      <c r="P316" s="4" t="str">
        <f>IF(A316&lt;&gt;"", J316 + N316, "")</f>
        <v/>
      </c>
    </row>
    <row r="317" spans="1:16">
      <c r="A317" t="str" cm="1">
        <f t="array" ref="A317">IF(ROW()-1 &lt;= AnosSimulacao*12, ROW()-1, "")</f>
        <v/>
      </c>
      <c r="B317" t="str">
        <f t="shared" si="8"/>
        <v/>
      </c>
      <c r="D317" s="4" t="str" cm="1">
        <f t="array" ref="D317">IF(A317=1, AporteInicial+AporteMensal, IF(A317&lt;&gt;"", AporteMensal, ""))</f>
        <v/>
      </c>
      <c r="E317" s="4" t="str" cm="1">
        <f t="array" ref="E317">IF(A317&lt;&gt;"", D317 * PercentualPapel, "")</f>
        <v/>
      </c>
      <c r="F317" s="4" t="str" cm="1">
        <f t="array" ref="F317">IF(A317&lt;&gt;"", D317 * PercentualTijolo, "")</f>
        <v/>
      </c>
      <c r="G317" s="4" t="str" cm="1">
        <f t="array" ref="G317">IF(A317=1, AporteInicial * PercentualPapel, IF(A317&lt;&gt;"", J316, ""))</f>
        <v/>
      </c>
      <c r="H317" s="4" t="str" cm="1">
        <f t="array" ref="H317">IF(A317&lt;&gt;"", G317 * RendimentoPapelCenario, "")</f>
        <v/>
      </c>
      <c r="I317" s="4" t="str" cm="1">
        <f t="array" ref="I317">IF(A317&lt;&gt;"", G317 * (ValorizacaoPapelCenario/12), "")</f>
        <v/>
      </c>
      <c r="J317" s="4" t="str">
        <f t="shared" si="9"/>
        <v/>
      </c>
      <c r="K317" s="4" t="str" cm="1">
        <f t="array" ref="K317">IF(A317=1, AporteInicial * PercentualTijolo, IF(A317&lt;&gt;"", N316, ""))</f>
        <v/>
      </c>
      <c r="L317" s="4" t="str" cm="1">
        <f t="array" ref="L317">IF(A317&lt;&gt;"", K317 * RendimentoTijoloCenario, "")</f>
        <v/>
      </c>
      <c r="M317" s="4" t="str" cm="1">
        <f t="array" ref="M317">IF(A317&lt;&gt;"", K317 * (ValorizacaoTijoloCenario/12), "")</f>
        <v/>
      </c>
      <c r="N317" s="4" t="str">
        <f>IF(A317&lt;&gt;"", K317 + F317 + L317 + M317, "")</f>
        <v/>
      </c>
      <c r="O317" s="4" t="str">
        <f>IF(A317&lt;&gt;"", H317 + L317, "")</f>
        <v/>
      </c>
      <c r="P317" s="4" t="str">
        <f>IF(A317&lt;&gt;"", J317 + N317, "")</f>
        <v/>
      </c>
    </row>
    <row r="318" spans="1:16">
      <c r="A318" t="str" cm="1">
        <f t="array" ref="A318">IF(ROW()-1 &lt;= AnosSimulacao*12, ROW()-1, "")</f>
        <v/>
      </c>
      <c r="B318" t="str">
        <f t="shared" si="8"/>
        <v/>
      </c>
      <c r="D318" s="4" t="str" cm="1">
        <f t="array" ref="D318">IF(A318=1, AporteInicial+AporteMensal, IF(A318&lt;&gt;"", AporteMensal, ""))</f>
        <v/>
      </c>
      <c r="E318" s="4" t="str" cm="1">
        <f t="array" ref="E318">IF(A318&lt;&gt;"", D318 * PercentualPapel, "")</f>
        <v/>
      </c>
      <c r="F318" s="4" t="str" cm="1">
        <f t="array" ref="F318">IF(A318&lt;&gt;"", D318 * PercentualTijolo, "")</f>
        <v/>
      </c>
      <c r="G318" s="4" t="str" cm="1">
        <f t="array" ref="G318">IF(A318=1, AporteInicial * PercentualPapel, IF(A318&lt;&gt;"", J317, ""))</f>
        <v/>
      </c>
      <c r="H318" s="4" t="str" cm="1">
        <f t="array" ref="H318">IF(A318&lt;&gt;"", G318 * RendimentoPapelCenario, "")</f>
        <v/>
      </c>
      <c r="I318" s="4" t="str" cm="1">
        <f t="array" ref="I318">IF(A318&lt;&gt;"", G318 * (ValorizacaoPapelCenario/12), "")</f>
        <v/>
      </c>
      <c r="J318" s="4" t="str">
        <f t="shared" si="9"/>
        <v/>
      </c>
      <c r="K318" s="4" t="str" cm="1">
        <f t="array" ref="K318">IF(A318=1, AporteInicial * PercentualTijolo, IF(A318&lt;&gt;"", N317, ""))</f>
        <v/>
      </c>
      <c r="L318" s="4" t="str" cm="1">
        <f t="array" ref="L318">IF(A318&lt;&gt;"", K318 * RendimentoTijoloCenario, "")</f>
        <v/>
      </c>
      <c r="M318" s="4" t="str" cm="1">
        <f t="array" ref="M318">IF(A318&lt;&gt;"", K318 * (ValorizacaoTijoloCenario/12), "")</f>
        <v/>
      </c>
      <c r="N318" s="4" t="str">
        <f>IF(A318&lt;&gt;"", K318 + F318 + L318 + M318, "")</f>
        <v/>
      </c>
      <c r="O318" s="4" t="str">
        <f>IF(A318&lt;&gt;"", H318 + L318, "")</f>
        <v/>
      </c>
      <c r="P318" s="4" t="str">
        <f>IF(A318&lt;&gt;"", J318 + N318, "")</f>
        <v/>
      </c>
    </row>
    <row r="319" spans="1:16">
      <c r="A319" t="str" cm="1">
        <f t="array" ref="A319">IF(ROW()-1 &lt;= AnosSimulacao*12, ROW()-1, "")</f>
        <v/>
      </c>
      <c r="B319" t="str">
        <f t="shared" si="8"/>
        <v/>
      </c>
      <c r="D319" s="4" t="str" cm="1">
        <f t="array" ref="D319">IF(A319=1, AporteInicial+AporteMensal, IF(A319&lt;&gt;"", AporteMensal, ""))</f>
        <v/>
      </c>
      <c r="E319" s="4" t="str" cm="1">
        <f t="array" ref="E319">IF(A319&lt;&gt;"", D319 * PercentualPapel, "")</f>
        <v/>
      </c>
      <c r="F319" s="4" t="str" cm="1">
        <f t="array" ref="F319">IF(A319&lt;&gt;"", D319 * PercentualTijolo, "")</f>
        <v/>
      </c>
      <c r="G319" s="4" t="str" cm="1">
        <f t="array" ref="G319">IF(A319=1, AporteInicial * PercentualPapel, IF(A319&lt;&gt;"", J318, ""))</f>
        <v/>
      </c>
      <c r="H319" s="4" t="str" cm="1">
        <f t="array" ref="H319">IF(A319&lt;&gt;"", G319 * RendimentoPapelCenario, "")</f>
        <v/>
      </c>
      <c r="I319" s="4" t="str" cm="1">
        <f t="array" ref="I319">IF(A319&lt;&gt;"", G319 * (ValorizacaoPapelCenario/12), "")</f>
        <v/>
      </c>
      <c r="J319" s="4" t="str">
        <f t="shared" si="9"/>
        <v/>
      </c>
      <c r="K319" s="4" t="str" cm="1">
        <f t="array" ref="K319">IF(A319=1, AporteInicial * PercentualTijolo, IF(A319&lt;&gt;"", N318, ""))</f>
        <v/>
      </c>
      <c r="L319" s="4" t="str" cm="1">
        <f t="array" ref="L319">IF(A319&lt;&gt;"", K319 * RendimentoTijoloCenario, "")</f>
        <v/>
      </c>
      <c r="M319" s="4" t="str" cm="1">
        <f t="array" ref="M319">IF(A319&lt;&gt;"", K319 * (ValorizacaoTijoloCenario/12), "")</f>
        <v/>
      </c>
      <c r="N319" s="4" t="str">
        <f>IF(A319&lt;&gt;"", K319 + F319 + L319 + M319, "")</f>
        <v/>
      </c>
      <c r="O319" s="4" t="str">
        <f>IF(A319&lt;&gt;"", H319 + L319, "")</f>
        <v/>
      </c>
      <c r="P319" s="4" t="str">
        <f>IF(A319&lt;&gt;"", J319 + N319, "")</f>
        <v/>
      </c>
    </row>
    <row r="320" spans="1:16">
      <c r="A320" t="str" cm="1">
        <f t="array" ref="A320">IF(ROW()-1 &lt;= AnosSimulacao*12, ROW()-1, "")</f>
        <v/>
      </c>
      <c r="B320" t="str">
        <f t="shared" si="8"/>
        <v/>
      </c>
      <c r="D320" s="4" t="str" cm="1">
        <f t="array" ref="D320">IF(A320=1, AporteInicial+AporteMensal, IF(A320&lt;&gt;"", AporteMensal, ""))</f>
        <v/>
      </c>
      <c r="E320" s="4" t="str" cm="1">
        <f t="array" ref="E320">IF(A320&lt;&gt;"", D320 * PercentualPapel, "")</f>
        <v/>
      </c>
      <c r="F320" s="4" t="str" cm="1">
        <f t="array" ref="F320">IF(A320&lt;&gt;"", D320 * PercentualTijolo, "")</f>
        <v/>
      </c>
      <c r="G320" s="4" t="str" cm="1">
        <f t="array" ref="G320">IF(A320=1, AporteInicial * PercentualPapel, IF(A320&lt;&gt;"", J319, ""))</f>
        <v/>
      </c>
      <c r="H320" s="4" t="str" cm="1">
        <f t="array" ref="H320">IF(A320&lt;&gt;"", G320 * RendimentoPapelCenario, "")</f>
        <v/>
      </c>
      <c r="I320" s="4" t="str" cm="1">
        <f t="array" ref="I320">IF(A320&lt;&gt;"", G320 * (ValorizacaoPapelCenario/12), "")</f>
        <v/>
      </c>
      <c r="J320" s="4" t="str">
        <f t="shared" si="9"/>
        <v/>
      </c>
      <c r="K320" s="4" t="str" cm="1">
        <f t="array" ref="K320">IF(A320=1, AporteInicial * PercentualTijolo, IF(A320&lt;&gt;"", N319, ""))</f>
        <v/>
      </c>
      <c r="L320" s="4" t="str" cm="1">
        <f t="array" ref="L320">IF(A320&lt;&gt;"", K320 * RendimentoTijoloCenario, "")</f>
        <v/>
      </c>
      <c r="M320" s="4" t="str" cm="1">
        <f t="array" ref="M320">IF(A320&lt;&gt;"", K320 * (ValorizacaoTijoloCenario/12), "")</f>
        <v/>
      </c>
      <c r="N320" s="4" t="str">
        <f>IF(A320&lt;&gt;"", K320 + F320 + L320 + M320, "")</f>
        <v/>
      </c>
      <c r="O320" s="4" t="str">
        <f>IF(A320&lt;&gt;"", H320 + L320, "")</f>
        <v/>
      </c>
      <c r="P320" s="4" t="str">
        <f>IF(A320&lt;&gt;"", J320 + N320, "")</f>
        <v/>
      </c>
    </row>
    <row r="321" spans="1:16">
      <c r="A321" t="str" cm="1">
        <f t="array" ref="A321">IF(ROW()-1 &lt;= AnosSimulacao*12, ROW()-1, "")</f>
        <v/>
      </c>
      <c r="B321" t="str">
        <f t="shared" si="8"/>
        <v/>
      </c>
      <c r="D321" s="4" t="str" cm="1">
        <f t="array" ref="D321">IF(A321=1, AporteInicial+AporteMensal, IF(A321&lt;&gt;"", AporteMensal, ""))</f>
        <v/>
      </c>
      <c r="E321" s="4" t="str" cm="1">
        <f t="array" ref="E321">IF(A321&lt;&gt;"", D321 * PercentualPapel, "")</f>
        <v/>
      </c>
      <c r="F321" s="4" t="str" cm="1">
        <f t="array" ref="F321">IF(A321&lt;&gt;"", D321 * PercentualTijolo, "")</f>
        <v/>
      </c>
      <c r="G321" s="4" t="str" cm="1">
        <f t="array" ref="G321">IF(A321=1, AporteInicial * PercentualPapel, IF(A321&lt;&gt;"", J320, ""))</f>
        <v/>
      </c>
      <c r="H321" s="4" t="str" cm="1">
        <f t="array" ref="H321">IF(A321&lt;&gt;"", G321 * RendimentoPapelCenario, "")</f>
        <v/>
      </c>
      <c r="I321" s="4" t="str" cm="1">
        <f t="array" ref="I321">IF(A321&lt;&gt;"", G321 * (ValorizacaoPapelCenario/12), "")</f>
        <v/>
      </c>
      <c r="J321" s="4" t="str">
        <f t="shared" si="9"/>
        <v/>
      </c>
      <c r="K321" s="4" t="str" cm="1">
        <f t="array" ref="K321">IF(A321=1, AporteInicial * PercentualTijolo, IF(A321&lt;&gt;"", N320, ""))</f>
        <v/>
      </c>
      <c r="L321" s="4" t="str" cm="1">
        <f t="array" ref="L321">IF(A321&lt;&gt;"", K321 * RendimentoTijoloCenario, "")</f>
        <v/>
      </c>
      <c r="M321" s="4" t="str" cm="1">
        <f t="array" ref="M321">IF(A321&lt;&gt;"", K321 * (ValorizacaoTijoloCenario/12), "")</f>
        <v/>
      </c>
      <c r="N321" s="4" t="str">
        <f>IF(A321&lt;&gt;"", K321 + F321 + L321 + M321, "")</f>
        <v/>
      </c>
      <c r="O321" s="4" t="str">
        <f>IF(A321&lt;&gt;"", H321 + L321, "")</f>
        <v/>
      </c>
      <c r="P321" s="4" t="str">
        <f>IF(A321&lt;&gt;"", J321 + N321, "")</f>
        <v/>
      </c>
    </row>
    <row r="322" spans="1:16">
      <c r="A322" t="str" cm="1">
        <f t="array" ref="A322">IF(ROW()-1 &lt;= AnosSimulacao*12, ROW()-1, "")</f>
        <v/>
      </c>
      <c r="B322" t="str">
        <f t="shared" si="8"/>
        <v/>
      </c>
      <c r="D322" s="4" t="str" cm="1">
        <f t="array" ref="D322">IF(A322=1, AporteInicial+AporteMensal, IF(A322&lt;&gt;"", AporteMensal, ""))</f>
        <v/>
      </c>
      <c r="E322" s="4" t="str" cm="1">
        <f t="array" ref="E322">IF(A322&lt;&gt;"", D322 * PercentualPapel, "")</f>
        <v/>
      </c>
      <c r="F322" s="4" t="str" cm="1">
        <f t="array" ref="F322">IF(A322&lt;&gt;"", D322 * PercentualTijolo, "")</f>
        <v/>
      </c>
      <c r="G322" s="4" t="str" cm="1">
        <f t="array" ref="G322">IF(A322=1, AporteInicial * PercentualPapel, IF(A322&lt;&gt;"", J321, ""))</f>
        <v/>
      </c>
      <c r="H322" s="4" t="str" cm="1">
        <f t="array" ref="H322">IF(A322&lt;&gt;"", G322 * RendimentoPapelCenario, "")</f>
        <v/>
      </c>
      <c r="I322" s="4" t="str" cm="1">
        <f t="array" ref="I322">IF(A322&lt;&gt;"", G322 * (ValorizacaoPapelCenario/12), "")</f>
        <v/>
      </c>
      <c r="J322" s="4" t="str">
        <f t="shared" si="9"/>
        <v/>
      </c>
      <c r="K322" s="4" t="str" cm="1">
        <f t="array" ref="K322">IF(A322=1, AporteInicial * PercentualTijolo, IF(A322&lt;&gt;"", N321, ""))</f>
        <v/>
      </c>
      <c r="L322" s="4" t="str" cm="1">
        <f t="array" ref="L322">IF(A322&lt;&gt;"", K322 * RendimentoTijoloCenario, "")</f>
        <v/>
      </c>
      <c r="M322" s="4" t="str" cm="1">
        <f t="array" ref="M322">IF(A322&lt;&gt;"", K322 * (ValorizacaoTijoloCenario/12), "")</f>
        <v/>
      </c>
      <c r="N322" s="4" t="str">
        <f>IF(A322&lt;&gt;"", K322 + F322 + L322 + M322, "")</f>
        <v/>
      </c>
      <c r="O322" s="4" t="str">
        <f>IF(A322&lt;&gt;"", H322 + L322, "")</f>
        <v/>
      </c>
      <c r="P322" s="4" t="str">
        <f>IF(A322&lt;&gt;"", J322 + N322, "")</f>
        <v/>
      </c>
    </row>
    <row r="323" spans="1:16">
      <c r="A323" t="str" cm="1">
        <f t="array" ref="A323">IF(ROW()-1 &lt;= AnosSimulacao*12, ROW()-1, "")</f>
        <v/>
      </c>
      <c r="B323" t="str">
        <f t="shared" ref="B323:B386" si="10">IF(A323&lt;&gt;"",YEAR(DATE(2025,A323,1)),"")</f>
        <v/>
      </c>
      <c r="D323" s="4" t="str" cm="1">
        <f t="array" ref="D323">IF(A323=1, AporteInicial+AporteMensal, IF(A323&lt;&gt;"", AporteMensal, ""))</f>
        <v/>
      </c>
      <c r="E323" s="4" t="str" cm="1">
        <f t="array" ref="E323">IF(A323&lt;&gt;"", D323 * PercentualPapel, "")</f>
        <v/>
      </c>
      <c r="F323" s="4" t="str" cm="1">
        <f t="array" ref="F323">IF(A323&lt;&gt;"", D323 * PercentualTijolo, "")</f>
        <v/>
      </c>
      <c r="G323" s="4" t="str" cm="1">
        <f t="array" ref="G323">IF(A323=1, AporteInicial * PercentualPapel, IF(A323&lt;&gt;"", J322, ""))</f>
        <v/>
      </c>
      <c r="H323" s="4" t="str" cm="1">
        <f t="array" ref="H323">IF(A323&lt;&gt;"", G323 * RendimentoPapelCenario, "")</f>
        <v/>
      </c>
      <c r="I323" s="4" t="str" cm="1">
        <f t="array" ref="I323">IF(A323&lt;&gt;"", G323 * (ValorizacaoPapelCenario/12), "")</f>
        <v/>
      </c>
      <c r="J323" s="4" t="str">
        <f t="shared" ref="J323:J386" si="11">IF(A323&lt;&gt;"", G323 + E323 + H323 + I323, "")</f>
        <v/>
      </c>
      <c r="K323" s="4" t="str" cm="1">
        <f t="array" ref="K323">IF(A323=1, AporteInicial * PercentualTijolo, IF(A323&lt;&gt;"", N322, ""))</f>
        <v/>
      </c>
      <c r="L323" s="4" t="str" cm="1">
        <f t="array" ref="L323">IF(A323&lt;&gt;"", K323 * RendimentoTijoloCenario, "")</f>
        <v/>
      </c>
      <c r="M323" s="4" t="str" cm="1">
        <f t="array" ref="M323">IF(A323&lt;&gt;"", K323 * (ValorizacaoTijoloCenario/12), "")</f>
        <v/>
      </c>
      <c r="N323" s="4" t="str">
        <f>IF(A323&lt;&gt;"", K323 + F323 + L323 + M323, "")</f>
        <v/>
      </c>
      <c r="O323" s="4" t="str">
        <f>IF(A323&lt;&gt;"", H323 + L323, "")</f>
        <v/>
      </c>
      <c r="P323" s="4" t="str">
        <f>IF(A323&lt;&gt;"", J323 + N323, "")</f>
        <v/>
      </c>
    </row>
    <row r="324" spans="1:16">
      <c r="A324" t="str" cm="1">
        <f t="array" ref="A324">IF(ROW()-1 &lt;= AnosSimulacao*12, ROW()-1, "")</f>
        <v/>
      </c>
      <c r="B324" t="str">
        <f t="shared" si="10"/>
        <v/>
      </c>
      <c r="D324" s="4" t="str" cm="1">
        <f t="array" ref="D324">IF(A324=1, AporteInicial+AporteMensal, IF(A324&lt;&gt;"", AporteMensal, ""))</f>
        <v/>
      </c>
      <c r="E324" s="4" t="str" cm="1">
        <f t="array" ref="E324">IF(A324&lt;&gt;"", D324 * PercentualPapel, "")</f>
        <v/>
      </c>
      <c r="F324" s="4" t="str" cm="1">
        <f t="array" ref="F324">IF(A324&lt;&gt;"", D324 * PercentualTijolo, "")</f>
        <v/>
      </c>
      <c r="G324" s="4" t="str" cm="1">
        <f t="array" ref="G324">IF(A324=1, AporteInicial * PercentualPapel, IF(A324&lt;&gt;"", J323, ""))</f>
        <v/>
      </c>
      <c r="H324" s="4" t="str" cm="1">
        <f t="array" ref="H324">IF(A324&lt;&gt;"", G324 * RendimentoPapelCenario, "")</f>
        <v/>
      </c>
      <c r="I324" s="4" t="str" cm="1">
        <f t="array" ref="I324">IF(A324&lt;&gt;"", G324 * (ValorizacaoPapelCenario/12), "")</f>
        <v/>
      </c>
      <c r="J324" s="4" t="str">
        <f t="shared" si="11"/>
        <v/>
      </c>
      <c r="K324" s="4" t="str" cm="1">
        <f t="array" ref="K324">IF(A324=1, AporteInicial * PercentualTijolo, IF(A324&lt;&gt;"", N323, ""))</f>
        <v/>
      </c>
      <c r="L324" s="4" t="str" cm="1">
        <f t="array" ref="L324">IF(A324&lt;&gt;"", K324 * RendimentoTijoloCenario, "")</f>
        <v/>
      </c>
      <c r="M324" s="4" t="str" cm="1">
        <f t="array" ref="M324">IF(A324&lt;&gt;"", K324 * (ValorizacaoTijoloCenario/12), "")</f>
        <v/>
      </c>
      <c r="N324" s="4" t="str">
        <f>IF(A324&lt;&gt;"", K324 + F324 + L324 + M324, "")</f>
        <v/>
      </c>
      <c r="O324" s="4" t="str">
        <f>IF(A324&lt;&gt;"", H324 + L324, "")</f>
        <v/>
      </c>
      <c r="P324" s="4" t="str">
        <f>IF(A324&lt;&gt;"", J324 + N324, "")</f>
        <v/>
      </c>
    </row>
    <row r="325" spans="1:16">
      <c r="A325" t="str" cm="1">
        <f t="array" ref="A325">IF(ROW()-1 &lt;= AnosSimulacao*12, ROW()-1, "")</f>
        <v/>
      </c>
      <c r="B325" t="str">
        <f t="shared" si="10"/>
        <v/>
      </c>
      <c r="D325" s="4" t="str" cm="1">
        <f t="array" ref="D325">IF(A325=1, AporteInicial+AporteMensal, IF(A325&lt;&gt;"", AporteMensal, ""))</f>
        <v/>
      </c>
      <c r="E325" s="4" t="str" cm="1">
        <f t="array" ref="E325">IF(A325&lt;&gt;"", D325 * PercentualPapel, "")</f>
        <v/>
      </c>
      <c r="F325" s="4" t="str" cm="1">
        <f t="array" ref="F325">IF(A325&lt;&gt;"", D325 * PercentualTijolo, "")</f>
        <v/>
      </c>
      <c r="G325" s="4" t="str" cm="1">
        <f t="array" ref="G325">IF(A325=1, AporteInicial * PercentualPapel, IF(A325&lt;&gt;"", J324, ""))</f>
        <v/>
      </c>
      <c r="H325" s="4" t="str" cm="1">
        <f t="array" ref="H325">IF(A325&lt;&gt;"", G325 * RendimentoPapelCenario, "")</f>
        <v/>
      </c>
      <c r="I325" s="4" t="str" cm="1">
        <f t="array" ref="I325">IF(A325&lt;&gt;"", G325 * (ValorizacaoPapelCenario/12), "")</f>
        <v/>
      </c>
      <c r="J325" s="4" t="str">
        <f t="shared" si="11"/>
        <v/>
      </c>
      <c r="K325" s="4" t="str" cm="1">
        <f t="array" ref="K325">IF(A325=1, AporteInicial * PercentualTijolo, IF(A325&lt;&gt;"", N324, ""))</f>
        <v/>
      </c>
      <c r="L325" s="4" t="str" cm="1">
        <f t="array" ref="L325">IF(A325&lt;&gt;"", K325 * RendimentoTijoloCenario, "")</f>
        <v/>
      </c>
      <c r="M325" s="4" t="str" cm="1">
        <f t="array" ref="M325">IF(A325&lt;&gt;"", K325 * (ValorizacaoTijoloCenario/12), "")</f>
        <v/>
      </c>
      <c r="N325" s="4" t="str">
        <f>IF(A325&lt;&gt;"", K325 + F325 + L325 + M325, "")</f>
        <v/>
      </c>
      <c r="O325" s="4" t="str">
        <f>IF(A325&lt;&gt;"", H325 + L325, "")</f>
        <v/>
      </c>
      <c r="P325" s="4" t="str">
        <f>IF(A325&lt;&gt;"", J325 + N325, "")</f>
        <v/>
      </c>
    </row>
    <row r="326" spans="1:16">
      <c r="A326" t="str" cm="1">
        <f t="array" ref="A326">IF(ROW()-1 &lt;= AnosSimulacao*12, ROW()-1, "")</f>
        <v/>
      </c>
      <c r="B326" t="str">
        <f t="shared" si="10"/>
        <v/>
      </c>
      <c r="D326" s="4" t="str" cm="1">
        <f t="array" ref="D326">IF(A326=1, AporteInicial+AporteMensal, IF(A326&lt;&gt;"", AporteMensal, ""))</f>
        <v/>
      </c>
      <c r="E326" s="4" t="str" cm="1">
        <f t="array" ref="E326">IF(A326&lt;&gt;"", D326 * PercentualPapel, "")</f>
        <v/>
      </c>
      <c r="F326" s="4" t="str" cm="1">
        <f t="array" ref="F326">IF(A326&lt;&gt;"", D326 * PercentualTijolo, "")</f>
        <v/>
      </c>
      <c r="G326" s="4" t="str" cm="1">
        <f t="array" ref="G326">IF(A326=1, AporteInicial * PercentualPapel, IF(A326&lt;&gt;"", J325, ""))</f>
        <v/>
      </c>
      <c r="H326" s="4" t="str" cm="1">
        <f t="array" ref="H326">IF(A326&lt;&gt;"", G326 * RendimentoPapelCenario, "")</f>
        <v/>
      </c>
      <c r="I326" s="4" t="str" cm="1">
        <f t="array" ref="I326">IF(A326&lt;&gt;"", G326 * (ValorizacaoPapelCenario/12), "")</f>
        <v/>
      </c>
      <c r="J326" s="4" t="str">
        <f t="shared" si="11"/>
        <v/>
      </c>
      <c r="K326" s="4" t="str" cm="1">
        <f t="array" ref="K326">IF(A326=1, AporteInicial * PercentualTijolo, IF(A326&lt;&gt;"", N325, ""))</f>
        <v/>
      </c>
      <c r="L326" s="4" t="str" cm="1">
        <f t="array" ref="L326">IF(A326&lt;&gt;"", K326 * RendimentoTijoloCenario, "")</f>
        <v/>
      </c>
      <c r="M326" s="4" t="str" cm="1">
        <f t="array" ref="M326">IF(A326&lt;&gt;"", K326 * (ValorizacaoTijoloCenario/12), "")</f>
        <v/>
      </c>
      <c r="N326" s="4" t="str">
        <f>IF(A326&lt;&gt;"", K326 + F326 + L326 + M326, "")</f>
        <v/>
      </c>
      <c r="O326" s="4" t="str">
        <f>IF(A326&lt;&gt;"", H326 + L326, "")</f>
        <v/>
      </c>
      <c r="P326" s="4" t="str">
        <f>IF(A326&lt;&gt;"", J326 + N326, "")</f>
        <v/>
      </c>
    </row>
    <row r="327" spans="1:16">
      <c r="A327" t="str" cm="1">
        <f t="array" ref="A327">IF(ROW()-1 &lt;= AnosSimulacao*12, ROW()-1, "")</f>
        <v/>
      </c>
      <c r="B327" t="str">
        <f t="shared" si="10"/>
        <v/>
      </c>
      <c r="D327" s="4" t="str" cm="1">
        <f t="array" ref="D327">IF(A327=1, AporteInicial+AporteMensal, IF(A327&lt;&gt;"", AporteMensal, ""))</f>
        <v/>
      </c>
      <c r="E327" s="4" t="str" cm="1">
        <f t="array" ref="E327">IF(A327&lt;&gt;"", D327 * PercentualPapel, "")</f>
        <v/>
      </c>
      <c r="F327" s="4" t="str" cm="1">
        <f t="array" ref="F327">IF(A327&lt;&gt;"", D327 * PercentualTijolo, "")</f>
        <v/>
      </c>
      <c r="G327" s="4" t="str" cm="1">
        <f t="array" ref="G327">IF(A327=1, AporteInicial * PercentualPapel, IF(A327&lt;&gt;"", J326, ""))</f>
        <v/>
      </c>
      <c r="H327" s="4" t="str" cm="1">
        <f t="array" ref="H327">IF(A327&lt;&gt;"", G327 * RendimentoPapelCenario, "")</f>
        <v/>
      </c>
      <c r="I327" s="4" t="str" cm="1">
        <f t="array" ref="I327">IF(A327&lt;&gt;"", G327 * (ValorizacaoPapelCenario/12), "")</f>
        <v/>
      </c>
      <c r="J327" s="4" t="str">
        <f t="shared" si="11"/>
        <v/>
      </c>
      <c r="K327" s="4" t="str" cm="1">
        <f t="array" ref="K327">IF(A327=1, AporteInicial * PercentualTijolo, IF(A327&lt;&gt;"", N326, ""))</f>
        <v/>
      </c>
      <c r="L327" s="4" t="str" cm="1">
        <f t="array" ref="L327">IF(A327&lt;&gt;"", K327 * RendimentoTijoloCenario, "")</f>
        <v/>
      </c>
      <c r="M327" s="4" t="str" cm="1">
        <f t="array" ref="M327">IF(A327&lt;&gt;"", K327 * (ValorizacaoTijoloCenario/12), "")</f>
        <v/>
      </c>
      <c r="N327" s="4" t="str">
        <f>IF(A327&lt;&gt;"", K327 + F327 + L327 + M327, "")</f>
        <v/>
      </c>
      <c r="O327" s="4" t="str">
        <f>IF(A327&lt;&gt;"", H327 + L327, "")</f>
        <v/>
      </c>
      <c r="P327" s="4" t="str">
        <f>IF(A327&lt;&gt;"", J327 + N327, "")</f>
        <v/>
      </c>
    </row>
    <row r="328" spans="1:16">
      <c r="A328" t="str" cm="1">
        <f t="array" ref="A328">IF(ROW()-1 &lt;= AnosSimulacao*12, ROW()-1, "")</f>
        <v/>
      </c>
      <c r="B328" t="str">
        <f t="shared" si="10"/>
        <v/>
      </c>
      <c r="D328" s="4" t="str" cm="1">
        <f t="array" ref="D328">IF(A328=1, AporteInicial+AporteMensal, IF(A328&lt;&gt;"", AporteMensal, ""))</f>
        <v/>
      </c>
      <c r="E328" s="4" t="str" cm="1">
        <f t="array" ref="E328">IF(A328&lt;&gt;"", D328 * PercentualPapel, "")</f>
        <v/>
      </c>
      <c r="F328" s="4" t="str" cm="1">
        <f t="array" ref="F328">IF(A328&lt;&gt;"", D328 * PercentualTijolo, "")</f>
        <v/>
      </c>
      <c r="G328" s="4" t="str" cm="1">
        <f t="array" ref="G328">IF(A328=1, AporteInicial * PercentualPapel, IF(A328&lt;&gt;"", J327, ""))</f>
        <v/>
      </c>
      <c r="H328" s="4" t="str" cm="1">
        <f t="array" ref="H328">IF(A328&lt;&gt;"", G328 * RendimentoPapelCenario, "")</f>
        <v/>
      </c>
      <c r="I328" s="4" t="str" cm="1">
        <f t="array" ref="I328">IF(A328&lt;&gt;"", G328 * (ValorizacaoPapelCenario/12), "")</f>
        <v/>
      </c>
      <c r="J328" s="4" t="str">
        <f t="shared" si="11"/>
        <v/>
      </c>
      <c r="K328" s="4" t="str" cm="1">
        <f t="array" ref="K328">IF(A328=1, AporteInicial * PercentualTijolo, IF(A328&lt;&gt;"", N327, ""))</f>
        <v/>
      </c>
      <c r="L328" s="4" t="str" cm="1">
        <f t="array" ref="L328">IF(A328&lt;&gt;"", K328 * RendimentoTijoloCenario, "")</f>
        <v/>
      </c>
      <c r="M328" s="4" t="str" cm="1">
        <f t="array" ref="M328">IF(A328&lt;&gt;"", K328 * (ValorizacaoTijoloCenario/12), "")</f>
        <v/>
      </c>
      <c r="N328" s="4" t="str">
        <f>IF(A328&lt;&gt;"", K328 + F328 + L328 + M328, "")</f>
        <v/>
      </c>
      <c r="O328" s="4" t="str">
        <f>IF(A328&lt;&gt;"", H328 + L328, "")</f>
        <v/>
      </c>
      <c r="P328" s="4" t="str">
        <f>IF(A328&lt;&gt;"", J328 + N328, "")</f>
        <v/>
      </c>
    </row>
    <row r="329" spans="1:16">
      <c r="A329" t="str" cm="1">
        <f t="array" ref="A329">IF(ROW()-1 &lt;= AnosSimulacao*12, ROW()-1, "")</f>
        <v/>
      </c>
      <c r="B329" t="str">
        <f t="shared" si="10"/>
        <v/>
      </c>
      <c r="D329" s="4" t="str" cm="1">
        <f t="array" ref="D329">IF(A329=1, AporteInicial+AporteMensal, IF(A329&lt;&gt;"", AporteMensal, ""))</f>
        <v/>
      </c>
      <c r="E329" s="4" t="str" cm="1">
        <f t="array" ref="E329">IF(A329&lt;&gt;"", D329 * PercentualPapel, "")</f>
        <v/>
      </c>
      <c r="F329" s="4" t="str" cm="1">
        <f t="array" ref="F329">IF(A329&lt;&gt;"", D329 * PercentualTijolo, "")</f>
        <v/>
      </c>
      <c r="G329" s="4" t="str" cm="1">
        <f t="array" ref="G329">IF(A329=1, AporteInicial * PercentualPapel, IF(A329&lt;&gt;"", J328, ""))</f>
        <v/>
      </c>
      <c r="H329" s="4" t="str" cm="1">
        <f t="array" ref="H329">IF(A329&lt;&gt;"", G329 * RendimentoPapelCenario, "")</f>
        <v/>
      </c>
      <c r="I329" s="4" t="str" cm="1">
        <f t="array" ref="I329">IF(A329&lt;&gt;"", G329 * (ValorizacaoPapelCenario/12), "")</f>
        <v/>
      </c>
      <c r="J329" s="4" t="str">
        <f t="shared" si="11"/>
        <v/>
      </c>
      <c r="K329" s="4" t="str" cm="1">
        <f t="array" ref="K329">IF(A329=1, AporteInicial * PercentualTijolo, IF(A329&lt;&gt;"", N328, ""))</f>
        <v/>
      </c>
      <c r="L329" s="4" t="str" cm="1">
        <f t="array" ref="L329">IF(A329&lt;&gt;"", K329 * RendimentoTijoloCenario, "")</f>
        <v/>
      </c>
      <c r="M329" s="4" t="str" cm="1">
        <f t="array" ref="M329">IF(A329&lt;&gt;"", K329 * (ValorizacaoTijoloCenario/12), "")</f>
        <v/>
      </c>
      <c r="N329" s="4" t="str">
        <f>IF(A329&lt;&gt;"", K329 + F329 + L329 + M329, "")</f>
        <v/>
      </c>
      <c r="O329" s="4" t="str">
        <f>IF(A329&lt;&gt;"", H329 + L329, "")</f>
        <v/>
      </c>
      <c r="P329" s="4" t="str">
        <f>IF(A329&lt;&gt;"", J329 + N329, "")</f>
        <v/>
      </c>
    </row>
    <row r="330" spans="1:16">
      <c r="A330" t="str" cm="1">
        <f t="array" ref="A330">IF(ROW()-1 &lt;= AnosSimulacao*12, ROW()-1, "")</f>
        <v/>
      </c>
      <c r="B330" t="str">
        <f t="shared" si="10"/>
        <v/>
      </c>
      <c r="D330" s="4" t="str" cm="1">
        <f t="array" ref="D330">IF(A330=1, AporteInicial+AporteMensal, IF(A330&lt;&gt;"", AporteMensal, ""))</f>
        <v/>
      </c>
      <c r="E330" s="4" t="str" cm="1">
        <f t="array" ref="E330">IF(A330&lt;&gt;"", D330 * PercentualPapel, "")</f>
        <v/>
      </c>
      <c r="F330" s="4" t="str" cm="1">
        <f t="array" ref="F330">IF(A330&lt;&gt;"", D330 * PercentualTijolo, "")</f>
        <v/>
      </c>
      <c r="G330" s="4" t="str" cm="1">
        <f t="array" ref="G330">IF(A330=1, AporteInicial * PercentualPapel, IF(A330&lt;&gt;"", J329, ""))</f>
        <v/>
      </c>
      <c r="H330" s="4" t="str" cm="1">
        <f t="array" ref="H330">IF(A330&lt;&gt;"", G330 * RendimentoPapelCenario, "")</f>
        <v/>
      </c>
      <c r="I330" s="4" t="str" cm="1">
        <f t="array" ref="I330">IF(A330&lt;&gt;"", G330 * (ValorizacaoPapelCenario/12), "")</f>
        <v/>
      </c>
      <c r="J330" s="4" t="str">
        <f t="shared" si="11"/>
        <v/>
      </c>
      <c r="K330" s="4" t="str" cm="1">
        <f t="array" ref="K330">IF(A330=1, AporteInicial * PercentualTijolo, IF(A330&lt;&gt;"", N329, ""))</f>
        <v/>
      </c>
      <c r="L330" s="4" t="str" cm="1">
        <f t="array" ref="L330">IF(A330&lt;&gt;"", K330 * RendimentoTijoloCenario, "")</f>
        <v/>
      </c>
      <c r="M330" s="4" t="str" cm="1">
        <f t="array" ref="M330">IF(A330&lt;&gt;"", K330 * (ValorizacaoTijoloCenario/12), "")</f>
        <v/>
      </c>
      <c r="N330" s="4" t="str">
        <f>IF(A330&lt;&gt;"", K330 + F330 + L330 + M330, "")</f>
        <v/>
      </c>
      <c r="O330" s="4" t="str">
        <f>IF(A330&lt;&gt;"", H330 + L330, "")</f>
        <v/>
      </c>
      <c r="P330" s="4" t="str">
        <f>IF(A330&lt;&gt;"", J330 + N330, "")</f>
        <v/>
      </c>
    </row>
    <row r="331" spans="1:16">
      <c r="A331" t="str" cm="1">
        <f t="array" ref="A331">IF(ROW()-1 &lt;= AnosSimulacao*12, ROW()-1, "")</f>
        <v/>
      </c>
      <c r="B331" t="str">
        <f t="shared" si="10"/>
        <v/>
      </c>
      <c r="D331" s="4" t="str" cm="1">
        <f t="array" ref="D331">IF(A331=1, AporteInicial+AporteMensal, IF(A331&lt;&gt;"", AporteMensal, ""))</f>
        <v/>
      </c>
      <c r="E331" s="4" t="str" cm="1">
        <f t="array" ref="E331">IF(A331&lt;&gt;"", D331 * PercentualPapel, "")</f>
        <v/>
      </c>
      <c r="F331" s="4" t="str" cm="1">
        <f t="array" ref="F331">IF(A331&lt;&gt;"", D331 * PercentualTijolo, "")</f>
        <v/>
      </c>
      <c r="G331" s="4" t="str" cm="1">
        <f t="array" ref="G331">IF(A331=1, AporteInicial * PercentualPapel, IF(A331&lt;&gt;"", J330, ""))</f>
        <v/>
      </c>
      <c r="H331" s="4" t="str" cm="1">
        <f t="array" ref="H331">IF(A331&lt;&gt;"", G331 * RendimentoPapelCenario, "")</f>
        <v/>
      </c>
      <c r="I331" s="4" t="str" cm="1">
        <f t="array" ref="I331">IF(A331&lt;&gt;"", G331 * (ValorizacaoPapelCenario/12), "")</f>
        <v/>
      </c>
      <c r="J331" s="4" t="str">
        <f t="shared" si="11"/>
        <v/>
      </c>
      <c r="K331" s="4" t="str" cm="1">
        <f t="array" ref="K331">IF(A331=1, AporteInicial * PercentualTijolo, IF(A331&lt;&gt;"", N330, ""))</f>
        <v/>
      </c>
      <c r="L331" s="4" t="str" cm="1">
        <f t="array" ref="L331">IF(A331&lt;&gt;"", K331 * RendimentoTijoloCenario, "")</f>
        <v/>
      </c>
      <c r="M331" s="4" t="str" cm="1">
        <f t="array" ref="M331">IF(A331&lt;&gt;"", K331 * (ValorizacaoTijoloCenario/12), "")</f>
        <v/>
      </c>
      <c r="N331" s="4" t="str">
        <f>IF(A331&lt;&gt;"", K331 + F331 + L331 + M331, "")</f>
        <v/>
      </c>
      <c r="O331" s="4" t="str">
        <f>IF(A331&lt;&gt;"", H331 + L331, "")</f>
        <v/>
      </c>
      <c r="P331" s="4" t="str">
        <f>IF(A331&lt;&gt;"", J331 + N331, "")</f>
        <v/>
      </c>
    </row>
    <row r="332" spans="1:16">
      <c r="A332" t="str" cm="1">
        <f t="array" ref="A332">IF(ROW()-1 &lt;= AnosSimulacao*12, ROW()-1, "")</f>
        <v/>
      </c>
      <c r="B332" t="str">
        <f t="shared" si="10"/>
        <v/>
      </c>
      <c r="D332" s="4" t="str" cm="1">
        <f t="array" ref="D332">IF(A332=1, AporteInicial+AporteMensal, IF(A332&lt;&gt;"", AporteMensal, ""))</f>
        <v/>
      </c>
      <c r="E332" s="4" t="str" cm="1">
        <f t="array" ref="E332">IF(A332&lt;&gt;"", D332 * PercentualPapel, "")</f>
        <v/>
      </c>
      <c r="F332" s="4" t="str" cm="1">
        <f t="array" ref="F332">IF(A332&lt;&gt;"", D332 * PercentualTijolo, "")</f>
        <v/>
      </c>
      <c r="G332" s="4" t="str" cm="1">
        <f t="array" ref="G332">IF(A332=1, AporteInicial * PercentualPapel, IF(A332&lt;&gt;"", J331, ""))</f>
        <v/>
      </c>
      <c r="H332" s="4" t="str" cm="1">
        <f t="array" ref="H332">IF(A332&lt;&gt;"", G332 * RendimentoPapelCenario, "")</f>
        <v/>
      </c>
      <c r="I332" s="4" t="str" cm="1">
        <f t="array" ref="I332">IF(A332&lt;&gt;"", G332 * (ValorizacaoPapelCenario/12), "")</f>
        <v/>
      </c>
      <c r="J332" s="4" t="str">
        <f t="shared" si="11"/>
        <v/>
      </c>
      <c r="K332" s="4" t="str" cm="1">
        <f t="array" ref="K332">IF(A332=1, AporteInicial * PercentualTijolo, IF(A332&lt;&gt;"", N331, ""))</f>
        <v/>
      </c>
      <c r="L332" s="4" t="str" cm="1">
        <f t="array" ref="L332">IF(A332&lt;&gt;"", K332 * RendimentoTijoloCenario, "")</f>
        <v/>
      </c>
      <c r="M332" s="4" t="str" cm="1">
        <f t="array" ref="M332">IF(A332&lt;&gt;"", K332 * (ValorizacaoTijoloCenario/12), "")</f>
        <v/>
      </c>
      <c r="N332" s="4" t="str">
        <f>IF(A332&lt;&gt;"", K332 + F332 + L332 + M332, "")</f>
        <v/>
      </c>
      <c r="O332" s="4" t="str">
        <f>IF(A332&lt;&gt;"", H332 + L332, "")</f>
        <v/>
      </c>
      <c r="P332" s="4" t="str">
        <f>IF(A332&lt;&gt;"", J332 + N332, "")</f>
        <v/>
      </c>
    </row>
    <row r="333" spans="1:16">
      <c r="A333" t="str" cm="1">
        <f t="array" ref="A333">IF(ROW()-1 &lt;= AnosSimulacao*12, ROW()-1, "")</f>
        <v/>
      </c>
      <c r="B333" t="str">
        <f t="shared" si="10"/>
        <v/>
      </c>
      <c r="D333" s="4" t="str" cm="1">
        <f t="array" ref="D333">IF(A333=1, AporteInicial+AporteMensal, IF(A333&lt;&gt;"", AporteMensal, ""))</f>
        <v/>
      </c>
      <c r="E333" s="4" t="str" cm="1">
        <f t="array" ref="E333">IF(A333&lt;&gt;"", D333 * PercentualPapel, "")</f>
        <v/>
      </c>
      <c r="F333" s="4" t="str" cm="1">
        <f t="array" ref="F333">IF(A333&lt;&gt;"", D333 * PercentualTijolo, "")</f>
        <v/>
      </c>
      <c r="G333" s="4" t="str" cm="1">
        <f t="array" ref="G333">IF(A333=1, AporteInicial * PercentualPapel, IF(A333&lt;&gt;"", J332, ""))</f>
        <v/>
      </c>
      <c r="H333" s="4" t="str" cm="1">
        <f t="array" ref="H333">IF(A333&lt;&gt;"", G333 * RendimentoPapelCenario, "")</f>
        <v/>
      </c>
      <c r="I333" s="4" t="str" cm="1">
        <f t="array" ref="I333">IF(A333&lt;&gt;"", G333 * (ValorizacaoPapelCenario/12), "")</f>
        <v/>
      </c>
      <c r="J333" s="4" t="str">
        <f t="shared" si="11"/>
        <v/>
      </c>
      <c r="K333" s="4" t="str" cm="1">
        <f t="array" ref="K333">IF(A333=1, AporteInicial * PercentualTijolo, IF(A333&lt;&gt;"", N332, ""))</f>
        <v/>
      </c>
      <c r="L333" s="4" t="str" cm="1">
        <f t="array" ref="L333">IF(A333&lt;&gt;"", K333 * RendimentoTijoloCenario, "")</f>
        <v/>
      </c>
      <c r="M333" s="4" t="str" cm="1">
        <f t="array" ref="M333">IF(A333&lt;&gt;"", K333 * (ValorizacaoTijoloCenario/12), "")</f>
        <v/>
      </c>
      <c r="N333" s="4" t="str">
        <f>IF(A333&lt;&gt;"", K333 + F333 + L333 + M333, "")</f>
        <v/>
      </c>
      <c r="O333" s="4" t="str">
        <f>IF(A333&lt;&gt;"", H333 + L333, "")</f>
        <v/>
      </c>
      <c r="P333" s="4" t="str">
        <f>IF(A333&lt;&gt;"", J333 + N333, "")</f>
        <v/>
      </c>
    </row>
    <row r="334" spans="1:16">
      <c r="A334" t="str" cm="1">
        <f t="array" ref="A334">IF(ROW()-1 &lt;= AnosSimulacao*12, ROW()-1, "")</f>
        <v/>
      </c>
      <c r="B334" t="str">
        <f t="shared" si="10"/>
        <v/>
      </c>
      <c r="D334" s="4" t="str" cm="1">
        <f t="array" ref="D334">IF(A334=1, AporteInicial+AporteMensal, IF(A334&lt;&gt;"", AporteMensal, ""))</f>
        <v/>
      </c>
      <c r="E334" s="4" t="str" cm="1">
        <f t="array" ref="E334">IF(A334&lt;&gt;"", D334 * PercentualPapel, "")</f>
        <v/>
      </c>
      <c r="F334" s="4" t="str" cm="1">
        <f t="array" ref="F334">IF(A334&lt;&gt;"", D334 * PercentualTijolo, "")</f>
        <v/>
      </c>
      <c r="G334" s="4" t="str" cm="1">
        <f t="array" ref="G334">IF(A334=1, AporteInicial * PercentualPapel, IF(A334&lt;&gt;"", J333, ""))</f>
        <v/>
      </c>
      <c r="H334" s="4" t="str" cm="1">
        <f t="array" ref="H334">IF(A334&lt;&gt;"", G334 * RendimentoPapelCenario, "")</f>
        <v/>
      </c>
      <c r="I334" s="4" t="str" cm="1">
        <f t="array" ref="I334">IF(A334&lt;&gt;"", G334 * (ValorizacaoPapelCenario/12), "")</f>
        <v/>
      </c>
      <c r="J334" s="4" t="str">
        <f t="shared" si="11"/>
        <v/>
      </c>
      <c r="K334" s="4" t="str" cm="1">
        <f t="array" ref="K334">IF(A334=1, AporteInicial * PercentualTijolo, IF(A334&lt;&gt;"", N333, ""))</f>
        <v/>
      </c>
      <c r="L334" s="4" t="str" cm="1">
        <f t="array" ref="L334">IF(A334&lt;&gt;"", K334 * RendimentoTijoloCenario, "")</f>
        <v/>
      </c>
      <c r="M334" s="4" t="str" cm="1">
        <f t="array" ref="M334">IF(A334&lt;&gt;"", K334 * (ValorizacaoTijoloCenario/12), "")</f>
        <v/>
      </c>
      <c r="N334" s="4" t="str">
        <f>IF(A334&lt;&gt;"", K334 + F334 + L334 + M334, "")</f>
        <v/>
      </c>
      <c r="O334" s="4" t="str">
        <f>IF(A334&lt;&gt;"", H334 + L334, "")</f>
        <v/>
      </c>
      <c r="P334" s="4" t="str">
        <f>IF(A334&lt;&gt;"", J334 + N334, "")</f>
        <v/>
      </c>
    </row>
    <row r="335" spans="1:16">
      <c r="A335" t="str" cm="1">
        <f t="array" ref="A335">IF(ROW()-1 &lt;= AnosSimulacao*12, ROW()-1, "")</f>
        <v/>
      </c>
      <c r="B335" t="str">
        <f t="shared" si="10"/>
        <v/>
      </c>
      <c r="D335" s="4" t="str" cm="1">
        <f t="array" ref="D335">IF(A335=1, AporteInicial+AporteMensal, IF(A335&lt;&gt;"", AporteMensal, ""))</f>
        <v/>
      </c>
      <c r="E335" s="4" t="str" cm="1">
        <f t="array" ref="E335">IF(A335&lt;&gt;"", D335 * PercentualPapel, "")</f>
        <v/>
      </c>
      <c r="F335" s="4" t="str" cm="1">
        <f t="array" ref="F335">IF(A335&lt;&gt;"", D335 * PercentualTijolo, "")</f>
        <v/>
      </c>
      <c r="G335" s="4" t="str" cm="1">
        <f t="array" ref="G335">IF(A335=1, AporteInicial * PercentualPapel, IF(A335&lt;&gt;"", J334, ""))</f>
        <v/>
      </c>
      <c r="H335" s="4" t="str" cm="1">
        <f t="array" ref="H335">IF(A335&lt;&gt;"", G335 * RendimentoPapelCenario, "")</f>
        <v/>
      </c>
      <c r="I335" s="4" t="str" cm="1">
        <f t="array" ref="I335">IF(A335&lt;&gt;"", G335 * (ValorizacaoPapelCenario/12), "")</f>
        <v/>
      </c>
      <c r="J335" s="4" t="str">
        <f t="shared" si="11"/>
        <v/>
      </c>
      <c r="K335" s="4" t="str" cm="1">
        <f t="array" ref="K335">IF(A335=1, AporteInicial * PercentualTijolo, IF(A335&lt;&gt;"", N334, ""))</f>
        <v/>
      </c>
      <c r="L335" s="4" t="str" cm="1">
        <f t="array" ref="L335">IF(A335&lt;&gt;"", K335 * RendimentoTijoloCenario, "")</f>
        <v/>
      </c>
      <c r="M335" s="4" t="str" cm="1">
        <f t="array" ref="M335">IF(A335&lt;&gt;"", K335 * (ValorizacaoTijoloCenario/12), "")</f>
        <v/>
      </c>
      <c r="N335" s="4" t="str">
        <f>IF(A335&lt;&gt;"", K335 + F335 + L335 + M335, "")</f>
        <v/>
      </c>
      <c r="O335" s="4" t="str">
        <f>IF(A335&lt;&gt;"", H335 + L335, "")</f>
        <v/>
      </c>
      <c r="P335" s="4" t="str">
        <f>IF(A335&lt;&gt;"", J335 + N335, "")</f>
        <v/>
      </c>
    </row>
    <row r="336" spans="1:16">
      <c r="A336" t="str" cm="1">
        <f t="array" ref="A336">IF(ROW()-1 &lt;= AnosSimulacao*12, ROW()-1, "")</f>
        <v/>
      </c>
      <c r="B336" t="str">
        <f t="shared" si="10"/>
        <v/>
      </c>
      <c r="D336" s="4" t="str" cm="1">
        <f t="array" ref="D336">IF(A336=1, AporteInicial+AporteMensal, IF(A336&lt;&gt;"", AporteMensal, ""))</f>
        <v/>
      </c>
      <c r="E336" s="4" t="str" cm="1">
        <f t="array" ref="E336">IF(A336&lt;&gt;"", D336 * PercentualPapel, "")</f>
        <v/>
      </c>
      <c r="F336" s="4" t="str" cm="1">
        <f t="array" ref="F336">IF(A336&lt;&gt;"", D336 * PercentualTijolo, "")</f>
        <v/>
      </c>
      <c r="G336" s="4" t="str" cm="1">
        <f t="array" ref="G336">IF(A336=1, AporteInicial * PercentualPapel, IF(A336&lt;&gt;"", J335, ""))</f>
        <v/>
      </c>
      <c r="H336" s="4" t="str" cm="1">
        <f t="array" ref="H336">IF(A336&lt;&gt;"", G336 * RendimentoPapelCenario, "")</f>
        <v/>
      </c>
      <c r="I336" s="4" t="str" cm="1">
        <f t="array" ref="I336">IF(A336&lt;&gt;"", G336 * (ValorizacaoPapelCenario/12), "")</f>
        <v/>
      </c>
      <c r="J336" s="4" t="str">
        <f t="shared" si="11"/>
        <v/>
      </c>
      <c r="K336" s="4" t="str" cm="1">
        <f t="array" ref="K336">IF(A336=1, AporteInicial * PercentualTijolo, IF(A336&lt;&gt;"", N335, ""))</f>
        <v/>
      </c>
      <c r="L336" s="4" t="str" cm="1">
        <f t="array" ref="L336">IF(A336&lt;&gt;"", K336 * RendimentoTijoloCenario, "")</f>
        <v/>
      </c>
      <c r="M336" s="4" t="str" cm="1">
        <f t="array" ref="M336">IF(A336&lt;&gt;"", K336 * (ValorizacaoTijoloCenario/12), "")</f>
        <v/>
      </c>
      <c r="N336" s="4" t="str">
        <f>IF(A336&lt;&gt;"", K336 + F336 + L336 + M336, "")</f>
        <v/>
      </c>
      <c r="O336" s="4" t="str">
        <f>IF(A336&lt;&gt;"", H336 + L336, "")</f>
        <v/>
      </c>
      <c r="P336" s="4" t="str">
        <f>IF(A336&lt;&gt;"", J336 + N336, "")</f>
        <v/>
      </c>
    </row>
    <row r="337" spans="1:16">
      <c r="A337" t="str" cm="1">
        <f t="array" ref="A337">IF(ROW()-1 &lt;= AnosSimulacao*12, ROW()-1, "")</f>
        <v/>
      </c>
      <c r="B337" t="str">
        <f t="shared" si="10"/>
        <v/>
      </c>
      <c r="D337" s="4" t="str" cm="1">
        <f t="array" ref="D337">IF(A337=1, AporteInicial+AporteMensal, IF(A337&lt;&gt;"", AporteMensal, ""))</f>
        <v/>
      </c>
      <c r="E337" s="4" t="str" cm="1">
        <f t="array" ref="E337">IF(A337&lt;&gt;"", D337 * PercentualPapel, "")</f>
        <v/>
      </c>
      <c r="F337" s="4" t="str" cm="1">
        <f t="array" ref="F337">IF(A337&lt;&gt;"", D337 * PercentualTijolo, "")</f>
        <v/>
      </c>
      <c r="G337" s="4" t="str" cm="1">
        <f t="array" ref="G337">IF(A337=1, AporteInicial * PercentualPapel, IF(A337&lt;&gt;"", J336, ""))</f>
        <v/>
      </c>
      <c r="H337" s="4" t="str" cm="1">
        <f t="array" ref="H337">IF(A337&lt;&gt;"", G337 * RendimentoPapelCenario, "")</f>
        <v/>
      </c>
      <c r="I337" s="4" t="str" cm="1">
        <f t="array" ref="I337">IF(A337&lt;&gt;"", G337 * (ValorizacaoPapelCenario/12), "")</f>
        <v/>
      </c>
      <c r="J337" s="4" t="str">
        <f t="shared" si="11"/>
        <v/>
      </c>
      <c r="K337" s="4" t="str" cm="1">
        <f t="array" ref="K337">IF(A337=1, AporteInicial * PercentualTijolo, IF(A337&lt;&gt;"", N336, ""))</f>
        <v/>
      </c>
      <c r="L337" s="4" t="str" cm="1">
        <f t="array" ref="L337">IF(A337&lt;&gt;"", K337 * RendimentoTijoloCenario, "")</f>
        <v/>
      </c>
      <c r="M337" s="4" t="str" cm="1">
        <f t="array" ref="M337">IF(A337&lt;&gt;"", K337 * (ValorizacaoTijoloCenario/12), "")</f>
        <v/>
      </c>
      <c r="N337" s="4" t="str">
        <f>IF(A337&lt;&gt;"", K337 + F337 + L337 + M337, "")</f>
        <v/>
      </c>
      <c r="O337" s="4" t="str">
        <f>IF(A337&lt;&gt;"", H337 + L337, "")</f>
        <v/>
      </c>
      <c r="P337" s="4" t="str">
        <f>IF(A337&lt;&gt;"", J337 + N337, "")</f>
        <v/>
      </c>
    </row>
    <row r="338" spans="1:16">
      <c r="A338" t="str" cm="1">
        <f t="array" ref="A338">IF(ROW()-1 &lt;= AnosSimulacao*12, ROW()-1, "")</f>
        <v/>
      </c>
      <c r="B338" t="str">
        <f t="shared" si="10"/>
        <v/>
      </c>
      <c r="D338" s="4" t="str" cm="1">
        <f t="array" ref="D338">IF(A338=1, AporteInicial+AporteMensal, IF(A338&lt;&gt;"", AporteMensal, ""))</f>
        <v/>
      </c>
      <c r="E338" s="4" t="str" cm="1">
        <f t="array" ref="E338">IF(A338&lt;&gt;"", D338 * PercentualPapel, "")</f>
        <v/>
      </c>
      <c r="F338" s="4" t="str" cm="1">
        <f t="array" ref="F338">IF(A338&lt;&gt;"", D338 * PercentualTijolo, "")</f>
        <v/>
      </c>
      <c r="G338" s="4" t="str" cm="1">
        <f t="array" ref="G338">IF(A338=1, AporteInicial * PercentualPapel, IF(A338&lt;&gt;"", J337, ""))</f>
        <v/>
      </c>
      <c r="H338" s="4" t="str" cm="1">
        <f t="array" ref="H338">IF(A338&lt;&gt;"", G338 * RendimentoPapelCenario, "")</f>
        <v/>
      </c>
      <c r="I338" s="4" t="str" cm="1">
        <f t="array" ref="I338">IF(A338&lt;&gt;"", G338 * (ValorizacaoPapelCenario/12), "")</f>
        <v/>
      </c>
      <c r="J338" s="4" t="str">
        <f t="shared" si="11"/>
        <v/>
      </c>
      <c r="K338" s="4" t="str" cm="1">
        <f t="array" ref="K338">IF(A338=1, AporteInicial * PercentualTijolo, IF(A338&lt;&gt;"", N337, ""))</f>
        <v/>
      </c>
      <c r="L338" s="4" t="str" cm="1">
        <f t="array" ref="L338">IF(A338&lt;&gt;"", K338 * RendimentoTijoloCenario, "")</f>
        <v/>
      </c>
      <c r="M338" s="4" t="str" cm="1">
        <f t="array" ref="M338">IF(A338&lt;&gt;"", K338 * (ValorizacaoTijoloCenario/12), "")</f>
        <v/>
      </c>
      <c r="N338" s="4" t="str">
        <f>IF(A338&lt;&gt;"", K338 + F338 + L338 + M338, "")</f>
        <v/>
      </c>
      <c r="O338" s="4" t="str">
        <f>IF(A338&lt;&gt;"", H338 + L338, "")</f>
        <v/>
      </c>
      <c r="P338" s="4" t="str">
        <f>IF(A338&lt;&gt;"", J338 + N338, "")</f>
        <v/>
      </c>
    </row>
    <row r="339" spans="1:16">
      <c r="A339" t="str" cm="1">
        <f t="array" ref="A339">IF(ROW()-1 &lt;= AnosSimulacao*12, ROW()-1, "")</f>
        <v/>
      </c>
      <c r="B339" t="str">
        <f t="shared" si="10"/>
        <v/>
      </c>
      <c r="D339" s="4" t="str" cm="1">
        <f t="array" ref="D339">IF(A339=1, AporteInicial+AporteMensal, IF(A339&lt;&gt;"", AporteMensal, ""))</f>
        <v/>
      </c>
      <c r="E339" s="4" t="str" cm="1">
        <f t="array" ref="E339">IF(A339&lt;&gt;"", D339 * PercentualPapel, "")</f>
        <v/>
      </c>
      <c r="F339" s="4" t="str" cm="1">
        <f t="array" ref="F339">IF(A339&lt;&gt;"", D339 * PercentualTijolo, "")</f>
        <v/>
      </c>
      <c r="G339" s="4" t="str" cm="1">
        <f t="array" ref="G339">IF(A339=1, AporteInicial * PercentualPapel, IF(A339&lt;&gt;"", J338, ""))</f>
        <v/>
      </c>
      <c r="H339" s="4" t="str" cm="1">
        <f t="array" ref="H339">IF(A339&lt;&gt;"", G339 * RendimentoPapelCenario, "")</f>
        <v/>
      </c>
      <c r="I339" s="4" t="str" cm="1">
        <f t="array" ref="I339">IF(A339&lt;&gt;"", G339 * (ValorizacaoPapelCenario/12), "")</f>
        <v/>
      </c>
      <c r="J339" s="4" t="str">
        <f t="shared" si="11"/>
        <v/>
      </c>
      <c r="K339" s="4" t="str" cm="1">
        <f t="array" ref="K339">IF(A339=1, AporteInicial * PercentualTijolo, IF(A339&lt;&gt;"", N338, ""))</f>
        <v/>
      </c>
      <c r="L339" s="4" t="str" cm="1">
        <f t="array" ref="L339">IF(A339&lt;&gt;"", K339 * RendimentoTijoloCenario, "")</f>
        <v/>
      </c>
      <c r="M339" s="4" t="str" cm="1">
        <f t="array" ref="M339">IF(A339&lt;&gt;"", K339 * (ValorizacaoTijoloCenario/12), "")</f>
        <v/>
      </c>
      <c r="N339" s="4" t="str">
        <f>IF(A339&lt;&gt;"", K339 + F339 + L339 + M339, "")</f>
        <v/>
      </c>
      <c r="O339" s="4" t="str">
        <f>IF(A339&lt;&gt;"", H339 + L339, "")</f>
        <v/>
      </c>
      <c r="P339" s="4" t="str">
        <f>IF(A339&lt;&gt;"", J339 + N339, "")</f>
        <v/>
      </c>
    </row>
    <row r="340" spans="1:16">
      <c r="A340" t="str" cm="1">
        <f t="array" ref="A340">IF(ROW()-1 &lt;= AnosSimulacao*12, ROW()-1, "")</f>
        <v/>
      </c>
      <c r="B340" t="str">
        <f t="shared" si="10"/>
        <v/>
      </c>
      <c r="D340" s="4" t="str" cm="1">
        <f t="array" ref="D340">IF(A340=1, AporteInicial+AporteMensal, IF(A340&lt;&gt;"", AporteMensal, ""))</f>
        <v/>
      </c>
      <c r="E340" s="4" t="str" cm="1">
        <f t="array" ref="E340">IF(A340&lt;&gt;"", D340 * PercentualPapel, "")</f>
        <v/>
      </c>
      <c r="F340" s="4" t="str" cm="1">
        <f t="array" ref="F340">IF(A340&lt;&gt;"", D340 * PercentualTijolo, "")</f>
        <v/>
      </c>
      <c r="G340" s="4" t="str" cm="1">
        <f t="array" ref="G340">IF(A340=1, AporteInicial * PercentualPapel, IF(A340&lt;&gt;"", J339, ""))</f>
        <v/>
      </c>
      <c r="H340" s="4" t="str" cm="1">
        <f t="array" ref="H340">IF(A340&lt;&gt;"", G340 * RendimentoPapelCenario, "")</f>
        <v/>
      </c>
      <c r="I340" s="4" t="str" cm="1">
        <f t="array" ref="I340">IF(A340&lt;&gt;"", G340 * (ValorizacaoPapelCenario/12), "")</f>
        <v/>
      </c>
      <c r="J340" s="4" t="str">
        <f t="shared" si="11"/>
        <v/>
      </c>
      <c r="K340" s="4" t="str" cm="1">
        <f t="array" ref="K340">IF(A340=1, AporteInicial * PercentualTijolo, IF(A340&lt;&gt;"", N339, ""))</f>
        <v/>
      </c>
      <c r="L340" s="4" t="str" cm="1">
        <f t="array" ref="L340">IF(A340&lt;&gt;"", K340 * RendimentoTijoloCenario, "")</f>
        <v/>
      </c>
      <c r="M340" s="4" t="str" cm="1">
        <f t="array" ref="M340">IF(A340&lt;&gt;"", K340 * (ValorizacaoTijoloCenario/12), "")</f>
        <v/>
      </c>
      <c r="N340" s="4" t="str">
        <f>IF(A340&lt;&gt;"", K340 + F340 + L340 + M340, "")</f>
        <v/>
      </c>
      <c r="O340" s="4" t="str">
        <f>IF(A340&lt;&gt;"", H340 + L340, "")</f>
        <v/>
      </c>
      <c r="P340" s="4" t="str">
        <f>IF(A340&lt;&gt;"", J340 + N340, "")</f>
        <v/>
      </c>
    </row>
    <row r="341" spans="1:16">
      <c r="A341" t="str" cm="1">
        <f t="array" ref="A341">IF(ROW()-1 &lt;= AnosSimulacao*12, ROW()-1, "")</f>
        <v/>
      </c>
      <c r="B341" t="str">
        <f t="shared" si="10"/>
        <v/>
      </c>
      <c r="D341" s="4" t="str" cm="1">
        <f t="array" ref="D341">IF(A341=1, AporteInicial+AporteMensal, IF(A341&lt;&gt;"", AporteMensal, ""))</f>
        <v/>
      </c>
      <c r="E341" s="4" t="str" cm="1">
        <f t="array" ref="E341">IF(A341&lt;&gt;"", D341 * PercentualPapel, "")</f>
        <v/>
      </c>
      <c r="F341" s="4" t="str" cm="1">
        <f t="array" ref="F341">IF(A341&lt;&gt;"", D341 * PercentualTijolo, "")</f>
        <v/>
      </c>
      <c r="G341" s="4" t="str" cm="1">
        <f t="array" ref="G341">IF(A341=1, AporteInicial * PercentualPapel, IF(A341&lt;&gt;"", J340, ""))</f>
        <v/>
      </c>
      <c r="H341" s="4" t="str" cm="1">
        <f t="array" ref="H341">IF(A341&lt;&gt;"", G341 * RendimentoPapelCenario, "")</f>
        <v/>
      </c>
      <c r="I341" s="4" t="str" cm="1">
        <f t="array" ref="I341">IF(A341&lt;&gt;"", G341 * (ValorizacaoPapelCenario/12), "")</f>
        <v/>
      </c>
      <c r="J341" s="4" t="str">
        <f t="shared" si="11"/>
        <v/>
      </c>
      <c r="K341" s="4" t="str" cm="1">
        <f t="array" ref="K341">IF(A341=1, AporteInicial * PercentualTijolo, IF(A341&lt;&gt;"", N340, ""))</f>
        <v/>
      </c>
      <c r="L341" s="4" t="str" cm="1">
        <f t="array" ref="L341">IF(A341&lt;&gt;"", K341 * RendimentoTijoloCenario, "")</f>
        <v/>
      </c>
      <c r="M341" s="4" t="str" cm="1">
        <f t="array" ref="M341">IF(A341&lt;&gt;"", K341 * (ValorizacaoTijoloCenario/12), "")</f>
        <v/>
      </c>
      <c r="N341" s="4" t="str">
        <f>IF(A341&lt;&gt;"", K341 + F341 + L341 + M341, "")</f>
        <v/>
      </c>
      <c r="O341" s="4" t="str">
        <f>IF(A341&lt;&gt;"", H341 + L341, "")</f>
        <v/>
      </c>
      <c r="P341" s="4" t="str">
        <f>IF(A341&lt;&gt;"", J341 + N341, "")</f>
        <v/>
      </c>
    </row>
    <row r="342" spans="1:16">
      <c r="A342" t="str" cm="1">
        <f t="array" ref="A342">IF(ROW()-1 &lt;= AnosSimulacao*12, ROW()-1, "")</f>
        <v/>
      </c>
      <c r="B342" t="str">
        <f t="shared" si="10"/>
        <v/>
      </c>
      <c r="D342" s="4" t="str" cm="1">
        <f t="array" ref="D342">IF(A342=1, AporteInicial+AporteMensal, IF(A342&lt;&gt;"", AporteMensal, ""))</f>
        <v/>
      </c>
      <c r="E342" s="4" t="str" cm="1">
        <f t="array" ref="E342">IF(A342&lt;&gt;"", D342 * PercentualPapel, "")</f>
        <v/>
      </c>
      <c r="F342" s="4" t="str" cm="1">
        <f t="array" ref="F342">IF(A342&lt;&gt;"", D342 * PercentualTijolo, "")</f>
        <v/>
      </c>
      <c r="G342" s="4" t="str" cm="1">
        <f t="array" ref="G342">IF(A342=1, AporteInicial * PercentualPapel, IF(A342&lt;&gt;"", J341, ""))</f>
        <v/>
      </c>
      <c r="H342" s="4" t="str" cm="1">
        <f t="array" ref="H342">IF(A342&lt;&gt;"", G342 * RendimentoPapelCenario, "")</f>
        <v/>
      </c>
      <c r="I342" s="4" t="str" cm="1">
        <f t="array" ref="I342">IF(A342&lt;&gt;"", G342 * (ValorizacaoPapelCenario/12), "")</f>
        <v/>
      </c>
      <c r="J342" s="4" t="str">
        <f t="shared" si="11"/>
        <v/>
      </c>
      <c r="K342" s="4" t="str" cm="1">
        <f t="array" ref="K342">IF(A342=1, AporteInicial * PercentualTijolo, IF(A342&lt;&gt;"", N341, ""))</f>
        <v/>
      </c>
      <c r="L342" s="4" t="str" cm="1">
        <f t="array" ref="L342">IF(A342&lt;&gt;"", K342 * RendimentoTijoloCenario, "")</f>
        <v/>
      </c>
      <c r="M342" s="4" t="str" cm="1">
        <f t="array" ref="M342">IF(A342&lt;&gt;"", K342 * (ValorizacaoTijoloCenario/12), "")</f>
        <v/>
      </c>
      <c r="N342" s="4" t="str">
        <f>IF(A342&lt;&gt;"", K342 + F342 + L342 + M342, "")</f>
        <v/>
      </c>
      <c r="O342" s="4" t="str">
        <f>IF(A342&lt;&gt;"", H342 + L342, "")</f>
        <v/>
      </c>
      <c r="P342" s="4" t="str">
        <f>IF(A342&lt;&gt;"", J342 + N342, "")</f>
        <v/>
      </c>
    </row>
    <row r="343" spans="1:16">
      <c r="A343" t="str" cm="1">
        <f t="array" ref="A343">IF(ROW()-1 &lt;= AnosSimulacao*12, ROW()-1, "")</f>
        <v/>
      </c>
      <c r="B343" t="str">
        <f t="shared" si="10"/>
        <v/>
      </c>
      <c r="D343" s="4" t="str" cm="1">
        <f t="array" ref="D343">IF(A343=1, AporteInicial+AporteMensal, IF(A343&lt;&gt;"", AporteMensal, ""))</f>
        <v/>
      </c>
      <c r="E343" s="4" t="str" cm="1">
        <f t="array" ref="E343">IF(A343&lt;&gt;"", D343 * PercentualPapel, "")</f>
        <v/>
      </c>
      <c r="F343" s="4" t="str" cm="1">
        <f t="array" ref="F343">IF(A343&lt;&gt;"", D343 * PercentualTijolo, "")</f>
        <v/>
      </c>
      <c r="G343" s="4" t="str" cm="1">
        <f t="array" ref="G343">IF(A343=1, AporteInicial * PercentualPapel, IF(A343&lt;&gt;"", J342, ""))</f>
        <v/>
      </c>
      <c r="H343" s="4" t="str" cm="1">
        <f t="array" ref="H343">IF(A343&lt;&gt;"", G343 * RendimentoPapelCenario, "")</f>
        <v/>
      </c>
      <c r="I343" s="4" t="str" cm="1">
        <f t="array" ref="I343">IF(A343&lt;&gt;"", G343 * (ValorizacaoPapelCenario/12), "")</f>
        <v/>
      </c>
      <c r="J343" s="4" t="str">
        <f t="shared" si="11"/>
        <v/>
      </c>
      <c r="K343" s="4" t="str" cm="1">
        <f t="array" ref="K343">IF(A343=1, AporteInicial * PercentualTijolo, IF(A343&lt;&gt;"", N342, ""))</f>
        <v/>
      </c>
      <c r="L343" s="4" t="str" cm="1">
        <f t="array" ref="L343">IF(A343&lt;&gt;"", K343 * RendimentoTijoloCenario, "")</f>
        <v/>
      </c>
      <c r="M343" s="4" t="str" cm="1">
        <f t="array" ref="M343">IF(A343&lt;&gt;"", K343 * (ValorizacaoTijoloCenario/12), "")</f>
        <v/>
      </c>
      <c r="N343" s="4" t="str">
        <f>IF(A343&lt;&gt;"", K343 + F343 + L343 + M343, "")</f>
        <v/>
      </c>
      <c r="O343" s="4" t="str">
        <f>IF(A343&lt;&gt;"", H343 + L343, "")</f>
        <v/>
      </c>
      <c r="P343" s="4" t="str">
        <f>IF(A343&lt;&gt;"", J343 + N343, "")</f>
        <v/>
      </c>
    </row>
    <row r="344" spans="1:16">
      <c r="A344" t="str" cm="1">
        <f t="array" ref="A344">IF(ROW()-1 &lt;= AnosSimulacao*12, ROW()-1, "")</f>
        <v/>
      </c>
      <c r="B344" t="str">
        <f t="shared" si="10"/>
        <v/>
      </c>
      <c r="D344" s="4" t="str" cm="1">
        <f t="array" ref="D344">IF(A344=1, AporteInicial+AporteMensal, IF(A344&lt;&gt;"", AporteMensal, ""))</f>
        <v/>
      </c>
      <c r="E344" s="4" t="str" cm="1">
        <f t="array" ref="E344">IF(A344&lt;&gt;"", D344 * PercentualPapel, "")</f>
        <v/>
      </c>
      <c r="F344" s="4" t="str" cm="1">
        <f t="array" ref="F344">IF(A344&lt;&gt;"", D344 * PercentualTijolo, "")</f>
        <v/>
      </c>
      <c r="G344" s="4" t="str" cm="1">
        <f t="array" ref="G344">IF(A344=1, AporteInicial * PercentualPapel, IF(A344&lt;&gt;"", J343, ""))</f>
        <v/>
      </c>
      <c r="H344" s="4" t="str" cm="1">
        <f t="array" ref="H344">IF(A344&lt;&gt;"", G344 * RendimentoPapelCenario, "")</f>
        <v/>
      </c>
      <c r="I344" s="4" t="str" cm="1">
        <f t="array" ref="I344">IF(A344&lt;&gt;"", G344 * (ValorizacaoPapelCenario/12), "")</f>
        <v/>
      </c>
      <c r="J344" s="4" t="str">
        <f t="shared" si="11"/>
        <v/>
      </c>
      <c r="K344" s="4" t="str" cm="1">
        <f t="array" ref="K344">IF(A344=1, AporteInicial * PercentualTijolo, IF(A344&lt;&gt;"", N343, ""))</f>
        <v/>
      </c>
      <c r="L344" s="4" t="str" cm="1">
        <f t="array" ref="L344">IF(A344&lt;&gt;"", K344 * RendimentoTijoloCenario, "")</f>
        <v/>
      </c>
      <c r="M344" s="4" t="str" cm="1">
        <f t="array" ref="M344">IF(A344&lt;&gt;"", K344 * (ValorizacaoTijoloCenario/12), "")</f>
        <v/>
      </c>
      <c r="N344" s="4" t="str">
        <f>IF(A344&lt;&gt;"", K344 + F344 + L344 + M344, "")</f>
        <v/>
      </c>
      <c r="O344" s="4" t="str">
        <f>IF(A344&lt;&gt;"", H344 + L344, "")</f>
        <v/>
      </c>
      <c r="P344" s="4" t="str">
        <f>IF(A344&lt;&gt;"", J344 + N344, "")</f>
        <v/>
      </c>
    </row>
    <row r="345" spans="1:16">
      <c r="A345" t="str" cm="1">
        <f t="array" ref="A345">IF(ROW()-1 &lt;= AnosSimulacao*12, ROW()-1, "")</f>
        <v/>
      </c>
      <c r="B345" t="str">
        <f t="shared" si="10"/>
        <v/>
      </c>
      <c r="D345" s="4" t="str" cm="1">
        <f t="array" ref="D345">IF(A345=1, AporteInicial+AporteMensal, IF(A345&lt;&gt;"", AporteMensal, ""))</f>
        <v/>
      </c>
      <c r="E345" s="4" t="str" cm="1">
        <f t="array" ref="E345">IF(A345&lt;&gt;"", D345 * PercentualPapel, "")</f>
        <v/>
      </c>
      <c r="F345" s="4" t="str" cm="1">
        <f t="array" ref="F345">IF(A345&lt;&gt;"", D345 * PercentualTijolo, "")</f>
        <v/>
      </c>
      <c r="G345" s="4" t="str" cm="1">
        <f t="array" ref="G345">IF(A345=1, AporteInicial * PercentualPapel, IF(A345&lt;&gt;"", J344, ""))</f>
        <v/>
      </c>
      <c r="H345" s="4" t="str" cm="1">
        <f t="array" ref="H345">IF(A345&lt;&gt;"", G345 * RendimentoPapelCenario, "")</f>
        <v/>
      </c>
      <c r="I345" s="4" t="str" cm="1">
        <f t="array" ref="I345">IF(A345&lt;&gt;"", G345 * (ValorizacaoPapelCenario/12), "")</f>
        <v/>
      </c>
      <c r="J345" s="4" t="str">
        <f t="shared" si="11"/>
        <v/>
      </c>
      <c r="K345" s="4" t="str" cm="1">
        <f t="array" ref="K345">IF(A345=1, AporteInicial * PercentualTijolo, IF(A345&lt;&gt;"", N344, ""))</f>
        <v/>
      </c>
      <c r="L345" s="4" t="str" cm="1">
        <f t="array" ref="L345">IF(A345&lt;&gt;"", K345 * RendimentoTijoloCenario, "")</f>
        <v/>
      </c>
      <c r="M345" s="4" t="str" cm="1">
        <f t="array" ref="M345">IF(A345&lt;&gt;"", K345 * (ValorizacaoTijoloCenario/12), "")</f>
        <v/>
      </c>
      <c r="N345" s="4" t="str">
        <f>IF(A345&lt;&gt;"", K345 + F345 + L345 + M345, "")</f>
        <v/>
      </c>
      <c r="O345" s="4" t="str">
        <f>IF(A345&lt;&gt;"", H345 + L345, "")</f>
        <v/>
      </c>
      <c r="P345" s="4" t="str">
        <f>IF(A345&lt;&gt;"", J345 + N345, "")</f>
        <v/>
      </c>
    </row>
    <row r="346" spans="1:16">
      <c r="A346" t="str" cm="1">
        <f t="array" ref="A346">IF(ROW()-1 &lt;= AnosSimulacao*12, ROW()-1, "")</f>
        <v/>
      </c>
      <c r="B346" t="str">
        <f t="shared" si="10"/>
        <v/>
      </c>
      <c r="D346" s="4" t="str" cm="1">
        <f t="array" ref="D346">IF(A346=1, AporteInicial+AporteMensal, IF(A346&lt;&gt;"", AporteMensal, ""))</f>
        <v/>
      </c>
      <c r="E346" s="4" t="str" cm="1">
        <f t="array" ref="E346">IF(A346&lt;&gt;"", D346 * PercentualPapel, "")</f>
        <v/>
      </c>
      <c r="F346" s="4" t="str" cm="1">
        <f t="array" ref="F346">IF(A346&lt;&gt;"", D346 * PercentualTijolo, "")</f>
        <v/>
      </c>
      <c r="G346" s="4" t="str" cm="1">
        <f t="array" ref="G346">IF(A346=1, AporteInicial * PercentualPapel, IF(A346&lt;&gt;"", J345, ""))</f>
        <v/>
      </c>
      <c r="H346" s="4" t="str" cm="1">
        <f t="array" ref="H346">IF(A346&lt;&gt;"", G346 * RendimentoPapelCenario, "")</f>
        <v/>
      </c>
      <c r="I346" s="4" t="str" cm="1">
        <f t="array" ref="I346">IF(A346&lt;&gt;"", G346 * (ValorizacaoPapelCenario/12), "")</f>
        <v/>
      </c>
      <c r="J346" s="4" t="str">
        <f t="shared" si="11"/>
        <v/>
      </c>
      <c r="K346" s="4" t="str" cm="1">
        <f t="array" ref="K346">IF(A346=1, AporteInicial * PercentualTijolo, IF(A346&lt;&gt;"", N345, ""))</f>
        <v/>
      </c>
      <c r="L346" s="4" t="str" cm="1">
        <f t="array" ref="L346">IF(A346&lt;&gt;"", K346 * RendimentoTijoloCenario, "")</f>
        <v/>
      </c>
      <c r="M346" s="4" t="str" cm="1">
        <f t="array" ref="M346">IF(A346&lt;&gt;"", K346 * (ValorizacaoTijoloCenario/12), "")</f>
        <v/>
      </c>
      <c r="N346" s="4" t="str">
        <f>IF(A346&lt;&gt;"", K346 + F346 + L346 + M346, "")</f>
        <v/>
      </c>
      <c r="O346" s="4" t="str">
        <f>IF(A346&lt;&gt;"", H346 + L346, "")</f>
        <v/>
      </c>
      <c r="P346" s="4" t="str">
        <f>IF(A346&lt;&gt;"", J346 + N346, "")</f>
        <v/>
      </c>
    </row>
    <row r="347" spans="1:16">
      <c r="A347" t="str" cm="1">
        <f t="array" ref="A347">IF(ROW()-1 &lt;= AnosSimulacao*12, ROW()-1, "")</f>
        <v/>
      </c>
      <c r="B347" t="str">
        <f t="shared" si="10"/>
        <v/>
      </c>
      <c r="D347" s="4" t="str" cm="1">
        <f t="array" ref="D347">IF(A347=1, AporteInicial+AporteMensal, IF(A347&lt;&gt;"", AporteMensal, ""))</f>
        <v/>
      </c>
      <c r="E347" s="4" t="str" cm="1">
        <f t="array" ref="E347">IF(A347&lt;&gt;"", D347 * PercentualPapel, "")</f>
        <v/>
      </c>
      <c r="F347" s="4" t="str" cm="1">
        <f t="array" ref="F347">IF(A347&lt;&gt;"", D347 * PercentualTijolo, "")</f>
        <v/>
      </c>
      <c r="G347" s="4" t="str" cm="1">
        <f t="array" ref="G347">IF(A347=1, AporteInicial * PercentualPapel, IF(A347&lt;&gt;"", J346, ""))</f>
        <v/>
      </c>
      <c r="H347" s="4" t="str" cm="1">
        <f t="array" ref="H347">IF(A347&lt;&gt;"", G347 * RendimentoPapelCenario, "")</f>
        <v/>
      </c>
      <c r="I347" s="4" t="str" cm="1">
        <f t="array" ref="I347">IF(A347&lt;&gt;"", G347 * (ValorizacaoPapelCenario/12), "")</f>
        <v/>
      </c>
      <c r="J347" s="4" t="str">
        <f t="shared" si="11"/>
        <v/>
      </c>
      <c r="K347" s="4" t="str" cm="1">
        <f t="array" ref="K347">IF(A347=1, AporteInicial * PercentualTijolo, IF(A347&lt;&gt;"", N346, ""))</f>
        <v/>
      </c>
      <c r="L347" s="4" t="str" cm="1">
        <f t="array" ref="L347">IF(A347&lt;&gt;"", K347 * RendimentoTijoloCenario, "")</f>
        <v/>
      </c>
      <c r="M347" s="4" t="str" cm="1">
        <f t="array" ref="M347">IF(A347&lt;&gt;"", K347 * (ValorizacaoTijoloCenario/12), "")</f>
        <v/>
      </c>
      <c r="N347" s="4" t="str">
        <f>IF(A347&lt;&gt;"", K347 + F347 + L347 + M347, "")</f>
        <v/>
      </c>
      <c r="O347" s="4" t="str">
        <f>IF(A347&lt;&gt;"", H347 + L347, "")</f>
        <v/>
      </c>
      <c r="P347" s="4" t="str">
        <f>IF(A347&lt;&gt;"", J347 + N347, "")</f>
        <v/>
      </c>
    </row>
    <row r="348" spans="1:16">
      <c r="A348" t="str" cm="1">
        <f t="array" ref="A348">IF(ROW()-1 &lt;= AnosSimulacao*12, ROW()-1, "")</f>
        <v/>
      </c>
      <c r="B348" t="str">
        <f t="shared" si="10"/>
        <v/>
      </c>
      <c r="D348" s="4" t="str" cm="1">
        <f t="array" ref="D348">IF(A348=1, AporteInicial+AporteMensal, IF(A348&lt;&gt;"", AporteMensal, ""))</f>
        <v/>
      </c>
      <c r="E348" s="4" t="str" cm="1">
        <f t="array" ref="E348">IF(A348&lt;&gt;"", D348 * PercentualPapel, "")</f>
        <v/>
      </c>
      <c r="F348" s="4" t="str" cm="1">
        <f t="array" ref="F348">IF(A348&lt;&gt;"", D348 * PercentualTijolo, "")</f>
        <v/>
      </c>
      <c r="G348" s="4" t="str" cm="1">
        <f t="array" ref="G348">IF(A348=1, AporteInicial * PercentualPapel, IF(A348&lt;&gt;"", J347, ""))</f>
        <v/>
      </c>
      <c r="H348" s="4" t="str" cm="1">
        <f t="array" ref="H348">IF(A348&lt;&gt;"", G348 * RendimentoPapelCenario, "")</f>
        <v/>
      </c>
      <c r="I348" s="4" t="str" cm="1">
        <f t="array" ref="I348">IF(A348&lt;&gt;"", G348 * (ValorizacaoPapelCenario/12), "")</f>
        <v/>
      </c>
      <c r="J348" s="4" t="str">
        <f t="shared" si="11"/>
        <v/>
      </c>
      <c r="K348" s="4" t="str" cm="1">
        <f t="array" ref="K348">IF(A348=1, AporteInicial * PercentualTijolo, IF(A348&lt;&gt;"", N347, ""))</f>
        <v/>
      </c>
      <c r="L348" s="4" t="str" cm="1">
        <f t="array" ref="L348">IF(A348&lt;&gt;"", K348 * RendimentoTijoloCenario, "")</f>
        <v/>
      </c>
      <c r="M348" s="4" t="str" cm="1">
        <f t="array" ref="M348">IF(A348&lt;&gt;"", K348 * (ValorizacaoTijoloCenario/12), "")</f>
        <v/>
      </c>
      <c r="N348" s="4" t="str">
        <f>IF(A348&lt;&gt;"", K348 + F348 + L348 + M348, "")</f>
        <v/>
      </c>
      <c r="O348" s="4" t="str">
        <f>IF(A348&lt;&gt;"", H348 + L348, "")</f>
        <v/>
      </c>
      <c r="P348" s="4" t="str">
        <f>IF(A348&lt;&gt;"", J348 + N348, "")</f>
        <v/>
      </c>
    </row>
    <row r="349" spans="1:16">
      <c r="A349" t="str" cm="1">
        <f t="array" ref="A349">IF(ROW()-1 &lt;= AnosSimulacao*12, ROW()-1, "")</f>
        <v/>
      </c>
      <c r="B349" t="str">
        <f t="shared" si="10"/>
        <v/>
      </c>
      <c r="D349" s="4" t="str" cm="1">
        <f t="array" ref="D349">IF(A349=1, AporteInicial+AporteMensal, IF(A349&lt;&gt;"", AporteMensal, ""))</f>
        <v/>
      </c>
      <c r="E349" s="4" t="str" cm="1">
        <f t="array" ref="E349">IF(A349&lt;&gt;"", D349 * PercentualPapel, "")</f>
        <v/>
      </c>
      <c r="F349" s="4" t="str" cm="1">
        <f t="array" ref="F349">IF(A349&lt;&gt;"", D349 * PercentualTijolo, "")</f>
        <v/>
      </c>
      <c r="G349" s="4" t="str" cm="1">
        <f t="array" ref="G349">IF(A349=1, AporteInicial * PercentualPapel, IF(A349&lt;&gt;"", J348, ""))</f>
        <v/>
      </c>
      <c r="H349" s="4" t="str" cm="1">
        <f t="array" ref="H349">IF(A349&lt;&gt;"", G349 * RendimentoPapelCenario, "")</f>
        <v/>
      </c>
      <c r="I349" s="4" t="str" cm="1">
        <f t="array" ref="I349">IF(A349&lt;&gt;"", G349 * (ValorizacaoPapelCenario/12), "")</f>
        <v/>
      </c>
      <c r="J349" s="4" t="str">
        <f t="shared" si="11"/>
        <v/>
      </c>
      <c r="K349" s="4" t="str" cm="1">
        <f t="array" ref="K349">IF(A349=1, AporteInicial * PercentualTijolo, IF(A349&lt;&gt;"", N348, ""))</f>
        <v/>
      </c>
      <c r="L349" s="4" t="str" cm="1">
        <f t="array" ref="L349">IF(A349&lt;&gt;"", K349 * RendimentoTijoloCenario, "")</f>
        <v/>
      </c>
      <c r="M349" s="4" t="str" cm="1">
        <f t="array" ref="M349">IF(A349&lt;&gt;"", K349 * (ValorizacaoTijoloCenario/12), "")</f>
        <v/>
      </c>
      <c r="N349" s="4" t="str">
        <f>IF(A349&lt;&gt;"", K349 + F349 + L349 + M349, "")</f>
        <v/>
      </c>
      <c r="O349" s="4" t="str">
        <f>IF(A349&lt;&gt;"", H349 + L349, "")</f>
        <v/>
      </c>
      <c r="P349" s="4" t="str">
        <f>IF(A349&lt;&gt;"", J349 + N349, "")</f>
        <v/>
      </c>
    </row>
    <row r="350" spans="1:16">
      <c r="A350" t="str" cm="1">
        <f t="array" ref="A350">IF(ROW()-1 &lt;= AnosSimulacao*12, ROW()-1, "")</f>
        <v/>
      </c>
      <c r="B350" t="str">
        <f t="shared" si="10"/>
        <v/>
      </c>
      <c r="D350" s="4" t="str" cm="1">
        <f t="array" ref="D350">IF(A350=1, AporteInicial+AporteMensal, IF(A350&lt;&gt;"", AporteMensal, ""))</f>
        <v/>
      </c>
      <c r="E350" s="4" t="str" cm="1">
        <f t="array" ref="E350">IF(A350&lt;&gt;"", D350 * PercentualPapel, "")</f>
        <v/>
      </c>
      <c r="F350" s="4" t="str" cm="1">
        <f t="array" ref="F350">IF(A350&lt;&gt;"", D350 * PercentualTijolo, "")</f>
        <v/>
      </c>
      <c r="G350" s="4" t="str" cm="1">
        <f t="array" ref="G350">IF(A350=1, AporteInicial * PercentualPapel, IF(A350&lt;&gt;"", J349, ""))</f>
        <v/>
      </c>
      <c r="H350" s="4" t="str" cm="1">
        <f t="array" ref="H350">IF(A350&lt;&gt;"", G350 * RendimentoPapelCenario, "")</f>
        <v/>
      </c>
      <c r="I350" s="4" t="str" cm="1">
        <f t="array" ref="I350">IF(A350&lt;&gt;"", G350 * (ValorizacaoPapelCenario/12), "")</f>
        <v/>
      </c>
      <c r="J350" s="4" t="str">
        <f t="shared" si="11"/>
        <v/>
      </c>
      <c r="K350" s="4" t="str" cm="1">
        <f t="array" ref="K350">IF(A350=1, AporteInicial * PercentualTijolo, IF(A350&lt;&gt;"", N349, ""))</f>
        <v/>
      </c>
      <c r="L350" s="4" t="str" cm="1">
        <f t="array" ref="L350">IF(A350&lt;&gt;"", K350 * RendimentoTijoloCenario, "")</f>
        <v/>
      </c>
      <c r="M350" s="4" t="str" cm="1">
        <f t="array" ref="M350">IF(A350&lt;&gt;"", K350 * (ValorizacaoTijoloCenario/12), "")</f>
        <v/>
      </c>
      <c r="N350" s="4" t="str">
        <f>IF(A350&lt;&gt;"", K350 + F350 + L350 + M350, "")</f>
        <v/>
      </c>
      <c r="O350" s="4" t="str">
        <f>IF(A350&lt;&gt;"", H350 + L350, "")</f>
        <v/>
      </c>
      <c r="P350" s="4" t="str">
        <f>IF(A350&lt;&gt;"", J350 + N350, "")</f>
        <v/>
      </c>
    </row>
    <row r="351" spans="1:16">
      <c r="A351" t="str" cm="1">
        <f t="array" ref="A351">IF(ROW()-1 &lt;= AnosSimulacao*12, ROW()-1, "")</f>
        <v/>
      </c>
      <c r="B351" t="str">
        <f t="shared" si="10"/>
        <v/>
      </c>
      <c r="D351" s="4" t="str" cm="1">
        <f t="array" ref="D351">IF(A351=1, AporteInicial+AporteMensal, IF(A351&lt;&gt;"", AporteMensal, ""))</f>
        <v/>
      </c>
      <c r="E351" s="4" t="str" cm="1">
        <f t="array" ref="E351">IF(A351&lt;&gt;"", D351 * PercentualPapel, "")</f>
        <v/>
      </c>
      <c r="F351" s="4" t="str" cm="1">
        <f t="array" ref="F351">IF(A351&lt;&gt;"", D351 * PercentualTijolo, "")</f>
        <v/>
      </c>
      <c r="G351" s="4" t="str" cm="1">
        <f t="array" ref="G351">IF(A351=1, AporteInicial * PercentualPapel, IF(A351&lt;&gt;"", J350, ""))</f>
        <v/>
      </c>
      <c r="H351" s="4" t="str" cm="1">
        <f t="array" ref="H351">IF(A351&lt;&gt;"", G351 * RendimentoPapelCenario, "")</f>
        <v/>
      </c>
      <c r="I351" s="4" t="str" cm="1">
        <f t="array" ref="I351">IF(A351&lt;&gt;"", G351 * (ValorizacaoPapelCenario/12), "")</f>
        <v/>
      </c>
      <c r="J351" s="4" t="str">
        <f t="shared" si="11"/>
        <v/>
      </c>
      <c r="K351" s="4" t="str" cm="1">
        <f t="array" ref="K351">IF(A351=1, AporteInicial * PercentualTijolo, IF(A351&lt;&gt;"", N350, ""))</f>
        <v/>
      </c>
      <c r="L351" s="4" t="str" cm="1">
        <f t="array" ref="L351">IF(A351&lt;&gt;"", K351 * RendimentoTijoloCenario, "")</f>
        <v/>
      </c>
      <c r="M351" s="4" t="str" cm="1">
        <f t="array" ref="M351">IF(A351&lt;&gt;"", K351 * (ValorizacaoTijoloCenario/12), "")</f>
        <v/>
      </c>
      <c r="N351" s="4" t="str">
        <f>IF(A351&lt;&gt;"", K351 + F351 + L351 + M351, "")</f>
        <v/>
      </c>
      <c r="O351" s="4" t="str">
        <f>IF(A351&lt;&gt;"", H351 + L351, "")</f>
        <v/>
      </c>
      <c r="P351" s="4" t="str">
        <f>IF(A351&lt;&gt;"", J351 + N351, "")</f>
        <v/>
      </c>
    </row>
    <row r="352" spans="1:16">
      <c r="A352" t="str" cm="1">
        <f t="array" ref="A352">IF(ROW()-1 &lt;= AnosSimulacao*12, ROW()-1, "")</f>
        <v/>
      </c>
      <c r="B352" t="str">
        <f t="shared" si="10"/>
        <v/>
      </c>
      <c r="D352" s="4" t="str" cm="1">
        <f t="array" ref="D352">IF(A352=1, AporteInicial+AporteMensal, IF(A352&lt;&gt;"", AporteMensal, ""))</f>
        <v/>
      </c>
      <c r="E352" s="4" t="str" cm="1">
        <f t="array" ref="E352">IF(A352&lt;&gt;"", D352 * PercentualPapel, "")</f>
        <v/>
      </c>
      <c r="F352" s="4" t="str" cm="1">
        <f t="array" ref="F352">IF(A352&lt;&gt;"", D352 * PercentualTijolo, "")</f>
        <v/>
      </c>
      <c r="G352" s="4" t="str" cm="1">
        <f t="array" ref="G352">IF(A352=1, AporteInicial * PercentualPapel, IF(A352&lt;&gt;"", J351, ""))</f>
        <v/>
      </c>
      <c r="H352" s="4" t="str" cm="1">
        <f t="array" ref="H352">IF(A352&lt;&gt;"", G352 * RendimentoPapelCenario, "")</f>
        <v/>
      </c>
      <c r="I352" s="4" t="str" cm="1">
        <f t="array" ref="I352">IF(A352&lt;&gt;"", G352 * (ValorizacaoPapelCenario/12), "")</f>
        <v/>
      </c>
      <c r="J352" s="4" t="str">
        <f t="shared" si="11"/>
        <v/>
      </c>
      <c r="K352" s="4" t="str" cm="1">
        <f t="array" ref="K352">IF(A352=1, AporteInicial * PercentualTijolo, IF(A352&lt;&gt;"", N351, ""))</f>
        <v/>
      </c>
      <c r="L352" s="4" t="str" cm="1">
        <f t="array" ref="L352">IF(A352&lt;&gt;"", K352 * RendimentoTijoloCenario, "")</f>
        <v/>
      </c>
      <c r="M352" s="4" t="str" cm="1">
        <f t="array" ref="M352">IF(A352&lt;&gt;"", K352 * (ValorizacaoTijoloCenario/12), "")</f>
        <v/>
      </c>
      <c r="N352" s="4" t="str">
        <f>IF(A352&lt;&gt;"", K352 + F352 + L352 + M352, "")</f>
        <v/>
      </c>
      <c r="O352" s="4" t="str">
        <f>IF(A352&lt;&gt;"", H352 + L352, "")</f>
        <v/>
      </c>
      <c r="P352" s="4" t="str">
        <f>IF(A352&lt;&gt;"", J352 + N352, "")</f>
        <v/>
      </c>
    </row>
    <row r="353" spans="1:16">
      <c r="A353" t="str" cm="1">
        <f t="array" ref="A353">IF(ROW()-1 &lt;= AnosSimulacao*12, ROW()-1, "")</f>
        <v/>
      </c>
      <c r="B353" t="str">
        <f t="shared" si="10"/>
        <v/>
      </c>
      <c r="D353" s="4" t="str" cm="1">
        <f t="array" ref="D353">IF(A353=1, AporteInicial+AporteMensal, IF(A353&lt;&gt;"", AporteMensal, ""))</f>
        <v/>
      </c>
      <c r="E353" s="4" t="str" cm="1">
        <f t="array" ref="E353">IF(A353&lt;&gt;"", D353 * PercentualPapel, "")</f>
        <v/>
      </c>
      <c r="F353" s="4" t="str" cm="1">
        <f t="array" ref="F353">IF(A353&lt;&gt;"", D353 * PercentualTijolo, "")</f>
        <v/>
      </c>
      <c r="G353" s="4" t="str" cm="1">
        <f t="array" ref="G353">IF(A353=1, AporteInicial * PercentualPapel, IF(A353&lt;&gt;"", J352, ""))</f>
        <v/>
      </c>
      <c r="H353" s="4" t="str" cm="1">
        <f t="array" ref="H353">IF(A353&lt;&gt;"", G353 * RendimentoPapelCenario, "")</f>
        <v/>
      </c>
      <c r="I353" s="4" t="str" cm="1">
        <f t="array" ref="I353">IF(A353&lt;&gt;"", G353 * (ValorizacaoPapelCenario/12), "")</f>
        <v/>
      </c>
      <c r="J353" s="4" t="str">
        <f t="shared" si="11"/>
        <v/>
      </c>
      <c r="K353" s="4" t="str" cm="1">
        <f t="array" ref="K353">IF(A353=1, AporteInicial * PercentualTijolo, IF(A353&lt;&gt;"", N352, ""))</f>
        <v/>
      </c>
      <c r="L353" s="4" t="str" cm="1">
        <f t="array" ref="L353">IF(A353&lt;&gt;"", K353 * RendimentoTijoloCenario, "")</f>
        <v/>
      </c>
      <c r="M353" s="4" t="str" cm="1">
        <f t="array" ref="M353">IF(A353&lt;&gt;"", K353 * (ValorizacaoTijoloCenario/12), "")</f>
        <v/>
      </c>
      <c r="N353" s="4" t="str">
        <f>IF(A353&lt;&gt;"", K353 + F353 + L353 + M353, "")</f>
        <v/>
      </c>
      <c r="O353" s="4" t="str">
        <f>IF(A353&lt;&gt;"", H353 + L353, "")</f>
        <v/>
      </c>
      <c r="P353" s="4" t="str">
        <f>IF(A353&lt;&gt;"", J353 + N353, "")</f>
        <v/>
      </c>
    </row>
    <row r="354" spans="1:16">
      <c r="A354" t="str" cm="1">
        <f t="array" ref="A354">IF(ROW()-1 &lt;= AnosSimulacao*12, ROW()-1, "")</f>
        <v/>
      </c>
      <c r="B354" t="str">
        <f t="shared" si="10"/>
        <v/>
      </c>
      <c r="D354" s="4" t="str" cm="1">
        <f t="array" ref="D354">IF(A354=1, AporteInicial+AporteMensal, IF(A354&lt;&gt;"", AporteMensal, ""))</f>
        <v/>
      </c>
      <c r="E354" s="4" t="str" cm="1">
        <f t="array" ref="E354">IF(A354&lt;&gt;"", D354 * PercentualPapel, "")</f>
        <v/>
      </c>
      <c r="F354" s="4" t="str" cm="1">
        <f t="array" ref="F354">IF(A354&lt;&gt;"", D354 * PercentualTijolo, "")</f>
        <v/>
      </c>
      <c r="G354" s="4" t="str" cm="1">
        <f t="array" ref="G354">IF(A354=1, AporteInicial * PercentualPapel, IF(A354&lt;&gt;"", J353, ""))</f>
        <v/>
      </c>
      <c r="H354" s="4" t="str" cm="1">
        <f t="array" ref="H354">IF(A354&lt;&gt;"", G354 * RendimentoPapelCenario, "")</f>
        <v/>
      </c>
      <c r="I354" s="4" t="str" cm="1">
        <f t="array" ref="I354">IF(A354&lt;&gt;"", G354 * (ValorizacaoPapelCenario/12), "")</f>
        <v/>
      </c>
      <c r="J354" s="4" t="str">
        <f t="shared" si="11"/>
        <v/>
      </c>
      <c r="K354" s="4" t="str" cm="1">
        <f t="array" ref="K354">IF(A354=1, AporteInicial * PercentualTijolo, IF(A354&lt;&gt;"", N353, ""))</f>
        <v/>
      </c>
      <c r="L354" s="4" t="str" cm="1">
        <f t="array" ref="L354">IF(A354&lt;&gt;"", K354 * RendimentoTijoloCenario, "")</f>
        <v/>
      </c>
      <c r="M354" s="4" t="str" cm="1">
        <f t="array" ref="M354">IF(A354&lt;&gt;"", K354 * (ValorizacaoTijoloCenario/12), "")</f>
        <v/>
      </c>
      <c r="N354" s="4" t="str">
        <f>IF(A354&lt;&gt;"", K354 + F354 + L354 + M354, "")</f>
        <v/>
      </c>
      <c r="O354" s="4" t="str">
        <f>IF(A354&lt;&gt;"", H354 + L354, "")</f>
        <v/>
      </c>
      <c r="P354" s="4" t="str">
        <f>IF(A354&lt;&gt;"", J354 + N354, "")</f>
        <v/>
      </c>
    </row>
    <row r="355" spans="1:16">
      <c r="A355" t="str" cm="1">
        <f t="array" ref="A355">IF(ROW()-1 &lt;= AnosSimulacao*12, ROW()-1, "")</f>
        <v/>
      </c>
      <c r="B355" t="str">
        <f t="shared" si="10"/>
        <v/>
      </c>
      <c r="D355" s="4" t="str" cm="1">
        <f t="array" ref="D355">IF(A355=1, AporteInicial+AporteMensal, IF(A355&lt;&gt;"", AporteMensal, ""))</f>
        <v/>
      </c>
      <c r="E355" s="4" t="str" cm="1">
        <f t="array" ref="E355">IF(A355&lt;&gt;"", D355 * PercentualPapel, "")</f>
        <v/>
      </c>
      <c r="F355" s="4" t="str" cm="1">
        <f t="array" ref="F355">IF(A355&lt;&gt;"", D355 * PercentualTijolo, "")</f>
        <v/>
      </c>
      <c r="G355" s="4" t="str" cm="1">
        <f t="array" ref="G355">IF(A355=1, AporteInicial * PercentualPapel, IF(A355&lt;&gt;"", J354, ""))</f>
        <v/>
      </c>
      <c r="H355" s="4" t="str" cm="1">
        <f t="array" ref="H355">IF(A355&lt;&gt;"", G355 * RendimentoPapelCenario, "")</f>
        <v/>
      </c>
      <c r="I355" s="4" t="str" cm="1">
        <f t="array" ref="I355">IF(A355&lt;&gt;"", G355 * (ValorizacaoPapelCenario/12), "")</f>
        <v/>
      </c>
      <c r="J355" s="4" t="str">
        <f t="shared" si="11"/>
        <v/>
      </c>
      <c r="K355" s="4" t="str" cm="1">
        <f t="array" ref="K355">IF(A355=1, AporteInicial * PercentualTijolo, IF(A355&lt;&gt;"", N354, ""))</f>
        <v/>
      </c>
      <c r="L355" s="4" t="str" cm="1">
        <f t="array" ref="L355">IF(A355&lt;&gt;"", K355 * RendimentoTijoloCenario, "")</f>
        <v/>
      </c>
      <c r="M355" s="4" t="str" cm="1">
        <f t="array" ref="M355">IF(A355&lt;&gt;"", K355 * (ValorizacaoTijoloCenario/12), "")</f>
        <v/>
      </c>
      <c r="N355" s="4" t="str">
        <f>IF(A355&lt;&gt;"", K355 + F355 + L355 + M355, "")</f>
        <v/>
      </c>
      <c r="O355" s="4" t="str">
        <f>IF(A355&lt;&gt;"", H355 + L355, "")</f>
        <v/>
      </c>
      <c r="P355" s="4" t="str">
        <f>IF(A355&lt;&gt;"", J355 + N355, "")</f>
        <v/>
      </c>
    </row>
    <row r="356" spans="1:16">
      <c r="A356" t="str" cm="1">
        <f t="array" ref="A356">IF(ROW()-1 &lt;= AnosSimulacao*12, ROW()-1, "")</f>
        <v/>
      </c>
      <c r="B356" t="str">
        <f t="shared" si="10"/>
        <v/>
      </c>
      <c r="D356" s="4" t="str" cm="1">
        <f t="array" ref="D356">IF(A356=1, AporteInicial+AporteMensal, IF(A356&lt;&gt;"", AporteMensal, ""))</f>
        <v/>
      </c>
      <c r="E356" s="4" t="str" cm="1">
        <f t="array" ref="E356">IF(A356&lt;&gt;"", D356 * PercentualPapel, "")</f>
        <v/>
      </c>
      <c r="F356" s="4" t="str" cm="1">
        <f t="array" ref="F356">IF(A356&lt;&gt;"", D356 * PercentualTijolo, "")</f>
        <v/>
      </c>
      <c r="G356" s="4" t="str" cm="1">
        <f t="array" ref="G356">IF(A356=1, AporteInicial * PercentualPapel, IF(A356&lt;&gt;"", J355, ""))</f>
        <v/>
      </c>
      <c r="H356" s="4" t="str" cm="1">
        <f t="array" ref="H356">IF(A356&lt;&gt;"", G356 * RendimentoPapelCenario, "")</f>
        <v/>
      </c>
      <c r="I356" s="4" t="str" cm="1">
        <f t="array" ref="I356">IF(A356&lt;&gt;"", G356 * (ValorizacaoPapelCenario/12), "")</f>
        <v/>
      </c>
      <c r="J356" s="4" t="str">
        <f t="shared" si="11"/>
        <v/>
      </c>
      <c r="K356" s="4" t="str" cm="1">
        <f t="array" ref="K356">IF(A356=1, AporteInicial * PercentualTijolo, IF(A356&lt;&gt;"", N355, ""))</f>
        <v/>
      </c>
      <c r="L356" s="4" t="str" cm="1">
        <f t="array" ref="L356">IF(A356&lt;&gt;"", K356 * RendimentoTijoloCenario, "")</f>
        <v/>
      </c>
      <c r="M356" s="4" t="str" cm="1">
        <f t="array" ref="M356">IF(A356&lt;&gt;"", K356 * (ValorizacaoTijoloCenario/12), "")</f>
        <v/>
      </c>
      <c r="N356" s="4" t="str">
        <f>IF(A356&lt;&gt;"", K356 + F356 + L356 + M356, "")</f>
        <v/>
      </c>
      <c r="O356" s="4" t="str">
        <f>IF(A356&lt;&gt;"", H356 + L356, "")</f>
        <v/>
      </c>
      <c r="P356" s="4" t="str">
        <f>IF(A356&lt;&gt;"", J356 + N356, "")</f>
        <v/>
      </c>
    </row>
    <row r="357" spans="1:16">
      <c r="A357" t="str" cm="1">
        <f t="array" ref="A357">IF(ROW()-1 &lt;= AnosSimulacao*12, ROW()-1, "")</f>
        <v/>
      </c>
      <c r="B357" t="str">
        <f t="shared" si="10"/>
        <v/>
      </c>
      <c r="D357" s="4" t="str" cm="1">
        <f t="array" ref="D357">IF(A357=1, AporteInicial+AporteMensal, IF(A357&lt;&gt;"", AporteMensal, ""))</f>
        <v/>
      </c>
      <c r="E357" s="4" t="str" cm="1">
        <f t="array" ref="E357">IF(A357&lt;&gt;"", D357 * PercentualPapel, "")</f>
        <v/>
      </c>
      <c r="F357" s="4" t="str" cm="1">
        <f t="array" ref="F357">IF(A357&lt;&gt;"", D357 * PercentualTijolo, "")</f>
        <v/>
      </c>
      <c r="G357" s="4" t="str" cm="1">
        <f t="array" ref="G357">IF(A357=1, AporteInicial * PercentualPapel, IF(A357&lt;&gt;"", J356, ""))</f>
        <v/>
      </c>
      <c r="H357" s="4" t="str" cm="1">
        <f t="array" ref="H357">IF(A357&lt;&gt;"", G357 * RendimentoPapelCenario, "")</f>
        <v/>
      </c>
      <c r="I357" s="4" t="str" cm="1">
        <f t="array" ref="I357">IF(A357&lt;&gt;"", G357 * (ValorizacaoPapelCenario/12), "")</f>
        <v/>
      </c>
      <c r="J357" s="4" t="str">
        <f t="shared" si="11"/>
        <v/>
      </c>
      <c r="K357" s="4" t="str" cm="1">
        <f t="array" ref="K357">IF(A357=1, AporteInicial * PercentualTijolo, IF(A357&lt;&gt;"", N356, ""))</f>
        <v/>
      </c>
      <c r="L357" s="4" t="str" cm="1">
        <f t="array" ref="L357">IF(A357&lt;&gt;"", K357 * RendimentoTijoloCenario, "")</f>
        <v/>
      </c>
      <c r="M357" s="4" t="str" cm="1">
        <f t="array" ref="M357">IF(A357&lt;&gt;"", K357 * (ValorizacaoTijoloCenario/12), "")</f>
        <v/>
      </c>
      <c r="N357" s="4" t="str">
        <f>IF(A357&lt;&gt;"", K357 + F357 + L357 + M357, "")</f>
        <v/>
      </c>
      <c r="O357" s="4" t="str">
        <f>IF(A357&lt;&gt;"", H357 + L357, "")</f>
        <v/>
      </c>
      <c r="P357" s="4" t="str">
        <f>IF(A357&lt;&gt;"", J357 + N357, "")</f>
        <v/>
      </c>
    </row>
    <row r="358" spans="1:16">
      <c r="A358" t="str" cm="1">
        <f t="array" ref="A358">IF(ROW()-1 &lt;= AnosSimulacao*12, ROW()-1, "")</f>
        <v/>
      </c>
      <c r="B358" t="str">
        <f t="shared" si="10"/>
        <v/>
      </c>
      <c r="D358" s="4" t="str" cm="1">
        <f t="array" ref="D358">IF(A358=1, AporteInicial+AporteMensal, IF(A358&lt;&gt;"", AporteMensal, ""))</f>
        <v/>
      </c>
      <c r="E358" s="4" t="str" cm="1">
        <f t="array" ref="E358">IF(A358&lt;&gt;"", D358 * PercentualPapel, "")</f>
        <v/>
      </c>
      <c r="F358" s="4" t="str" cm="1">
        <f t="array" ref="F358">IF(A358&lt;&gt;"", D358 * PercentualTijolo, "")</f>
        <v/>
      </c>
      <c r="G358" s="4" t="str" cm="1">
        <f t="array" ref="G358">IF(A358=1, AporteInicial * PercentualPapel, IF(A358&lt;&gt;"", J357, ""))</f>
        <v/>
      </c>
      <c r="H358" s="4" t="str" cm="1">
        <f t="array" ref="H358">IF(A358&lt;&gt;"", G358 * RendimentoPapelCenario, "")</f>
        <v/>
      </c>
      <c r="I358" s="4" t="str" cm="1">
        <f t="array" ref="I358">IF(A358&lt;&gt;"", G358 * (ValorizacaoPapelCenario/12), "")</f>
        <v/>
      </c>
      <c r="J358" s="4" t="str">
        <f t="shared" si="11"/>
        <v/>
      </c>
      <c r="K358" s="4" t="str" cm="1">
        <f t="array" ref="K358">IF(A358=1, AporteInicial * PercentualTijolo, IF(A358&lt;&gt;"", N357, ""))</f>
        <v/>
      </c>
      <c r="L358" s="4" t="str" cm="1">
        <f t="array" ref="L358">IF(A358&lt;&gt;"", K358 * RendimentoTijoloCenario, "")</f>
        <v/>
      </c>
      <c r="M358" s="4" t="str" cm="1">
        <f t="array" ref="M358">IF(A358&lt;&gt;"", K358 * (ValorizacaoTijoloCenario/12), "")</f>
        <v/>
      </c>
      <c r="N358" s="4" t="str">
        <f>IF(A358&lt;&gt;"", K358 + F358 + L358 + M358, "")</f>
        <v/>
      </c>
      <c r="O358" s="4" t="str">
        <f>IF(A358&lt;&gt;"", H358 + L358, "")</f>
        <v/>
      </c>
      <c r="P358" s="4" t="str">
        <f>IF(A358&lt;&gt;"", J358 + N358, "")</f>
        <v/>
      </c>
    </row>
    <row r="359" spans="1:16">
      <c r="A359" t="str" cm="1">
        <f t="array" ref="A359">IF(ROW()-1 &lt;= AnosSimulacao*12, ROW()-1, "")</f>
        <v/>
      </c>
      <c r="B359" t="str">
        <f t="shared" si="10"/>
        <v/>
      </c>
      <c r="D359" s="4" t="str" cm="1">
        <f t="array" ref="D359">IF(A359=1, AporteInicial+AporteMensal, IF(A359&lt;&gt;"", AporteMensal, ""))</f>
        <v/>
      </c>
      <c r="E359" s="4" t="str" cm="1">
        <f t="array" ref="E359">IF(A359&lt;&gt;"", D359 * PercentualPapel, "")</f>
        <v/>
      </c>
      <c r="F359" s="4" t="str" cm="1">
        <f t="array" ref="F359">IF(A359&lt;&gt;"", D359 * PercentualTijolo, "")</f>
        <v/>
      </c>
      <c r="G359" s="4" t="str" cm="1">
        <f t="array" ref="G359">IF(A359=1, AporteInicial * PercentualPapel, IF(A359&lt;&gt;"", J358, ""))</f>
        <v/>
      </c>
      <c r="H359" s="4" t="str" cm="1">
        <f t="array" ref="H359">IF(A359&lt;&gt;"", G359 * RendimentoPapelCenario, "")</f>
        <v/>
      </c>
      <c r="I359" s="4" t="str" cm="1">
        <f t="array" ref="I359">IF(A359&lt;&gt;"", G359 * (ValorizacaoPapelCenario/12), "")</f>
        <v/>
      </c>
      <c r="J359" s="4" t="str">
        <f t="shared" si="11"/>
        <v/>
      </c>
      <c r="K359" s="4" t="str" cm="1">
        <f t="array" ref="K359">IF(A359=1, AporteInicial * PercentualTijolo, IF(A359&lt;&gt;"", N358, ""))</f>
        <v/>
      </c>
      <c r="L359" s="4" t="str" cm="1">
        <f t="array" ref="L359">IF(A359&lt;&gt;"", K359 * RendimentoTijoloCenario, "")</f>
        <v/>
      </c>
      <c r="M359" s="4" t="str" cm="1">
        <f t="array" ref="M359">IF(A359&lt;&gt;"", K359 * (ValorizacaoTijoloCenario/12), "")</f>
        <v/>
      </c>
      <c r="N359" s="4" t="str">
        <f>IF(A359&lt;&gt;"", K359 + F359 + L359 + M359, "")</f>
        <v/>
      </c>
      <c r="O359" s="4" t="str">
        <f>IF(A359&lt;&gt;"", H359 + L359, "")</f>
        <v/>
      </c>
      <c r="P359" s="4" t="str">
        <f>IF(A359&lt;&gt;"", J359 + N359, "")</f>
        <v/>
      </c>
    </row>
    <row r="360" spans="1:16">
      <c r="A360" t="str" cm="1">
        <f t="array" ref="A360">IF(ROW()-1 &lt;= AnosSimulacao*12, ROW()-1, "")</f>
        <v/>
      </c>
      <c r="B360" t="str">
        <f t="shared" si="10"/>
        <v/>
      </c>
      <c r="D360" s="4" t="str" cm="1">
        <f t="array" ref="D360">IF(A360=1, AporteInicial+AporteMensal, IF(A360&lt;&gt;"", AporteMensal, ""))</f>
        <v/>
      </c>
      <c r="E360" s="4" t="str" cm="1">
        <f t="array" ref="E360">IF(A360&lt;&gt;"", D360 * PercentualPapel, "")</f>
        <v/>
      </c>
      <c r="F360" s="4" t="str" cm="1">
        <f t="array" ref="F360">IF(A360&lt;&gt;"", D360 * PercentualTijolo, "")</f>
        <v/>
      </c>
      <c r="G360" s="4" t="str" cm="1">
        <f t="array" ref="G360">IF(A360=1, AporteInicial * PercentualPapel, IF(A360&lt;&gt;"", J359, ""))</f>
        <v/>
      </c>
      <c r="H360" s="4" t="str" cm="1">
        <f t="array" ref="H360">IF(A360&lt;&gt;"", G360 * RendimentoPapelCenario, "")</f>
        <v/>
      </c>
      <c r="I360" s="4" t="str" cm="1">
        <f t="array" ref="I360">IF(A360&lt;&gt;"", G360 * (ValorizacaoPapelCenario/12), "")</f>
        <v/>
      </c>
      <c r="J360" s="4" t="str">
        <f t="shared" si="11"/>
        <v/>
      </c>
      <c r="K360" s="4" t="str" cm="1">
        <f t="array" ref="K360">IF(A360=1, AporteInicial * PercentualTijolo, IF(A360&lt;&gt;"", N359, ""))</f>
        <v/>
      </c>
      <c r="L360" s="4" t="str" cm="1">
        <f t="array" ref="L360">IF(A360&lt;&gt;"", K360 * RendimentoTijoloCenario, "")</f>
        <v/>
      </c>
      <c r="M360" s="4" t="str" cm="1">
        <f t="array" ref="M360">IF(A360&lt;&gt;"", K360 * (ValorizacaoTijoloCenario/12), "")</f>
        <v/>
      </c>
      <c r="N360" s="4" t="str">
        <f>IF(A360&lt;&gt;"", K360 + F360 + L360 + M360, "")</f>
        <v/>
      </c>
      <c r="O360" s="4" t="str">
        <f>IF(A360&lt;&gt;"", H360 + L360, "")</f>
        <v/>
      </c>
      <c r="P360" s="4" t="str">
        <f>IF(A360&lt;&gt;"", J360 + N360, "")</f>
        <v/>
      </c>
    </row>
    <row r="361" spans="1:16">
      <c r="A361" t="str" cm="1">
        <f t="array" ref="A361">IF(ROW()-1 &lt;= AnosSimulacao*12, ROW()-1, "")</f>
        <v/>
      </c>
      <c r="B361" t="str">
        <f t="shared" si="10"/>
        <v/>
      </c>
      <c r="D361" s="4" t="str" cm="1">
        <f t="array" ref="D361">IF(A361=1, AporteInicial+AporteMensal, IF(A361&lt;&gt;"", AporteMensal, ""))</f>
        <v/>
      </c>
      <c r="E361" s="4" t="str" cm="1">
        <f t="array" ref="E361">IF(A361&lt;&gt;"", D361 * PercentualPapel, "")</f>
        <v/>
      </c>
      <c r="F361" s="4" t="str" cm="1">
        <f t="array" ref="F361">IF(A361&lt;&gt;"", D361 * PercentualTijolo, "")</f>
        <v/>
      </c>
      <c r="G361" s="4" t="str" cm="1">
        <f t="array" ref="G361">IF(A361=1, AporteInicial * PercentualPapel, IF(A361&lt;&gt;"", J360, ""))</f>
        <v/>
      </c>
      <c r="H361" s="4" t="str" cm="1">
        <f t="array" ref="H361">IF(A361&lt;&gt;"", G361 * RendimentoPapelCenario, "")</f>
        <v/>
      </c>
      <c r="I361" s="4" t="str" cm="1">
        <f t="array" ref="I361">IF(A361&lt;&gt;"", G361 * (ValorizacaoPapelCenario/12), "")</f>
        <v/>
      </c>
      <c r="J361" s="4" t="str">
        <f t="shared" si="11"/>
        <v/>
      </c>
      <c r="K361" s="4" t="str" cm="1">
        <f t="array" ref="K361">IF(A361=1, AporteInicial * PercentualTijolo, IF(A361&lt;&gt;"", N360, ""))</f>
        <v/>
      </c>
      <c r="L361" s="4" t="str" cm="1">
        <f t="array" ref="L361">IF(A361&lt;&gt;"", K361 * RendimentoTijoloCenario, "")</f>
        <v/>
      </c>
      <c r="M361" s="4" t="str" cm="1">
        <f t="array" ref="M361">IF(A361&lt;&gt;"", K361 * (ValorizacaoTijoloCenario/12), "")</f>
        <v/>
      </c>
      <c r="N361" s="4" t="str">
        <f>IF(A361&lt;&gt;"", K361 + F361 + L361 + M361, "")</f>
        <v/>
      </c>
      <c r="O361" s="4" t="str">
        <f>IF(A361&lt;&gt;"", H361 + L361, "")</f>
        <v/>
      </c>
      <c r="P361" s="4" t="str">
        <f>IF(A361&lt;&gt;"", J361 + N361, "")</f>
        <v/>
      </c>
    </row>
    <row r="362" spans="1:16">
      <c r="A362" t="str" cm="1">
        <f t="array" ref="A362">IF(ROW()-1 &lt;= AnosSimulacao*12, ROW()-1, "")</f>
        <v/>
      </c>
      <c r="B362" t="str">
        <f t="shared" si="10"/>
        <v/>
      </c>
      <c r="D362" s="4" t="str" cm="1">
        <f t="array" ref="D362">IF(A362=1, AporteInicial+AporteMensal, IF(A362&lt;&gt;"", AporteMensal, ""))</f>
        <v/>
      </c>
      <c r="E362" s="4" t="str" cm="1">
        <f t="array" ref="E362">IF(A362&lt;&gt;"", D362 * PercentualPapel, "")</f>
        <v/>
      </c>
      <c r="F362" s="4" t="str" cm="1">
        <f t="array" ref="F362">IF(A362&lt;&gt;"", D362 * PercentualTijolo, "")</f>
        <v/>
      </c>
      <c r="G362" s="4" t="str" cm="1">
        <f t="array" ref="G362">IF(A362=1, AporteInicial * PercentualPapel, IF(A362&lt;&gt;"", J361, ""))</f>
        <v/>
      </c>
      <c r="H362" s="4" t="str" cm="1">
        <f t="array" ref="H362">IF(A362&lt;&gt;"", G362 * RendimentoPapelCenario, "")</f>
        <v/>
      </c>
      <c r="I362" s="4" t="str" cm="1">
        <f t="array" ref="I362">IF(A362&lt;&gt;"", G362 * (ValorizacaoPapelCenario/12), "")</f>
        <v/>
      </c>
      <c r="J362" s="4" t="str">
        <f t="shared" si="11"/>
        <v/>
      </c>
      <c r="K362" s="4" t="str" cm="1">
        <f t="array" ref="K362">IF(A362=1, AporteInicial * PercentualTijolo, IF(A362&lt;&gt;"", N361, ""))</f>
        <v/>
      </c>
      <c r="L362" s="4" t="str" cm="1">
        <f t="array" ref="L362">IF(A362&lt;&gt;"", K362 * RendimentoTijoloCenario, "")</f>
        <v/>
      </c>
      <c r="M362" s="4" t="str" cm="1">
        <f t="array" ref="M362">IF(A362&lt;&gt;"", K362 * (ValorizacaoTijoloCenario/12), "")</f>
        <v/>
      </c>
      <c r="N362" s="4" t="str">
        <f>IF(A362&lt;&gt;"", K362 + F362 + L362 + M362, "")</f>
        <v/>
      </c>
      <c r="O362" s="4" t="str">
        <f>IF(A362&lt;&gt;"", H362 + L362, "")</f>
        <v/>
      </c>
      <c r="P362" s="4" t="str">
        <f>IF(A362&lt;&gt;"", J362 + N362, "")</f>
        <v/>
      </c>
    </row>
    <row r="363" spans="1:16">
      <c r="A363" t="str" cm="1">
        <f t="array" ref="A363">IF(ROW()-1 &lt;= AnosSimulacao*12, ROW()-1, "")</f>
        <v/>
      </c>
      <c r="B363" t="str">
        <f t="shared" si="10"/>
        <v/>
      </c>
      <c r="D363" s="4" t="str" cm="1">
        <f t="array" ref="D363">IF(A363=1, AporteInicial+AporteMensal, IF(A363&lt;&gt;"", AporteMensal, ""))</f>
        <v/>
      </c>
      <c r="E363" s="4" t="str" cm="1">
        <f t="array" ref="E363">IF(A363&lt;&gt;"", D363 * PercentualPapel, "")</f>
        <v/>
      </c>
      <c r="F363" s="4" t="str" cm="1">
        <f t="array" ref="F363">IF(A363&lt;&gt;"", D363 * PercentualTijolo, "")</f>
        <v/>
      </c>
      <c r="G363" s="4" t="str" cm="1">
        <f t="array" ref="G363">IF(A363=1, AporteInicial * PercentualPapel, IF(A363&lt;&gt;"", J362, ""))</f>
        <v/>
      </c>
      <c r="H363" s="4" t="str" cm="1">
        <f t="array" ref="H363">IF(A363&lt;&gt;"", G363 * RendimentoPapelCenario, "")</f>
        <v/>
      </c>
      <c r="I363" s="4" t="str" cm="1">
        <f t="array" ref="I363">IF(A363&lt;&gt;"", G363 * (ValorizacaoPapelCenario/12), "")</f>
        <v/>
      </c>
      <c r="J363" s="4" t="str">
        <f t="shared" si="11"/>
        <v/>
      </c>
      <c r="K363" s="4" t="str" cm="1">
        <f t="array" ref="K363">IF(A363=1, AporteInicial * PercentualTijolo, IF(A363&lt;&gt;"", N362, ""))</f>
        <v/>
      </c>
      <c r="L363" s="4" t="str" cm="1">
        <f t="array" ref="L363">IF(A363&lt;&gt;"", K363 * RendimentoTijoloCenario, "")</f>
        <v/>
      </c>
      <c r="M363" s="4" t="str" cm="1">
        <f t="array" ref="M363">IF(A363&lt;&gt;"", K363 * (ValorizacaoTijoloCenario/12), "")</f>
        <v/>
      </c>
      <c r="N363" s="4" t="str">
        <f>IF(A363&lt;&gt;"", K363 + F363 + L363 + M363, "")</f>
        <v/>
      </c>
      <c r="O363" s="4" t="str">
        <f>IF(A363&lt;&gt;"", H363 + L363, "")</f>
        <v/>
      </c>
      <c r="P363" s="4" t="str">
        <f>IF(A363&lt;&gt;"", J363 + N363, "")</f>
        <v/>
      </c>
    </row>
    <row r="364" spans="1:16">
      <c r="A364" t="str" cm="1">
        <f t="array" ref="A364">IF(ROW()-1 &lt;= AnosSimulacao*12, ROW()-1, "")</f>
        <v/>
      </c>
      <c r="B364" t="str">
        <f t="shared" si="10"/>
        <v/>
      </c>
      <c r="D364" s="4" t="str" cm="1">
        <f t="array" ref="D364">IF(A364=1, AporteInicial+AporteMensal, IF(A364&lt;&gt;"", AporteMensal, ""))</f>
        <v/>
      </c>
      <c r="E364" s="4" t="str" cm="1">
        <f t="array" ref="E364">IF(A364&lt;&gt;"", D364 * PercentualPapel, "")</f>
        <v/>
      </c>
      <c r="F364" s="4" t="str" cm="1">
        <f t="array" ref="F364">IF(A364&lt;&gt;"", D364 * PercentualTijolo, "")</f>
        <v/>
      </c>
      <c r="G364" s="4" t="str" cm="1">
        <f t="array" ref="G364">IF(A364=1, AporteInicial * PercentualPapel, IF(A364&lt;&gt;"", J363, ""))</f>
        <v/>
      </c>
      <c r="H364" s="4" t="str" cm="1">
        <f t="array" ref="H364">IF(A364&lt;&gt;"", G364 * RendimentoPapelCenario, "")</f>
        <v/>
      </c>
      <c r="I364" s="4" t="str" cm="1">
        <f t="array" ref="I364">IF(A364&lt;&gt;"", G364 * (ValorizacaoPapelCenario/12), "")</f>
        <v/>
      </c>
      <c r="J364" s="4" t="str">
        <f t="shared" si="11"/>
        <v/>
      </c>
      <c r="K364" s="4" t="str" cm="1">
        <f t="array" ref="K364">IF(A364=1, AporteInicial * PercentualTijolo, IF(A364&lt;&gt;"", N363, ""))</f>
        <v/>
      </c>
      <c r="L364" s="4" t="str" cm="1">
        <f t="array" ref="L364">IF(A364&lt;&gt;"", K364 * RendimentoTijoloCenario, "")</f>
        <v/>
      </c>
      <c r="M364" s="4" t="str" cm="1">
        <f t="array" ref="M364">IF(A364&lt;&gt;"", K364 * (ValorizacaoTijoloCenario/12), "")</f>
        <v/>
      </c>
      <c r="N364" s="4" t="str">
        <f>IF(A364&lt;&gt;"", K364 + F364 + L364 + M364, "")</f>
        <v/>
      </c>
      <c r="O364" s="4" t="str">
        <f>IF(A364&lt;&gt;"", H364 + L364, "")</f>
        <v/>
      </c>
      <c r="P364" s="4" t="str">
        <f>IF(A364&lt;&gt;"", J364 + N364, "")</f>
        <v/>
      </c>
    </row>
    <row r="365" spans="1:16">
      <c r="A365" t="str" cm="1">
        <f t="array" ref="A365">IF(ROW()-1 &lt;= AnosSimulacao*12, ROW()-1, "")</f>
        <v/>
      </c>
      <c r="B365" t="str">
        <f t="shared" si="10"/>
        <v/>
      </c>
      <c r="D365" s="4" t="str" cm="1">
        <f t="array" ref="D365">IF(A365=1, AporteInicial+AporteMensal, IF(A365&lt;&gt;"", AporteMensal, ""))</f>
        <v/>
      </c>
      <c r="E365" s="4" t="str" cm="1">
        <f t="array" ref="E365">IF(A365&lt;&gt;"", D365 * PercentualPapel, "")</f>
        <v/>
      </c>
      <c r="F365" s="4" t="str" cm="1">
        <f t="array" ref="F365">IF(A365&lt;&gt;"", D365 * PercentualTijolo, "")</f>
        <v/>
      </c>
      <c r="G365" s="4" t="str" cm="1">
        <f t="array" ref="G365">IF(A365=1, AporteInicial * PercentualPapel, IF(A365&lt;&gt;"", J364, ""))</f>
        <v/>
      </c>
      <c r="H365" s="4" t="str" cm="1">
        <f t="array" ref="H365">IF(A365&lt;&gt;"", G365 * RendimentoPapelCenario, "")</f>
        <v/>
      </c>
      <c r="I365" s="4" t="str" cm="1">
        <f t="array" ref="I365">IF(A365&lt;&gt;"", G365 * (ValorizacaoPapelCenario/12), "")</f>
        <v/>
      </c>
      <c r="J365" s="4" t="str">
        <f t="shared" si="11"/>
        <v/>
      </c>
      <c r="K365" s="4" t="str" cm="1">
        <f t="array" ref="K365">IF(A365=1, AporteInicial * PercentualTijolo, IF(A365&lt;&gt;"", N364, ""))</f>
        <v/>
      </c>
      <c r="L365" s="4" t="str" cm="1">
        <f t="array" ref="L365">IF(A365&lt;&gt;"", K365 * RendimentoTijoloCenario, "")</f>
        <v/>
      </c>
      <c r="M365" s="4" t="str" cm="1">
        <f t="array" ref="M365">IF(A365&lt;&gt;"", K365 * (ValorizacaoTijoloCenario/12), "")</f>
        <v/>
      </c>
      <c r="N365" s="4" t="str">
        <f>IF(A365&lt;&gt;"", K365 + F365 + L365 + M365, "")</f>
        <v/>
      </c>
      <c r="O365" s="4" t="str">
        <f>IF(A365&lt;&gt;"", H365 + L365, "")</f>
        <v/>
      </c>
      <c r="P365" s="4" t="str">
        <f>IF(A365&lt;&gt;"", J365 + N365, "")</f>
        <v/>
      </c>
    </row>
    <row r="366" spans="1:16">
      <c r="A366" t="str" cm="1">
        <f t="array" ref="A366">IF(ROW()-1 &lt;= AnosSimulacao*12, ROW()-1, "")</f>
        <v/>
      </c>
      <c r="B366" t="str">
        <f t="shared" si="10"/>
        <v/>
      </c>
      <c r="D366" s="4" t="str" cm="1">
        <f t="array" ref="D366">IF(A366=1, AporteInicial+AporteMensal, IF(A366&lt;&gt;"", AporteMensal, ""))</f>
        <v/>
      </c>
      <c r="E366" s="4" t="str" cm="1">
        <f t="array" ref="E366">IF(A366&lt;&gt;"", D366 * PercentualPapel, "")</f>
        <v/>
      </c>
      <c r="F366" s="4" t="str" cm="1">
        <f t="array" ref="F366">IF(A366&lt;&gt;"", D366 * PercentualTijolo, "")</f>
        <v/>
      </c>
      <c r="G366" s="4" t="str" cm="1">
        <f t="array" ref="G366">IF(A366=1, AporteInicial * PercentualPapel, IF(A366&lt;&gt;"", J365, ""))</f>
        <v/>
      </c>
      <c r="H366" s="4" t="str" cm="1">
        <f t="array" ref="H366">IF(A366&lt;&gt;"", G366 * RendimentoPapelCenario, "")</f>
        <v/>
      </c>
      <c r="I366" s="4" t="str" cm="1">
        <f t="array" ref="I366">IF(A366&lt;&gt;"", G366 * (ValorizacaoPapelCenario/12), "")</f>
        <v/>
      </c>
      <c r="J366" s="4" t="str">
        <f t="shared" si="11"/>
        <v/>
      </c>
      <c r="K366" s="4" t="str" cm="1">
        <f t="array" ref="K366">IF(A366=1, AporteInicial * PercentualTijolo, IF(A366&lt;&gt;"", N365, ""))</f>
        <v/>
      </c>
      <c r="L366" s="4" t="str" cm="1">
        <f t="array" ref="L366">IF(A366&lt;&gt;"", K366 * RendimentoTijoloCenario, "")</f>
        <v/>
      </c>
      <c r="M366" s="4" t="str" cm="1">
        <f t="array" ref="M366">IF(A366&lt;&gt;"", K366 * (ValorizacaoTijoloCenario/12), "")</f>
        <v/>
      </c>
      <c r="N366" s="4" t="str">
        <f>IF(A366&lt;&gt;"", K366 + F366 + L366 + M366, "")</f>
        <v/>
      </c>
      <c r="O366" s="4" t="str">
        <f>IF(A366&lt;&gt;"", H366 + L366, "")</f>
        <v/>
      </c>
      <c r="P366" s="4" t="str">
        <f>IF(A366&lt;&gt;"", J366 + N366, "")</f>
        <v/>
      </c>
    </row>
    <row r="367" spans="1:16">
      <c r="A367" t="str" cm="1">
        <f t="array" ref="A367">IF(ROW()-1 &lt;= AnosSimulacao*12, ROW()-1, "")</f>
        <v/>
      </c>
      <c r="B367" t="str">
        <f t="shared" si="10"/>
        <v/>
      </c>
      <c r="D367" s="4" t="str" cm="1">
        <f t="array" ref="D367">IF(A367=1, AporteInicial+AporteMensal, IF(A367&lt;&gt;"", AporteMensal, ""))</f>
        <v/>
      </c>
      <c r="E367" s="4" t="str" cm="1">
        <f t="array" ref="E367">IF(A367&lt;&gt;"", D367 * PercentualPapel, "")</f>
        <v/>
      </c>
      <c r="F367" s="4" t="str" cm="1">
        <f t="array" ref="F367">IF(A367&lt;&gt;"", D367 * PercentualTijolo, "")</f>
        <v/>
      </c>
      <c r="G367" s="4" t="str" cm="1">
        <f t="array" ref="G367">IF(A367=1, AporteInicial * PercentualPapel, IF(A367&lt;&gt;"", J366, ""))</f>
        <v/>
      </c>
      <c r="H367" s="4" t="str" cm="1">
        <f t="array" ref="H367">IF(A367&lt;&gt;"", G367 * RendimentoPapelCenario, "")</f>
        <v/>
      </c>
      <c r="I367" s="4" t="str" cm="1">
        <f t="array" ref="I367">IF(A367&lt;&gt;"", G367 * (ValorizacaoPapelCenario/12), "")</f>
        <v/>
      </c>
      <c r="J367" s="4" t="str">
        <f t="shared" si="11"/>
        <v/>
      </c>
      <c r="K367" s="4" t="str" cm="1">
        <f t="array" ref="K367">IF(A367=1, AporteInicial * PercentualTijolo, IF(A367&lt;&gt;"", N366, ""))</f>
        <v/>
      </c>
      <c r="L367" s="4" t="str" cm="1">
        <f t="array" ref="L367">IF(A367&lt;&gt;"", K367 * RendimentoTijoloCenario, "")</f>
        <v/>
      </c>
      <c r="M367" s="4" t="str" cm="1">
        <f t="array" ref="M367">IF(A367&lt;&gt;"", K367 * (ValorizacaoTijoloCenario/12), "")</f>
        <v/>
      </c>
      <c r="N367" s="4" t="str">
        <f>IF(A367&lt;&gt;"", K367 + F367 + L367 + M367, "")</f>
        <v/>
      </c>
      <c r="O367" s="4" t="str">
        <f>IF(A367&lt;&gt;"", H367 + L367, "")</f>
        <v/>
      </c>
      <c r="P367" s="4" t="str">
        <f>IF(A367&lt;&gt;"", J367 + N367, "")</f>
        <v/>
      </c>
    </row>
    <row r="368" spans="1:16">
      <c r="A368" t="str" cm="1">
        <f t="array" ref="A368">IF(ROW()-1 &lt;= AnosSimulacao*12, ROW()-1, "")</f>
        <v/>
      </c>
      <c r="B368" t="str">
        <f t="shared" si="10"/>
        <v/>
      </c>
      <c r="D368" s="4" t="str" cm="1">
        <f t="array" ref="D368">IF(A368=1, AporteInicial+AporteMensal, IF(A368&lt;&gt;"", AporteMensal, ""))</f>
        <v/>
      </c>
      <c r="E368" s="4" t="str" cm="1">
        <f t="array" ref="E368">IF(A368&lt;&gt;"", D368 * PercentualPapel, "")</f>
        <v/>
      </c>
      <c r="F368" s="4" t="str" cm="1">
        <f t="array" ref="F368">IF(A368&lt;&gt;"", D368 * PercentualTijolo, "")</f>
        <v/>
      </c>
      <c r="G368" s="4" t="str" cm="1">
        <f t="array" ref="G368">IF(A368=1, AporteInicial * PercentualPapel, IF(A368&lt;&gt;"", J367, ""))</f>
        <v/>
      </c>
      <c r="H368" s="4" t="str" cm="1">
        <f t="array" ref="H368">IF(A368&lt;&gt;"", G368 * RendimentoPapelCenario, "")</f>
        <v/>
      </c>
      <c r="I368" s="4" t="str" cm="1">
        <f t="array" ref="I368">IF(A368&lt;&gt;"", G368 * (ValorizacaoPapelCenario/12), "")</f>
        <v/>
      </c>
      <c r="J368" s="4" t="str">
        <f t="shared" si="11"/>
        <v/>
      </c>
      <c r="K368" s="4" t="str" cm="1">
        <f t="array" ref="K368">IF(A368=1, AporteInicial * PercentualTijolo, IF(A368&lt;&gt;"", N367, ""))</f>
        <v/>
      </c>
      <c r="L368" s="4" t="str" cm="1">
        <f t="array" ref="L368">IF(A368&lt;&gt;"", K368 * RendimentoTijoloCenario, "")</f>
        <v/>
      </c>
      <c r="M368" s="4" t="str" cm="1">
        <f t="array" ref="M368">IF(A368&lt;&gt;"", K368 * (ValorizacaoTijoloCenario/12), "")</f>
        <v/>
      </c>
      <c r="N368" s="4" t="str">
        <f>IF(A368&lt;&gt;"", K368 + F368 + L368 + M368, "")</f>
        <v/>
      </c>
      <c r="O368" s="4" t="str">
        <f>IF(A368&lt;&gt;"", H368 + L368, "")</f>
        <v/>
      </c>
      <c r="P368" s="4" t="str">
        <f>IF(A368&lt;&gt;"", J368 + N368, "")</f>
        <v/>
      </c>
    </row>
    <row r="369" spans="1:16">
      <c r="A369" t="str" cm="1">
        <f t="array" ref="A369">IF(ROW()-1 &lt;= AnosSimulacao*12, ROW()-1, "")</f>
        <v/>
      </c>
      <c r="B369" t="str">
        <f t="shared" si="10"/>
        <v/>
      </c>
      <c r="D369" s="4" t="str" cm="1">
        <f t="array" ref="D369">IF(A369=1, AporteInicial+AporteMensal, IF(A369&lt;&gt;"", AporteMensal, ""))</f>
        <v/>
      </c>
      <c r="E369" s="4" t="str" cm="1">
        <f t="array" ref="E369">IF(A369&lt;&gt;"", D369 * PercentualPapel, "")</f>
        <v/>
      </c>
      <c r="F369" s="4" t="str" cm="1">
        <f t="array" ref="F369">IF(A369&lt;&gt;"", D369 * PercentualTijolo, "")</f>
        <v/>
      </c>
      <c r="G369" s="4" t="str" cm="1">
        <f t="array" ref="G369">IF(A369=1, AporteInicial * PercentualPapel, IF(A369&lt;&gt;"", J368, ""))</f>
        <v/>
      </c>
      <c r="H369" s="4" t="str" cm="1">
        <f t="array" ref="H369">IF(A369&lt;&gt;"", G369 * RendimentoPapelCenario, "")</f>
        <v/>
      </c>
      <c r="I369" s="4" t="str" cm="1">
        <f t="array" ref="I369">IF(A369&lt;&gt;"", G369 * (ValorizacaoPapelCenario/12), "")</f>
        <v/>
      </c>
      <c r="J369" s="4" t="str">
        <f t="shared" si="11"/>
        <v/>
      </c>
      <c r="K369" s="4" t="str" cm="1">
        <f t="array" ref="K369">IF(A369=1, AporteInicial * PercentualTijolo, IF(A369&lt;&gt;"", N368, ""))</f>
        <v/>
      </c>
      <c r="L369" s="4" t="str" cm="1">
        <f t="array" ref="L369">IF(A369&lt;&gt;"", K369 * RendimentoTijoloCenario, "")</f>
        <v/>
      </c>
      <c r="M369" s="4" t="str" cm="1">
        <f t="array" ref="M369">IF(A369&lt;&gt;"", K369 * (ValorizacaoTijoloCenario/12), "")</f>
        <v/>
      </c>
      <c r="N369" s="4" t="str">
        <f>IF(A369&lt;&gt;"", K369 + F369 + L369 + M369, "")</f>
        <v/>
      </c>
      <c r="O369" s="4" t="str">
        <f>IF(A369&lt;&gt;"", H369 + L369, "")</f>
        <v/>
      </c>
      <c r="P369" s="4" t="str">
        <f>IF(A369&lt;&gt;"", J369 + N369, "")</f>
        <v/>
      </c>
    </row>
    <row r="370" spans="1:16">
      <c r="A370" t="str" cm="1">
        <f t="array" ref="A370">IF(ROW()-1 &lt;= AnosSimulacao*12, ROW()-1, "")</f>
        <v/>
      </c>
      <c r="B370" t="str">
        <f t="shared" si="10"/>
        <v/>
      </c>
      <c r="D370" s="4" t="str" cm="1">
        <f t="array" ref="D370">IF(A370=1, AporteInicial+AporteMensal, IF(A370&lt;&gt;"", AporteMensal, ""))</f>
        <v/>
      </c>
      <c r="E370" s="4" t="str" cm="1">
        <f t="array" ref="E370">IF(A370&lt;&gt;"", D370 * PercentualPapel, "")</f>
        <v/>
      </c>
      <c r="F370" s="4" t="str" cm="1">
        <f t="array" ref="F370">IF(A370&lt;&gt;"", D370 * PercentualTijolo, "")</f>
        <v/>
      </c>
      <c r="G370" s="4" t="str" cm="1">
        <f t="array" ref="G370">IF(A370=1, AporteInicial * PercentualPapel, IF(A370&lt;&gt;"", J369, ""))</f>
        <v/>
      </c>
      <c r="H370" s="4" t="str" cm="1">
        <f t="array" ref="H370">IF(A370&lt;&gt;"", G370 * RendimentoPapelCenario, "")</f>
        <v/>
      </c>
      <c r="I370" s="4" t="str" cm="1">
        <f t="array" ref="I370">IF(A370&lt;&gt;"", G370 * (ValorizacaoPapelCenario/12), "")</f>
        <v/>
      </c>
      <c r="J370" s="4" t="str">
        <f t="shared" si="11"/>
        <v/>
      </c>
      <c r="K370" s="4" t="str" cm="1">
        <f t="array" ref="K370">IF(A370=1, AporteInicial * PercentualTijolo, IF(A370&lt;&gt;"", N369, ""))</f>
        <v/>
      </c>
      <c r="L370" s="4" t="str" cm="1">
        <f t="array" ref="L370">IF(A370&lt;&gt;"", K370 * RendimentoTijoloCenario, "")</f>
        <v/>
      </c>
      <c r="M370" s="4" t="str" cm="1">
        <f t="array" ref="M370">IF(A370&lt;&gt;"", K370 * (ValorizacaoTijoloCenario/12), "")</f>
        <v/>
      </c>
      <c r="N370" s="4" t="str">
        <f>IF(A370&lt;&gt;"", K370 + F370 + L370 + M370, "")</f>
        <v/>
      </c>
      <c r="O370" s="4" t="str">
        <f>IF(A370&lt;&gt;"", H370 + L370, "")</f>
        <v/>
      </c>
      <c r="P370" s="4" t="str">
        <f>IF(A370&lt;&gt;"", J370 + N370, "")</f>
        <v/>
      </c>
    </row>
    <row r="371" spans="1:16">
      <c r="A371" t="str" cm="1">
        <f t="array" ref="A371">IF(ROW()-1 &lt;= AnosSimulacao*12, ROW()-1, "")</f>
        <v/>
      </c>
      <c r="B371" t="str">
        <f t="shared" si="10"/>
        <v/>
      </c>
      <c r="D371" s="4" t="str" cm="1">
        <f t="array" ref="D371">IF(A371=1, AporteInicial+AporteMensal, IF(A371&lt;&gt;"", AporteMensal, ""))</f>
        <v/>
      </c>
      <c r="E371" s="4" t="str" cm="1">
        <f t="array" ref="E371">IF(A371&lt;&gt;"", D371 * PercentualPapel, "")</f>
        <v/>
      </c>
      <c r="F371" s="4" t="str" cm="1">
        <f t="array" ref="F371">IF(A371&lt;&gt;"", D371 * PercentualTijolo, "")</f>
        <v/>
      </c>
      <c r="G371" s="4" t="str" cm="1">
        <f t="array" ref="G371">IF(A371=1, AporteInicial * PercentualPapel, IF(A371&lt;&gt;"", J370, ""))</f>
        <v/>
      </c>
      <c r="H371" s="4" t="str" cm="1">
        <f t="array" ref="H371">IF(A371&lt;&gt;"", G371 * RendimentoPapelCenario, "")</f>
        <v/>
      </c>
      <c r="I371" s="4" t="str" cm="1">
        <f t="array" ref="I371">IF(A371&lt;&gt;"", G371 * (ValorizacaoPapelCenario/12), "")</f>
        <v/>
      </c>
      <c r="J371" s="4" t="str">
        <f t="shared" si="11"/>
        <v/>
      </c>
      <c r="K371" s="4" t="str" cm="1">
        <f t="array" ref="K371">IF(A371=1, AporteInicial * PercentualTijolo, IF(A371&lt;&gt;"", N370, ""))</f>
        <v/>
      </c>
      <c r="L371" s="4" t="str" cm="1">
        <f t="array" ref="L371">IF(A371&lt;&gt;"", K371 * RendimentoTijoloCenario, "")</f>
        <v/>
      </c>
      <c r="M371" s="4" t="str" cm="1">
        <f t="array" ref="M371">IF(A371&lt;&gt;"", K371 * (ValorizacaoTijoloCenario/12), "")</f>
        <v/>
      </c>
      <c r="N371" s="4" t="str">
        <f>IF(A371&lt;&gt;"", K371 + F371 + L371 + M371, "")</f>
        <v/>
      </c>
      <c r="O371" s="4" t="str">
        <f>IF(A371&lt;&gt;"", H371 + L371, "")</f>
        <v/>
      </c>
      <c r="P371" s="4" t="str">
        <f>IF(A371&lt;&gt;"", J371 + N371, "")</f>
        <v/>
      </c>
    </row>
    <row r="372" spans="1:16">
      <c r="A372" t="str" cm="1">
        <f t="array" ref="A372">IF(ROW()-1 &lt;= AnosSimulacao*12, ROW()-1, "")</f>
        <v/>
      </c>
      <c r="B372" t="str">
        <f t="shared" si="10"/>
        <v/>
      </c>
      <c r="D372" s="4" t="str" cm="1">
        <f t="array" ref="D372">IF(A372=1, AporteInicial+AporteMensal, IF(A372&lt;&gt;"", AporteMensal, ""))</f>
        <v/>
      </c>
      <c r="E372" s="4" t="str" cm="1">
        <f t="array" ref="E372">IF(A372&lt;&gt;"", D372 * PercentualPapel, "")</f>
        <v/>
      </c>
      <c r="F372" s="4" t="str" cm="1">
        <f t="array" ref="F372">IF(A372&lt;&gt;"", D372 * PercentualTijolo, "")</f>
        <v/>
      </c>
      <c r="G372" s="4" t="str" cm="1">
        <f t="array" ref="G372">IF(A372=1, AporteInicial * PercentualPapel, IF(A372&lt;&gt;"", J371, ""))</f>
        <v/>
      </c>
      <c r="H372" s="4" t="str" cm="1">
        <f t="array" ref="H372">IF(A372&lt;&gt;"", G372 * RendimentoPapelCenario, "")</f>
        <v/>
      </c>
      <c r="I372" s="4" t="str" cm="1">
        <f t="array" ref="I372">IF(A372&lt;&gt;"", G372 * (ValorizacaoPapelCenario/12), "")</f>
        <v/>
      </c>
      <c r="J372" s="4" t="str">
        <f t="shared" si="11"/>
        <v/>
      </c>
      <c r="K372" s="4" t="str" cm="1">
        <f t="array" ref="K372">IF(A372=1, AporteInicial * PercentualTijolo, IF(A372&lt;&gt;"", N371, ""))</f>
        <v/>
      </c>
      <c r="L372" s="4" t="str" cm="1">
        <f t="array" ref="L372">IF(A372&lt;&gt;"", K372 * RendimentoTijoloCenario, "")</f>
        <v/>
      </c>
      <c r="M372" s="4" t="str" cm="1">
        <f t="array" ref="M372">IF(A372&lt;&gt;"", K372 * (ValorizacaoTijoloCenario/12), "")</f>
        <v/>
      </c>
      <c r="N372" s="4" t="str">
        <f>IF(A372&lt;&gt;"", K372 + F372 + L372 + M372, "")</f>
        <v/>
      </c>
      <c r="O372" s="4" t="str">
        <f>IF(A372&lt;&gt;"", H372 + L372, "")</f>
        <v/>
      </c>
      <c r="P372" s="4" t="str">
        <f>IF(A372&lt;&gt;"", J372 + N372, "")</f>
        <v/>
      </c>
    </row>
    <row r="373" spans="1:16">
      <c r="A373" t="str" cm="1">
        <f t="array" ref="A373">IF(ROW()-1 &lt;= AnosSimulacao*12, ROW()-1, "")</f>
        <v/>
      </c>
      <c r="B373" t="str">
        <f t="shared" si="10"/>
        <v/>
      </c>
      <c r="D373" s="4" t="str" cm="1">
        <f t="array" ref="D373">IF(A373=1, AporteInicial+AporteMensal, IF(A373&lt;&gt;"", AporteMensal, ""))</f>
        <v/>
      </c>
      <c r="E373" s="4" t="str" cm="1">
        <f t="array" ref="E373">IF(A373&lt;&gt;"", D373 * PercentualPapel, "")</f>
        <v/>
      </c>
      <c r="F373" s="4" t="str" cm="1">
        <f t="array" ref="F373">IF(A373&lt;&gt;"", D373 * PercentualTijolo, "")</f>
        <v/>
      </c>
      <c r="G373" s="4" t="str" cm="1">
        <f t="array" ref="G373">IF(A373=1, AporteInicial * PercentualPapel, IF(A373&lt;&gt;"", J372, ""))</f>
        <v/>
      </c>
      <c r="H373" s="4" t="str" cm="1">
        <f t="array" ref="H373">IF(A373&lt;&gt;"", G373 * RendimentoPapelCenario, "")</f>
        <v/>
      </c>
      <c r="I373" s="4" t="str" cm="1">
        <f t="array" ref="I373">IF(A373&lt;&gt;"", G373 * (ValorizacaoPapelCenario/12), "")</f>
        <v/>
      </c>
      <c r="J373" s="4" t="str">
        <f t="shared" si="11"/>
        <v/>
      </c>
      <c r="K373" s="4" t="str" cm="1">
        <f t="array" ref="K373">IF(A373=1, AporteInicial * PercentualTijolo, IF(A373&lt;&gt;"", N372, ""))</f>
        <v/>
      </c>
      <c r="L373" s="4" t="str" cm="1">
        <f t="array" ref="L373">IF(A373&lt;&gt;"", K373 * RendimentoTijoloCenario, "")</f>
        <v/>
      </c>
      <c r="M373" s="4" t="str" cm="1">
        <f t="array" ref="M373">IF(A373&lt;&gt;"", K373 * (ValorizacaoTijoloCenario/12), "")</f>
        <v/>
      </c>
      <c r="N373" s="4" t="str">
        <f>IF(A373&lt;&gt;"", K373 + F373 + L373 + M373, "")</f>
        <v/>
      </c>
      <c r="O373" s="4" t="str">
        <f>IF(A373&lt;&gt;"", H373 + L373, "")</f>
        <v/>
      </c>
      <c r="P373" s="4" t="str">
        <f>IF(A373&lt;&gt;"", J373 + N373, "")</f>
        <v/>
      </c>
    </row>
    <row r="374" spans="1:16">
      <c r="A374" t="str" cm="1">
        <f t="array" ref="A374">IF(ROW()-1 &lt;= AnosSimulacao*12, ROW()-1, "")</f>
        <v/>
      </c>
      <c r="B374" t="str">
        <f t="shared" si="10"/>
        <v/>
      </c>
      <c r="D374" s="4" t="str" cm="1">
        <f t="array" ref="D374">IF(A374=1, AporteInicial+AporteMensal, IF(A374&lt;&gt;"", AporteMensal, ""))</f>
        <v/>
      </c>
      <c r="E374" s="4" t="str" cm="1">
        <f t="array" ref="E374">IF(A374&lt;&gt;"", D374 * PercentualPapel, "")</f>
        <v/>
      </c>
      <c r="F374" s="4" t="str" cm="1">
        <f t="array" ref="F374">IF(A374&lt;&gt;"", D374 * PercentualTijolo, "")</f>
        <v/>
      </c>
      <c r="G374" s="4" t="str" cm="1">
        <f t="array" ref="G374">IF(A374=1, AporteInicial * PercentualPapel, IF(A374&lt;&gt;"", J373, ""))</f>
        <v/>
      </c>
      <c r="H374" s="4" t="str" cm="1">
        <f t="array" ref="H374">IF(A374&lt;&gt;"", G374 * RendimentoPapelCenario, "")</f>
        <v/>
      </c>
      <c r="I374" s="4" t="str" cm="1">
        <f t="array" ref="I374">IF(A374&lt;&gt;"", G374 * (ValorizacaoPapelCenario/12), "")</f>
        <v/>
      </c>
      <c r="J374" s="4" t="str">
        <f t="shared" si="11"/>
        <v/>
      </c>
      <c r="K374" s="4" t="str" cm="1">
        <f t="array" ref="K374">IF(A374=1, AporteInicial * PercentualTijolo, IF(A374&lt;&gt;"", N373, ""))</f>
        <v/>
      </c>
      <c r="L374" s="4" t="str" cm="1">
        <f t="array" ref="L374">IF(A374&lt;&gt;"", K374 * RendimentoTijoloCenario, "")</f>
        <v/>
      </c>
      <c r="M374" s="4" t="str" cm="1">
        <f t="array" ref="M374">IF(A374&lt;&gt;"", K374 * (ValorizacaoTijoloCenario/12), "")</f>
        <v/>
      </c>
      <c r="N374" s="4" t="str">
        <f>IF(A374&lt;&gt;"", K374 + F374 + L374 + M374, "")</f>
        <v/>
      </c>
      <c r="O374" s="4" t="str">
        <f>IF(A374&lt;&gt;"", H374 + L374, "")</f>
        <v/>
      </c>
      <c r="P374" s="4" t="str">
        <f>IF(A374&lt;&gt;"", J374 + N374, "")</f>
        <v/>
      </c>
    </row>
    <row r="375" spans="1:16">
      <c r="A375" t="str" cm="1">
        <f t="array" ref="A375">IF(ROW()-1 &lt;= AnosSimulacao*12, ROW()-1, "")</f>
        <v/>
      </c>
      <c r="B375" t="str">
        <f t="shared" si="10"/>
        <v/>
      </c>
      <c r="D375" s="4" t="str" cm="1">
        <f t="array" ref="D375">IF(A375=1, AporteInicial+AporteMensal, IF(A375&lt;&gt;"", AporteMensal, ""))</f>
        <v/>
      </c>
      <c r="E375" s="4" t="str" cm="1">
        <f t="array" ref="E375">IF(A375&lt;&gt;"", D375 * PercentualPapel, "")</f>
        <v/>
      </c>
      <c r="F375" s="4" t="str" cm="1">
        <f t="array" ref="F375">IF(A375&lt;&gt;"", D375 * PercentualTijolo, "")</f>
        <v/>
      </c>
      <c r="G375" s="4" t="str" cm="1">
        <f t="array" ref="G375">IF(A375=1, AporteInicial * PercentualPapel, IF(A375&lt;&gt;"", J374, ""))</f>
        <v/>
      </c>
      <c r="H375" s="4" t="str" cm="1">
        <f t="array" ref="H375">IF(A375&lt;&gt;"", G375 * RendimentoPapelCenario, "")</f>
        <v/>
      </c>
      <c r="I375" s="4" t="str" cm="1">
        <f t="array" ref="I375">IF(A375&lt;&gt;"", G375 * (ValorizacaoPapelCenario/12), "")</f>
        <v/>
      </c>
      <c r="J375" s="4" t="str">
        <f t="shared" si="11"/>
        <v/>
      </c>
      <c r="K375" s="4" t="str" cm="1">
        <f t="array" ref="K375">IF(A375=1, AporteInicial * PercentualTijolo, IF(A375&lt;&gt;"", N374, ""))</f>
        <v/>
      </c>
      <c r="L375" s="4" t="str" cm="1">
        <f t="array" ref="L375">IF(A375&lt;&gt;"", K375 * RendimentoTijoloCenario, "")</f>
        <v/>
      </c>
      <c r="M375" s="4" t="str" cm="1">
        <f t="array" ref="M375">IF(A375&lt;&gt;"", K375 * (ValorizacaoTijoloCenario/12), "")</f>
        <v/>
      </c>
      <c r="N375" s="4" t="str">
        <f>IF(A375&lt;&gt;"", K375 + F375 + L375 + M375, "")</f>
        <v/>
      </c>
      <c r="O375" s="4" t="str">
        <f>IF(A375&lt;&gt;"", H375 + L375, "")</f>
        <v/>
      </c>
      <c r="P375" s="4" t="str">
        <f>IF(A375&lt;&gt;"", J375 + N375, "")</f>
        <v/>
      </c>
    </row>
    <row r="376" spans="1:16">
      <c r="A376" t="str" cm="1">
        <f t="array" ref="A376">IF(ROW()-1 &lt;= AnosSimulacao*12, ROW()-1, "")</f>
        <v/>
      </c>
      <c r="B376" t="str">
        <f t="shared" si="10"/>
        <v/>
      </c>
      <c r="D376" s="4" t="str" cm="1">
        <f t="array" ref="D376">IF(A376=1, AporteInicial+AporteMensal, IF(A376&lt;&gt;"", AporteMensal, ""))</f>
        <v/>
      </c>
      <c r="E376" s="4" t="str" cm="1">
        <f t="array" ref="E376">IF(A376&lt;&gt;"", D376 * PercentualPapel, "")</f>
        <v/>
      </c>
      <c r="F376" s="4" t="str" cm="1">
        <f t="array" ref="F376">IF(A376&lt;&gt;"", D376 * PercentualTijolo, "")</f>
        <v/>
      </c>
      <c r="G376" s="4" t="str" cm="1">
        <f t="array" ref="G376">IF(A376=1, AporteInicial * PercentualPapel, IF(A376&lt;&gt;"", J375, ""))</f>
        <v/>
      </c>
      <c r="H376" s="4" t="str" cm="1">
        <f t="array" ref="H376">IF(A376&lt;&gt;"", G376 * RendimentoPapelCenario, "")</f>
        <v/>
      </c>
      <c r="I376" s="4" t="str" cm="1">
        <f t="array" ref="I376">IF(A376&lt;&gt;"", G376 * (ValorizacaoPapelCenario/12), "")</f>
        <v/>
      </c>
      <c r="J376" s="4" t="str">
        <f t="shared" si="11"/>
        <v/>
      </c>
      <c r="K376" s="4" t="str" cm="1">
        <f t="array" ref="K376">IF(A376=1, AporteInicial * PercentualTijolo, IF(A376&lt;&gt;"", N375, ""))</f>
        <v/>
      </c>
      <c r="L376" s="4" t="str" cm="1">
        <f t="array" ref="L376">IF(A376&lt;&gt;"", K376 * RendimentoTijoloCenario, "")</f>
        <v/>
      </c>
      <c r="M376" s="4" t="str" cm="1">
        <f t="array" ref="M376">IF(A376&lt;&gt;"", K376 * (ValorizacaoTijoloCenario/12), "")</f>
        <v/>
      </c>
      <c r="N376" s="4" t="str">
        <f>IF(A376&lt;&gt;"", K376 + F376 + L376 + M376, "")</f>
        <v/>
      </c>
      <c r="O376" s="4" t="str">
        <f>IF(A376&lt;&gt;"", H376 + L376, "")</f>
        <v/>
      </c>
      <c r="P376" s="4" t="str">
        <f>IF(A376&lt;&gt;"", J376 + N376, "")</f>
        <v/>
      </c>
    </row>
    <row r="377" spans="1:16">
      <c r="A377" t="str" cm="1">
        <f t="array" ref="A377">IF(ROW()-1 &lt;= AnosSimulacao*12, ROW()-1, "")</f>
        <v/>
      </c>
      <c r="B377" t="str">
        <f t="shared" si="10"/>
        <v/>
      </c>
      <c r="D377" s="4" t="str" cm="1">
        <f t="array" ref="D377">IF(A377=1, AporteInicial+AporteMensal, IF(A377&lt;&gt;"", AporteMensal, ""))</f>
        <v/>
      </c>
      <c r="E377" s="4" t="str" cm="1">
        <f t="array" ref="E377">IF(A377&lt;&gt;"", D377 * PercentualPapel, "")</f>
        <v/>
      </c>
      <c r="F377" s="4" t="str" cm="1">
        <f t="array" ref="F377">IF(A377&lt;&gt;"", D377 * PercentualTijolo, "")</f>
        <v/>
      </c>
      <c r="G377" s="4" t="str" cm="1">
        <f t="array" ref="G377">IF(A377=1, AporteInicial * PercentualPapel, IF(A377&lt;&gt;"", J376, ""))</f>
        <v/>
      </c>
      <c r="H377" s="4" t="str" cm="1">
        <f t="array" ref="H377">IF(A377&lt;&gt;"", G377 * RendimentoPapelCenario, "")</f>
        <v/>
      </c>
      <c r="I377" s="4" t="str" cm="1">
        <f t="array" ref="I377">IF(A377&lt;&gt;"", G377 * (ValorizacaoPapelCenario/12), "")</f>
        <v/>
      </c>
      <c r="J377" s="4" t="str">
        <f t="shared" si="11"/>
        <v/>
      </c>
      <c r="K377" s="4" t="str" cm="1">
        <f t="array" ref="K377">IF(A377=1, AporteInicial * PercentualTijolo, IF(A377&lt;&gt;"", N376, ""))</f>
        <v/>
      </c>
      <c r="L377" s="4" t="str" cm="1">
        <f t="array" ref="L377">IF(A377&lt;&gt;"", K377 * RendimentoTijoloCenario, "")</f>
        <v/>
      </c>
      <c r="M377" s="4" t="str" cm="1">
        <f t="array" ref="M377">IF(A377&lt;&gt;"", K377 * (ValorizacaoTijoloCenario/12), "")</f>
        <v/>
      </c>
      <c r="N377" s="4" t="str">
        <f>IF(A377&lt;&gt;"", K377 + F377 + L377 + M377, "")</f>
        <v/>
      </c>
      <c r="O377" s="4" t="str">
        <f>IF(A377&lt;&gt;"", H377 + L377, "")</f>
        <v/>
      </c>
      <c r="P377" s="4" t="str">
        <f>IF(A377&lt;&gt;"", J377 + N377, "")</f>
        <v/>
      </c>
    </row>
    <row r="378" spans="1:16">
      <c r="A378" t="str" cm="1">
        <f t="array" ref="A378">IF(ROW()-1 &lt;= AnosSimulacao*12, ROW()-1, "")</f>
        <v/>
      </c>
      <c r="B378" t="str">
        <f t="shared" si="10"/>
        <v/>
      </c>
      <c r="D378" s="4" t="str" cm="1">
        <f t="array" ref="D378">IF(A378=1, AporteInicial+AporteMensal, IF(A378&lt;&gt;"", AporteMensal, ""))</f>
        <v/>
      </c>
      <c r="E378" s="4" t="str" cm="1">
        <f t="array" ref="E378">IF(A378&lt;&gt;"", D378 * PercentualPapel, "")</f>
        <v/>
      </c>
      <c r="F378" s="4" t="str" cm="1">
        <f t="array" ref="F378">IF(A378&lt;&gt;"", D378 * PercentualTijolo, "")</f>
        <v/>
      </c>
      <c r="G378" s="4" t="str" cm="1">
        <f t="array" ref="G378">IF(A378=1, AporteInicial * PercentualPapel, IF(A378&lt;&gt;"", J377, ""))</f>
        <v/>
      </c>
      <c r="H378" s="4" t="str" cm="1">
        <f t="array" ref="H378">IF(A378&lt;&gt;"", G378 * RendimentoPapelCenario, "")</f>
        <v/>
      </c>
      <c r="I378" s="4" t="str" cm="1">
        <f t="array" ref="I378">IF(A378&lt;&gt;"", G378 * (ValorizacaoPapelCenario/12), "")</f>
        <v/>
      </c>
      <c r="J378" s="4" t="str">
        <f t="shared" si="11"/>
        <v/>
      </c>
      <c r="K378" s="4" t="str" cm="1">
        <f t="array" ref="K378">IF(A378=1, AporteInicial * PercentualTijolo, IF(A378&lt;&gt;"", N377, ""))</f>
        <v/>
      </c>
      <c r="L378" s="4" t="str" cm="1">
        <f t="array" ref="L378">IF(A378&lt;&gt;"", K378 * RendimentoTijoloCenario, "")</f>
        <v/>
      </c>
      <c r="M378" s="4" t="str" cm="1">
        <f t="array" ref="M378">IF(A378&lt;&gt;"", K378 * (ValorizacaoTijoloCenario/12), "")</f>
        <v/>
      </c>
      <c r="N378" s="4" t="str">
        <f>IF(A378&lt;&gt;"", K378 + F378 + L378 + M378, "")</f>
        <v/>
      </c>
      <c r="O378" s="4" t="str">
        <f>IF(A378&lt;&gt;"", H378 + L378, "")</f>
        <v/>
      </c>
      <c r="P378" s="4" t="str">
        <f>IF(A378&lt;&gt;"", J378 + N378, "")</f>
        <v/>
      </c>
    </row>
    <row r="379" spans="1:16">
      <c r="A379" t="str" cm="1">
        <f t="array" ref="A379">IF(ROW()-1 &lt;= AnosSimulacao*12, ROW()-1, "")</f>
        <v/>
      </c>
      <c r="B379" t="str">
        <f t="shared" si="10"/>
        <v/>
      </c>
      <c r="D379" s="4" t="str" cm="1">
        <f t="array" ref="D379">IF(A379=1, AporteInicial+AporteMensal, IF(A379&lt;&gt;"", AporteMensal, ""))</f>
        <v/>
      </c>
      <c r="E379" s="4" t="str" cm="1">
        <f t="array" ref="E379">IF(A379&lt;&gt;"", D379 * PercentualPapel, "")</f>
        <v/>
      </c>
      <c r="F379" s="4" t="str" cm="1">
        <f t="array" ref="F379">IF(A379&lt;&gt;"", D379 * PercentualTijolo, "")</f>
        <v/>
      </c>
      <c r="G379" s="4" t="str" cm="1">
        <f t="array" ref="G379">IF(A379=1, AporteInicial * PercentualPapel, IF(A379&lt;&gt;"", J378, ""))</f>
        <v/>
      </c>
      <c r="H379" s="4" t="str" cm="1">
        <f t="array" ref="H379">IF(A379&lt;&gt;"", G379 * RendimentoPapelCenario, "")</f>
        <v/>
      </c>
      <c r="I379" s="4" t="str" cm="1">
        <f t="array" ref="I379">IF(A379&lt;&gt;"", G379 * (ValorizacaoPapelCenario/12), "")</f>
        <v/>
      </c>
      <c r="J379" s="4" t="str">
        <f t="shared" si="11"/>
        <v/>
      </c>
      <c r="K379" s="4" t="str" cm="1">
        <f t="array" ref="K379">IF(A379=1, AporteInicial * PercentualTijolo, IF(A379&lt;&gt;"", N378, ""))</f>
        <v/>
      </c>
      <c r="L379" s="4" t="str" cm="1">
        <f t="array" ref="L379">IF(A379&lt;&gt;"", K379 * RendimentoTijoloCenario, "")</f>
        <v/>
      </c>
      <c r="M379" s="4" t="str" cm="1">
        <f t="array" ref="M379">IF(A379&lt;&gt;"", K379 * (ValorizacaoTijoloCenario/12), "")</f>
        <v/>
      </c>
      <c r="N379" s="4" t="str">
        <f>IF(A379&lt;&gt;"", K379 + F379 + L379 + M379, "")</f>
        <v/>
      </c>
      <c r="O379" s="4" t="str">
        <f>IF(A379&lt;&gt;"", H379 + L379, "")</f>
        <v/>
      </c>
      <c r="P379" s="4" t="str">
        <f>IF(A379&lt;&gt;"", J379 + N379, "")</f>
        <v/>
      </c>
    </row>
    <row r="380" spans="1:16">
      <c r="A380" t="str" cm="1">
        <f t="array" ref="A380">IF(ROW()-1 &lt;= AnosSimulacao*12, ROW()-1, "")</f>
        <v/>
      </c>
      <c r="B380" t="str">
        <f t="shared" si="10"/>
        <v/>
      </c>
      <c r="D380" s="4" t="str" cm="1">
        <f t="array" ref="D380">IF(A380=1, AporteInicial+AporteMensal, IF(A380&lt;&gt;"", AporteMensal, ""))</f>
        <v/>
      </c>
      <c r="E380" s="4" t="str" cm="1">
        <f t="array" ref="E380">IF(A380&lt;&gt;"", D380 * PercentualPapel, "")</f>
        <v/>
      </c>
      <c r="F380" s="4" t="str" cm="1">
        <f t="array" ref="F380">IF(A380&lt;&gt;"", D380 * PercentualTijolo, "")</f>
        <v/>
      </c>
      <c r="G380" s="4" t="str" cm="1">
        <f t="array" ref="G380">IF(A380=1, AporteInicial * PercentualPapel, IF(A380&lt;&gt;"", J379, ""))</f>
        <v/>
      </c>
      <c r="H380" s="4" t="str" cm="1">
        <f t="array" ref="H380">IF(A380&lt;&gt;"", G380 * RendimentoPapelCenario, "")</f>
        <v/>
      </c>
      <c r="I380" s="4" t="str" cm="1">
        <f t="array" ref="I380">IF(A380&lt;&gt;"", G380 * (ValorizacaoPapelCenario/12), "")</f>
        <v/>
      </c>
      <c r="J380" s="4" t="str">
        <f t="shared" si="11"/>
        <v/>
      </c>
      <c r="K380" s="4" t="str" cm="1">
        <f t="array" ref="K380">IF(A380=1, AporteInicial * PercentualTijolo, IF(A380&lt;&gt;"", N379, ""))</f>
        <v/>
      </c>
      <c r="L380" s="4" t="str" cm="1">
        <f t="array" ref="L380">IF(A380&lt;&gt;"", K380 * RendimentoTijoloCenario, "")</f>
        <v/>
      </c>
      <c r="M380" s="4" t="str" cm="1">
        <f t="array" ref="M380">IF(A380&lt;&gt;"", K380 * (ValorizacaoTijoloCenario/12), "")</f>
        <v/>
      </c>
      <c r="N380" s="4" t="str">
        <f>IF(A380&lt;&gt;"", K380 + F380 + L380 + M380, "")</f>
        <v/>
      </c>
      <c r="O380" s="4" t="str">
        <f>IF(A380&lt;&gt;"", H380 + L380, "")</f>
        <v/>
      </c>
      <c r="P380" s="4" t="str">
        <f>IF(A380&lt;&gt;"", J380 + N380, "")</f>
        <v/>
      </c>
    </row>
    <row r="381" spans="1:16">
      <c r="A381" t="str" cm="1">
        <f t="array" ref="A381">IF(ROW()-1 &lt;= AnosSimulacao*12, ROW()-1, "")</f>
        <v/>
      </c>
      <c r="B381" t="str">
        <f t="shared" si="10"/>
        <v/>
      </c>
      <c r="D381" s="4" t="str" cm="1">
        <f t="array" ref="D381">IF(A381=1, AporteInicial+AporteMensal, IF(A381&lt;&gt;"", AporteMensal, ""))</f>
        <v/>
      </c>
      <c r="E381" s="4" t="str" cm="1">
        <f t="array" ref="E381">IF(A381&lt;&gt;"", D381 * PercentualPapel, "")</f>
        <v/>
      </c>
      <c r="F381" s="4" t="str" cm="1">
        <f t="array" ref="F381">IF(A381&lt;&gt;"", D381 * PercentualTijolo, "")</f>
        <v/>
      </c>
      <c r="G381" s="4" t="str" cm="1">
        <f t="array" ref="G381">IF(A381=1, AporteInicial * PercentualPapel, IF(A381&lt;&gt;"", J380, ""))</f>
        <v/>
      </c>
      <c r="H381" s="4" t="str" cm="1">
        <f t="array" ref="H381">IF(A381&lt;&gt;"", G381 * RendimentoPapelCenario, "")</f>
        <v/>
      </c>
      <c r="I381" s="4" t="str" cm="1">
        <f t="array" ref="I381">IF(A381&lt;&gt;"", G381 * (ValorizacaoPapelCenario/12), "")</f>
        <v/>
      </c>
      <c r="J381" s="4" t="str">
        <f t="shared" si="11"/>
        <v/>
      </c>
      <c r="K381" s="4" t="str" cm="1">
        <f t="array" ref="K381">IF(A381=1, AporteInicial * PercentualTijolo, IF(A381&lt;&gt;"", N380, ""))</f>
        <v/>
      </c>
      <c r="L381" s="4" t="str" cm="1">
        <f t="array" ref="L381">IF(A381&lt;&gt;"", K381 * RendimentoTijoloCenario, "")</f>
        <v/>
      </c>
      <c r="M381" s="4" t="str" cm="1">
        <f t="array" ref="M381">IF(A381&lt;&gt;"", K381 * (ValorizacaoTijoloCenario/12), "")</f>
        <v/>
      </c>
      <c r="N381" s="4" t="str">
        <f>IF(A381&lt;&gt;"", K381 + F381 + L381 + M381, "")</f>
        <v/>
      </c>
      <c r="O381" s="4" t="str">
        <f>IF(A381&lt;&gt;"", H381 + L381, "")</f>
        <v/>
      </c>
      <c r="P381" s="4" t="str">
        <f>IF(A381&lt;&gt;"", J381 + N381, "")</f>
        <v/>
      </c>
    </row>
    <row r="382" spans="1:16">
      <c r="A382" t="str" cm="1">
        <f t="array" ref="A382">IF(ROW()-1 &lt;= AnosSimulacao*12, ROW()-1, "")</f>
        <v/>
      </c>
      <c r="B382" t="str">
        <f t="shared" si="10"/>
        <v/>
      </c>
      <c r="D382" s="4" t="str" cm="1">
        <f t="array" ref="D382">IF(A382=1, AporteInicial+AporteMensal, IF(A382&lt;&gt;"", AporteMensal, ""))</f>
        <v/>
      </c>
      <c r="E382" s="4" t="str" cm="1">
        <f t="array" ref="E382">IF(A382&lt;&gt;"", D382 * PercentualPapel, "")</f>
        <v/>
      </c>
      <c r="F382" s="4" t="str" cm="1">
        <f t="array" ref="F382">IF(A382&lt;&gt;"", D382 * PercentualTijolo, "")</f>
        <v/>
      </c>
      <c r="G382" s="4" t="str" cm="1">
        <f t="array" ref="G382">IF(A382=1, AporteInicial * PercentualPapel, IF(A382&lt;&gt;"", J381, ""))</f>
        <v/>
      </c>
      <c r="H382" s="4" t="str" cm="1">
        <f t="array" ref="H382">IF(A382&lt;&gt;"", G382 * RendimentoPapelCenario, "")</f>
        <v/>
      </c>
      <c r="I382" s="4" t="str" cm="1">
        <f t="array" ref="I382">IF(A382&lt;&gt;"", G382 * (ValorizacaoPapelCenario/12), "")</f>
        <v/>
      </c>
      <c r="J382" s="4" t="str">
        <f t="shared" si="11"/>
        <v/>
      </c>
      <c r="K382" s="4" t="str" cm="1">
        <f t="array" ref="K382">IF(A382=1, AporteInicial * PercentualTijolo, IF(A382&lt;&gt;"", N381, ""))</f>
        <v/>
      </c>
      <c r="L382" s="4" t="str" cm="1">
        <f t="array" ref="L382">IF(A382&lt;&gt;"", K382 * RendimentoTijoloCenario, "")</f>
        <v/>
      </c>
      <c r="M382" s="4" t="str" cm="1">
        <f t="array" ref="M382">IF(A382&lt;&gt;"", K382 * (ValorizacaoTijoloCenario/12), "")</f>
        <v/>
      </c>
      <c r="N382" s="4" t="str">
        <f>IF(A382&lt;&gt;"", K382 + F382 + L382 + M382, "")</f>
        <v/>
      </c>
      <c r="O382" s="4" t="str">
        <f>IF(A382&lt;&gt;"", H382 + L382, "")</f>
        <v/>
      </c>
      <c r="P382" s="4" t="str">
        <f>IF(A382&lt;&gt;"", J382 + N382, "")</f>
        <v/>
      </c>
    </row>
    <row r="383" spans="1:16">
      <c r="A383" t="str" cm="1">
        <f t="array" ref="A383">IF(ROW()-1 &lt;= AnosSimulacao*12, ROW()-1, "")</f>
        <v/>
      </c>
      <c r="B383" t="str">
        <f t="shared" si="10"/>
        <v/>
      </c>
      <c r="D383" s="4" t="str" cm="1">
        <f t="array" ref="D383">IF(A383=1, AporteInicial+AporteMensal, IF(A383&lt;&gt;"", AporteMensal, ""))</f>
        <v/>
      </c>
      <c r="E383" s="4" t="str" cm="1">
        <f t="array" ref="E383">IF(A383&lt;&gt;"", D383 * PercentualPapel, "")</f>
        <v/>
      </c>
      <c r="F383" s="4" t="str" cm="1">
        <f t="array" ref="F383">IF(A383&lt;&gt;"", D383 * PercentualTijolo, "")</f>
        <v/>
      </c>
      <c r="G383" s="4" t="str" cm="1">
        <f t="array" ref="G383">IF(A383=1, AporteInicial * PercentualPapel, IF(A383&lt;&gt;"", J382, ""))</f>
        <v/>
      </c>
      <c r="H383" s="4" t="str" cm="1">
        <f t="array" ref="H383">IF(A383&lt;&gt;"", G383 * RendimentoPapelCenario, "")</f>
        <v/>
      </c>
      <c r="I383" s="4" t="str" cm="1">
        <f t="array" ref="I383">IF(A383&lt;&gt;"", G383 * (ValorizacaoPapelCenario/12), "")</f>
        <v/>
      </c>
      <c r="J383" s="4" t="str">
        <f t="shared" si="11"/>
        <v/>
      </c>
      <c r="K383" s="4" t="str" cm="1">
        <f t="array" ref="K383">IF(A383=1, AporteInicial * PercentualTijolo, IF(A383&lt;&gt;"", N382, ""))</f>
        <v/>
      </c>
      <c r="L383" s="4" t="str" cm="1">
        <f t="array" ref="L383">IF(A383&lt;&gt;"", K383 * RendimentoTijoloCenario, "")</f>
        <v/>
      </c>
      <c r="M383" s="4" t="str" cm="1">
        <f t="array" ref="M383">IF(A383&lt;&gt;"", K383 * (ValorizacaoTijoloCenario/12), "")</f>
        <v/>
      </c>
      <c r="N383" s="4" t="str">
        <f>IF(A383&lt;&gt;"", K383 + F383 + L383 + M383, "")</f>
        <v/>
      </c>
      <c r="O383" s="4" t="str">
        <f>IF(A383&lt;&gt;"", H383 + L383, "")</f>
        <v/>
      </c>
      <c r="P383" s="4" t="str">
        <f>IF(A383&lt;&gt;"", J383 + N383, "")</f>
        <v/>
      </c>
    </row>
    <row r="384" spans="1:16">
      <c r="A384" t="str" cm="1">
        <f t="array" ref="A384">IF(ROW()-1 &lt;= AnosSimulacao*12, ROW()-1, "")</f>
        <v/>
      </c>
      <c r="B384" t="str">
        <f t="shared" si="10"/>
        <v/>
      </c>
      <c r="D384" s="4" t="str" cm="1">
        <f t="array" ref="D384">IF(A384=1, AporteInicial+AporteMensal, IF(A384&lt;&gt;"", AporteMensal, ""))</f>
        <v/>
      </c>
      <c r="E384" s="4" t="str" cm="1">
        <f t="array" ref="E384">IF(A384&lt;&gt;"", D384 * PercentualPapel, "")</f>
        <v/>
      </c>
      <c r="F384" s="4" t="str" cm="1">
        <f t="array" ref="F384">IF(A384&lt;&gt;"", D384 * PercentualTijolo, "")</f>
        <v/>
      </c>
      <c r="G384" s="4" t="str" cm="1">
        <f t="array" ref="G384">IF(A384=1, AporteInicial * PercentualPapel, IF(A384&lt;&gt;"", J383, ""))</f>
        <v/>
      </c>
      <c r="H384" s="4" t="str" cm="1">
        <f t="array" ref="H384">IF(A384&lt;&gt;"", G384 * RendimentoPapelCenario, "")</f>
        <v/>
      </c>
      <c r="I384" s="4" t="str" cm="1">
        <f t="array" ref="I384">IF(A384&lt;&gt;"", G384 * (ValorizacaoPapelCenario/12), "")</f>
        <v/>
      </c>
      <c r="J384" s="4" t="str">
        <f t="shared" si="11"/>
        <v/>
      </c>
      <c r="K384" s="4" t="str" cm="1">
        <f t="array" ref="K384">IF(A384=1, AporteInicial * PercentualTijolo, IF(A384&lt;&gt;"", N383, ""))</f>
        <v/>
      </c>
      <c r="L384" s="4" t="str" cm="1">
        <f t="array" ref="L384">IF(A384&lt;&gt;"", K384 * RendimentoTijoloCenario, "")</f>
        <v/>
      </c>
      <c r="M384" s="4" t="str" cm="1">
        <f t="array" ref="M384">IF(A384&lt;&gt;"", K384 * (ValorizacaoTijoloCenario/12), "")</f>
        <v/>
      </c>
      <c r="N384" s="4" t="str">
        <f>IF(A384&lt;&gt;"", K384 + F384 + L384 + M384, "")</f>
        <v/>
      </c>
      <c r="O384" s="4" t="str">
        <f>IF(A384&lt;&gt;"", H384 + L384, "")</f>
        <v/>
      </c>
      <c r="P384" s="4" t="str">
        <f>IF(A384&lt;&gt;"", J384 + N384, "")</f>
        <v/>
      </c>
    </row>
    <row r="385" spans="1:16">
      <c r="A385" t="str" cm="1">
        <f t="array" ref="A385">IF(ROW()-1 &lt;= AnosSimulacao*12, ROW()-1, "")</f>
        <v/>
      </c>
      <c r="B385" t="str">
        <f t="shared" si="10"/>
        <v/>
      </c>
      <c r="D385" s="4" t="str" cm="1">
        <f t="array" ref="D385">IF(A385=1, AporteInicial+AporteMensal, IF(A385&lt;&gt;"", AporteMensal, ""))</f>
        <v/>
      </c>
      <c r="E385" s="4" t="str" cm="1">
        <f t="array" ref="E385">IF(A385&lt;&gt;"", D385 * PercentualPapel, "")</f>
        <v/>
      </c>
      <c r="F385" s="4" t="str" cm="1">
        <f t="array" ref="F385">IF(A385&lt;&gt;"", D385 * PercentualTijolo, "")</f>
        <v/>
      </c>
      <c r="G385" s="4" t="str" cm="1">
        <f t="array" ref="G385">IF(A385=1, AporteInicial * PercentualPapel, IF(A385&lt;&gt;"", J384, ""))</f>
        <v/>
      </c>
      <c r="H385" s="4" t="str" cm="1">
        <f t="array" ref="H385">IF(A385&lt;&gt;"", G385 * RendimentoPapelCenario, "")</f>
        <v/>
      </c>
      <c r="I385" s="4" t="str" cm="1">
        <f t="array" ref="I385">IF(A385&lt;&gt;"", G385 * (ValorizacaoPapelCenario/12), "")</f>
        <v/>
      </c>
      <c r="J385" s="4" t="str">
        <f t="shared" si="11"/>
        <v/>
      </c>
      <c r="K385" s="4" t="str" cm="1">
        <f t="array" ref="K385">IF(A385=1, AporteInicial * PercentualTijolo, IF(A385&lt;&gt;"", N384, ""))</f>
        <v/>
      </c>
      <c r="L385" s="4" t="str" cm="1">
        <f t="array" ref="L385">IF(A385&lt;&gt;"", K385 * RendimentoTijoloCenario, "")</f>
        <v/>
      </c>
      <c r="M385" s="4" t="str" cm="1">
        <f t="array" ref="M385">IF(A385&lt;&gt;"", K385 * (ValorizacaoTijoloCenario/12), "")</f>
        <v/>
      </c>
      <c r="N385" s="4" t="str">
        <f>IF(A385&lt;&gt;"", K385 + F385 + L385 + M385, "")</f>
        <v/>
      </c>
      <c r="O385" s="4" t="str">
        <f>IF(A385&lt;&gt;"", H385 + L385, "")</f>
        <v/>
      </c>
      <c r="P385" s="4" t="str">
        <f>IF(A385&lt;&gt;"", J385 + N385, "")</f>
        <v/>
      </c>
    </row>
    <row r="386" spans="1:16">
      <c r="A386" t="str" cm="1">
        <f t="array" ref="A386">IF(ROW()-1 &lt;= AnosSimulacao*12, ROW()-1, "")</f>
        <v/>
      </c>
      <c r="B386" t="str">
        <f t="shared" si="10"/>
        <v/>
      </c>
      <c r="D386" s="4" t="str" cm="1">
        <f t="array" ref="D386">IF(A386=1, AporteInicial+AporteMensal, IF(A386&lt;&gt;"", AporteMensal, ""))</f>
        <v/>
      </c>
      <c r="E386" s="4" t="str" cm="1">
        <f t="array" ref="E386">IF(A386&lt;&gt;"", D386 * PercentualPapel, "")</f>
        <v/>
      </c>
      <c r="F386" s="4" t="str" cm="1">
        <f t="array" ref="F386">IF(A386&lt;&gt;"", D386 * PercentualTijolo, "")</f>
        <v/>
      </c>
      <c r="G386" s="4" t="str" cm="1">
        <f t="array" ref="G386">IF(A386=1, AporteInicial * PercentualPapel, IF(A386&lt;&gt;"", J385, ""))</f>
        <v/>
      </c>
      <c r="H386" s="4" t="str" cm="1">
        <f t="array" ref="H386">IF(A386&lt;&gt;"", G386 * RendimentoPapelCenario, "")</f>
        <v/>
      </c>
      <c r="I386" s="4" t="str" cm="1">
        <f t="array" ref="I386">IF(A386&lt;&gt;"", G386 * (ValorizacaoPapelCenario/12), "")</f>
        <v/>
      </c>
      <c r="J386" s="4" t="str">
        <f t="shared" si="11"/>
        <v/>
      </c>
      <c r="K386" s="4" t="str" cm="1">
        <f t="array" ref="K386">IF(A386=1, AporteInicial * PercentualTijolo, IF(A386&lt;&gt;"", N385, ""))</f>
        <v/>
      </c>
      <c r="L386" s="4" t="str" cm="1">
        <f t="array" ref="L386">IF(A386&lt;&gt;"", K386 * RendimentoTijoloCenario, "")</f>
        <v/>
      </c>
      <c r="M386" s="4" t="str" cm="1">
        <f t="array" ref="M386">IF(A386&lt;&gt;"", K386 * (ValorizacaoTijoloCenario/12), "")</f>
        <v/>
      </c>
      <c r="N386" s="4" t="str">
        <f>IF(A386&lt;&gt;"", K386 + F386 + L386 + M386, "")</f>
        <v/>
      </c>
      <c r="O386" s="4" t="str">
        <f>IF(A386&lt;&gt;"", H386 + L386, "")</f>
        <v/>
      </c>
      <c r="P386" s="4" t="str">
        <f>IF(A386&lt;&gt;"", J386 + N386, "")</f>
        <v/>
      </c>
    </row>
    <row r="387" spans="1:16">
      <c r="A387" t="str" cm="1">
        <f t="array" ref="A387">IF(ROW()-1 &lt;= AnosSimulacao*12, ROW()-1, "")</f>
        <v/>
      </c>
      <c r="B387" t="str">
        <f t="shared" ref="B387:B410" si="12">IF(A387&lt;&gt;"",YEAR(DATE(2025,A387,1)),"")</f>
        <v/>
      </c>
      <c r="D387" s="4" t="str" cm="1">
        <f t="array" ref="D387">IF(A387=1, AporteInicial+AporteMensal, IF(A387&lt;&gt;"", AporteMensal, ""))</f>
        <v/>
      </c>
      <c r="E387" s="4" t="str" cm="1">
        <f t="array" ref="E387">IF(A387&lt;&gt;"", D387 * PercentualPapel, "")</f>
        <v/>
      </c>
      <c r="F387" s="4" t="str" cm="1">
        <f t="array" ref="F387">IF(A387&lt;&gt;"", D387 * PercentualTijolo, "")</f>
        <v/>
      </c>
      <c r="G387" s="4" t="str" cm="1">
        <f t="array" ref="G387">IF(A387=1, AporteInicial * PercentualPapel, IF(A387&lt;&gt;"", J386, ""))</f>
        <v/>
      </c>
      <c r="H387" s="4" t="str" cm="1">
        <f t="array" ref="H387">IF(A387&lt;&gt;"", G387 * RendimentoPapelCenario, "")</f>
        <v/>
      </c>
      <c r="I387" s="4" t="str" cm="1">
        <f t="array" ref="I387">IF(A387&lt;&gt;"", G387 * (ValorizacaoPapelCenario/12), "")</f>
        <v/>
      </c>
      <c r="J387" s="4" t="str">
        <f t="shared" ref="J387:J410" si="13">IF(A387&lt;&gt;"", G387 + E387 + H387 + I387, "")</f>
        <v/>
      </c>
      <c r="K387" s="4" t="str" cm="1">
        <f t="array" ref="K387">IF(A387=1, AporteInicial * PercentualTijolo, IF(A387&lt;&gt;"", N386, ""))</f>
        <v/>
      </c>
      <c r="L387" s="4" t="str" cm="1">
        <f t="array" ref="L387">IF(A387&lt;&gt;"", K387 * RendimentoTijoloCenario, "")</f>
        <v/>
      </c>
      <c r="M387" s="4" t="str" cm="1">
        <f t="array" ref="M387">IF(A387&lt;&gt;"", K387 * (ValorizacaoTijoloCenario/12), "")</f>
        <v/>
      </c>
      <c r="N387" s="4" t="str">
        <f>IF(A387&lt;&gt;"", K387 + F387 + L387 + M387, "")</f>
        <v/>
      </c>
      <c r="O387" s="4" t="str">
        <f>IF(A387&lt;&gt;"", H387 + L387, "")</f>
        <v/>
      </c>
      <c r="P387" s="4" t="str">
        <f>IF(A387&lt;&gt;"", J387 + N387, "")</f>
        <v/>
      </c>
    </row>
    <row r="388" spans="1:16">
      <c r="A388" t="str" cm="1">
        <f t="array" ref="A388">IF(ROW()-1 &lt;= AnosSimulacao*12, ROW()-1, "")</f>
        <v/>
      </c>
      <c r="B388" t="str">
        <f t="shared" si="12"/>
        <v/>
      </c>
      <c r="D388" s="4" t="str" cm="1">
        <f t="array" ref="D388">IF(A388=1, AporteInicial+AporteMensal, IF(A388&lt;&gt;"", AporteMensal, ""))</f>
        <v/>
      </c>
      <c r="E388" s="4" t="str" cm="1">
        <f t="array" ref="E388">IF(A388&lt;&gt;"", D388 * PercentualPapel, "")</f>
        <v/>
      </c>
      <c r="F388" s="4" t="str" cm="1">
        <f t="array" ref="F388">IF(A388&lt;&gt;"", D388 * PercentualTijolo, "")</f>
        <v/>
      </c>
      <c r="G388" s="4" t="str" cm="1">
        <f t="array" ref="G388">IF(A388=1, AporteInicial * PercentualPapel, IF(A388&lt;&gt;"", J387, ""))</f>
        <v/>
      </c>
      <c r="H388" s="4" t="str" cm="1">
        <f t="array" ref="H388">IF(A388&lt;&gt;"", G388 * RendimentoPapelCenario, "")</f>
        <v/>
      </c>
      <c r="I388" s="4" t="str" cm="1">
        <f t="array" ref="I388">IF(A388&lt;&gt;"", G388 * (ValorizacaoPapelCenario/12), "")</f>
        <v/>
      </c>
      <c r="J388" s="4" t="str">
        <f t="shared" si="13"/>
        <v/>
      </c>
      <c r="K388" s="4" t="str" cm="1">
        <f t="array" ref="K388">IF(A388=1, AporteInicial * PercentualTijolo, IF(A388&lt;&gt;"", N387, ""))</f>
        <v/>
      </c>
      <c r="L388" s="4" t="str" cm="1">
        <f t="array" ref="L388">IF(A388&lt;&gt;"", K388 * RendimentoTijoloCenario, "")</f>
        <v/>
      </c>
      <c r="M388" s="4" t="str" cm="1">
        <f t="array" ref="M388">IF(A388&lt;&gt;"", K388 * (ValorizacaoTijoloCenario/12), "")</f>
        <v/>
      </c>
      <c r="N388" s="4" t="str">
        <f>IF(A388&lt;&gt;"", K388 + F388 + L388 + M388, "")</f>
        <v/>
      </c>
      <c r="O388" s="4" t="str">
        <f>IF(A388&lt;&gt;"", H388 + L388, "")</f>
        <v/>
      </c>
      <c r="P388" s="4" t="str">
        <f>IF(A388&lt;&gt;"", J388 + N388, "")</f>
        <v/>
      </c>
    </row>
    <row r="389" spans="1:16">
      <c r="A389" t="str" cm="1">
        <f t="array" ref="A389">IF(ROW()-1 &lt;= AnosSimulacao*12, ROW()-1, "")</f>
        <v/>
      </c>
      <c r="B389" t="str">
        <f t="shared" si="12"/>
        <v/>
      </c>
      <c r="D389" s="4" t="str" cm="1">
        <f t="array" ref="D389">IF(A389=1, AporteInicial+AporteMensal, IF(A389&lt;&gt;"", AporteMensal, ""))</f>
        <v/>
      </c>
      <c r="E389" s="4" t="str" cm="1">
        <f t="array" ref="E389">IF(A389&lt;&gt;"", D389 * PercentualPapel, "")</f>
        <v/>
      </c>
      <c r="F389" s="4" t="str" cm="1">
        <f t="array" ref="F389">IF(A389&lt;&gt;"", D389 * PercentualTijolo, "")</f>
        <v/>
      </c>
      <c r="G389" s="4" t="str" cm="1">
        <f t="array" ref="G389">IF(A389=1, AporteInicial * PercentualPapel, IF(A389&lt;&gt;"", J388, ""))</f>
        <v/>
      </c>
      <c r="H389" s="4" t="str" cm="1">
        <f t="array" ref="H389">IF(A389&lt;&gt;"", G389 * RendimentoPapelCenario, "")</f>
        <v/>
      </c>
      <c r="I389" s="4" t="str" cm="1">
        <f t="array" ref="I389">IF(A389&lt;&gt;"", G389 * (ValorizacaoPapelCenario/12), "")</f>
        <v/>
      </c>
      <c r="J389" s="4" t="str">
        <f t="shared" si="13"/>
        <v/>
      </c>
      <c r="K389" s="4" t="str" cm="1">
        <f t="array" ref="K389">IF(A389=1, AporteInicial * PercentualTijolo, IF(A389&lt;&gt;"", N388, ""))</f>
        <v/>
      </c>
      <c r="L389" s="4" t="str" cm="1">
        <f t="array" ref="L389">IF(A389&lt;&gt;"", K389 * RendimentoTijoloCenario, "")</f>
        <v/>
      </c>
      <c r="M389" s="4" t="str" cm="1">
        <f t="array" ref="M389">IF(A389&lt;&gt;"", K389 * (ValorizacaoTijoloCenario/12), "")</f>
        <v/>
      </c>
      <c r="N389" s="4" t="str">
        <f>IF(A389&lt;&gt;"", K389 + F389 + L389 + M389, "")</f>
        <v/>
      </c>
      <c r="O389" s="4" t="str">
        <f>IF(A389&lt;&gt;"", H389 + L389, "")</f>
        <v/>
      </c>
      <c r="P389" s="4" t="str">
        <f>IF(A389&lt;&gt;"", J389 + N389, "")</f>
        <v/>
      </c>
    </row>
    <row r="390" spans="1:16">
      <c r="A390" t="str" cm="1">
        <f t="array" ref="A390">IF(ROW()-1 &lt;= AnosSimulacao*12, ROW()-1, "")</f>
        <v/>
      </c>
      <c r="B390" t="str">
        <f t="shared" si="12"/>
        <v/>
      </c>
      <c r="D390" s="4" t="str" cm="1">
        <f t="array" ref="D390">IF(A390=1, AporteInicial+AporteMensal, IF(A390&lt;&gt;"", AporteMensal, ""))</f>
        <v/>
      </c>
      <c r="E390" s="4" t="str" cm="1">
        <f t="array" ref="E390">IF(A390&lt;&gt;"", D390 * PercentualPapel, "")</f>
        <v/>
      </c>
      <c r="F390" s="4" t="str" cm="1">
        <f t="array" ref="F390">IF(A390&lt;&gt;"", D390 * PercentualTijolo, "")</f>
        <v/>
      </c>
      <c r="G390" s="4" t="str" cm="1">
        <f t="array" ref="G390">IF(A390=1, AporteInicial * PercentualPapel, IF(A390&lt;&gt;"", J389, ""))</f>
        <v/>
      </c>
      <c r="H390" s="4" t="str" cm="1">
        <f t="array" ref="H390">IF(A390&lt;&gt;"", G390 * RendimentoPapelCenario, "")</f>
        <v/>
      </c>
      <c r="I390" s="4" t="str" cm="1">
        <f t="array" ref="I390">IF(A390&lt;&gt;"", G390 * (ValorizacaoPapelCenario/12), "")</f>
        <v/>
      </c>
      <c r="J390" s="4" t="str">
        <f t="shared" si="13"/>
        <v/>
      </c>
      <c r="K390" s="4" t="str" cm="1">
        <f t="array" ref="K390">IF(A390=1, AporteInicial * PercentualTijolo, IF(A390&lt;&gt;"", N389, ""))</f>
        <v/>
      </c>
      <c r="L390" s="4" t="str" cm="1">
        <f t="array" ref="L390">IF(A390&lt;&gt;"", K390 * RendimentoTijoloCenario, "")</f>
        <v/>
      </c>
      <c r="M390" s="4" t="str" cm="1">
        <f t="array" ref="M390">IF(A390&lt;&gt;"", K390 * (ValorizacaoTijoloCenario/12), "")</f>
        <v/>
      </c>
      <c r="N390" s="4" t="str">
        <f>IF(A390&lt;&gt;"", K390 + F390 + L390 + M390, "")</f>
        <v/>
      </c>
      <c r="O390" s="4" t="str">
        <f>IF(A390&lt;&gt;"", H390 + L390, "")</f>
        <v/>
      </c>
      <c r="P390" s="4" t="str">
        <f>IF(A390&lt;&gt;"", J390 + N390, "")</f>
        <v/>
      </c>
    </row>
    <row r="391" spans="1:16">
      <c r="A391" t="str" cm="1">
        <f t="array" ref="A391">IF(ROW()-1 &lt;= AnosSimulacao*12, ROW()-1, "")</f>
        <v/>
      </c>
      <c r="B391" t="str">
        <f t="shared" si="12"/>
        <v/>
      </c>
      <c r="D391" s="4" t="str" cm="1">
        <f t="array" ref="D391">IF(A391=1, AporteInicial+AporteMensal, IF(A391&lt;&gt;"", AporteMensal, ""))</f>
        <v/>
      </c>
      <c r="E391" s="4" t="str" cm="1">
        <f t="array" ref="E391">IF(A391&lt;&gt;"", D391 * PercentualPapel, "")</f>
        <v/>
      </c>
      <c r="F391" s="4" t="str" cm="1">
        <f t="array" ref="F391">IF(A391&lt;&gt;"", D391 * PercentualTijolo, "")</f>
        <v/>
      </c>
      <c r="G391" s="4" t="str" cm="1">
        <f t="array" ref="G391">IF(A391=1, AporteInicial * PercentualPapel, IF(A391&lt;&gt;"", J390, ""))</f>
        <v/>
      </c>
      <c r="H391" s="4" t="str" cm="1">
        <f t="array" ref="H391">IF(A391&lt;&gt;"", G391 * RendimentoPapelCenario, "")</f>
        <v/>
      </c>
      <c r="I391" s="4" t="str" cm="1">
        <f t="array" ref="I391">IF(A391&lt;&gt;"", G391 * (ValorizacaoPapelCenario/12), "")</f>
        <v/>
      </c>
      <c r="J391" s="4" t="str">
        <f t="shared" si="13"/>
        <v/>
      </c>
      <c r="K391" s="4" t="str" cm="1">
        <f t="array" ref="K391">IF(A391=1, AporteInicial * PercentualTijolo, IF(A391&lt;&gt;"", N390, ""))</f>
        <v/>
      </c>
      <c r="L391" s="4" t="str" cm="1">
        <f t="array" ref="L391">IF(A391&lt;&gt;"", K391 * RendimentoTijoloCenario, "")</f>
        <v/>
      </c>
      <c r="M391" s="4" t="str" cm="1">
        <f t="array" ref="M391">IF(A391&lt;&gt;"", K391 * (ValorizacaoTijoloCenario/12), "")</f>
        <v/>
      </c>
      <c r="N391" s="4" t="str">
        <f>IF(A391&lt;&gt;"", K391 + F391 + L391 + M391, "")</f>
        <v/>
      </c>
      <c r="O391" s="4" t="str">
        <f>IF(A391&lt;&gt;"", H391 + L391, "")</f>
        <v/>
      </c>
      <c r="P391" s="4" t="str">
        <f>IF(A391&lt;&gt;"", J391 + N391, "")</f>
        <v/>
      </c>
    </row>
    <row r="392" spans="1:16">
      <c r="A392" t="str" cm="1">
        <f t="array" ref="A392">IF(ROW()-1 &lt;= AnosSimulacao*12, ROW()-1, "")</f>
        <v/>
      </c>
      <c r="B392" t="str">
        <f t="shared" si="12"/>
        <v/>
      </c>
      <c r="D392" s="4" t="str" cm="1">
        <f t="array" ref="D392">IF(A392=1, AporteInicial+AporteMensal, IF(A392&lt;&gt;"", AporteMensal, ""))</f>
        <v/>
      </c>
      <c r="E392" s="4" t="str" cm="1">
        <f t="array" ref="E392">IF(A392&lt;&gt;"", D392 * PercentualPapel, "")</f>
        <v/>
      </c>
      <c r="F392" s="4" t="str" cm="1">
        <f t="array" ref="F392">IF(A392&lt;&gt;"", D392 * PercentualTijolo, "")</f>
        <v/>
      </c>
      <c r="G392" s="4" t="str" cm="1">
        <f t="array" ref="G392">IF(A392=1, AporteInicial * PercentualPapel, IF(A392&lt;&gt;"", J391, ""))</f>
        <v/>
      </c>
      <c r="H392" s="4" t="str" cm="1">
        <f t="array" ref="H392">IF(A392&lt;&gt;"", G392 * RendimentoPapelCenario, "")</f>
        <v/>
      </c>
      <c r="I392" s="4" t="str" cm="1">
        <f t="array" ref="I392">IF(A392&lt;&gt;"", G392 * (ValorizacaoPapelCenario/12), "")</f>
        <v/>
      </c>
      <c r="J392" s="4" t="str">
        <f t="shared" si="13"/>
        <v/>
      </c>
      <c r="K392" s="4" t="str" cm="1">
        <f t="array" ref="K392">IF(A392=1, AporteInicial * PercentualTijolo, IF(A392&lt;&gt;"", N391, ""))</f>
        <v/>
      </c>
      <c r="L392" s="4" t="str" cm="1">
        <f t="array" ref="L392">IF(A392&lt;&gt;"", K392 * RendimentoTijoloCenario, "")</f>
        <v/>
      </c>
      <c r="M392" s="4" t="str" cm="1">
        <f t="array" ref="M392">IF(A392&lt;&gt;"", K392 * (ValorizacaoTijoloCenario/12), "")</f>
        <v/>
      </c>
      <c r="N392" s="4" t="str">
        <f>IF(A392&lt;&gt;"", K392 + F392 + L392 + M392, "")</f>
        <v/>
      </c>
      <c r="O392" s="4" t="str">
        <f>IF(A392&lt;&gt;"", H392 + L392, "")</f>
        <v/>
      </c>
      <c r="P392" s="4" t="str">
        <f>IF(A392&lt;&gt;"", J392 + N392, "")</f>
        <v/>
      </c>
    </row>
    <row r="393" spans="1:16">
      <c r="A393" t="str" cm="1">
        <f t="array" ref="A393">IF(ROW()-1 &lt;= AnosSimulacao*12, ROW()-1, "")</f>
        <v/>
      </c>
      <c r="B393" t="str">
        <f t="shared" si="12"/>
        <v/>
      </c>
      <c r="D393" s="4" t="str" cm="1">
        <f t="array" ref="D393">IF(A393=1, AporteInicial+AporteMensal, IF(A393&lt;&gt;"", AporteMensal, ""))</f>
        <v/>
      </c>
      <c r="E393" s="4" t="str" cm="1">
        <f t="array" ref="E393">IF(A393&lt;&gt;"", D393 * PercentualPapel, "")</f>
        <v/>
      </c>
      <c r="F393" s="4" t="str" cm="1">
        <f t="array" ref="F393">IF(A393&lt;&gt;"", D393 * PercentualTijolo, "")</f>
        <v/>
      </c>
      <c r="G393" s="4" t="str" cm="1">
        <f t="array" ref="G393">IF(A393=1, AporteInicial * PercentualPapel, IF(A393&lt;&gt;"", J392, ""))</f>
        <v/>
      </c>
      <c r="H393" s="4" t="str" cm="1">
        <f t="array" ref="H393">IF(A393&lt;&gt;"", G393 * RendimentoPapelCenario, "")</f>
        <v/>
      </c>
      <c r="I393" s="4" t="str" cm="1">
        <f t="array" ref="I393">IF(A393&lt;&gt;"", G393 * (ValorizacaoPapelCenario/12), "")</f>
        <v/>
      </c>
      <c r="J393" s="4" t="str">
        <f t="shared" si="13"/>
        <v/>
      </c>
      <c r="K393" s="4" t="str" cm="1">
        <f t="array" ref="K393">IF(A393=1, AporteInicial * PercentualTijolo, IF(A393&lt;&gt;"", N392, ""))</f>
        <v/>
      </c>
      <c r="L393" s="4" t="str" cm="1">
        <f t="array" ref="L393">IF(A393&lt;&gt;"", K393 * RendimentoTijoloCenario, "")</f>
        <v/>
      </c>
      <c r="M393" s="4" t="str" cm="1">
        <f t="array" ref="M393">IF(A393&lt;&gt;"", K393 * (ValorizacaoTijoloCenario/12), "")</f>
        <v/>
      </c>
      <c r="N393" s="4" t="str">
        <f>IF(A393&lt;&gt;"", K393 + F393 + L393 + M393, "")</f>
        <v/>
      </c>
      <c r="O393" s="4" t="str">
        <f>IF(A393&lt;&gt;"", H393 + L393, "")</f>
        <v/>
      </c>
      <c r="P393" s="4" t="str">
        <f>IF(A393&lt;&gt;"", J393 + N393, "")</f>
        <v/>
      </c>
    </row>
    <row r="394" spans="1:16">
      <c r="A394" t="str" cm="1">
        <f t="array" ref="A394">IF(ROW()-1 &lt;= AnosSimulacao*12, ROW()-1, "")</f>
        <v/>
      </c>
      <c r="B394" t="str">
        <f t="shared" si="12"/>
        <v/>
      </c>
      <c r="D394" s="4" t="str" cm="1">
        <f t="array" ref="D394">IF(A394=1, AporteInicial+AporteMensal, IF(A394&lt;&gt;"", AporteMensal, ""))</f>
        <v/>
      </c>
      <c r="E394" s="4" t="str" cm="1">
        <f t="array" ref="E394">IF(A394&lt;&gt;"", D394 * PercentualPapel, "")</f>
        <v/>
      </c>
      <c r="F394" s="4" t="str" cm="1">
        <f t="array" ref="F394">IF(A394&lt;&gt;"", D394 * PercentualTijolo, "")</f>
        <v/>
      </c>
      <c r="G394" s="4" t="str" cm="1">
        <f t="array" ref="G394">IF(A394=1, AporteInicial * PercentualPapel, IF(A394&lt;&gt;"", J393, ""))</f>
        <v/>
      </c>
      <c r="H394" s="4" t="str" cm="1">
        <f t="array" ref="H394">IF(A394&lt;&gt;"", G394 * RendimentoPapelCenario, "")</f>
        <v/>
      </c>
      <c r="I394" s="4" t="str" cm="1">
        <f t="array" ref="I394">IF(A394&lt;&gt;"", G394 * (ValorizacaoPapelCenario/12), "")</f>
        <v/>
      </c>
      <c r="J394" s="4" t="str">
        <f t="shared" si="13"/>
        <v/>
      </c>
      <c r="K394" s="4" t="str" cm="1">
        <f t="array" ref="K394">IF(A394=1, AporteInicial * PercentualTijolo, IF(A394&lt;&gt;"", N393, ""))</f>
        <v/>
      </c>
      <c r="L394" s="4" t="str" cm="1">
        <f t="array" ref="L394">IF(A394&lt;&gt;"", K394 * RendimentoTijoloCenario, "")</f>
        <v/>
      </c>
      <c r="M394" s="4" t="str" cm="1">
        <f t="array" ref="M394">IF(A394&lt;&gt;"", K394 * (ValorizacaoTijoloCenario/12), "")</f>
        <v/>
      </c>
      <c r="N394" s="4" t="str">
        <f>IF(A394&lt;&gt;"", K394 + F394 + L394 + M394, "")</f>
        <v/>
      </c>
      <c r="O394" s="4" t="str">
        <f>IF(A394&lt;&gt;"", H394 + L394, "")</f>
        <v/>
      </c>
      <c r="P394" s="4" t="str">
        <f>IF(A394&lt;&gt;"", J394 + N394, "")</f>
        <v/>
      </c>
    </row>
    <row r="395" spans="1:16">
      <c r="A395" t="str" cm="1">
        <f t="array" ref="A395">IF(ROW()-1 &lt;= AnosSimulacao*12, ROW()-1, "")</f>
        <v/>
      </c>
      <c r="B395" t="str">
        <f t="shared" si="12"/>
        <v/>
      </c>
      <c r="D395" s="4" t="str" cm="1">
        <f t="array" ref="D395">IF(A395=1, AporteInicial+AporteMensal, IF(A395&lt;&gt;"", AporteMensal, ""))</f>
        <v/>
      </c>
      <c r="E395" s="4" t="str" cm="1">
        <f t="array" ref="E395">IF(A395&lt;&gt;"", D395 * PercentualPapel, "")</f>
        <v/>
      </c>
      <c r="F395" s="4" t="str" cm="1">
        <f t="array" ref="F395">IF(A395&lt;&gt;"", D395 * PercentualTijolo, "")</f>
        <v/>
      </c>
      <c r="G395" s="4" t="str" cm="1">
        <f t="array" ref="G395">IF(A395=1, AporteInicial * PercentualPapel, IF(A395&lt;&gt;"", J394, ""))</f>
        <v/>
      </c>
      <c r="H395" s="4" t="str" cm="1">
        <f t="array" ref="H395">IF(A395&lt;&gt;"", G395 * RendimentoPapelCenario, "")</f>
        <v/>
      </c>
      <c r="I395" s="4" t="str" cm="1">
        <f t="array" ref="I395">IF(A395&lt;&gt;"", G395 * (ValorizacaoPapelCenario/12), "")</f>
        <v/>
      </c>
      <c r="J395" s="4" t="str">
        <f t="shared" si="13"/>
        <v/>
      </c>
      <c r="K395" s="4" t="str" cm="1">
        <f t="array" ref="K395">IF(A395=1, AporteInicial * PercentualTijolo, IF(A395&lt;&gt;"", N394, ""))</f>
        <v/>
      </c>
      <c r="L395" s="4" t="str" cm="1">
        <f t="array" ref="L395">IF(A395&lt;&gt;"", K395 * RendimentoTijoloCenario, "")</f>
        <v/>
      </c>
      <c r="M395" s="4" t="str" cm="1">
        <f t="array" ref="M395">IF(A395&lt;&gt;"", K395 * (ValorizacaoTijoloCenario/12), "")</f>
        <v/>
      </c>
      <c r="N395" s="4" t="str">
        <f>IF(A395&lt;&gt;"", K395 + F395 + L395 + M395, "")</f>
        <v/>
      </c>
      <c r="O395" s="4" t="str">
        <f>IF(A395&lt;&gt;"", H395 + L395, "")</f>
        <v/>
      </c>
      <c r="P395" s="4" t="str">
        <f>IF(A395&lt;&gt;"", J395 + N395, "")</f>
        <v/>
      </c>
    </row>
    <row r="396" spans="1:16">
      <c r="A396" t="str" cm="1">
        <f t="array" ref="A396">IF(ROW()-1 &lt;= AnosSimulacao*12, ROW()-1, "")</f>
        <v/>
      </c>
      <c r="B396" t="str">
        <f t="shared" si="12"/>
        <v/>
      </c>
      <c r="D396" s="4" t="str" cm="1">
        <f t="array" ref="D396">IF(A396=1, AporteInicial+AporteMensal, IF(A396&lt;&gt;"", AporteMensal, ""))</f>
        <v/>
      </c>
      <c r="E396" s="4" t="str" cm="1">
        <f t="array" ref="E396">IF(A396&lt;&gt;"", D396 * PercentualPapel, "")</f>
        <v/>
      </c>
      <c r="F396" s="4" t="str" cm="1">
        <f t="array" ref="F396">IF(A396&lt;&gt;"", D396 * PercentualTijolo, "")</f>
        <v/>
      </c>
      <c r="G396" s="4" t="str" cm="1">
        <f t="array" ref="G396">IF(A396=1, AporteInicial * PercentualPapel, IF(A396&lt;&gt;"", J395, ""))</f>
        <v/>
      </c>
      <c r="H396" s="4" t="str" cm="1">
        <f t="array" ref="H396">IF(A396&lt;&gt;"", G396 * RendimentoPapelCenario, "")</f>
        <v/>
      </c>
      <c r="I396" s="4" t="str" cm="1">
        <f t="array" ref="I396">IF(A396&lt;&gt;"", G396 * (ValorizacaoPapelCenario/12), "")</f>
        <v/>
      </c>
      <c r="J396" s="4" t="str">
        <f t="shared" si="13"/>
        <v/>
      </c>
      <c r="K396" s="4" t="str" cm="1">
        <f t="array" ref="K396">IF(A396=1, AporteInicial * PercentualTijolo, IF(A396&lt;&gt;"", N395, ""))</f>
        <v/>
      </c>
      <c r="L396" s="4" t="str" cm="1">
        <f t="array" ref="L396">IF(A396&lt;&gt;"", K396 * RendimentoTijoloCenario, "")</f>
        <v/>
      </c>
      <c r="M396" s="4" t="str" cm="1">
        <f t="array" ref="M396">IF(A396&lt;&gt;"", K396 * (ValorizacaoTijoloCenario/12), "")</f>
        <v/>
      </c>
      <c r="N396" s="4" t="str">
        <f>IF(A396&lt;&gt;"", K396 + F396 + L396 + M396, "")</f>
        <v/>
      </c>
      <c r="O396" s="4" t="str">
        <f>IF(A396&lt;&gt;"", H396 + L396, "")</f>
        <v/>
      </c>
      <c r="P396" s="4" t="str">
        <f>IF(A396&lt;&gt;"", J396 + N396, "")</f>
        <v/>
      </c>
    </row>
    <row r="397" spans="1:16">
      <c r="A397" t="str" cm="1">
        <f t="array" ref="A397">IF(ROW()-1 &lt;= AnosSimulacao*12, ROW()-1, "")</f>
        <v/>
      </c>
      <c r="B397" t="str">
        <f t="shared" si="12"/>
        <v/>
      </c>
      <c r="D397" s="4" t="str" cm="1">
        <f t="array" ref="D397">IF(A397=1, AporteInicial+AporteMensal, IF(A397&lt;&gt;"", AporteMensal, ""))</f>
        <v/>
      </c>
      <c r="E397" s="4" t="str" cm="1">
        <f t="array" ref="E397">IF(A397&lt;&gt;"", D397 * PercentualPapel, "")</f>
        <v/>
      </c>
      <c r="F397" s="4" t="str" cm="1">
        <f t="array" ref="F397">IF(A397&lt;&gt;"", D397 * PercentualTijolo, "")</f>
        <v/>
      </c>
      <c r="G397" s="4" t="str" cm="1">
        <f t="array" ref="G397">IF(A397=1, AporteInicial * PercentualPapel, IF(A397&lt;&gt;"", J396, ""))</f>
        <v/>
      </c>
      <c r="H397" s="4" t="str" cm="1">
        <f t="array" ref="H397">IF(A397&lt;&gt;"", G397 * RendimentoPapelCenario, "")</f>
        <v/>
      </c>
      <c r="I397" s="4" t="str" cm="1">
        <f t="array" ref="I397">IF(A397&lt;&gt;"", G397 * (ValorizacaoPapelCenario/12), "")</f>
        <v/>
      </c>
      <c r="J397" s="4" t="str">
        <f t="shared" si="13"/>
        <v/>
      </c>
      <c r="K397" s="4" t="str" cm="1">
        <f t="array" ref="K397">IF(A397=1, AporteInicial * PercentualTijolo, IF(A397&lt;&gt;"", N396, ""))</f>
        <v/>
      </c>
      <c r="L397" s="4" t="str" cm="1">
        <f t="array" ref="L397">IF(A397&lt;&gt;"", K397 * RendimentoTijoloCenario, "")</f>
        <v/>
      </c>
      <c r="M397" s="4" t="str" cm="1">
        <f t="array" ref="M397">IF(A397&lt;&gt;"", K397 * (ValorizacaoTijoloCenario/12), "")</f>
        <v/>
      </c>
      <c r="N397" s="4" t="str">
        <f>IF(A397&lt;&gt;"", K397 + F397 + L397 + M397, "")</f>
        <v/>
      </c>
      <c r="O397" s="4" t="str">
        <f>IF(A397&lt;&gt;"", H397 + L397, "")</f>
        <v/>
      </c>
      <c r="P397" s="4" t="str">
        <f>IF(A397&lt;&gt;"", J397 + N397, "")</f>
        <v/>
      </c>
    </row>
    <row r="398" spans="1:16">
      <c r="A398" t="str" cm="1">
        <f t="array" ref="A398">IF(ROW()-1 &lt;= AnosSimulacao*12, ROW()-1, "")</f>
        <v/>
      </c>
      <c r="B398" t="str">
        <f t="shared" si="12"/>
        <v/>
      </c>
      <c r="D398" s="4" t="str" cm="1">
        <f t="array" ref="D398">IF(A398=1, AporteInicial+AporteMensal, IF(A398&lt;&gt;"", AporteMensal, ""))</f>
        <v/>
      </c>
      <c r="E398" s="4" t="str" cm="1">
        <f t="array" ref="E398">IF(A398&lt;&gt;"", D398 * PercentualPapel, "")</f>
        <v/>
      </c>
      <c r="F398" s="4" t="str" cm="1">
        <f t="array" ref="F398">IF(A398&lt;&gt;"", D398 * PercentualTijolo, "")</f>
        <v/>
      </c>
      <c r="G398" s="4" t="str" cm="1">
        <f t="array" ref="G398">IF(A398=1, AporteInicial * PercentualPapel, IF(A398&lt;&gt;"", J397, ""))</f>
        <v/>
      </c>
      <c r="H398" s="4" t="str" cm="1">
        <f t="array" ref="H398">IF(A398&lt;&gt;"", G398 * RendimentoPapelCenario, "")</f>
        <v/>
      </c>
      <c r="I398" s="4" t="str" cm="1">
        <f t="array" ref="I398">IF(A398&lt;&gt;"", G398 * (ValorizacaoPapelCenario/12), "")</f>
        <v/>
      </c>
      <c r="J398" s="4" t="str">
        <f t="shared" si="13"/>
        <v/>
      </c>
      <c r="K398" s="4" t="str" cm="1">
        <f t="array" ref="K398">IF(A398=1, AporteInicial * PercentualTijolo, IF(A398&lt;&gt;"", N397, ""))</f>
        <v/>
      </c>
      <c r="L398" s="4" t="str" cm="1">
        <f t="array" ref="L398">IF(A398&lt;&gt;"", K398 * RendimentoTijoloCenario, "")</f>
        <v/>
      </c>
      <c r="M398" s="4" t="str" cm="1">
        <f t="array" ref="M398">IF(A398&lt;&gt;"", K398 * (ValorizacaoTijoloCenario/12), "")</f>
        <v/>
      </c>
      <c r="N398" s="4" t="str">
        <f>IF(A398&lt;&gt;"", K398 + F398 + L398 + M398, "")</f>
        <v/>
      </c>
      <c r="O398" s="4" t="str">
        <f>IF(A398&lt;&gt;"", H398 + L398, "")</f>
        <v/>
      </c>
      <c r="P398" s="4" t="str">
        <f>IF(A398&lt;&gt;"", J398 + N398, "")</f>
        <v/>
      </c>
    </row>
    <row r="399" spans="1:16">
      <c r="A399" t="str" cm="1">
        <f t="array" ref="A399">IF(ROW()-1 &lt;= AnosSimulacao*12, ROW()-1, "")</f>
        <v/>
      </c>
      <c r="B399" t="str">
        <f t="shared" si="12"/>
        <v/>
      </c>
      <c r="D399" s="4" t="str" cm="1">
        <f t="array" ref="D399">IF(A399=1, AporteInicial+AporteMensal, IF(A399&lt;&gt;"", AporteMensal, ""))</f>
        <v/>
      </c>
      <c r="E399" s="4" t="str" cm="1">
        <f t="array" ref="E399">IF(A399&lt;&gt;"", D399 * PercentualPapel, "")</f>
        <v/>
      </c>
      <c r="F399" s="4" t="str" cm="1">
        <f t="array" ref="F399">IF(A399&lt;&gt;"", D399 * PercentualTijolo, "")</f>
        <v/>
      </c>
      <c r="G399" s="4" t="str" cm="1">
        <f t="array" ref="G399">IF(A399=1, AporteInicial * PercentualPapel, IF(A399&lt;&gt;"", J398, ""))</f>
        <v/>
      </c>
      <c r="H399" s="4" t="str" cm="1">
        <f t="array" ref="H399">IF(A399&lt;&gt;"", G399 * RendimentoPapelCenario, "")</f>
        <v/>
      </c>
      <c r="I399" s="4" t="str" cm="1">
        <f t="array" ref="I399">IF(A399&lt;&gt;"", G399 * (ValorizacaoPapelCenario/12), "")</f>
        <v/>
      </c>
      <c r="J399" s="4" t="str">
        <f t="shared" si="13"/>
        <v/>
      </c>
      <c r="K399" s="4" t="str" cm="1">
        <f t="array" ref="K399">IF(A399=1, AporteInicial * PercentualTijolo, IF(A399&lt;&gt;"", N398, ""))</f>
        <v/>
      </c>
      <c r="L399" s="4" t="str" cm="1">
        <f t="array" ref="L399">IF(A399&lt;&gt;"", K399 * RendimentoTijoloCenario, "")</f>
        <v/>
      </c>
      <c r="M399" s="4" t="str" cm="1">
        <f t="array" ref="M399">IF(A399&lt;&gt;"", K399 * (ValorizacaoTijoloCenario/12), "")</f>
        <v/>
      </c>
      <c r="N399" s="4" t="str">
        <f>IF(A399&lt;&gt;"", K399 + F399 + L399 + M399, "")</f>
        <v/>
      </c>
      <c r="O399" s="4" t="str">
        <f>IF(A399&lt;&gt;"", H399 + L399, "")</f>
        <v/>
      </c>
      <c r="P399" s="4" t="str">
        <f>IF(A399&lt;&gt;"", J399 + N399, "")</f>
        <v/>
      </c>
    </row>
    <row r="400" spans="1:16">
      <c r="A400" t="str" cm="1">
        <f t="array" ref="A400">IF(ROW()-1 &lt;= AnosSimulacao*12, ROW()-1, "")</f>
        <v/>
      </c>
      <c r="B400" t="str">
        <f t="shared" si="12"/>
        <v/>
      </c>
      <c r="D400" s="4" t="str" cm="1">
        <f t="array" ref="D400">IF(A400=1, AporteInicial+AporteMensal, IF(A400&lt;&gt;"", AporteMensal, ""))</f>
        <v/>
      </c>
      <c r="E400" s="4" t="str" cm="1">
        <f t="array" ref="E400">IF(A400&lt;&gt;"", D400 * PercentualPapel, "")</f>
        <v/>
      </c>
      <c r="F400" s="4" t="str" cm="1">
        <f t="array" ref="F400">IF(A400&lt;&gt;"", D400 * PercentualTijolo, "")</f>
        <v/>
      </c>
      <c r="G400" s="4" t="str" cm="1">
        <f t="array" ref="G400">IF(A400=1, AporteInicial * PercentualPapel, IF(A400&lt;&gt;"", J399, ""))</f>
        <v/>
      </c>
      <c r="H400" s="4" t="str" cm="1">
        <f t="array" ref="H400">IF(A400&lt;&gt;"", G400 * RendimentoPapelCenario, "")</f>
        <v/>
      </c>
      <c r="I400" s="4" t="str" cm="1">
        <f t="array" ref="I400">IF(A400&lt;&gt;"", G400 * (ValorizacaoPapelCenario/12), "")</f>
        <v/>
      </c>
      <c r="J400" s="4" t="str">
        <f t="shared" si="13"/>
        <v/>
      </c>
      <c r="K400" s="4" t="str" cm="1">
        <f t="array" ref="K400">IF(A400=1, AporteInicial * PercentualTijolo, IF(A400&lt;&gt;"", N399, ""))</f>
        <v/>
      </c>
      <c r="L400" s="4" t="str" cm="1">
        <f t="array" ref="L400">IF(A400&lt;&gt;"", K400 * RendimentoTijoloCenario, "")</f>
        <v/>
      </c>
      <c r="M400" s="4" t="str" cm="1">
        <f t="array" ref="M400">IF(A400&lt;&gt;"", K400 * (ValorizacaoTijoloCenario/12), "")</f>
        <v/>
      </c>
      <c r="N400" s="4" t="str">
        <f>IF(A400&lt;&gt;"", K400 + F400 + L400 + M400, "")</f>
        <v/>
      </c>
      <c r="O400" s="4" t="str">
        <f>IF(A400&lt;&gt;"", H400 + L400, "")</f>
        <v/>
      </c>
      <c r="P400" s="4" t="str">
        <f>IF(A400&lt;&gt;"", J400 + N400, "")</f>
        <v/>
      </c>
    </row>
    <row r="401" spans="1:16">
      <c r="A401" t="str" cm="1">
        <f t="array" ref="A401">IF(ROW()-1 &lt;= AnosSimulacao*12, ROW()-1, "")</f>
        <v/>
      </c>
      <c r="B401" t="str">
        <f t="shared" si="12"/>
        <v/>
      </c>
      <c r="D401" s="4" t="str" cm="1">
        <f t="array" ref="D401">IF(A401=1, AporteInicial+AporteMensal, IF(A401&lt;&gt;"", AporteMensal, ""))</f>
        <v/>
      </c>
      <c r="E401" s="4" t="str" cm="1">
        <f t="array" ref="E401">IF(A401&lt;&gt;"", D401 * PercentualPapel, "")</f>
        <v/>
      </c>
      <c r="F401" s="4" t="str" cm="1">
        <f t="array" ref="F401">IF(A401&lt;&gt;"", D401 * PercentualTijolo, "")</f>
        <v/>
      </c>
      <c r="G401" s="4" t="str" cm="1">
        <f t="array" ref="G401">IF(A401=1, AporteInicial * PercentualPapel, IF(A401&lt;&gt;"", J400, ""))</f>
        <v/>
      </c>
      <c r="H401" s="4" t="str" cm="1">
        <f t="array" ref="H401">IF(A401&lt;&gt;"", G401 * RendimentoPapelCenario, "")</f>
        <v/>
      </c>
      <c r="I401" s="4" t="str" cm="1">
        <f t="array" ref="I401">IF(A401&lt;&gt;"", G401 * (ValorizacaoPapelCenario/12), "")</f>
        <v/>
      </c>
      <c r="J401" s="4" t="str">
        <f t="shared" si="13"/>
        <v/>
      </c>
      <c r="K401" s="4" t="str" cm="1">
        <f t="array" ref="K401">IF(A401=1, AporteInicial * PercentualTijolo, IF(A401&lt;&gt;"", N400, ""))</f>
        <v/>
      </c>
      <c r="L401" s="4" t="str" cm="1">
        <f t="array" ref="L401">IF(A401&lt;&gt;"", K401 * RendimentoTijoloCenario, "")</f>
        <v/>
      </c>
      <c r="M401" s="4" t="str" cm="1">
        <f t="array" ref="M401">IF(A401&lt;&gt;"", K401 * (ValorizacaoTijoloCenario/12), "")</f>
        <v/>
      </c>
      <c r="N401" s="4" t="str">
        <f>IF(A401&lt;&gt;"", K401 + F401 + L401 + M401, "")</f>
        <v/>
      </c>
      <c r="O401" s="4" t="str">
        <f>IF(A401&lt;&gt;"", H401 + L401, "")</f>
        <v/>
      </c>
      <c r="P401" s="4" t="str">
        <f>IF(A401&lt;&gt;"", J401 + N401, "")</f>
        <v/>
      </c>
    </row>
    <row r="402" spans="1:16">
      <c r="A402" t="str" cm="1">
        <f t="array" ref="A402">IF(ROW()-1 &lt;= AnosSimulacao*12, ROW()-1, "")</f>
        <v/>
      </c>
      <c r="B402" t="str">
        <f t="shared" si="12"/>
        <v/>
      </c>
      <c r="D402" s="4" t="str" cm="1">
        <f t="array" ref="D402">IF(A402=1, AporteInicial+AporteMensal, IF(A402&lt;&gt;"", AporteMensal, ""))</f>
        <v/>
      </c>
      <c r="E402" s="4" t="str" cm="1">
        <f t="array" ref="E402">IF(A402&lt;&gt;"", D402 * PercentualPapel, "")</f>
        <v/>
      </c>
      <c r="F402" s="4" t="str" cm="1">
        <f t="array" ref="F402">IF(A402&lt;&gt;"", D402 * PercentualTijolo, "")</f>
        <v/>
      </c>
      <c r="G402" s="4" t="str" cm="1">
        <f t="array" ref="G402">IF(A402=1, AporteInicial * PercentualPapel, IF(A402&lt;&gt;"", J401, ""))</f>
        <v/>
      </c>
      <c r="H402" s="4" t="str" cm="1">
        <f t="array" ref="H402">IF(A402&lt;&gt;"", G402 * RendimentoPapelCenario, "")</f>
        <v/>
      </c>
      <c r="I402" s="4" t="str" cm="1">
        <f t="array" ref="I402">IF(A402&lt;&gt;"", G402 * (ValorizacaoPapelCenario/12), "")</f>
        <v/>
      </c>
      <c r="J402" s="4" t="str">
        <f t="shared" si="13"/>
        <v/>
      </c>
      <c r="K402" s="4" t="str" cm="1">
        <f t="array" ref="K402">IF(A402=1, AporteInicial * PercentualTijolo, IF(A402&lt;&gt;"", N401, ""))</f>
        <v/>
      </c>
      <c r="L402" s="4" t="str" cm="1">
        <f t="array" ref="L402">IF(A402&lt;&gt;"", K402 * RendimentoTijoloCenario, "")</f>
        <v/>
      </c>
      <c r="M402" s="4" t="str" cm="1">
        <f t="array" ref="M402">IF(A402&lt;&gt;"", K402 * (ValorizacaoTijoloCenario/12), "")</f>
        <v/>
      </c>
      <c r="N402" s="4" t="str">
        <f>IF(A402&lt;&gt;"", K402 + F402 + L402 + M402, "")</f>
        <v/>
      </c>
      <c r="O402" s="4" t="str">
        <f>IF(A402&lt;&gt;"", H402 + L402, "")</f>
        <v/>
      </c>
      <c r="P402" s="4" t="str">
        <f>IF(A402&lt;&gt;"", J402 + N402, "")</f>
        <v/>
      </c>
    </row>
    <row r="403" spans="1:16">
      <c r="A403" t="str" cm="1">
        <f t="array" ref="A403">IF(ROW()-1 &lt;= AnosSimulacao*12, ROW()-1, "")</f>
        <v/>
      </c>
      <c r="B403" t="str">
        <f t="shared" si="12"/>
        <v/>
      </c>
      <c r="D403" s="4" t="str" cm="1">
        <f t="array" ref="D403">IF(A403=1, AporteInicial+AporteMensal, IF(A403&lt;&gt;"", AporteMensal, ""))</f>
        <v/>
      </c>
      <c r="E403" s="4" t="str" cm="1">
        <f t="array" ref="E403">IF(A403&lt;&gt;"", D403 * PercentualPapel, "")</f>
        <v/>
      </c>
      <c r="F403" s="4" t="str" cm="1">
        <f t="array" ref="F403">IF(A403&lt;&gt;"", D403 * PercentualTijolo, "")</f>
        <v/>
      </c>
      <c r="G403" s="4" t="str" cm="1">
        <f t="array" ref="G403">IF(A403=1, AporteInicial * PercentualPapel, IF(A403&lt;&gt;"", J402, ""))</f>
        <v/>
      </c>
      <c r="H403" s="4" t="str" cm="1">
        <f t="array" ref="H403">IF(A403&lt;&gt;"", G403 * RendimentoPapelCenario, "")</f>
        <v/>
      </c>
      <c r="I403" s="4" t="str" cm="1">
        <f t="array" ref="I403">IF(A403&lt;&gt;"", G403 * (ValorizacaoPapelCenario/12), "")</f>
        <v/>
      </c>
      <c r="J403" s="4" t="str">
        <f t="shared" si="13"/>
        <v/>
      </c>
      <c r="K403" s="4" t="str" cm="1">
        <f t="array" ref="K403">IF(A403=1, AporteInicial * PercentualTijolo, IF(A403&lt;&gt;"", N402, ""))</f>
        <v/>
      </c>
      <c r="L403" s="4" t="str" cm="1">
        <f t="array" ref="L403">IF(A403&lt;&gt;"", K403 * RendimentoTijoloCenario, "")</f>
        <v/>
      </c>
      <c r="M403" s="4" t="str" cm="1">
        <f t="array" ref="M403">IF(A403&lt;&gt;"", K403 * (ValorizacaoTijoloCenario/12), "")</f>
        <v/>
      </c>
      <c r="N403" s="4" t="str">
        <f>IF(A403&lt;&gt;"", K403 + F403 + L403 + M403, "")</f>
        <v/>
      </c>
      <c r="O403" s="4" t="str">
        <f>IF(A403&lt;&gt;"", H403 + L403, "")</f>
        <v/>
      </c>
      <c r="P403" s="4" t="str">
        <f>IF(A403&lt;&gt;"", J403 + N403, "")</f>
        <v/>
      </c>
    </row>
    <row r="404" spans="1:16">
      <c r="A404" t="str" cm="1">
        <f t="array" ref="A404">IF(ROW()-1 &lt;= AnosSimulacao*12, ROW()-1, "")</f>
        <v/>
      </c>
      <c r="B404" t="str">
        <f t="shared" si="12"/>
        <v/>
      </c>
      <c r="D404" s="4" t="str" cm="1">
        <f t="array" ref="D404">IF(A404=1, AporteInicial+AporteMensal, IF(A404&lt;&gt;"", AporteMensal, ""))</f>
        <v/>
      </c>
      <c r="E404" s="4" t="str" cm="1">
        <f t="array" ref="E404">IF(A404&lt;&gt;"", D404 * PercentualPapel, "")</f>
        <v/>
      </c>
      <c r="F404" s="4" t="str" cm="1">
        <f t="array" ref="F404">IF(A404&lt;&gt;"", D404 * PercentualTijolo, "")</f>
        <v/>
      </c>
      <c r="G404" s="4" t="str" cm="1">
        <f t="array" ref="G404">IF(A404=1, AporteInicial * PercentualPapel, IF(A404&lt;&gt;"", J403, ""))</f>
        <v/>
      </c>
      <c r="H404" s="4" t="str" cm="1">
        <f t="array" ref="H404">IF(A404&lt;&gt;"", G404 * RendimentoPapelCenario, "")</f>
        <v/>
      </c>
      <c r="I404" s="4" t="str" cm="1">
        <f t="array" ref="I404">IF(A404&lt;&gt;"", G404 * (ValorizacaoPapelCenario/12), "")</f>
        <v/>
      </c>
      <c r="J404" s="4" t="str">
        <f t="shared" si="13"/>
        <v/>
      </c>
      <c r="K404" s="4" t="str" cm="1">
        <f t="array" ref="K404">IF(A404=1, AporteInicial * PercentualTijolo, IF(A404&lt;&gt;"", N403, ""))</f>
        <v/>
      </c>
      <c r="L404" s="4" t="str" cm="1">
        <f t="array" ref="L404">IF(A404&lt;&gt;"", K404 * RendimentoTijoloCenario, "")</f>
        <v/>
      </c>
      <c r="M404" s="4" t="str" cm="1">
        <f t="array" ref="M404">IF(A404&lt;&gt;"", K404 * (ValorizacaoTijoloCenario/12), "")</f>
        <v/>
      </c>
      <c r="N404" s="4" t="str">
        <f>IF(A404&lt;&gt;"", K404 + F404 + L404 + M404, "")</f>
        <v/>
      </c>
      <c r="O404" s="4" t="str">
        <f>IF(A404&lt;&gt;"", H404 + L404, "")</f>
        <v/>
      </c>
      <c r="P404" s="4" t="str">
        <f>IF(A404&lt;&gt;"", J404 + N404, "")</f>
        <v/>
      </c>
    </row>
    <row r="405" spans="1:16">
      <c r="A405" t="str" cm="1">
        <f t="array" ref="A405">IF(ROW()-1 &lt;= AnosSimulacao*12, ROW()-1, "")</f>
        <v/>
      </c>
      <c r="B405" t="str">
        <f t="shared" si="12"/>
        <v/>
      </c>
      <c r="D405" s="4" t="str" cm="1">
        <f t="array" ref="D405">IF(A405=1, AporteInicial+AporteMensal, IF(A405&lt;&gt;"", AporteMensal, ""))</f>
        <v/>
      </c>
      <c r="E405" s="4" t="str" cm="1">
        <f t="array" ref="E405">IF(A405&lt;&gt;"", D405 * PercentualPapel, "")</f>
        <v/>
      </c>
      <c r="F405" s="4" t="str" cm="1">
        <f t="array" ref="F405">IF(A405&lt;&gt;"", D405 * PercentualTijolo, "")</f>
        <v/>
      </c>
      <c r="G405" s="4" t="str" cm="1">
        <f t="array" ref="G405">IF(A405=1, AporteInicial * PercentualPapel, IF(A405&lt;&gt;"", J404, ""))</f>
        <v/>
      </c>
      <c r="H405" s="4" t="str" cm="1">
        <f t="array" ref="H405">IF(A405&lt;&gt;"", G405 * RendimentoPapelCenario, "")</f>
        <v/>
      </c>
      <c r="I405" s="4" t="str" cm="1">
        <f t="array" ref="I405">IF(A405&lt;&gt;"", G405 * (ValorizacaoPapelCenario/12), "")</f>
        <v/>
      </c>
      <c r="J405" s="4" t="str">
        <f t="shared" si="13"/>
        <v/>
      </c>
      <c r="K405" s="4" t="str" cm="1">
        <f t="array" ref="K405">IF(A405=1, AporteInicial * PercentualTijolo, IF(A405&lt;&gt;"", N404, ""))</f>
        <v/>
      </c>
      <c r="L405" s="4" t="str" cm="1">
        <f t="array" ref="L405">IF(A405&lt;&gt;"", K405 * RendimentoTijoloCenario, "")</f>
        <v/>
      </c>
      <c r="M405" s="4" t="str" cm="1">
        <f t="array" ref="M405">IF(A405&lt;&gt;"", K405 * (ValorizacaoTijoloCenario/12), "")</f>
        <v/>
      </c>
      <c r="N405" s="4" t="str">
        <f>IF(A405&lt;&gt;"", K405 + F405 + L405 + M405, "")</f>
        <v/>
      </c>
      <c r="O405" s="4" t="str">
        <f>IF(A405&lt;&gt;"", H405 + L405, "")</f>
        <v/>
      </c>
      <c r="P405" s="4" t="str">
        <f>IF(A405&lt;&gt;"", J405 + N405, "")</f>
        <v/>
      </c>
    </row>
    <row r="406" spans="1:16">
      <c r="A406" t="str" cm="1">
        <f t="array" ref="A406">IF(ROW()-1 &lt;= AnosSimulacao*12, ROW()-1, "")</f>
        <v/>
      </c>
      <c r="B406" t="str">
        <f t="shared" si="12"/>
        <v/>
      </c>
      <c r="D406" s="4" t="str" cm="1">
        <f t="array" ref="D406">IF(A406=1, AporteInicial+AporteMensal, IF(A406&lt;&gt;"", AporteMensal, ""))</f>
        <v/>
      </c>
      <c r="E406" s="4" t="str" cm="1">
        <f t="array" ref="E406">IF(A406&lt;&gt;"", D406 * PercentualPapel, "")</f>
        <v/>
      </c>
      <c r="F406" s="4" t="str" cm="1">
        <f t="array" ref="F406">IF(A406&lt;&gt;"", D406 * PercentualTijolo, "")</f>
        <v/>
      </c>
      <c r="G406" s="4" t="str" cm="1">
        <f t="array" ref="G406">IF(A406=1, AporteInicial * PercentualPapel, IF(A406&lt;&gt;"", J405, ""))</f>
        <v/>
      </c>
      <c r="H406" s="4" t="str" cm="1">
        <f t="array" ref="H406">IF(A406&lt;&gt;"", G406 * RendimentoPapelCenario, "")</f>
        <v/>
      </c>
      <c r="I406" s="4" t="str" cm="1">
        <f t="array" ref="I406">IF(A406&lt;&gt;"", G406 * (ValorizacaoPapelCenario/12), "")</f>
        <v/>
      </c>
      <c r="J406" s="4" t="str">
        <f t="shared" si="13"/>
        <v/>
      </c>
      <c r="K406" s="4" t="str" cm="1">
        <f t="array" ref="K406">IF(A406=1, AporteInicial * PercentualTijolo, IF(A406&lt;&gt;"", N405, ""))</f>
        <v/>
      </c>
      <c r="L406" s="4" t="str" cm="1">
        <f t="array" ref="L406">IF(A406&lt;&gt;"", K406 * RendimentoTijoloCenario, "")</f>
        <v/>
      </c>
      <c r="M406" s="4" t="str" cm="1">
        <f t="array" ref="M406">IF(A406&lt;&gt;"", K406 * (ValorizacaoTijoloCenario/12), "")</f>
        <v/>
      </c>
      <c r="N406" s="4" t="str">
        <f>IF(A406&lt;&gt;"", K406 + F406 + L406 + M406, "")</f>
        <v/>
      </c>
      <c r="O406" s="4" t="str">
        <f>IF(A406&lt;&gt;"", H406 + L406, "")</f>
        <v/>
      </c>
      <c r="P406" s="4" t="str">
        <f>IF(A406&lt;&gt;"", J406 + N406, "")</f>
        <v/>
      </c>
    </row>
    <row r="407" spans="1:16">
      <c r="A407" t="str" cm="1">
        <f t="array" ref="A407">IF(ROW()-1 &lt;= AnosSimulacao*12, ROW()-1, "")</f>
        <v/>
      </c>
      <c r="B407" t="str">
        <f t="shared" si="12"/>
        <v/>
      </c>
      <c r="D407" s="4" t="str" cm="1">
        <f t="array" ref="D407">IF(A407=1, AporteInicial+AporteMensal, IF(A407&lt;&gt;"", AporteMensal, ""))</f>
        <v/>
      </c>
      <c r="E407" s="4" t="str" cm="1">
        <f t="array" ref="E407">IF(A407&lt;&gt;"", D407 * PercentualPapel, "")</f>
        <v/>
      </c>
      <c r="F407" s="4" t="str" cm="1">
        <f t="array" ref="F407">IF(A407&lt;&gt;"", D407 * PercentualTijolo, "")</f>
        <v/>
      </c>
      <c r="G407" s="4" t="str" cm="1">
        <f t="array" ref="G407">IF(A407=1, AporteInicial * PercentualPapel, IF(A407&lt;&gt;"", J406, ""))</f>
        <v/>
      </c>
      <c r="H407" s="4" t="str" cm="1">
        <f t="array" ref="H407">IF(A407&lt;&gt;"", G407 * RendimentoPapelCenario, "")</f>
        <v/>
      </c>
      <c r="I407" s="4" t="str" cm="1">
        <f t="array" ref="I407">IF(A407&lt;&gt;"", G407 * (ValorizacaoPapelCenario/12), "")</f>
        <v/>
      </c>
      <c r="J407" s="4" t="str">
        <f t="shared" si="13"/>
        <v/>
      </c>
      <c r="K407" s="4" t="str" cm="1">
        <f t="array" ref="K407">IF(A407=1, AporteInicial * PercentualTijolo, IF(A407&lt;&gt;"", N406, ""))</f>
        <v/>
      </c>
      <c r="L407" s="4" t="str" cm="1">
        <f t="array" ref="L407">IF(A407&lt;&gt;"", K407 * RendimentoTijoloCenario, "")</f>
        <v/>
      </c>
      <c r="M407" s="4" t="str" cm="1">
        <f t="array" ref="M407">IF(A407&lt;&gt;"", K407 * (ValorizacaoTijoloCenario/12), "")</f>
        <v/>
      </c>
      <c r="N407" s="4" t="str">
        <f>IF(A407&lt;&gt;"", K407 + F407 + L407 + M407, "")</f>
        <v/>
      </c>
      <c r="O407" s="4" t="str">
        <f>IF(A407&lt;&gt;"", H407 + L407, "")</f>
        <v/>
      </c>
      <c r="P407" s="4" t="str">
        <f>IF(A407&lt;&gt;"", J407 + N407, "")</f>
        <v/>
      </c>
    </row>
    <row r="408" spans="1:16">
      <c r="A408" t="str" cm="1">
        <f t="array" ref="A408">IF(ROW()-1 &lt;= AnosSimulacao*12, ROW()-1, "")</f>
        <v/>
      </c>
      <c r="B408" t="str">
        <f t="shared" si="12"/>
        <v/>
      </c>
      <c r="D408" s="4" t="str" cm="1">
        <f t="array" ref="D408">IF(A408=1, AporteInicial+AporteMensal, IF(A408&lt;&gt;"", AporteMensal, ""))</f>
        <v/>
      </c>
      <c r="E408" s="4" t="str" cm="1">
        <f t="array" ref="E408">IF(A408&lt;&gt;"", D408 * PercentualPapel, "")</f>
        <v/>
      </c>
      <c r="F408" s="4" t="str" cm="1">
        <f t="array" ref="F408">IF(A408&lt;&gt;"", D408 * PercentualTijolo, "")</f>
        <v/>
      </c>
      <c r="G408" s="4" t="str" cm="1">
        <f t="array" ref="G408">IF(A408=1, AporteInicial * PercentualPapel, IF(A408&lt;&gt;"", J407, ""))</f>
        <v/>
      </c>
      <c r="H408" s="4" t="str" cm="1">
        <f t="array" ref="H408">IF(A408&lt;&gt;"", G408 * RendimentoPapelCenario, "")</f>
        <v/>
      </c>
      <c r="I408" s="4" t="str" cm="1">
        <f t="array" ref="I408">IF(A408&lt;&gt;"", G408 * (ValorizacaoPapelCenario/12), "")</f>
        <v/>
      </c>
      <c r="J408" s="4" t="str">
        <f t="shared" si="13"/>
        <v/>
      </c>
      <c r="K408" s="4" t="str" cm="1">
        <f t="array" ref="K408">IF(A408=1, AporteInicial * PercentualTijolo, IF(A408&lt;&gt;"", N407, ""))</f>
        <v/>
      </c>
      <c r="L408" s="4" t="str" cm="1">
        <f t="array" ref="L408">IF(A408&lt;&gt;"", K408 * RendimentoTijoloCenario, "")</f>
        <v/>
      </c>
      <c r="M408" s="4" t="str" cm="1">
        <f t="array" ref="M408">IF(A408&lt;&gt;"", K408 * (ValorizacaoTijoloCenario/12), "")</f>
        <v/>
      </c>
      <c r="N408" s="4" t="str">
        <f>IF(A408&lt;&gt;"", K408 + F408 + L408 + M408, "")</f>
        <v/>
      </c>
      <c r="O408" s="4" t="str">
        <f>IF(A408&lt;&gt;"", H408 + L408, "")</f>
        <v/>
      </c>
      <c r="P408" s="4" t="str">
        <f>IF(A408&lt;&gt;"", J408 + N408, "")</f>
        <v/>
      </c>
    </row>
    <row r="409" spans="1:16">
      <c r="A409" t="str" cm="1">
        <f t="array" ref="A409">IF(ROW()-1 &lt;= AnosSimulacao*12, ROW()-1, "")</f>
        <v/>
      </c>
      <c r="B409" t="str">
        <f t="shared" si="12"/>
        <v/>
      </c>
      <c r="D409" s="4" t="str" cm="1">
        <f t="array" ref="D409">IF(A409=1, AporteInicial+AporteMensal, IF(A409&lt;&gt;"", AporteMensal, ""))</f>
        <v/>
      </c>
      <c r="E409" s="4" t="str" cm="1">
        <f t="array" ref="E409">IF(A409&lt;&gt;"", D409 * PercentualPapel, "")</f>
        <v/>
      </c>
      <c r="F409" s="4" t="str" cm="1">
        <f t="array" ref="F409">IF(A409&lt;&gt;"", D409 * PercentualTijolo, "")</f>
        <v/>
      </c>
      <c r="G409" s="4" t="str" cm="1">
        <f t="array" ref="G409">IF(A409=1, AporteInicial * PercentualPapel, IF(A409&lt;&gt;"", J408, ""))</f>
        <v/>
      </c>
      <c r="H409" s="4" t="str" cm="1">
        <f t="array" ref="H409">IF(A409&lt;&gt;"", G409 * RendimentoPapelCenario, "")</f>
        <v/>
      </c>
      <c r="I409" s="4" t="str" cm="1">
        <f t="array" ref="I409">IF(A409&lt;&gt;"", G409 * (ValorizacaoPapelCenario/12), "")</f>
        <v/>
      </c>
      <c r="J409" s="4" t="str">
        <f t="shared" si="13"/>
        <v/>
      </c>
      <c r="K409" s="4" t="str" cm="1">
        <f t="array" ref="K409">IF(A409=1, AporteInicial * PercentualTijolo, IF(A409&lt;&gt;"", N408, ""))</f>
        <v/>
      </c>
      <c r="L409" s="4" t="str" cm="1">
        <f t="array" ref="L409">IF(A409&lt;&gt;"", K409 * RendimentoTijoloCenario, "")</f>
        <v/>
      </c>
      <c r="M409" s="4" t="str" cm="1">
        <f t="array" ref="M409">IF(A409&lt;&gt;"", K409 * (ValorizacaoTijoloCenario/12), "")</f>
        <v/>
      </c>
      <c r="N409" s="4" t="str">
        <f>IF(A409&lt;&gt;"", K409 + F409 + L409 + M409, "")</f>
        <v/>
      </c>
      <c r="O409" s="4" t="str">
        <f>IF(A409&lt;&gt;"", H409 + L409, "")</f>
        <v/>
      </c>
      <c r="P409" s="4" t="str">
        <f>IF(A409&lt;&gt;"", J409 + N409, "")</f>
        <v/>
      </c>
    </row>
    <row r="410" spans="1:16">
      <c r="A410" t="str" cm="1">
        <f t="array" ref="A410">IF(ROW()-1 &lt;= AnosSimulacao*12, ROW()-1, "")</f>
        <v/>
      </c>
      <c r="B410" t="str">
        <f t="shared" si="12"/>
        <v/>
      </c>
      <c r="D410" s="4" t="str" cm="1">
        <f t="array" ref="D410">IF(A410=1, AporteInicial+AporteMensal, IF(A410&lt;&gt;"", AporteMensal, ""))</f>
        <v/>
      </c>
      <c r="E410" s="4" t="str" cm="1">
        <f t="array" ref="E410">IF(A410&lt;&gt;"", D410 * PercentualPapel, "")</f>
        <v/>
      </c>
      <c r="F410" s="4" t="str" cm="1">
        <f t="array" ref="F410">IF(A410&lt;&gt;"", D410 * PercentualTijolo, "")</f>
        <v/>
      </c>
      <c r="G410" s="4" t="str" cm="1">
        <f t="array" ref="G410">IF(A410=1, AporteInicial * PercentualPapel, IF(A410&lt;&gt;"", J409, ""))</f>
        <v/>
      </c>
      <c r="H410" s="4" t="str" cm="1">
        <f t="array" ref="H410">IF(A410&lt;&gt;"", G410 * RendimentoPapelCenario, "")</f>
        <v/>
      </c>
      <c r="I410" s="4" t="str" cm="1">
        <f t="array" ref="I410">IF(A410&lt;&gt;"", G410 * (ValorizacaoPapelCenario/12), "")</f>
        <v/>
      </c>
      <c r="J410" s="4" t="str">
        <f t="shared" si="13"/>
        <v/>
      </c>
      <c r="K410" s="4" t="str" cm="1">
        <f t="array" ref="K410">IF(A410=1, AporteInicial * PercentualTijolo, IF(A410&lt;&gt;"", N409, ""))</f>
        <v/>
      </c>
      <c r="L410" s="4" t="str" cm="1">
        <f t="array" ref="L410">IF(A410&lt;&gt;"", K410 * RendimentoTijoloCenario, "")</f>
        <v/>
      </c>
      <c r="M410" s="4" t="str" cm="1">
        <f t="array" ref="M410">IF(A410&lt;&gt;"", K410 * (ValorizacaoTijoloCenario/12), "")</f>
        <v/>
      </c>
      <c r="N410" s="4" t="str">
        <f>IF(A410&lt;&gt;"", K410 + F410 + L410 + M410, "")</f>
        <v/>
      </c>
      <c r="O410" s="4" t="str">
        <f>IF(A410&lt;&gt;"", H410 + L410, "")</f>
        <v/>
      </c>
      <c r="P410" s="4" t="str">
        <f>IF(A410&lt;&gt;"", J410 + N410, "")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Priscila Farias</cp:lastModifiedBy>
  <cp:revision/>
  <dcterms:created xsi:type="dcterms:W3CDTF">2025-05-29T03:57:32Z</dcterms:created>
  <dcterms:modified xsi:type="dcterms:W3CDTF">2025-06-01T14:33:22Z</dcterms:modified>
  <cp:category/>
  <cp:contentStatus/>
</cp:coreProperties>
</file>