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F2Software\Docs\"/>
    </mc:Choice>
  </mc:AlternateContent>
  <bookViews>
    <workbookView xWindow="19590" yWindow="0" windowWidth="26535" windowHeight="13020" activeTab="3"/>
  </bookViews>
  <sheets>
    <sheet name="NFCv2 LED driver" sheetId="1" r:id="rId1"/>
    <sheet name="NFCv2 USART1" sheetId="2" r:id="rId2"/>
    <sheet name="LM43603" sheetId="3" r:id="rId3"/>
    <sheet name="GenericExcerci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D5" i="4"/>
  <c r="C5" i="4"/>
  <c r="B5" i="4"/>
  <c r="D6" i="4" l="1"/>
  <c r="D8" i="4" s="1"/>
  <c r="C6" i="4"/>
  <c r="C8" i="4" s="1"/>
  <c r="E6" i="4"/>
  <c r="E8" i="4" s="1"/>
  <c r="B6" i="4"/>
  <c r="B8" i="4" s="1"/>
  <c r="B14" i="3" l="1"/>
  <c r="B13" i="3"/>
  <c r="B12" i="3"/>
  <c r="B11" i="3"/>
  <c r="C8" i="2" l="1"/>
  <c r="C7" i="2"/>
  <c r="C6" i="2"/>
  <c r="B6" i="2"/>
  <c r="C5" i="2"/>
  <c r="C3" i="2"/>
  <c r="C26" i="1" l="1"/>
  <c r="C22" i="1" l="1"/>
  <c r="C23" i="1" s="1"/>
  <c r="C14" i="1" l="1"/>
  <c r="C16" i="1" s="1"/>
  <c r="C17" i="1" s="1"/>
  <c r="C18" i="1" s="1"/>
  <c r="C13" i="1"/>
  <c r="C10" i="1"/>
  <c r="B9" i="1"/>
  <c r="B22" i="1" s="1"/>
  <c r="B23" i="1" s="1"/>
  <c r="C8" i="1"/>
  <c r="C9" i="1" s="1"/>
  <c r="B8" i="1"/>
  <c r="C7" i="1"/>
  <c r="B7" i="1"/>
  <c r="C6" i="1"/>
  <c r="B6" i="1"/>
  <c r="B10" i="1" l="1"/>
  <c r="B26" i="1" l="1"/>
  <c r="B14" i="1"/>
  <c r="B16" i="1" s="1"/>
  <c r="B17" i="1" s="1"/>
  <c r="B18" i="1" s="1"/>
  <c r="B13" i="1"/>
</calcChain>
</file>

<file path=xl/sharedStrings.xml><?xml version="1.0" encoding="utf-8"?>
<sst xmlns="http://schemas.openxmlformats.org/spreadsheetml/2006/main" count="58" uniqueCount="44">
  <si>
    <t>W</t>
  </si>
  <si>
    <t>LED voltage</t>
  </si>
  <si>
    <t>V</t>
  </si>
  <si>
    <t>total LED count</t>
  </si>
  <si>
    <t>string count</t>
  </si>
  <si>
    <t xml:space="preserve">string LED count </t>
  </si>
  <si>
    <t>string voltage</t>
  </si>
  <si>
    <t>string power</t>
  </si>
  <si>
    <t>string current</t>
  </si>
  <si>
    <t>A</t>
  </si>
  <si>
    <t>total current</t>
  </si>
  <si>
    <t>shunt</t>
  </si>
  <si>
    <t>Ohm</t>
  </si>
  <si>
    <t>shunt power</t>
  </si>
  <si>
    <t>shunt monitor load</t>
  </si>
  <si>
    <t>shunt voltage</t>
  </si>
  <si>
    <t>max 2V</t>
  </si>
  <si>
    <t>shunt monitor out</t>
  </si>
  <si>
    <t>shunt monitor current</t>
  </si>
  <si>
    <t>shunt monitor power</t>
  </si>
  <si>
    <t>balancer</t>
  </si>
  <si>
    <t>balancer voltage</t>
  </si>
  <si>
    <t>balancer power</t>
  </si>
  <si>
    <t>equiv resistor</t>
  </si>
  <si>
    <t>fck</t>
  </si>
  <si>
    <t>baud</t>
  </si>
  <si>
    <t>USARTDIV</t>
  </si>
  <si>
    <t>oversampling by 16</t>
  </si>
  <si>
    <t>oversampling by 8</t>
  </si>
  <si>
    <t>round(USARTDIV)</t>
  </si>
  <si>
    <t>VREF</t>
  </si>
  <si>
    <t>R11</t>
  </si>
  <si>
    <t>R12</t>
  </si>
  <si>
    <t>R21</t>
  </si>
  <si>
    <t>R22</t>
  </si>
  <si>
    <t>R1</t>
  </si>
  <si>
    <t>R2</t>
  </si>
  <si>
    <t>G</t>
  </si>
  <si>
    <t>VOUT</t>
  </si>
  <si>
    <t>SetCount</t>
  </si>
  <si>
    <t>RepsCount</t>
  </si>
  <si>
    <t>ParamCount per set</t>
  </si>
  <si>
    <t>ParamCount per exercise</t>
  </si>
  <si>
    <t>Byte count per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</si>
</sst>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B3" sqref="B3"/>
    </sheetView>
  </sheetViews>
  <sheetFormatPr defaultRowHeight="15" x14ac:dyDescent="0.25"/>
  <cols>
    <col min="1" max="1" width="27.85546875" customWidth="1"/>
    <col min="2" max="2" width="12" bestFit="1" customWidth="1"/>
  </cols>
  <sheetData>
    <row r="2" spans="1:6" x14ac:dyDescent="0.25">
      <c r="B2">
        <v>0.1</v>
      </c>
      <c r="C2">
        <v>5</v>
      </c>
      <c r="D2" t="s">
        <v>0</v>
      </c>
    </row>
    <row r="3" spans="1:6" x14ac:dyDescent="0.25">
      <c r="A3" t="s">
        <v>3</v>
      </c>
      <c r="B3">
        <v>12</v>
      </c>
      <c r="C3">
        <v>12</v>
      </c>
    </row>
    <row r="4" spans="1:6" x14ac:dyDescent="0.25">
      <c r="A4" t="s">
        <v>1</v>
      </c>
      <c r="B4">
        <v>6</v>
      </c>
      <c r="C4">
        <v>6</v>
      </c>
      <c r="D4" t="s">
        <v>2</v>
      </c>
    </row>
    <row r="5" spans="1:6" x14ac:dyDescent="0.25">
      <c r="A5" t="s">
        <v>4</v>
      </c>
      <c r="B5">
        <v>4</v>
      </c>
      <c r="C5">
        <v>4</v>
      </c>
    </row>
    <row r="6" spans="1:6" x14ac:dyDescent="0.25">
      <c r="A6" t="s">
        <v>5</v>
      </c>
      <c r="B6">
        <f>B3/B5</f>
        <v>3</v>
      </c>
      <c r="C6">
        <f>C3/C5</f>
        <v>3</v>
      </c>
    </row>
    <row r="7" spans="1:6" x14ac:dyDescent="0.25">
      <c r="A7" t="s">
        <v>6</v>
      </c>
      <c r="B7">
        <f>B6*B4</f>
        <v>18</v>
      </c>
      <c r="C7">
        <f>C6*C4</f>
        <v>18</v>
      </c>
      <c r="D7" t="s">
        <v>2</v>
      </c>
    </row>
    <row r="8" spans="1:6" x14ac:dyDescent="0.25">
      <c r="A8" t="s">
        <v>7</v>
      </c>
      <c r="B8">
        <f>B2/B5</f>
        <v>2.5000000000000001E-2</v>
      </c>
      <c r="C8">
        <f>C2/C5</f>
        <v>1.25</v>
      </c>
      <c r="D8" t="s">
        <v>0</v>
      </c>
    </row>
    <row r="9" spans="1:6" x14ac:dyDescent="0.25">
      <c r="A9" t="s">
        <v>8</v>
      </c>
      <c r="B9">
        <f>B8/B7</f>
        <v>1.3888888888888889E-3</v>
      </c>
      <c r="C9">
        <f>C8/C7</f>
        <v>6.9444444444444448E-2</v>
      </c>
      <c r="D9" t="s">
        <v>9</v>
      </c>
    </row>
    <row r="10" spans="1:6" x14ac:dyDescent="0.25">
      <c r="A10" t="s">
        <v>10</v>
      </c>
      <c r="B10" s="1">
        <f>B9*B5</f>
        <v>5.5555555555555558E-3</v>
      </c>
      <c r="C10" s="1">
        <f>C9*C5</f>
        <v>0.27777777777777779</v>
      </c>
      <c r="D10" t="s">
        <v>9</v>
      </c>
    </row>
    <row r="12" spans="1:6" x14ac:dyDescent="0.25">
      <c r="A12" t="s">
        <v>11</v>
      </c>
      <c r="B12">
        <v>1</v>
      </c>
      <c r="C12">
        <v>1</v>
      </c>
      <c r="D12" t="s">
        <v>12</v>
      </c>
    </row>
    <row r="13" spans="1:6" x14ac:dyDescent="0.25">
      <c r="A13" t="s">
        <v>13</v>
      </c>
      <c r="B13">
        <f>B10^2*B12</f>
        <v>3.0864197530864198E-5</v>
      </c>
      <c r="C13">
        <f>C10^2*C12</f>
        <v>7.7160493827160503E-2</v>
      </c>
      <c r="D13" t="s">
        <v>0</v>
      </c>
    </row>
    <row r="14" spans="1:6" x14ac:dyDescent="0.25">
      <c r="A14" t="s">
        <v>15</v>
      </c>
      <c r="B14">
        <f>B12*B10</f>
        <v>5.5555555555555558E-3</v>
      </c>
      <c r="C14">
        <f>C12*C10</f>
        <v>0.27777777777777779</v>
      </c>
      <c r="D14" t="s">
        <v>2</v>
      </c>
      <c r="F14" t="s">
        <v>16</v>
      </c>
    </row>
    <row r="15" spans="1:6" x14ac:dyDescent="0.25">
      <c r="A15" t="s">
        <v>14</v>
      </c>
      <c r="B15">
        <v>47000</v>
      </c>
      <c r="C15">
        <v>47000</v>
      </c>
      <c r="D15" t="s">
        <v>12</v>
      </c>
    </row>
    <row r="16" spans="1:6" x14ac:dyDescent="0.25">
      <c r="A16" t="s">
        <v>17</v>
      </c>
      <c r="B16">
        <f>B14*B15/5000</f>
        <v>5.2222222222222225E-2</v>
      </c>
      <c r="C16">
        <f>C14*C15/5000</f>
        <v>2.6111111111111112</v>
      </c>
      <c r="D16" t="s">
        <v>2</v>
      </c>
    </row>
    <row r="17" spans="1:4" x14ac:dyDescent="0.25">
      <c r="A17" t="s">
        <v>18</v>
      </c>
      <c r="B17">
        <f>B16/B15</f>
        <v>1.1111111111111112E-6</v>
      </c>
      <c r="C17">
        <f>C16/C15</f>
        <v>5.5555555555555558E-5</v>
      </c>
      <c r="D17" t="s">
        <v>9</v>
      </c>
    </row>
    <row r="18" spans="1:4" x14ac:dyDescent="0.25">
      <c r="A18" t="s">
        <v>19</v>
      </c>
      <c r="B18">
        <f>24*B17</f>
        <v>2.666666666666667E-5</v>
      </c>
      <c r="C18">
        <f>24*C17</f>
        <v>1.3333333333333335E-3</v>
      </c>
      <c r="D18" t="s">
        <v>0</v>
      </c>
    </row>
    <row r="21" spans="1:4" x14ac:dyDescent="0.25">
      <c r="A21" t="s">
        <v>20</v>
      </c>
      <c r="B21">
        <v>10</v>
      </c>
      <c r="C21">
        <v>10</v>
      </c>
      <c r="D21" t="s">
        <v>12</v>
      </c>
    </row>
    <row r="22" spans="1:4" x14ac:dyDescent="0.25">
      <c r="A22" t="s">
        <v>21</v>
      </c>
      <c r="B22">
        <f>B21*B9</f>
        <v>1.388888888888889E-2</v>
      </c>
      <c r="C22">
        <f>C21*C9</f>
        <v>0.69444444444444442</v>
      </c>
      <c r="D22" t="s">
        <v>2</v>
      </c>
    </row>
    <row r="23" spans="1:4" x14ac:dyDescent="0.25">
      <c r="A23" t="s">
        <v>22</v>
      </c>
      <c r="B23">
        <f>B22*B9</f>
        <v>1.9290123456790126E-5</v>
      </c>
      <c r="C23">
        <f>C22*C9</f>
        <v>4.8225308641975308E-2</v>
      </c>
      <c r="D23" t="s">
        <v>0</v>
      </c>
    </row>
    <row r="26" spans="1:4" x14ac:dyDescent="0.25">
      <c r="A26" t="s">
        <v>23</v>
      </c>
      <c r="B26">
        <f>B7/B10</f>
        <v>3240</v>
      </c>
      <c r="C26">
        <f>C7/C10</f>
        <v>64.8</v>
      </c>
      <c r="D26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3" sqref="D13"/>
    </sheetView>
  </sheetViews>
  <sheetFormatPr defaultColWidth="22" defaultRowHeight="15" x14ac:dyDescent="0.25"/>
  <sheetData>
    <row r="3" spans="1:3" x14ac:dyDescent="0.25">
      <c r="A3" t="s">
        <v>24</v>
      </c>
      <c r="B3">
        <v>24000000</v>
      </c>
      <c r="C3">
        <f>B3</f>
        <v>24000000</v>
      </c>
    </row>
    <row r="4" spans="1:3" x14ac:dyDescent="0.25">
      <c r="B4" t="s">
        <v>28</v>
      </c>
      <c r="C4" t="s">
        <v>27</v>
      </c>
    </row>
    <row r="5" spans="1:3" x14ac:dyDescent="0.25">
      <c r="A5" t="s">
        <v>25</v>
      </c>
      <c r="B5">
        <v>115200</v>
      </c>
      <c r="C5">
        <f>B5</f>
        <v>115200</v>
      </c>
    </row>
    <row r="6" spans="1:3" x14ac:dyDescent="0.25">
      <c r="A6" t="s">
        <v>26</v>
      </c>
      <c r="B6">
        <f>B3*2/B5</f>
        <v>416.66666666666669</v>
      </c>
      <c r="C6">
        <f>C3/C5</f>
        <v>208.33333333333334</v>
      </c>
    </row>
    <row r="7" spans="1:3" x14ac:dyDescent="0.25">
      <c r="A7" t="s">
        <v>29</v>
      </c>
      <c r="C7">
        <f>ROUND(C6,0)</f>
        <v>208</v>
      </c>
    </row>
    <row r="8" spans="1:3" x14ac:dyDescent="0.25">
      <c r="A8" t="s">
        <v>25</v>
      </c>
      <c r="C8">
        <f>C3/C7</f>
        <v>115384.61538461539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workbookViewId="0">
      <selection activeCell="B14" sqref="B14"/>
    </sheetView>
  </sheetViews>
  <sheetFormatPr defaultRowHeight="15" x14ac:dyDescent="0.25"/>
  <sheetData>
    <row r="4" spans="1:2" x14ac:dyDescent="0.25">
      <c r="A4" t="s">
        <v>30</v>
      </c>
      <c r="B4">
        <v>1.0109999999999999</v>
      </c>
    </row>
    <row r="6" spans="1:2" x14ac:dyDescent="0.25">
      <c r="A6" t="s">
        <v>31</v>
      </c>
      <c r="B6">
        <v>68</v>
      </c>
    </row>
    <row r="7" spans="1:2" x14ac:dyDescent="0.25">
      <c r="A7" t="s">
        <v>32</v>
      </c>
      <c r="B7">
        <v>47</v>
      </c>
    </row>
    <row r="8" spans="1:2" x14ac:dyDescent="0.25">
      <c r="A8" t="s">
        <v>33</v>
      </c>
      <c r="B8">
        <v>10</v>
      </c>
    </row>
    <row r="9" spans="1:2" x14ac:dyDescent="0.25">
      <c r="A9" t="s">
        <v>34</v>
      </c>
      <c r="B9">
        <v>68</v>
      </c>
    </row>
    <row r="11" spans="1:2" x14ac:dyDescent="0.25">
      <c r="A11" t="s">
        <v>35</v>
      </c>
      <c r="B11">
        <f>1/(1/B6+1/B7)</f>
        <v>27.791304347826088</v>
      </c>
    </row>
    <row r="12" spans="1:2" x14ac:dyDescent="0.25">
      <c r="A12" t="s">
        <v>36</v>
      </c>
      <c r="B12">
        <f>1/(1/B8+1/B9)</f>
        <v>8.7179487179487172</v>
      </c>
    </row>
    <row r="13" spans="1:2" x14ac:dyDescent="0.25">
      <c r="A13" t="s">
        <v>37</v>
      </c>
      <c r="B13">
        <f>B12/(B11+B12)</f>
        <v>0.23878737541528236</v>
      </c>
    </row>
    <row r="14" spans="1:2" x14ac:dyDescent="0.25">
      <c r="A14" t="s">
        <v>38</v>
      </c>
      <c r="B14">
        <f>$B$4/B13</f>
        <v>4.233892173913044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C4" sqref="C4"/>
    </sheetView>
  </sheetViews>
  <sheetFormatPr defaultRowHeight="15" x14ac:dyDescent="0.25"/>
  <cols>
    <col min="1" max="1" width="26.140625" customWidth="1"/>
  </cols>
  <sheetData>
    <row r="2" spans="1:5" x14ac:dyDescent="0.25">
      <c r="A2" t="s">
        <v>39</v>
      </c>
      <c r="B2">
        <v>1</v>
      </c>
      <c r="C2">
        <v>1</v>
      </c>
      <c r="D2">
        <v>10</v>
      </c>
      <c r="E2">
        <v>10</v>
      </c>
    </row>
    <row r="3" spans="1:5" x14ac:dyDescent="0.25">
      <c r="A3" t="s">
        <v>40</v>
      </c>
      <c r="B3">
        <v>10</v>
      </c>
      <c r="C3">
        <v>20</v>
      </c>
      <c r="D3">
        <v>10</v>
      </c>
      <c r="E3">
        <v>25</v>
      </c>
    </row>
    <row r="5" spans="1:5" x14ac:dyDescent="0.25">
      <c r="A5" t="s">
        <v>41</v>
      </c>
      <c r="B5">
        <f>4+4*B3</f>
        <v>44</v>
      </c>
      <c r="C5">
        <f>4+4*C3</f>
        <v>84</v>
      </c>
      <c r="D5">
        <f>4+4*D3</f>
        <v>44</v>
      </c>
      <c r="E5">
        <f>4+4*E3</f>
        <v>104</v>
      </c>
    </row>
    <row r="6" spans="1:5" x14ac:dyDescent="0.25">
      <c r="A6" t="s">
        <v>42</v>
      </c>
      <c r="B6">
        <f>B5*B2</f>
        <v>44</v>
      </c>
      <c r="C6">
        <f t="shared" ref="C6:E6" si="0">C5*C2</f>
        <v>84</v>
      </c>
      <c r="D6">
        <f t="shared" si="0"/>
        <v>440</v>
      </c>
      <c r="E6">
        <f t="shared" si="0"/>
        <v>1040</v>
      </c>
    </row>
    <row r="8" spans="1:5" x14ac:dyDescent="0.25">
      <c r="A8" t="s">
        <v>43</v>
      </c>
      <c r="B8">
        <f>B6*4</f>
        <v>176</v>
      </c>
      <c r="C8">
        <f>C6*4</f>
        <v>336</v>
      </c>
      <c r="D8">
        <f>D6*4</f>
        <v>1760</v>
      </c>
      <c r="E8">
        <f>E6*4</f>
        <v>4160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NFCv2 LED driver</vt:lpstr>
      <vt:lpstr>NFCv2 USART1</vt:lpstr>
      <vt:lpstr>LM43603</vt:lpstr>
      <vt:lpstr>GenericExcercise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prishchepenko</dc:creator>
  <cp:lastModifiedBy>Boris</cp:lastModifiedBy>
  <dcterms:created xsi:type="dcterms:W3CDTF">2016-08-18T18:05:15Z</dcterms:created>
  <dcterms:modified xsi:type="dcterms:W3CDTF">2016-12-19T22:28:56Z</dcterms:modified>
</cp:coreProperties>
</file>