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ennett\Documents\Data Analysis Stuff\Projects\Schur County\"/>
    </mc:Choice>
  </mc:AlternateContent>
  <xr:revisionPtr revIDLastSave="0" documentId="13_ncr:1_{4CC28D41-F34C-4753-8233-9D5788863996}" xr6:coauthVersionLast="47" xr6:coauthVersionMax="47" xr10:uidLastSave="{00000000-0000-0000-0000-000000000000}"/>
  <bookViews>
    <workbookView xWindow="-120" yWindow="-120" windowWidth="29040" windowHeight="15840" activeTab="1" xr2:uid="{CAEF5D6A-014B-47A2-89E9-F2AFCFCA4E0C}"/>
  </bookViews>
  <sheets>
    <sheet name="Monthly Summary" sheetId="37" r:id="rId1"/>
    <sheet name="Monthly Issue Details" sheetId="38" r:id="rId2"/>
    <sheet name="Open Invoices" sheetId="34" r:id="rId3"/>
    <sheet name="Need Follow-Up" sheetId="36" r:id="rId4"/>
    <sheet name="January" sheetId="3" r:id="rId5"/>
    <sheet name="February" sheetId="20" r:id="rId6"/>
    <sheet name="March" sheetId="21" r:id="rId7"/>
    <sheet name="April" sheetId="22" r:id="rId8"/>
    <sheet name="May" sheetId="23" r:id="rId9"/>
    <sheet name="June" sheetId="24" r:id="rId10"/>
    <sheet name="July" sheetId="25" r:id="rId11"/>
    <sheet name="August" sheetId="26" r:id="rId12"/>
    <sheet name="September" sheetId="27" r:id="rId13"/>
    <sheet name="October" sheetId="28" r:id="rId14"/>
    <sheet name="November" sheetId="30" r:id="rId15"/>
    <sheet name="December" sheetId="29" r:id="rId16"/>
    <sheet name="Invoices" sheetId="33" r:id="rId17"/>
    <sheet name="Notes" sheetId="2" state="hidden" r:id="rId18"/>
  </sheets>
  <definedNames>
    <definedName name="_xlcn.WorksheetConnection_PetSupportTracking.xlsxInvoices1" hidden="1">Invoices[]</definedName>
    <definedName name="ExternalData_1" localSheetId="16" hidden="1">Invoices!$A$1:$G$492</definedName>
    <definedName name="ExternalData_3" localSheetId="3" hidden="1">'Need Follow-Up'!$A$1:$G$186</definedName>
    <definedName name="Invoice_average_by_issue">'Monthly Issue Details'!$O$20</definedName>
    <definedName name="Issue_Types">Notes!$B$2:$B$10</definedName>
    <definedName name="Need_Specific">Notes!$D$2:$D$15</definedName>
    <definedName name="Need_Types">Notes!$C$2:$C$10</definedName>
    <definedName name="Partner_Agency">Notes!$E$2:$E$15</definedName>
    <definedName name="Pet_Types">Notes!$A$2:$A$10</definedName>
    <definedName name="Requests_Fulfilled">'Monthly Issue Details'!$O$11</definedName>
    <definedName name="Slicer_Issue_Type">#N/A</definedName>
    <definedName name="Slicer_Partner_Agency">#N/A</definedName>
    <definedName name="Slicer_Request_Date_Month_Name">#N/A</definedName>
    <definedName name="Total_Due">'Open Invoices'!$H$5</definedName>
    <definedName name="Total_Invoice_Amount">'Monthly Summary'!$M$27</definedName>
    <definedName name="Total_Invoices">'Monthly Summary'!$M$20</definedName>
    <definedName name="Total_Requests">'Monthly Summary'!$M$13</definedName>
    <definedName name="Total_Requests_by_need">'Monthly Issue Details'!$P$5</definedName>
    <definedName name="Yes_No">Notes!$I$1:$I$2</definedName>
  </definedNames>
  <calcPr calcId="191029"/>
  <pivotCaches>
    <pivotCache cacheId="1065" r:id="rId19"/>
    <pivotCache cacheId="1066" r:id="rId20"/>
    <pivotCache cacheId="2071" r:id="rId21"/>
    <pivotCache cacheId="2074" r:id="rId22"/>
    <pivotCache cacheId="2098" r:id="rId23"/>
    <pivotCache cacheId="2137" r:id="rId24"/>
    <pivotCache cacheId="2140" r:id="rId25"/>
    <pivotCache cacheId="2143" r:id="rId26"/>
  </pivotCaches>
  <fileRecoveryPr repairLoad="1"/>
  <extLst>
    <ext xmlns:x14="http://schemas.microsoft.com/office/spreadsheetml/2009/9/main" uri="{876F7934-8845-4945-9796-88D515C7AA90}">
      <x14:pivotCaches>
        <pivotCache cacheId="857" r:id="rId27"/>
        <pivotCache cacheId="1098" r:id="rId28"/>
        <pivotCache cacheId="1124"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841E416B-1EF1-43b6-AB56-02D37102CBD5}">
      <x15:pivotCaches>
        <pivotCache cacheId="2059" r:id="rId33"/>
        <pivotCache cacheId="2062" r:id="rId34"/>
        <pivotCache cacheId="2065" r:id="rId35"/>
        <pivotCache cacheId="2068" r:id="rId36"/>
        <pivotCache cacheId="2077" r:id="rId37"/>
        <pivotCache cacheId="2080" r:id="rId38"/>
        <pivotCache cacheId="2125" r:id="rId39"/>
        <pivotCache cacheId="2128" r:id="rId40"/>
        <pivotCache cacheId="2131" r:id="rId41"/>
        <pivotCache cacheId="2134" r:id="rId42"/>
      </x15:pivotCaches>
    </ext>
    <ext xmlns:x15="http://schemas.microsoft.com/office/spreadsheetml/2010/11/main" uri="{983426D0-5260-488c-9760-48F4B6AC55F4}">
      <x15:pivotTableReferences>
        <x15:pivotTableReference r:id="rId43"/>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2_14c676d4-a971-4171-8489-96c9d67eae4d" name="2022" connection="Query - 2022"/>
          <x15:modelTable id="Need Follow-Up_b87d82f0-6b2c-4353-8d80-26b11b4aab60" name="Need Follow-Up" connection="Query - Need Follow-Up"/>
          <x15:modelTable id="Invoices" name="Invoices" connection="WorksheetConnection_Pet Support Tracking.xlsx!Invoices"/>
          <x15:modelTable id="Calendar" name="Calendar" connection="Connection"/>
        </x15:modelTables>
        <x15:modelRelationships>
          <x15:modelRelationship fromTable="2022" fromColumn="Request Date" toTable="Calendar" toColumn="Date"/>
        </x15:modelRelationships>
        <x15:extLst>
          <ext xmlns:x16="http://schemas.microsoft.com/office/spreadsheetml/2014/11/main" uri="{9835A34E-60A6-4A7C-AAB8-D5F71C897F49}">
            <x16:modelTimeGroupings>
              <x16:modelTimeGrouping tableName="Invoices" columnName="Closed Date" columnId="Closed Date">
                <x16:calculatedTimeColumn columnName="Closed Date (Month Index)" columnId="Closed Date (Month Index)" contentType="monthsindex" isSelected="1"/>
                <x16:calculatedTimeColumn columnName="Closed Date (Month)" columnId="Closed Date (Month)" contentType="months" isSelected="1"/>
              </x16:modelTimeGrouping>
              <x16:modelTimeGrouping tableName="Invoices" columnName="Invoice Paid Date" columnId="Invoice Paid Date">
                <x16:calculatedTimeColumn columnName="Invoice Paid Date (Month Index)" columnId="Invoice Paid Date (Month Index)" contentType="monthsindex" isSelected="1"/>
                <x16:calculatedTimeColumn columnName="Invoice Paid Date (Month)" columnId="Invoice Pai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30" l="1"/>
  <c r="Q84" i="30"/>
  <c r="Q63" i="30"/>
  <c r="Q10" i="30"/>
  <c r="R10" i="30" s="1"/>
  <c r="Q85" i="30"/>
  <c r="R84" i="30"/>
  <c r="Q73" i="30"/>
  <c r="R73" i="30" s="1"/>
  <c r="Q72" i="30"/>
  <c r="R72" i="30" s="1"/>
  <c r="Q68" i="30"/>
  <c r="R68" i="30" s="1"/>
  <c r="Q66" i="30"/>
  <c r="R66" i="30" s="1"/>
  <c r="Q65" i="30"/>
  <c r="R65" i="30" s="1"/>
  <c r="Q62" i="30"/>
  <c r="R62" i="30" s="1"/>
  <c r="Q61" i="30"/>
  <c r="R61" i="30" s="1"/>
  <c r="Q59" i="30"/>
  <c r="R59" i="30" s="1"/>
  <c r="Q58" i="30"/>
  <c r="R58" i="30" s="1"/>
  <c r="Q57" i="30"/>
  <c r="R57" i="30" s="1"/>
  <c r="Q56" i="30"/>
  <c r="Q55" i="30"/>
  <c r="R55" i="30" s="1"/>
  <c r="Q54" i="30"/>
  <c r="R54" i="30" s="1"/>
  <c r="Q53" i="30"/>
  <c r="R53" i="30" s="1"/>
  <c r="Q51" i="30"/>
  <c r="Q50" i="30"/>
  <c r="R50" i="30" s="1"/>
  <c r="Q49" i="30"/>
  <c r="R49" i="30" s="1"/>
  <c r="Q46" i="30"/>
  <c r="R46" i="30" s="1"/>
  <c r="Q45" i="30"/>
  <c r="Q40" i="30"/>
  <c r="R40" i="30" s="1"/>
  <c r="Q30" i="30"/>
  <c r="R30" i="30" s="1"/>
  <c r="Q19" i="30"/>
  <c r="R19" i="30" s="1"/>
  <c r="Q18" i="30"/>
  <c r="R18" i="30" s="1"/>
  <c r="Q17" i="30"/>
  <c r="Q16" i="30"/>
  <c r="R16" i="30" s="1"/>
  <c r="Q13" i="30"/>
  <c r="R13" i="30" s="1"/>
  <c r="Q12" i="30"/>
  <c r="R12" i="30" s="1"/>
  <c r="Q11" i="30"/>
  <c r="R11" i="30" s="1"/>
  <c r="Q9" i="30"/>
  <c r="R9" i="30" s="1"/>
  <c r="Q8" i="30"/>
  <c r="R8" i="30" s="1"/>
  <c r="Q5" i="30"/>
  <c r="Q4" i="30"/>
  <c r="R4" i="30" s="1"/>
  <c r="Q3" i="30"/>
  <c r="R3" i="30" s="1"/>
  <c r="Q2" i="30"/>
  <c r="R2" i="30" s="1"/>
  <c r="Q6" i="30"/>
  <c r="Q48" i="30"/>
  <c r="R48" i="30" s="1"/>
  <c r="R79" i="30"/>
  <c r="Q41" i="30"/>
  <c r="R41" i="30" s="1"/>
  <c r="Q7" i="30"/>
  <c r="R78" i="30"/>
  <c r="R71" i="30"/>
  <c r="Q60" i="30"/>
  <c r="R60" i="30" s="1"/>
  <c r="Q33" i="30"/>
  <c r="R81" i="30"/>
  <c r="Q32" i="30"/>
  <c r="R32" i="30" s="1"/>
  <c r="R5" i="30"/>
  <c r="R7" i="30"/>
  <c r="Q14" i="30"/>
  <c r="R14" i="30" s="1"/>
  <c r="R17" i="30"/>
  <c r="R20" i="30"/>
  <c r="R21" i="30"/>
  <c r="R24" i="30"/>
  <c r="R25" i="30"/>
  <c r="R28" i="30"/>
  <c r="R33" i="30"/>
  <c r="Q34" i="30"/>
  <c r="R34" i="30" s="1"/>
  <c r="R37" i="30"/>
  <c r="Q42" i="30"/>
  <c r="R42" i="30" s="1"/>
  <c r="R44" i="30"/>
  <c r="R45" i="30"/>
  <c r="R56" i="30"/>
  <c r="R63" i="30"/>
  <c r="R77" i="30"/>
  <c r="R80" i="30"/>
  <c r="R85" i="30"/>
  <c r="R6" i="30"/>
  <c r="R15" i="30"/>
  <c r="R26" i="30"/>
  <c r="R23" i="30"/>
  <c r="R29" i="30"/>
  <c r="R31" i="30"/>
  <c r="R22" i="30"/>
  <c r="R27" i="30"/>
  <c r="R43" i="30"/>
  <c r="R35" i="30"/>
  <c r="R36" i="30"/>
  <c r="R38" i="30"/>
  <c r="R39" i="30"/>
  <c r="R52" i="30"/>
  <c r="R47" i="30"/>
  <c r="R51" i="30"/>
  <c r="R64" i="30"/>
  <c r="R69" i="30"/>
  <c r="R70" i="30"/>
  <c r="R67" i="30"/>
  <c r="R76" i="30"/>
  <c r="R75" i="30"/>
  <c r="R82" i="30"/>
  <c r="R83" i="30"/>
  <c r="R74" i="30"/>
  <c r="R10" i="28"/>
  <c r="R7" i="28"/>
  <c r="R11" i="28"/>
  <c r="R12" i="28"/>
  <c r="R26" i="28"/>
  <c r="R18" i="28"/>
  <c r="R32" i="28"/>
  <c r="R37" i="28"/>
  <c r="R48" i="28"/>
  <c r="R49" i="28"/>
  <c r="R42" i="28"/>
  <c r="R50" i="28"/>
  <c r="R45" i="28"/>
  <c r="R43" i="28"/>
  <c r="R51" i="28"/>
  <c r="R62" i="28"/>
  <c r="R63" i="28"/>
  <c r="R64" i="28"/>
  <c r="R65" i="28"/>
  <c r="R72" i="28"/>
  <c r="R73" i="28"/>
  <c r="R86" i="28"/>
  <c r="R87" i="28"/>
  <c r="R88" i="28"/>
  <c r="R96" i="28"/>
  <c r="R95" i="28"/>
  <c r="R90" i="28"/>
  <c r="R92" i="28"/>
  <c r="R106" i="28"/>
  <c r="R104" i="28"/>
  <c r="R105" i="28"/>
  <c r="R107" i="28"/>
  <c r="R108" i="28"/>
  <c r="R114" i="28"/>
  <c r="R125" i="28"/>
  <c r="R126" i="28"/>
  <c r="R134" i="28"/>
  <c r="R135" i="28"/>
  <c r="R136" i="28"/>
  <c r="R133" i="28"/>
  <c r="R137" i="28"/>
  <c r="R138" i="28"/>
  <c r="R139" i="28"/>
  <c r="R151" i="28"/>
  <c r="R152" i="28"/>
  <c r="R164" i="28"/>
  <c r="R155" i="28"/>
  <c r="R158" i="28"/>
  <c r="R159" i="28"/>
  <c r="R167" i="28"/>
  <c r="R176" i="28"/>
  <c r="R177" i="28"/>
  <c r="R172" i="28"/>
  <c r="R178" i="28"/>
  <c r="R179" i="28"/>
  <c r="R180" i="28"/>
  <c r="R187" i="28"/>
  <c r="R186" i="28"/>
  <c r="R195" i="28"/>
  <c r="R196" i="28"/>
  <c r="R205" i="28"/>
  <c r="R226" i="28"/>
  <c r="R227" i="28"/>
  <c r="R228" i="28"/>
  <c r="R229" i="28"/>
  <c r="R230" i="28"/>
  <c r="R231" i="28"/>
  <c r="R238" i="28"/>
  <c r="R237" i="28"/>
  <c r="R242" i="28"/>
  <c r="R252" i="28"/>
  <c r="R259" i="28"/>
  <c r="R268" i="28"/>
  <c r="R269" i="28"/>
  <c r="R264" i="28"/>
  <c r="R265" i="28"/>
  <c r="R276" i="28"/>
  <c r="R278" i="28"/>
  <c r="R279" i="28"/>
  <c r="R283" i="28"/>
  <c r="R291" i="28"/>
  <c r="R292" i="28"/>
  <c r="R282" i="28"/>
  <c r="R284" i="28"/>
  <c r="R302" i="28"/>
  <c r="R303" i="28"/>
  <c r="R296" i="28"/>
  <c r="R300" i="28"/>
  <c r="R295" i="28"/>
  <c r="R317" i="28"/>
  <c r="R310" i="28"/>
  <c r="R309" i="28"/>
  <c r="R315" i="28"/>
  <c r="R318" i="28"/>
  <c r="R319" i="28"/>
  <c r="R313" i="28"/>
  <c r="R327" i="28"/>
  <c r="R328" i="28"/>
  <c r="R329" i="28"/>
  <c r="R330" i="28"/>
  <c r="R331" i="28"/>
  <c r="R326" i="28"/>
  <c r="R342" i="28"/>
  <c r="R343" i="28"/>
  <c r="R352" i="28"/>
  <c r="R346" i="28"/>
  <c r="R347" i="28"/>
  <c r="R348" i="28"/>
  <c r="R358" i="28"/>
  <c r="R364" i="28"/>
  <c r="R365" i="28"/>
  <c r="R359" i="28"/>
  <c r="R371" i="28"/>
  <c r="R373" i="28"/>
  <c r="R368" i="28"/>
  <c r="R370" i="28"/>
  <c r="R374" i="28"/>
  <c r="R369" i="28"/>
  <c r="R375" i="28"/>
  <c r="R38" i="28"/>
  <c r="R36" i="28"/>
  <c r="R39" i="28"/>
  <c r="R40" i="28"/>
  <c r="R59" i="28"/>
  <c r="R84" i="28"/>
  <c r="R85" i="28"/>
  <c r="R111" i="28"/>
  <c r="R118" i="28"/>
  <c r="R142" i="28"/>
  <c r="R150" i="28"/>
  <c r="R161" i="28"/>
  <c r="R162" i="28"/>
  <c r="R163" i="28"/>
  <c r="R166" i="28"/>
  <c r="R174" i="28"/>
  <c r="R225" i="28"/>
  <c r="R246" i="28"/>
  <c r="R244" i="28"/>
  <c r="R267" i="28"/>
  <c r="R270" i="28"/>
  <c r="R277" i="28"/>
  <c r="R290" i="28"/>
  <c r="R362" i="28"/>
  <c r="R372" i="28"/>
  <c r="R35" i="28"/>
  <c r="R123" i="28"/>
  <c r="R189" i="28"/>
  <c r="R203" i="28"/>
  <c r="R16" i="28"/>
  <c r="R52" i="28"/>
  <c r="R53" i="28"/>
  <c r="R75" i="28"/>
  <c r="R76" i="28"/>
  <c r="R77" i="28"/>
  <c r="R82" i="28"/>
  <c r="R98" i="28"/>
  <c r="R99" i="28"/>
  <c r="R100" i="28"/>
  <c r="R101" i="28"/>
  <c r="R129" i="28"/>
  <c r="R124" i="28"/>
  <c r="R140" i="28"/>
  <c r="R141" i="28"/>
  <c r="R149" i="28"/>
  <c r="R146" i="28"/>
  <c r="R181" i="28"/>
  <c r="R193" i="28"/>
  <c r="R185" i="28"/>
  <c r="R184" i="28"/>
  <c r="R198" i="28"/>
  <c r="R215" i="28"/>
  <c r="R216" i="28"/>
  <c r="R217" i="28"/>
  <c r="R233" i="28"/>
  <c r="R219" i="28"/>
  <c r="R240" i="28"/>
  <c r="R254" i="28"/>
  <c r="R258" i="28"/>
  <c r="R253" i="28"/>
  <c r="R261" i="28"/>
  <c r="R275" i="28"/>
  <c r="R272" i="28"/>
  <c r="R286" i="28"/>
  <c r="R304" i="28"/>
  <c r="R305" i="28"/>
  <c r="R321" i="28"/>
  <c r="R345" i="28"/>
  <c r="R355" i="28"/>
  <c r="R357" i="28"/>
  <c r="R377" i="28"/>
  <c r="Q340" i="28"/>
  <c r="R340" i="28" s="1"/>
  <c r="Q325" i="28"/>
  <c r="R325" i="28" s="1"/>
  <c r="Q361" i="28"/>
  <c r="R361" i="28" s="1"/>
  <c r="Q322" i="28"/>
  <c r="R322" i="28" s="1"/>
  <c r="Q239" i="28"/>
  <c r="R239" i="28" s="1"/>
  <c r="Q200" i="28"/>
  <c r="R200" i="28" s="1"/>
  <c r="Q110" i="28"/>
  <c r="R110" i="28" s="1"/>
  <c r="Q68" i="28"/>
  <c r="R68" i="28" s="1"/>
  <c r="Q20" i="28"/>
  <c r="R20" i="28" s="1"/>
  <c r="Q376" i="28"/>
  <c r="R376" i="28" s="1"/>
  <c r="Q363" i="28"/>
  <c r="R363" i="28" s="1"/>
  <c r="Q354" i="28"/>
  <c r="R354" i="28" s="1"/>
  <c r="Q356" i="28"/>
  <c r="R356" i="28" s="1"/>
  <c r="Q353" i="28"/>
  <c r="R353" i="28" s="1"/>
  <c r="Q341" i="28"/>
  <c r="R341" i="28" s="1"/>
  <c r="Q337" i="28"/>
  <c r="R337" i="28" s="1"/>
  <c r="Q335" i="28"/>
  <c r="R335" i="28" s="1"/>
  <c r="Q339" i="28"/>
  <c r="R339" i="28" s="1"/>
  <c r="Q338" i="28"/>
  <c r="R338" i="28" s="1"/>
  <c r="Q344" i="28"/>
  <c r="R344" i="28" s="1"/>
  <c r="Q336" i="28"/>
  <c r="R336" i="28" s="1"/>
  <c r="Q323" i="28"/>
  <c r="R323" i="28" s="1"/>
  <c r="Q324" i="28"/>
  <c r="R324" i="28" s="1"/>
  <c r="Q333" i="28"/>
  <c r="R333" i="28" s="1"/>
  <c r="Q332" i="28"/>
  <c r="R332" i="28" s="1"/>
  <c r="Q312" i="28"/>
  <c r="R312" i="28" s="1"/>
  <c r="Q311" i="28"/>
  <c r="R311" i="28" s="1"/>
  <c r="Q316" i="28"/>
  <c r="R316" i="28" s="1"/>
  <c r="Q306" i="28"/>
  <c r="R306" i="28" s="1"/>
  <c r="Q320" i="28"/>
  <c r="R320" i="28" s="1"/>
  <c r="Q299" i="28"/>
  <c r="R299" i="28" s="1"/>
  <c r="Q298" i="28"/>
  <c r="R298" i="28" s="1"/>
  <c r="Q297" i="28"/>
  <c r="R297" i="28" s="1"/>
  <c r="Q289" i="28"/>
  <c r="R289" i="28" s="1"/>
  <c r="Q293" i="28"/>
  <c r="R293" i="28" s="1"/>
  <c r="Q281" i="28"/>
  <c r="R281" i="28" s="1"/>
  <c r="Q280" i="28"/>
  <c r="R280" i="28" s="1"/>
  <c r="Q262" i="28"/>
  <c r="R262" i="28" s="1"/>
  <c r="Q263" i="28"/>
  <c r="R263" i="28" s="1"/>
  <c r="Q257" i="28"/>
  <c r="R257" i="28" s="1"/>
  <c r="Q260" i="28"/>
  <c r="R260" i="28" s="1"/>
  <c r="Q256" i="28"/>
  <c r="R256" i="28" s="1"/>
  <c r="Q249" i="28"/>
  <c r="R249" i="28" s="1"/>
  <c r="Q243" i="28"/>
  <c r="R243" i="28" s="1"/>
  <c r="Q234" i="28"/>
  <c r="R234" i="28" s="1"/>
  <c r="Q236" i="28"/>
  <c r="R236" i="28" s="1"/>
  <c r="Q245" i="28"/>
  <c r="R245" i="28" s="1"/>
  <c r="Q241" i="28"/>
  <c r="R241" i="28" s="1"/>
  <c r="Q248" i="28"/>
  <c r="R248" i="28" s="1"/>
  <c r="Q224" i="28"/>
  <c r="R224" i="28" s="1"/>
  <c r="Q223" i="28"/>
  <c r="R223" i="28" s="1"/>
  <c r="Q222" i="28"/>
  <c r="R222" i="28" s="1"/>
  <c r="Q232" i="28"/>
  <c r="R232" i="28" s="1"/>
  <c r="Q209" i="28"/>
  <c r="R209" i="28" s="1"/>
  <c r="Q207" i="28"/>
  <c r="R207" i="28" s="1"/>
  <c r="Q206" i="28"/>
  <c r="R206" i="28" s="1"/>
  <c r="Q208" i="28"/>
  <c r="R208" i="28" s="1"/>
  <c r="Q214" i="28"/>
  <c r="R214" i="28" s="1"/>
  <c r="Q212" i="28"/>
  <c r="R212" i="28" s="1"/>
  <c r="Q210" i="28"/>
  <c r="R210" i="28" s="1"/>
  <c r="Q213" i="28"/>
  <c r="R213" i="28" s="1"/>
  <c r="Q211" i="28"/>
  <c r="R211" i="28" s="1"/>
  <c r="Q204" i="28"/>
  <c r="R204" i="28" s="1"/>
  <c r="Q194" i="28"/>
  <c r="R194" i="28" s="1"/>
  <c r="Q197" i="28"/>
  <c r="R197" i="28" s="1"/>
  <c r="Q201" i="28"/>
  <c r="R201" i="28" s="1"/>
  <c r="Q183" i="28"/>
  <c r="R183" i="28" s="1"/>
  <c r="Q191" i="28"/>
  <c r="R191" i="28" s="1"/>
  <c r="Q182" i="28"/>
  <c r="R182" i="28" s="1"/>
  <c r="Q190" i="28"/>
  <c r="R190" i="28" s="1"/>
  <c r="Q192" i="28"/>
  <c r="R192" i="28" s="1"/>
  <c r="Q173" i="28"/>
  <c r="R173" i="28" s="1"/>
  <c r="Q175" i="28"/>
  <c r="R175" i="28" s="1"/>
  <c r="Q156" i="28"/>
  <c r="R156" i="28" s="1"/>
  <c r="Q165" i="28"/>
  <c r="R165" i="28" s="1"/>
  <c r="Q148" i="28"/>
  <c r="R148" i="28" s="1"/>
  <c r="Q144" i="28"/>
  <c r="R144" i="28" s="1"/>
  <c r="Q147" i="28"/>
  <c r="R147" i="28" s="1"/>
  <c r="Q153" i="28"/>
  <c r="R153" i="28" s="1"/>
  <c r="Q143" i="28"/>
  <c r="R143" i="28" s="1"/>
  <c r="Q128" i="28"/>
  <c r="R128" i="28" s="1"/>
  <c r="Q122" i="28"/>
  <c r="R122" i="28" s="1"/>
  <c r="Q127" i="28"/>
  <c r="R127" i="28" s="1"/>
  <c r="Q117" i="28"/>
  <c r="R117" i="28" s="1"/>
  <c r="Q116" i="28"/>
  <c r="R116" i="28" s="1"/>
  <c r="Q115" i="28"/>
  <c r="R115" i="28" s="1"/>
  <c r="Q109" i="28"/>
  <c r="R109" i="28" s="1"/>
  <c r="Q102" i="28"/>
  <c r="R102" i="28" s="1"/>
  <c r="Q97" i="28"/>
  <c r="R97" i="28" s="1"/>
  <c r="Q89" i="28"/>
  <c r="R89" i="28" s="1"/>
  <c r="Q78" i="28"/>
  <c r="R78" i="28" s="1"/>
  <c r="Q83" i="28"/>
  <c r="R83" i="28" s="1"/>
  <c r="Q74" i="28"/>
  <c r="R74" i="28" s="1"/>
  <c r="Q67" i="28"/>
  <c r="R67" i="28" s="1"/>
  <c r="Q66" i="28"/>
  <c r="R66" i="28" s="1"/>
  <c r="Q70" i="28"/>
  <c r="R70" i="28" s="1"/>
  <c r="Q56" i="28"/>
  <c r="R56" i="28" s="1"/>
  <c r="Q58" i="28"/>
  <c r="R58" i="28" s="1"/>
  <c r="Q54" i="28"/>
  <c r="R54" i="28" s="1"/>
  <c r="Q60" i="28"/>
  <c r="R60" i="28" s="1"/>
  <c r="Q46" i="28"/>
  <c r="R46" i="28" s="1"/>
  <c r="Q44" i="28"/>
  <c r="R44" i="28" s="1"/>
  <c r="Q41" i="28"/>
  <c r="R41" i="28" s="1"/>
  <c r="Q31" i="28"/>
  <c r="R31" i="28" s="1"/>
  <c r="Q34" i="28"/>
  <c r="R34" i="28" s="1"/>
  <c r="Q33" i="28"/>
  <c r="R33" i="28" s="1"/>
  <c r="Q29" i="28"/>
  <c r="R29" i="28" s="1"/>
  <c r="Q23" i="28"/>
  <c r="R23" i="28" s="1"/>
  <c r="Q19" i="28"/>
  <c r="R19" i="28" s="1"/>
  <c r="Q24" i="28"/>
  <c r="R24" i="28" s="1"/>
  <c r="Q28" i="28"/>
  <c r="R28" i="28" s="1"/>
  <c r="Q21" i="28"/>
  <c r="R21" i="28" s="1"/>
  <c r="Q27" i="28"/>
  <c r="R27" i="28" s="1"/>
  <c r="Q14" i="28"/>
  <c r="R14" i="28" s="1"/>
  <c r="Q22" i="28"/>
  <c r="R22" i="28" s="1"/>
  <c r="Q3" i="28"/>
  <c r="R3" i="28" s="1"/>
  <c r="Q13" i="28"/>
  <c r="R13" i="28" s="1"/>
  <c r="Q2" i="28"/>
  <c r="R2" i="28" s="1"/>
  <c r="Q5" i="28"/>
  <c r="R5" i="28" s="1"/>
  <c r="Q9" i="28"/>
  <c r="R9" i="28" s="1"/>
  <c r="Q8" i="28"/>
  <c r="R8" i="28" s="1"/>
  <c r="Q6" i="28"/>
  <c r="R6" i="28" s="1"/>
  <c r="Q202" i="28"/>
  <c r="R202" i="28" s="1"/>
  <c r="Q94" i="28"/>
  <c r="R94" i="28" s="1"/>
  <c r="Q145" i="28"/>
  <c r="R145" i="28" s="1"/>
  <c r="Q130" i="28"/>
  <c r="R130" i="28" s="1"/>
  <c r="Q61" i="28"/>
  <c r="R61" i="28" s="1"/>
  <c r="Q360" i="28"/>
  <c r="R360" i="28" s="1"/>
  <c r="Q93" i="28"/>
  <c r="R93" i="28" s="1"/>
  <c r="Q301" i="28"/>
  <c r="R301" i="28" s="1"/>
  <c r="Q255" i="28"/>
  <c r="R255" i="28" s="1"/>
  <c r="Q169" i="28"/>
  <c r="R169" i="28" s="1"/>
  <c r="Q112" i="28"/>
  <c r="R112" i="28" s="1"/>
  <c r="Q69" i="28"/>
  <c r="R69" i="28" s="1"/>
  <c r="Q218" i="28"/>
  <c r="R218" i="28" s="1"/>
  <c r="Q79" i="28"/>
  <c r="R79" i="28" s="1"/>
  <c r="Q314" i="28"/>
  <c r="R314" i="28" s="1"/>
  <c r="Q132" i="28"/>
  <c r="R132" i="28" s="1"/>
  <c r="Q47" i="28"/>
  <c r="R47" i="28" s="1"/>
  <c r="Q287" i="28"/>
  <c r="R287" i="28" s="1"/>
  <c r="Q157" i="28"/>
  <c r="R157" i="28" s="1"/>
  <c r="Q154" i="28"/>
  <c r="R154" i="28" s="1"/>
  <c r="Q366" i="28"/>
  <c r="R366" i="28" s="1"/>
  <c r="Q271" i="28"/>
  <c r="R271" i="28" s="1"/>
  <c r="Q221" i="28"/>
  <c r="R221" i="28" s="1"/>
  <c r="Q120" i="28"/>
  <c r="R120" i="28" s="1"/>
  <c r="Q15" i="28"/>
  <c r="R15" i="28" s="1"/>
  <c r="Q351" i="28"/>
  <c r="R351" i="28" s="1"/>
  <c r="Q170" i="28"/>
  <c r="R170" i="28" s="1"/>
  <c r="Q294" i="28"/>
  <c r="R294" i="28" s="1"/>
  <c r="Q350" i="28"/>
  <c r="R350" i="28" s="1"/>
  <c r="Q71" i="28"/>
  <c r="R71" i="28" s="1"/>
  <c r="Q288" i="28"/>
  <c r="R288" i="28" s="1"/>
  <c r="Q266" i="28"/>
  <c r="R266" i="28" s="1"/>
  <c r="Q188" i="28"/>
  <c r="R188" i="28" s="1"/>
  <c r="Q131" i="28"/>
  <c r="R131" i="28" s="1"/>
  <c r="Q57" i="28"/>
  <c r="R57" i="28" s="1"/>
  <c r="Q4" i="28"/>
  <c r="R4" i="28" s="1"/>
  <c r="Q17" i="28"/>
  <c r="R17" i="28" s="1"/>
  <c r="Q30" i="28"/>
  <c r="R30" i="28" s="1"/>
  <c r="Q55" i="28"/>
  <c r="R55" i="28" s="1"/>
  <c r="Q81" i="28"/>
  <c r="R81" i="28" s="1"/>
  <c r="Q91" i="28"/>
  <c r="R91" i="28" s="1"/>
  <c r="Q103" i="28"/>
  <c r="R103" i="28" s="1"/>
  <c r="Q160" i="28"/>
  <c r="R160" i="28" s="1"/>
  <c r="Q168" i="28"/>
  <c r="R168" i="28" s="1"/>
  <c r="Q171" i="28"/>
  <c r="R171" i="28" s="1"/>
  <c r="Q250" i="28"/>
  <c r="R250" i="28" s="1"/>
  <c r="Q251" i="28"/>
  <c r="R251" i="28" s="1"/>
  <c r="Q273" i="28"/>
  <c r="R273" i="28" s="1"/>
  <c r="Q274" i="28"/>
  <c r="R274" i="28" s="1"/>
  <c r="Q285" i="28"/>
  <c r="R285" i="28" s="1"/>
  <c r="Q307" i="28"/>
  <c r="R307" i="28" s="1"/>
  <c r="Q334" i="28"/>
  <c r="R334" i="28" s="1"/>
  <c r="Q349" i="28"/>
  <c r="R349" i="28" s="1"/>
  <c r="Q367" i="28"/>
  <c r="R367" i="28" s="1"/>
  <c r="Q25" i="28"/>
  <c r="R25" i="28" s="1"/>
  <c r="Q119" i="28"/>
  <c r="R119" i="28" s="1"/>
  <c r="Q235" i="28"/>
  <c r="R235" i="28" s="1"/>
  <c r="Q247" i="28"/>
  <c r="R247" i="28" s="1"/>
  <c r="Q80" i="28"/>
  <c r="R80" i="28" s="1"/>
  <c r="Q113" i="28"/>
  <c r="R113" i="28" s="1"/>
  <c r="Q121" i="28"/>
  <c r="R121" i="28" s="1"/>
  <c r="Q199" i="28"/>
  <c r="R199" i="28" s="1"/>
  <c r="Q220" i="28"/>
  <c r="R220" i="28" s="1"/>
  <c r="Q308" i="28"/>
  <c r="R308" i="28" s="1"/>
  <c r="R2" i="26"/>
  <c r="R3" i="26"/>
  <c r="R4" i="26"/>
  <c r="R5" i="26"/>
  <c r="R6" i="26"/>
  <c r="R7" i="26"/>
  <c r="R8" i="26"/>
  <c r="R9" i="26"/>
  <c r="R10" i="26"/>
  <c r="R11" i="26"/>
  <c r="R12" i="26"/>
  <c r="R13" i="26"/>
  <c r="R14" i="26"/>
  <c r="R15" i="26"/>
  <c r="R16" i="26"/>
  <c r="R17" i="26"/>
  <c r="R18" i="26"/>
  <c r="R19" i="26"/>
  <c r="R20" i="26"/>
  <c r="R21" i="26"/>
  <c r="R22" i="26"/>
  <c r="R23" i="26"/>
  <c r="R24" i="26"/>
  <c r="R25" i="26"/>
  <c r="R26" i="26"/>
  <c r="R27" i="26"/>
  <c r="R28" i="26"/>
  <c r="R29" i="26"/>
  <c r="R30" i="26"/>
  <c r="R31" i="26"/>
  <c r="R32" i="26"/>
  <c r="R33" i="26"/>
  <c r="R34" i="26"/>
  <c r="R35" i="26"/>
  <c r="R36" i="26"/>
  <c r="R37" i="26"/>
  <c r="R38" i="26"/>
  <c r="R39" i="26"/>
  <c r="R40" i="26"/>
  <c r="R41" i="26"/>
  <c r="R42" i="26"/>
  <c r="R43" i="26"/>
  <c r="R44" i="26"/>
  <c r="R45" i="26"/>
  <c r="R46" i="26"/>
  <c r="R47" i="26"/>
  <c r="R48" i="26"/>
  <c r="R49" i="26"/>
  <c r="R50" i="26"/>
  <c r="R51" i="26"/>
  <c r="R52" i="26"/>
  <c r="R53" i="26"/>
  <c r="R54" i="26"/>
  <c r="R55" i="26"/>
  <c r="R56" i="26"/>
  <c r="R57" i="26"/>
  <c r="R58" i="26"/>
  <c r="R59" i="26"/>
  <c r="R60" i="26"/>
  <c r="R61" i="26"/>
  <c r="R62" i="26"/>
  <c r="R63" i="26"/>
  <c r="R64" i="26"/>
  <c r="R65" i="26"/>
  <c r="R66" i="26"/>
  <c r="R67" i="26"/>
  <c r="R68" i="26"/>
  <c r="R69" i="26"/>
  <c r="R70" i="26"/>
  <c r="R71" i="26"/>
  <c r="R72" i="26"/>
  <c r="R73" i="26"/>
  <c r="R74" i="26"/>
  <c r="R75" i="26"/>
  <c r="R76" i="26"/>
  <c r="R77" i="26"/>
  <c r="R78" i="26"/>
  <c r="R79" i="26"/>
  <c r="R80" i="26"/>
  <c r="R81" i="26"/>
  <c r="R82" i="26"/>
  <c r="R83" i="26"/>
  <c r="R84" i="26"/>
  <c r="R85" i="26"/>
  <c r="R86" i="26"/>
  <c r="R87" i="26"/>
  <c r="R88" i="26"/>
  <c r="R89" i="26"/>
  <c r="R90" i="26"/>
  <c r="R91" i="26"/>
  <c r="R92" i="26"/>
  <c r="R93" i="26"/>
  <c r="R94" i="26"/>
  <c r="R95" i="26"/>
  <c r="R96" i="26"/>
  <c r="R97" i="26"/>
  <c r="R98" i="26"/>
  <c r="R99" i="26"/>
  <c r="R100" i="26"/>
  <c r="R101" i="26"/>
  <c r="R102" i="26"/>
  <c r="R103" i="26"/>
  <c r="R104" i="26"/>
  <c r="R105" i="26"/>
  <c r="R106" i="26"/>
  <c r="R107" i="26"/>
  <c r="R108" i="26"/>
  <c r="R109" i="26"/>
  <c r="R110" i="26"/>
  <c r="R111" i="26"/>
  <c r="R112" i="26"/>
  <c r="R113" i="26"/>
  <c r="R114" i="26"/>
  <c r="R115" i="26"/>
  <c r="R116" i="26"/>
  <c r="R117" i="26"/>
  <c r="R118" i="26"/>
  <c r="R119" i="26"/>
  <c r="R120" i="26"/>
  <c r="R121" i="26"/>
  <c r="R122" i="26"/>
  <c r="R123" i="26"/>
  <c r="R124" i="26"/>
  <c r="R125" i="26"/>
  <c r="R126" i="26"/>
  <c r="R127" i="26"/>
  <c r="R128" i="26"/>
  <c r="R129" i="26"/>
  <c r="R130" i="26"/>
  <c r="R131" i="26"/>
  <c r="R132" i="26"/>
  <c r="R133" i="26"/>
  <c r="R134" i="26"/>
  <c r="R135" i="26"/>
  <c r="R136" i="26"/>
  <c r="R137" i="26"/>
  <c r="R138" i="26"/>
  <c r="R139" i="26"/>
  <c r="R140" i="26"/>
  <c r="R141" i="26"/>
  <c r="R142" i="26"/>
  <c r="R143" i="26"/>
  <c r="R144" i="26"/>
  <c r="R145" i="26"/>
  <c r="R146" i="26"/>
  <c r="R147" i="26"/>
  <c r="R148" i="26"/>
  <c r="R149" i="26"/>
  <c r="R150" i="26"/>
  <c r="R151" i="26"/>
  <c r="R152" i="26"/>
  <c r="R153" i="26"/>
  <c r="R154" i="26"/>
  <c r="R155" i="26"/>
  <c r="R156" i="26"/>
  <c r="R157" i="26"/>
  <c r="R158" i="26"/>
  <c r="R159" i="26"/>
  <c r="R160" i="26"/>
  <c r="R161" i="26"/>
  <c r="R162" i="26"/>
  <c r="R163" i="26"/>
  <c r="R164" i="26"/>
  <c r="R165" i="26"/>
  <c r="R166" i="26"/>
  <c r="R167" i="26"/>
  <c r="R168" i="26"/>
  <c r="R169" i="26"/>
  <c r="R170" i="26"/>
  <c r="R171" i="26"/>
  <c r="R172" i="26"/>
  <c r="R173" i="26"/>
  <c r="R174" i="26"/>
  <c r="R175" i="26"/>
  <c r="R176" i="26"/>
  <c r="R177" i="26"/>
  <c r="R178" i="26"/>
  <c r="R179" i="26"/>
  <c r="R180" i="26"/>
  <c r="R181" i="26"/>
  <c r="R182" i="26"/>
  <c r="R183" i="26"/>
  <c r="R184" i="26"/>
  <c r="R185" i="26"/>
  <c r="R186" i="26"/>
  <c r="R187" i="26"/>
  <c r="R188" i="26"/>
  <c r="R189" i="26"/>
  <c r="R190" i="26"/>
  <c r="R191" i="26"/>
  <c r="R192" i="26"/>
  <c r="R193" i="26"/>
  <c r="R194" i="26"/>
  <c r="R195" i="26"/>
  <c r="R196" i="26"/>
  <c r="R197" i="26"/>
  <c r="R198" i="26"/>
  <c r="R199" i="26"/>
  <c r="R200" i="26"/>
  <c r="R201" i="26"/>
  <c r="R202" i="26"/>
  <c r="R203" i="26"/>
  <c r="R204" i="26"/>
  <c r="R205" i="26"/>
  <c r="R206" i="26"/>
  <c r="R207" i="26"/>
  <c r="R208" i="26"/>
  <c r="R209" i="26"/>
  <c r="R210" i="26"/>
  <c r="R211" i="26"/>
  <c r="R212" i="26"/>
  <c r="R213" i="26"/>
  <c r="R214" i="26"/>
  <c r="R215" i="26"/>
  <c r="R216" i="26"/>
  <c r="R217" i="26"/>
  <c r="R218" i="26"/>
  <c r="R219" i="26"/>
  <c r="R220" i="26"/>
  <c r="R221" i="26"/>
  <c r="R222" i="26"/>
  <c r="R223" i="26"/>
  <c r="R224" i="26"/>
  <c r="R225" i="26"/>
  <c r="R226" i="26"/>
  <c r="R227" i="26"/>
  <c r="R228" i="26"/>
  <c r="R229" i="26"/>
  <c r="R230" i="26"/>
  <c r="R231" i="26"/>
  <c r="R232" i="26"/>
  <c r="R233" i="26"/>
  <c r="R234" i="26"/>
  <c r="R235" i="26"/>
  <c r="R236" i="26"/>
  <c r="R237" i="26"/>
  <c r="R238" i="26"/>
  <c r="R239" i="26"/>
  <c r="R240" i="26"/>
  <c r="R241" i="26"/>
  <c r="R242" i="26"/>
  <c r="R243" i="26"/>
  <c r="R244" i="26"/>
  <c r="R245" i="26"/>
  <c r="R246" i="26"/>
  <c r="R247" i="26"/>
  <c r="R248" i="26"/>
  <c r="R249" i="26"/>
  <c r="R250" i="26"/>
  <c r="R251" i="26"/>
  <c r="R252" i="26"/>
  <c r="R253" i="26"/>
  <c r="R254" i="26"/>
  <c r="R255" i="26"/>
  <c r="R256" i="26"/>
  <c r="R257" i="26"/>
  <c r="R258" i="26"/>
  <c r="R259" i="26"/>
  <c r="R260" i="26"/>
  <c r="R261" i="26"/>
  <c r="R262" i="26"/>
  <c r="R263" i="26"/>
  <c r="R264" i="26"/>
  <c r="R265" i="26"/>
  <c r="R266" i="26"/>
  <c r="R267" i="26"/>
  <c r="R268" i="26"/>
  <c r="R269" i="26"/>
  <c r="R270" i="26"/>
  <c r="R271" i="26"/>
  <c r="R272" i="26"/>
  <c r="R273" i="26"/>
  <c r="R274" i="26"/>
  <c r="R275" i="26"/>
  <c r="R276" i="26"/>
  <c r="R277" i="26"/>
  <c r="R278" i="26"/>
  <c r="R279" i="26"/>
  <c r="R280" i="26"/>
  <c r="R281" i="26"/>
  <c r="R282" i="26"/>
  <c r="R283" i="26"/>
  <c r="R284" i="26"/>
  <c r="R285" i="26"/>
  <c r="R286" i="26"/>
  <c r="R287" i="26"/>
  <c r="R288" i="26"/>
  <c r="R289" i="26"/>
  <c r="R290" i="26"/>
  <c r="R291" i="26"/>
  <c r="R292" i="26"/>
  <c r="R293" i="26"/>
  <c r="R294" i="26"/>
  <c r="R295" i="26"/>
  <c r="R296" i="26"/>
  <c r="R297" i="26"/>
  <c r="R298" i="26"/>
  <c r="R299" i="26"/>
  <c r="R300" i="26"/>
  <c r="R301" i="26"/>
  <c r="R302" i="26"/>
  <c r="R303" i="26"/>
  <c r="R304" i="26"/>
  <c r="R305" i="26"/>
  <c r="R306" i="26"/>
  <c r="R307" i="26"/>
  <c r="R308" i="26"/>
  <c r="R309" i="26"/>
  <c r="R310" i="26"/>
  <c r="R311" i="26"/>
  <c r="R312" i="26"/>
  <c r="R313" i="26"/>
  <c r="R314" i="26"/>
  <c r="R315" i="26"/>
  <c r="R316" i="26"/>
  <c r="R317" i="26"/>
  <c r="R318" i="26"/>
  <c r="R319" i="26"/>
  <c r="R320" i="26"/>
  <c r="R321" i="26"/>
  <c r="R322" i="26"/>
  <c r="R323" i="26"/>
  <c r="R324" i="26"/>
  <c r="R325" i="26"/>
  <c r="R326" i="26"/>
  <c r="R327" i="26"/>
  <c r="R328" i="26"/>
  <c r="R329" i="26"/>
  <c r="R330" i="26"/>
  <c r="R331" i="26"/>
  <c r="R332" i="26"/>
  <c r="R333" i="26"/>
  <c r="R334" i="26"/>
  <c r="R335" i="26"/>
  <c r="R336" i="26"/>
  <c r="R337" i="26"/>
  <c r="R338" i="26"/>
  <c r="R339" i="26"/>
  <c r="R340" i="26"/>
  <c r="R341" i="26"/>
  <c r="R342" i="26"/>
  <c r="R343" i="26"/>
  <c r="R344" i="26"/>
  <c r="R345" i="26"/>
  <c r="R346" i="26"/>
  <c r="R347" i="26"/>
  <c r="R348" i="26"/>
  <c r="R349" i="26"/>
  <c r="R350" i="26"/>
  <c r="R351" i="26"/>
  <c r="R352" i="26"/>
  <c r="R353" i="26"/>
  <c r="R354" i="26"/>
  <c r="R355" i="26"/>
  <c r="R356" i="26"/>
  <c r="R357" i="26"/>
  <c r="R358" i="26"/>
  <c r="R359" i="26"/>
  <c r="R360" i="26"/>
  <c r="R361" i="26"/>
  <c r="R362" i="26"/>
  <c r="R363" i="26"/>
  <c r="R364" i="26"/>
  <c r="R365" i="26"/>
  <c r="R14" i="27"/>
  <c r="R27" i="27"/>
  <c r="R55" i="27"/>
  <c r="R114" i="27"/>
  <c r="R115" i="27"/>
  <c r="R156" i="27"/>
  <c r="R163" i="27"/>
  <c r="R202" i="27"/>
  <c r="R218" i="27"/>
  <c r="R232" i="27"/>
  <c r="R242" i="27"/>
  <c r="R268" i="27"/>
  <c r="R314" i="27"/>
  <c r="R326" i="27"/>
  <c r="R327" i="27"/>
  <c r="R4" i="27"/>
  <c r="R17" i="27"/>
  <c r="R18" i="27"/>
  <c r="R28" i="27"/>
  <c r="R29" i="27"/>
  <c r="R56" i="27"/>
  <c r="R67" i="27"/>
  <c r="R77" i="27"/>
  <c r="R87" i="27"/>
  <c r="R117" i="27"/>
  <c r="R178" i="27"/>
  <c r="R219" i="27"/>
  <c r="R278" i="27"/>
  <c r="R316" i="27"/>
  <c r="R317" i="27"/>
  <c r="R355" i="27"/>
  <c r="R30" i="27"/>
  <c r="R31" i="27"/>
  <c r="R45" i="27"/>
  <c r="R119" i="27"/>
  <c r="R129" i="27"/>
  <c r="R130" i="27"/>
  <c r="R157" i="27"/>
  <c r="R205" i="27"/>
  <c r="R221" i="27"/>
  <c r="R234" i="27"/>
  <c r="R253" i="27"/>
  <c r="R269" i="27"/>
  <c r="R270" i="27"/>
  <c r="R279" i="27"/>
  <c r="R280" i="27"/>
  <c r="R330" i="27"/>
  <c r="R346" i="27"/>
  <c r="R347" i="27"/>
  <c r="R356" i="27"/>
  <c r="R357" i="27"/>
  <c r="R372" i="27"/>
  <c r="R373" i="27"/>
  <c r="R167" i="27"/>
  <c r="R209" i="27"/>
  <c r="R223" i="27"/>
  <c r="R281" i="27"/>
  <c r="R104" i="27"/>
  <c r="R181" i="27"/>
  <c r="R236" i="27"/>
  <c r="R7" i="27"/>
  <c r="R34" i="27"/>
  <c r="R69" i="27"/>
  <c r="R92" i="27"/>
  <c r="R131" i="27"/>
  <c r="R132" i="27"/>
  <c r="R133" i="27"/>
  <c r="R210" i="27"/>
  <c r="R245" i="27"/>
  <c r="R256" i="27"/>
  <c r="R282" i="27"/>
  <c r="R318" i="27"/>
  <c r="R319" i="27"/>
  <c r="R320" i="27"/>
  <c r="R321" i="27"/>
  <c r="R359" i="27"/>
  <c r="R360" i="27"/>
  <c r="R361" i="27"/>
  <c r="R378" i="27"/>
  <c r="R9" i="27"/>
  <c r="R35" i="27"/>
  <c r="R107" i="27"/>
  <c r="R135" i="27"/>
  <c r="R183" i="27"/>
  <c r="R211" i="27"/>
  <c r="R212" i="27"/>
  <c r="R213" i="27"/>
  <c r="R224" i="27"/>
  <c r="R259" i="27"/>
  <c r="R273" i="27"/>
  <c r="R274" i="27"/>
  <c r="R284" i="27"/>
  <c r="R322" i="27"/>
  <c r="R363" i="27"/>
  <c r="R381" i="27"/>
  <c r="R382" i="27"/>
  <c r="R11" i="27"/>
  <c r="R22" i="27"/>
  <c r="R48" i="27"/>
  <c r="R49" i="27"/>
  <c r="R80" i="27"/>
  <c r="R94" i="27"/>
  <c r="R137" i="27"/>
  <c r="R147" i="27"/>
  <c r="R171" i="27"/>
  <c r="R186" i="27"/>
  <c r="R187" i="27"/>
  <c r="R188" i="27"/>
  <c r="R239" i="27"/>
  <c r="R335" i="27"/>
  <c r="R2" i="27"/>
  <c r="R98" i="27"/>
  <c r="R154" i="27"/>
  <c r="R190" i="27"/>
  <c r="R230" i="27"/>
  <c r="R250" i="27"/>
  <c r="R342" i="27"/>
  <c r="R143" i="27"/>
  <c r="R158" i="27"/>
  <c r="R307" i="27"/>
  <c r="R308" i="27"/>
  <c r="R50" i="27"/>
  <c r="R111" i="27"/>
  <c r="R121" i="27"/>
  <c r="R122" i="27"/>
  <c r="R138" i="27"/>
  <c r="R139" i="27"/>
  <c r="R161" i="27"/>
  <c r="R214" i="27"/>
  <c r="R215" i="27"/>
  <c r="R240" i="27"/>
  <c r="R275" i="27"/>
  <c r="R296" i="27"/>
  <c r="R311" i="27"/>
  <c r="R72" i="27"/>
  <c r="R81" i="27"/>
  <c r="R123" i="27"/>
  <c r="R195" i="27"/>
  <c r="R312" i="27"/>
  <c r="R366" i="27"/>
  <c r="R116" i="27"/>
  <c r="R164" i="27"/>
  <c r="R203" i="27"/>
  <c r="R303" i="27"/>
  <c r="R57" i="27"/>
  <c r="R118" i="27"/>
  <c r="R142" i="27"/>
  <c r="R220" i="27"/>
  <c r="R233" i="27"/>
  <c r="R344" i="27"/>
  <c r="R5" i="27"/>
  <c r="R89" i="27"/>
  <c r="R100" i="27"/>
  <c r="R165" i="27"/>
  <c r="R206" i="27"/>
  <c r="R207" i="27"/>
  <c r="R243" i="27"/>
  <c r="R304" i="27"/>
  <c r="R168" i="27"/>
  <c r="R257" i="27"/>
  <c r="R283" i="27"/>
  <c r="R309" i="27"/>
  <c r="R349" i="27"/>
  <c r="R362" i="27"/>
  <c r="R70" i="27"/>
  <c r="R108" i="27"/>
  <c r="R169" i="27"/>
  <c r="R246" i="27"/>
  <c r="R260" i="27"/>
  <c r="R364" i="27"/>
  <c r="R38" i="27"/>
  <c r="R148" i="27"/>
  <c r="R172" i="27"/>
  <c r="R196" i="27"/>
  <c r="R262" i="27"/>
  <c r="R276" i="27"/>
  <c r="R323" i="27"/>
  <c r="R126" i="27"/>
  <c r="R267" i="27"/>
  <c r="R290" i="27"/>
  <c r="R370" i="27"/>
  <c r="R75" i="27"/>
  <c r="R127" i="27"/>
  <c r="R315" i="27"/>
  <c r="R328" i="27"/>
  <c r="R68" i="27"/>
  <c r="R128" i="27"/>
  <c r="R204" i="27"/>
  <c r="R252" i="27"/>
  <c r="R329" i="27"/>
  <c r="R6" i="27"/>
  <c r="R19" i="27"/>
  <c r="R32" i="27"/>
  <c r="R120" i="27"/>
  <c r="R166" i="27"/>
  <c r="R179" i="27"/>
  <c r="R222" i="27"/>
  <c r="R254" i="27"/>
  <c r="R305" i="27"/>
  <c r="R348" i="27"/>
  <c r="R271" i="27"/>
  <c r="R144" i="27"/>
  <c r="R8" i="27"/>
  <c r="R105" i="27"/>
  <c r="R106" i="27"/>
  <c r="R237" i="27"/>
  <c r="R258" i="27"/>
  <c r="R333" i="27"/>
  <c r="R10" i="27"/>
  <c r="R36" i="27"/>
  <c r="R61" i="27"/>
  <c r="R71" i="27"/>
  <c r="R109" i="27"/>
  <c r="R238" i="27"/>
  <c r="R247" i="27"/>
  <c r="R365" i="27"/>
  <c r="R286" i="27"/>
  <c r="R287" i="27"/>
  <c r="R367" i="27"/>
  <c r="R74" i="27"/>
  <c r="R86" i="27"/>
  <c r="R191" i="27"/>
  <c r="R231" i="27"/>
  <c r="R343" i="27"/>
  <c r="R3" i="27"/>
  <c r="R15" i="27"/>
  <c r="R42" i="27"/>
  <c r="R43" i="27"/>
  <c r="R54" i="27"/>
  <c r="R66" i="27"/>
  <c r="R99" i="27"/>
  <c r="R162" i="27"/>
  <c r="R291" i="27"/>
  <c r="R292" i="27"/>
  <c r="R371" i="27"/>
  <c r="R33" i="27"/>
  <c r="R46" i="27"/>
  <c r="R90" i="27"/>
  <c r="R91" i="27"/>
  <c r="R101" i="27"/>
  <c r="R102" i="27"/>
  <c r="R180" i="27"/>
  <c r="R208" i="27"/>
  <c r="R235" i="27"/>
  <c r="R255" i="27"/>
  <c r="R293" i="27"/>
  <c r="R294" i="27"/>
  <c r="R306" i="27"/>
  <c r="R331" i="27"/>
  <c r="R332" i="27"/>
  <c r="R358" i="27"/>
  <c r="R374" i="27"/>
  <c r="R103" i="27"/>
  <c r="R375" i="27"/>
  <c r="R376" i="27"/>
  <c r="R272" i="27"/>
  <c r="R295" i="27"/>
  <c r="R377" i="27"/>
  <c r="R20" i="27"/>
  <c r="R58" i="27"/>
  <c r="R59" i="27"/>
  <c r="R78" i="27"/>
  <c r="R134" i="27"/>
  <c r="R145" i="27"/>
  <c r="R146" i="27"/>
  <c r="R159" i="27"/>
  <c r="R182" i="27"/>
  <c r="R192" i="27"/>
  <c r="R350" i="27"/>
  <c r="R379" i="27"/>
  <c r="R21" i="27"/>
  <c r="R47" i="27"/>
  <c r="R62" i="27"/>
  <c r="R63" i="27"/>
  <c r="R93" i="27"/>
  <c r="R110" i="27"/>
  <c r="R136" i="27"/>
  <c r="R184" i="27"/>
  <c r="R193" i="27"/>
  <c r="R194" i="27"/>
  <c r="R225" i="27"/>
  <c r="R261" i="27"/>
  <c r="R285" i="27"/>
  <c r="R310" i="27"/>
  <c r="R351" i="27"/>
  <c r="R383" i="27"/>
  <c r="R12" i="27"/>
  <c r="R13" i="27"/>
  <c r="R23" i="27"/>
  <c r="R24" i="27"/>
  <c r="R25" i="27"/>
  <c r="R39" i="27"/>
  <c r="R40" i="27"/>
  <c r="R41" i="27"/>
  <c r="R51" i="27"/>
  <c r="R52" i="27"/>
  <c r="R53" i="27"/>
  <c r="R64" i="27"/>
  <c r="R73" i="27"/>
  <c r="R82" i="27"/>
  <c r="R83" i="27"/>
  <c r="R84" i="27"/>
  <c r="R85" i="27"/>
  <c r="R95" i="27"/>
  <c r="R96" i="27"/>
  <c r="R112" i="27"/>
  <c r="R113" i="27"/>
  <c r="R124" i="27"/>
  <c r="R125" i="27"/>
  <c r="R140" i="27"/>
  <c r="R141" i="27"/>
  <c r="R149" i="27"/>
  <c r="R150" i="27"/>
  <c r="R151" i="27"/>
  <c r="R152" i="27"/>
  <c r="R173" i="27"/>
  <c r="R174" i="27"/>
  <c r="R175" i="27"/>
  <c r="R176" i="27"/>
  <c r="R177" i="27"/>
  <c r="R189" i="27"/>
  <c r="R197" i="27"/>
  <c r="R198" i="27"/>
  <c r="R199" i="27"/>
  <c r="R200" i="27"/>
  <c r="R216" i="27"/>
  <c r="R227" i="27"/>
  <c r="R228" i="27"/>
  <c r="R229" i="27"/>
  <c r="R248" i="27"/>
  <c r="R249" i="27"/>
  <c r="R263" i="27"/>
  <c r="R264" i="27"/>
  <c r="R265" i="27"/>
  <c r="R277" i="27"/>
  <c r="R288" i="27"/>
  <c r="R289" i="27"/>
  <c r="R297" i="27"/>
  <c r="R298" i="27"/>
  <c r="R299" i="27"/>
  <c r="R300" i="27"/>
  <c r="R301" i="27"/>
  <c r="R313" i="27"/>
  <c r="R324" i="27"/>
  <c r="R336" i="27"/>
  <c r="R337" i="27"/>
  <c r="R338" i="27"/>
  <c r="R339" i="27"/>
  <c r="R340" i="27"/>
  <c r="R341" i="27"/>
  <c r="R352" i="27"/>
  <c r="R353" i="27"/>
  <c r="R368" i="27"/>
  <c r="R369" i="27"/>
  <c r="R384" i="27"/>
  <c r="R385" i="27"/>
  <c r="R26" i="27"/>
  <c r="R155" i="27"/>
  <c r="R251" i="27"/>
  <c r="R266" i="27"/>
  <c r="R354" i="27"/>
  <c r="R244" i="27"/>
  <c r="R97" i="27"/>
  <c r="R153" i="27"/>
  <c r="R217" i="27"/>
  <c r="R241" i="27"/>
  <c r="R65" i="27"/>
  <c r="R325" i="27"/>
  <c r="R302" i="27"/>
  <c r="R16" i="27"/>
  <c r="R44" i="27"/>
  <c r="R76" i="27"/>
  <c r="R88" i="27"/>
  <c r="R345" i="27"/>
  <c r="R60" i="27"/>
  <c r="R79" i="27"/>
  <c r="R160" i="27"/>
  <c r="R380" i="27"/>
  <c r="R37" i="27"/>
  <c r="R170" i="27"/>
  <c r="R185" i="27"/>
  <c r="R226" i="27"/>
  <c r="R334" i="27"/>
  <c r="R201" i="27"/>
  <c r="R6" i="25"/>
  <c r="R8" i="25"/>
  <c r="R3" i="25"/>
  <c r="R12" i="25"/>
  <c r="R7" i="25"/>
  <c r="R2" i="25"/>
  <c r="R9" i="25"/>
  <c r="R10" i="25"/>
  <c r="R4" i="25"/>
  <c r="R5" i="25"/>
  <c r="R13" i="25"/>
  <c r="R11" i="25"/>
  <c r="R20" i="25"/>
  <c r="R24" i="25"/>
  <c r="R17" i="25"/>
  <c r="R21" i="25"/>
  <c r="R14" i="25"/>
  <c r="R15" i="25"/>
  <c r="R16" i="25"/>
  <c r="R18" i="25"/>
  <c r="R25" i="25"/>
  <c r="R19" i="25"/>
  <c r="R27" i="25"/>
  <c r="R22" i="25"/>
  <c r="R26" i="25"/>
  <c r="R28" i="25"/>
  <c r="R23" i="25"/>
  <c r="R29" i="25"/>
  <c r="R34" i="25"/>
  <c r="R31" i="25"/>
  <c r="R30" i="25"/>
  <c r="R33" i="25"/>
  <c r="R35" i="25"/>
  <c r="R32" i="25"/>
  <c r="R36" i="25"/>
  <c r="R37" i="25"/>
  <c r="R39" i="25"/>
  <c r="R40" i="25"/>
  <c r="R38" i="25"/>
  <c r="R41" i="25"/>
  <c r="R43" i="25"/>
  <c r="R45" i="25"/>
  <c r="R46" i="25"/>
  <c r="R55" i="25"/>
  <c r="R52" i="25"/>
  <c r="R44" i="25"/>
  <c r="R51" i="25"/>
  <c r="R57" i="25"/>
  <c r="R47" i="25"/>
  <c r="R48" i="25"/>
  <c r="R53" i="25"/>
  <c r="R49" i="25"/>
  <c r="R50" i="25"/>
  <c r="R42" i="25"/>
  <c r="R56" i="25"/>
  <c r="R54" i="25"/>
  <c r="R66" i="25"/>
  <c r="R60" i="25"/>
  <c r="R67" i="25"/>
  <c r="R65" i="25"/>
  <c r="R58" i="25"/>
  <c r="R59" i="25"/>
  <c r="R61" i="25"/>
  <c r="R63" i="25"/>
  <c r="R62" i="25"/>
  <c r="R68" i="25"/>
  <c r="R69" i="25"/>
  <c r="R64" i="25"/>
  <c r="R70" i="25"/>
  <c r="R78" i="25"/>
  <c r="R73" i="25"/>
  <c r="R76" i="25"/>
  <c r="R71" i="25"/>
  <c r="R74" i="25"/>
  <c r="R79" i="25"/>
  <c r="R75" i="25"/>
  <c r="R80" i="25"/>
  <c r="R81" i="25"/>
  <c r="R77" i="25"/>
  <c r="R72" i="25"/>
  <c r="R82" i="25"/>
  <c r="R85" i="25"/>
  <c r="R86" i="25"/>
  <c r="R87" i="25"/>
  <c r="R93" i="25"/>
  <c r="R83" i="25"/>
  <c r="R84" i="25"/>
  <c r="R90" i="25"/>
  <c r="R91" i="25"/>
  <c r="R88" i="25"/>
  <c r="R89" i="25"/>
  <c r="R92" i="25"/>
  <c r="R97" i="25"/>
  <c r="R101" i="25"/>
  <c r="R98" i="25"/>
  <c r="R99" i="25"/>
  <c r="R100" i="25"/>
  <c r="R94" i="25"/>
  <c r="R103" i="25"/>
  <c r="R95" i="25"/>
  <c r="R104" i="25"/>
  <c r="R105" i="25"/>
  <c r="R102" i="25"/>
  <c r="R96" i="25"/>
  <c r="R111" i="25"/>
  <c r="R110" i="25"/>
  <c r="R109" i="25"/>
  <c r="R112" i="25"/>
  <c r="R107" i="25"/>
  <c r="R108" i="25"/>
  <c r="R114" i="25"/>
  <c r="R117" i="25"/>
  <c r="R116" i="25"/>
  <c r="R115" i="25"/>
  <c r="R106" i="25"/>
  <c r="R113" i="25"/>
  <c r="R123" i="25"/>
  <c r="R122" i="25"/>
  <c r="R121" i="25"/>
  <c r="R125" i="25"/>
  <c r="R118" i="25"/>
  <c r="R126" i="25"/>
  <c r="R127" i="25"/>
  <c r="R128" i="25"/>
  <c r="R119" i="25"/>
  <c r="R124" i="25"/>
  <c r="R129" i="25"/>
  <c r="R120" i="25"/>
  <c r="R131" i="25"/>
  <c r="R134" i="25"/>
  <c r="R137" i="25"/>
  <c r="R136" i="25"/>
  <c r="R132" i="25"/>
  <c r="R135" i="25"/>
  <c r="R138" i="25"/>
  <c r="R139" i="25"/>
  <c r="R133" i="25"/>
  <c r="R130" i="25"/>
  <c r="R140" i="25"/>
  <c r="R141" i="25"/>
  <c r="R146" i="25"/>
  <c r="R143" i="25"/>
  <c r="R149" i="25"/>
  <c r="R148" i="25"/>
  <c r="R142" i="25"/>
  <c r="R144" i="25"/>
  <c r="R147" i="25"/>
  <c r="R145" i="25"/>
  <c r="R153" i="25"/>
  <c r="R158" i="25"/>
  <c r="R150" i="25"/>
  <c r="R154" i="25"/>
  <c r="R159" i="25"/>
  <c r="R152" i="25"/>
  <c r="R155" i="25"/>
  <c r="R160" i="25"/>
  <c r="R156" i="25"/>
  <c r="R157" i="25"/>
  <c r="R151" i="25"/>
  <c r="R161" i="25"/>
  <c r="R166" i="25"/>
  <c r="R171" i="25"/>
  <c r="R170" i="25"/>
  <c r="R172" i="25"/>
  <c r="R167" i="25"/>
  <c r="R162" i="25"/>
  <c r="R164" i="25"/>
  <c r="R173" i="25"/>
  <c r="R169" i="25"/>
  <c r="R165" i="25"/>
  <c r="R168" i="25"/>
  <c r="R163" i="25"/>
  <c r="R179" i="25"/>
  <c r="R177" i="25"/>
  <c r="R174" i="25"/>
  <c r="R182" i="25"/>
  <c r="R181" i="25"/>
  <c r="R180" i="25"/>
  <c r="R175" i="25"/>
  <c r="R185" i="25"/>
  <c r="R183" i="25"/>
  <c r="R184" i="25"/>
  <c r="R176" i="25"/>
  <c r="R178" i="25"/>
  <c r="R189" i="25"/>
  <c r="R192" i="25"/>
  <c r="R188" i="25"/>
  <c r="R187" i="25"/>
  <c r="R193" i="25"/>
  <c r="R186" i="25"/>
  <c r="R194" i="25"/>
  <c r="R195" i="25"/>
  <c r="R190" i="25"/>
  <c r="R196" i="25"/>
  <c r="R197" i="25"/>
  <c r="R191" i="25"/>
  <c r="R199" i="25"/>
  <c r="R202" i="25"/>
  <c r="R200" i="25"/>
  <c r="R198" i="25"/>
  <c r="R203" i="25"/>
  <c r="R201" i="25"/>
  <c r="R205" i="25"/>
  <c r="R204" i="25"/>
  <c r="R206" i="25"/>
  <c r="R207" i="25"/>
  <c r="R208" i="25"/>
  <c r="R209" i="25"/>
  <c r="R210" i="25"/>
  <c r="R214" i="25"/>
  <c r="R211" i="25"/>
  <c r="R217" i="25"/>
  <c r="R215" i="25"/>
  <c r="R212" i="25"/>
  <c r="R216" i="25"/>
  <c r="R213" i="25"/>
  <c r="R228" i="25"/>
  <c r="R222" i="25"/>
  <c r="R219" i="25"/>
  <c r="R223" i="25"/>
  <c r="R226" i="25"/>
  <c r="R232" i="25"/>
  <c r="R229" i="25"/>
  <c r="R220" i="25"/>
  <c r="R221" i="25"/>
  <c r="R225" i="25"/>
  <c r="R233" i="25"/>
  <c r="R231" i="25"/>
  <c r="R227" i="25"/>
  <c r="R218" i="25"/>
  <c r="R224" i="25"/>
  <c r="R230" i="25"/>
  <c r="R236" i="25"/>
  <c r="R240" i="25"/>
  <c r="R241" i="25"/>
  <c r="R237" i="25"/>
  <c r="R235" i="25"/>
  <c r="R238" i="25"/>
  <c r="R239" i="25"/>
  <c r="R243" i="25"/>
  <c r="R244" i="25"/>
  <c r="R242" i="25"/>
  <c r="R234" i="25"/>
  <c r="R245" i="25"/>
  <c r="R247" i="25"/>
  <c r="R249" i="25"/>
  <c r="R251" i="25"/>
  <c r="R248" i="25"/>
  <c r="R252" i="25"/>
  <c r="R246" i="25"/>
  <c r="R253" i="25"/>
  <c r="R250" i="25"/>
  <c r="R258" i="25"/>
  <c r="R256" i="25"/>
  <c r="R254" i="25"/>
  <c r="R257" i="25"/>
  <c r="R260" i="25"/>
  <c r="R261" i="25"/>
  <c r="R259" i="25"/>
  <c r="R255" i="25"/>
  <c r="R264" i="25"/>
  <c r="R265" i="25"/>
  <c r="R269" i="25"/>
  <c r="R262" i="25"/>
  <c r="R270" i="25"/>
  <c r="R266" i="25"/>
  <c r="R271" i="25"/>
  <c r="R272" i="25"/>
  <c r="R267" i="25"/>
  <c r="R268" i="25"/>
  <c r="R273" i="25"/>
  <c r="R263" i="25"/>
  <c r="R279" i="25"/>
  <c r="R278" i="25"/>
  <c r="R277" i="25"/>
  <c r="R280" i="25"/>
  <c r="R281" i="25"/>
  <c r="R274" i="25"/>
  <c r="R276" i="25"/>
  <c r="R275" i="25"/>
  <c r="R291" i="25"/>
  <c r="R282" i="25"/>
  <c r="R283" i="25"/>
  <c r="R285" i="25"/>
  <c r="R284" i="25"/>
  <c r="R286" i="25"/>
  <c r="R287" i="25"/>
  <c r="R288" i="25"/>
  <c r="R292" i="25"/>
  <c r="R289" i="25"/>
  <c r="R293" i="25"/>
  <c r="R290" i="25"/>
  <c r="R302" i="25"/>
  <c r="R296" i="25"/>
  <c r="R297" i="25"/>
  <c r="R294" i="25"/>
  <c r="R301" i="25"/>
  <c r="R298" i="25"/>
  <c r="R295" i="25"/>
  <c r="R299" i="25"/>
  <c r="R300" i="25"/>
  <c r="R303" i="25"/>
  <c r="R304" i="25"/>
  <c r="R305" i="25"/>
  <c r="R309" i="25"/>
  <c r="R308" i="25"/>
  <c r="R310" i="25"/>
  <c r="R315" i="25"/>
  <c r="R306" i="25"/>
  <c r="R312" i="25"/>
  <c r="R313" i="25"/>
  <c r="R311" i="25"/>
  <c r="R317" i="25"/>
  <c r="R314" i="25"/>
  <c r="R316" i="25"/>
  <c r="R307" i="25"/>
  <c r="R320" i="25"/>
  <c r="R325" i="25"/>
  <c r="R318" i="25"/>
  <c r="R323" i="25"/>
  <c r="R319" i="25"/>
  <c r="R322" i="25"/>
  <c r="R324" i="25"/>
  <c r="R321" i="25"/>
  <c r="R327" i="25"/>
  <c r="R328" i="25"/>
  <c r="R326" i="25"/>
  <c r="R331" i="25"/>
  <c r="R332" i="25"/>
  <c r="R329" i="25"/>
  <c r="R330" i="25"/>
  <c r="R333" i="25"/>
  <c r="R335" i="25"/>
  <c r="R339" i="25"/>
  <c r="R336" i="25"/>
  <c r="R341" i="25"/>
  <c r="R342" i="25"/>
  <c r="R345" i="25"/>
  <c r="R343" i="25"/>
  <c r="R337" i="25"/>
  <c r="R334" i="25"/>
  <c r="R344" i="25"/>
  <c r="R340" i="25"/>
  <c r="R338" i="25"/>
  <c r="R4" i="24"/>
  <c r="R6" i="24"/>
  <c r="R5" i="24"/>
  <c r="R2" i="24"/>
  <c r="R7" i="24"/>
  <c r="R10" i="24"/>
  <c r="R11" i="24"/>
  <c r="R12" i="24"/>
  <c r="R8" i="24"/>
  <c r="R13" i="24"/>
  <c r="R3" i="24"/>
  <c r="R9" i="24"/>
  <c r="R15" i="24"/>
  <c r="R18" i="24"/>
  <c r="R14" i="24"/>
  <c r="R19" i="24"/>
  <c r="R16" i="24"/>
  <c r="R20" i="24"/>
  <c r="R21" i="24"/>
  <c r="R17" i="24"/>
  <c r="R25" i="24"/>
  <c r="R27" i="24"/>
  <c r="R23" i="24"/>
  <c r="R24" i="24"/>
  <c r="R28" i="24"/>
  <c r="R22" i="24"/>
  <c r="R31" i="24"/>
  <c r="R32" i="24"/>
  <c r="R30" i="24"/>
  <c r="R29" i="24"/>
  <c r="R33" i="24"/>
  <c r="R26" i="24"/>
  <c r="R35" i="24"/>
  <c r="R37" i="24"/>
  <c r="R36" i="24"/>
  <c r="R34" i="24"/>
  <c r="R40" i="24"/>
  <c r="R46" i="24"/>
  <c r="R38" i="24"/>
  <c r="R41" i="24"/>
  <c r="R44" i="24"/>
  <c r="R42" i="24"/>
  <c r="R48" i="24"/>
  <c r="R43" i="24"/>
  <c r="R49" i="24"/>
  <c r="R45" i="24"/>
  <c r="R47" i="24"/>
  <c r="R39" i="24"/>
  <c r="R53" i="24"/>
  <c r="R55" i="24"/>
  <c r="R51" i="24"/>
  <c r="R52" i="24"/>
  <c r="R57" i="24"/>
  <c r="R50" i="24"/>
  <c r="R54" i="24"/>
  <c r="R56" i="24"/>
  <c r="R63" i="24"/>
  <c r="R59" i="24"/>
  <c r="R58" i="24"/>
  <c r="R61" i="24"/>
  <c r="R64" i="24"/>
  <c r="R65" i="24"/>
  <c r="R66" i="24"/>
  <c r="R67" i="24"/>
  <c r="R68" i="24"/>
  <c r="R69" i="24"/>
  <c r="R62" i="24"/>
  <c r="R60" i="24"/>
  <c r="R72" i="24"/>
  <c r="R76" i="24"/>
  <c r="R74" i="24"/>
  <c r="R73" i="24"/>
  <c r="R75" i="24"/>
  <c r="R77" i="24"/>
  <c r="R70" i="24"/>
  <c r="R78" i="24"/>
  <c r="R79" i="24"/>
  <c r="R71" i="24"/>
  <c r="R80" i="24"/>
  <c r="R81" i="24"/>
  <c r="R83" i="24"/>
  <c r="R84" i="24"/>
  <c r="R85" i="24"/>
  <c r="R86" i="24"/>
  <c r="R91" i="24"/>
  <c r="R89" i="24"/>
  <c r="R87" i="24"/>
  <c r="R93" i="24"/>
  <c r="R92" i="24"/>
  <c r="R90" i="24"/>
  <c r="R88" i="24"/>
  <c r="R82" i="24"/>
  <c r="R96" i="24"/>
  <c r="R98" i="24"/>
  <c r="R99" i="24"/>
  <c r="R94" i="24"/>
  <c r="R100" i="24"/>
  <c r="R95" i="24"/>
  <c r="R101" i="24"/>
  <c r="R97" i="24"/>
  <c r="R102" i="24"/>
  <c r="R105" i="24"/>
  <c r="R103" i="24"/>
  <c r="R110" i="24"/>
  <c r="R111" i="24"/>
  <c r="R106" i="24"/>
  <c r="R112" i="24"/>
  <c r="R107" i="24"/>
  <c r="R108" i="24"/>
  <c r="R113" i="24"/>
  <c r="R109" i="24"/>
  <c r="R104" i="24"/>
  <c r="R116" i="24"/>
  <c r="R115" i="24"/>
  <c r="R121" i="24"/>
  <c r="R122" i="24"/>
  <c r="R125" i="24"/>
  <c r="R123" i="24"/>
  <c r="R119" i="24"/>
  <c r="R117" i="24"/>
  <c r="R124" i="24"/>
  <c r="R118" i="24"/>
  <c r="R114" i="24"/>
  <c r="R120" i="24"/>
  <c r="R127" i="24"/>
  <c r="R131" i="24"/>
  <c r="R132" i="24"/>
  <c r="R126" i="24"/>
  <c r="R135" i="24"/>
  <c r="R133" i="24"/>
  <c r="R129" i="24"/>
  <c r="R130" i="24"/>
  <c r="R136" i="24"/>
  <c r="R137" i="24"/>
  <c r="R134" i="24"/>
  <c r="R128" i="24"/>
  <c r="R143" i="24"/>
  <c r="R141" i="24"/>
  <c r="R144" i="24"/>
  <c r="R142" i="24"/>
  <c r="R138" i="24"/>
  <c r="R139" i="24"/>
  <c r="R145" i="24"/>
  <c r="R140" i="24"/>
  <c r="R150" i="24"/>
  <c r="R147" i="24"/>
  <c r="R149" i="24"/>
  <c r="R146" i="24"/>
  <c r="R152" i="24"/>
  <c r="R153" i="24"/>
  <c r="R151" i="24"/>
  <c r="R148" i="24"/>
  <c r="R154" i="24"/>
  <c r="R155" i="24"/>
  <c r="R160" i="24"/>
  <c r="R156" i="24"/>
  <c r="R157" i="24"/>
  <c r="R158" i="24"/>
  <c r="R161" i="24"/>
  <c r="R159" i="24"/>
  <c r="R164" i="24"/>
  <c r="R163" i="24"/>
  <c r="R170" i="24"/>
  <c r="R165" i="24"/>
  <c r="R166" i="24"/>
  <c r="R167" i="24"/>
  <c r="R172" i="24"/>
  <c r="R173" i="24"/>
  <c r="R169" i="24"/>
  <c r="R171" i="24"/>
  <c r="R168" i="24"/>
  <c r="R162" i="24"/>
  <c r="R176" i="24"/>
  <c r="R174" i="24"/>
  <c r="R177" i="24"/>
  <c r="R181" i="24"/>
  <c r="R178" i="24"/>
  <c r="R180" i="24"/>
  <c r="R182" i="24"/>
  <c r="R183" i="24"/>
  <c r="R184" i="24"/>
  <c r="R179" i="24"/>
  <c r="R185" i="24"/>
  <c r="R175" i="24"/>
  <c r="R189" i="24"/>
  <c r="R187" i="24"/>
  <c r="R195" i="24"/>
  <c r="R190" i="24"/>
  <c r="R188" i="24"/>
  <c r="R196" i="24"/>
  <c r="R199" i="24"/>
  <c r="R200" i="24"/>
  <c r="R191" i="24"/>
  <c r="R197" i="24"/>
  <c r="R192" i="24"/>
  <c r="R193" i="24"/>
  <c r="R194" i="24"/>
  <c r="R201" i="24"/>
  <c r="R186" i="24"/>
  <c r="R198" i="24"/>
  <c r="R205" i="24"/>
  <c r="R211" i="24"/>
  <c r="R202" i="24"/>
  <c r="R203" i="24"/>
  <c r="R206" i="24"/>
  <c r="R204" i="24"/>
  <c r="R207" i="24"/>
  <c r="R208" i="24"/>
  <c r="R209" i="24"/>
  <c r="R213" i="24"/>
  <c r="R212" i="24"/>
  <c r="R210" i="24"/>
  <c r="R214" i="24"/>
  <c r="R217" i="24"/>
  <c r="R216" i="24"/>
  <c r="R219" i="24"/>
  <c r="R215" i="24"/>
  <c r="R221" i="24"/>
  <c r="R218" i="24"/>
  <c r="R220" i="24"/>
  <c r="R223" i="24"/>
  <c r="R224" i="24"/>
  <c r="R222" i="24"/>
  <c r="R225" i="24"/>
  <c r="R229" i="24"/>
  <c r="R230" i="24"/>
  <c r="R226" i="24"/>
  <c r="R233" i="24"/>
  <c r="R232" i="24"/>
  <c r="R228" i="24"/>
  <c r="R234" i="24"/>
  <c r="R227" i="24"/>
  <c r="R231" i="24"/>
  <c r="R236" i="24"/>
  <c r="R237" i="24"/>
  <c r="R235" i="24"/>
  <c r="R245" i="24"/>
  <c r="R241" i="24"/>
  <c r="R242" i="24"/>
  <c r="R240" i="24"/>
  <c r="R244" i="24"/>
  <c r="R238" i="24"/>
  <c r="R239" i="24"/>
  <c r="R247" i="24"/>
  <c r="R248" i="24"/>
  <c r="R243" i="24"/>
  <c r="R249" i="24"/>
  <c r="R246" i="24"/>
  <c r="R256" i="24"/>
  <c r="R251" i="24"/>
  <c r="R252" i="24"/>
  <c r="R259" i="24"/>
  <c r="R257" i="24"/>
  <c r="R253" i="24"/>
  <c r="R254" i="24"/>
  <c r="R255" i="24"/>
  <c r="R258" i="24"/>
  <c r="R261" i="24"/>
  <c r="R250" i="24"/>
  <c r="R260" i="24"/>
  <c r="R267" i="24"/>
  <c r="R263" i="24"/>
  <c r="R264" i="24"/>
  <c r="R265" i="24"/>
  <c r="R266" i="24"/>
  <c r="R262" i="24"/>
  <c r="R268" i="24"/>
  <c r="R269" i="24"/>
  <c r="R272" i="24"/>
  <c r="R274" i="24"/>
  <c r="R270" i="24"/>
  <c r="R275" i="24"/>
  <c r="R273" i="24"/>
  <c r="R277" i="24"/>
  <c r="R271" i="24"/>
  <c r="R276" i="24"/>
  <c r="R280" i="24"/>
  <c r="R283" i="24"/>
  <c r="R279" i="24"/>
  <c r="R281" i="24"/>
  <c r="R282" i="24"/>
  <c r="R278" i="24"/>
  <c r="R285" i="24"/>
  <c r="R284" i="24"/>
  <c r="R288" i="24"/>
  <c r="R290" i="24"/>
  <c r="R296" i="24"/>
  <c r="R286" i="24"/>
  <c r="R292" i="24"/>
  <c r="R293" i="24"/>
  <c r="R294" i="24"/>
  <c r="R289" i="24"/>
  <c r="R295" i="24"/>
  <c r="R291" i="24"/>
  <c r="R297" i="24"/>
  <c r="R287" i="24"/>
  <c r="R301" i="24"/>
  <c r="R298" i="24"/>
  <c r="R299" i="24"/>
  <c r="R300" i="24"/>
  <c r="R3" i="23"/>
  <c r="R8" i="23"/>
  <c r="R9" i="23"/>
  <c r="R4" i="23"/>
  <c r="R6" i="23"/>
  <c r="R10" i="23"/>
  <c r="R5" i="23"/>
  <c r="R13" i="23"/>
  <c r="R7" i="23"/>
  <c r="R12" i="23"/>
  <c r="R2" i="23"/>
  <c r="R11" i="23"/>
  <c r="R14" i="23"/>
  <c r="R15" i="23"/>
  <c r="R17" i="23"/>
  <c r="R20" i="23"/>
  <c r="R18" i="23"/>
  <c r="R16" i="23"/>
  <c r="R21" i="23"/>
  <c r="R19" i="23"/>
  <c r="R31" i="23"/>
  <c r="R29" i="23"/>
  <c r="R24" i="23"/>
  <c r="R25" i="23"/>
  <c r="R28" i="23"/>
  <c r="R27" i="23"/>
  <c r="R30" i="23"/>
  <c r="R32" i="23"/>
  <c r="R22" i="23"/>
  <c r="R33" i="23"/>
  <c r="R34" i="23"/>
  <c r="R35" i="23"/>
  <c r="R26" i="23"/>
  <c r="R36" i="23"/>
  <c r="R37" i="23"/>
  <c r="R23" i="23"/>
  <c r="R41" i="23"/>
  <c r="R39" i="23"/>
  <c r="R40" i="23"/>
  <c r="R44" i="23"/>
  <c r="R45" i="23"/>
  <c r="R42" i="23"/>
  <c r="R43" i="23"/>
  <c r="R46" i="23"/>
  <c r="R38" i="23"/>
  <c r="R47" i="23"/>
  <c r="R48" i="23"/>
  <c r="R49" i="23"/>
  <c r="R51" i="23"/>
  <c r="R57" i="23"/>
  <c r="R58" i="23"/>
  <c r="R50" i="23"/>
  <c r="R52" i="23"/>
  <c r="R53" i="23"/>
  <c r="R54" i="23"/>
  <c r="R59" i="23"/>
  <c r="R60" i="23"/>
  <c r="R61" i="23"/>
  <c r="R55" i="23"/>
  <c r="R56" i="23"/>
  <c r="R70" i="23"/>
  <c r="R64" i="23"/>
  <c r="R65" i="23"/>
  <c r="R71" i="23"/>
  <c r="R75" i="23"/>
  <c r="R72" i="23"/>
  <c r="R63" i="23"/>
  <c r="R67" i="23"/>
  <c r="R66" i="23"/>
  <c r="R62" i="23"/>
  <c r="R76" i="23"/>
  <c r="R77" i="23"/>
  <c r="R73" i="23"/>
  <c r="R68" i="23"/>
  <c r="R69" i="23"/>
  <c r="R74" i="23"/>
  <c r="R81" i="23"/>
  <c r="R84" i="23"/>
  <c r="R86" i="23"/>
  <c r="R82" i="23"/>
  <c r="R83" i="23"/>
  <c r="R88" i="23"/>
  <c r="R87" i="23"/>
  <c r="R80" i="23"/>
  <c r="R78" i="23"/>
  <c r="R79" i="23"/>
  <c r="R89" i="23"/>
  <c r="R85" i="23"/>
  <c r="R95" i="23"/>
  <c r="R92" i="23"/>
  <c r="R97" i="23"/>
  <c r="R94" i="23"/>
  <c r="R100" i="23"/>
  <c r="R93" i="23"/>
  <c r="R98" i="23"/>
  <c r="R99" i="23"/>
  <c r="R101" i="23"/>
  <c r="R90" i="23"/>
  <c r="R91" i="23"/>
  <c r="R96" i="23"/>
  <c r="R104" i="23"/>
  <c r="R112" i="23"/>
  <c r="R102" i="23"/>
  <c r="R105" i="23"/>
  <c r="R108" i="23"/>
  <c r="R109" i="23"/>
  <c r="R106" i="23"/>
  <c r="R110" i="23"/>
  <c r="R103" i="23"/>
  <c r="R113" i="23"/>
  <c r="R111" i="23"/>
  <c r="R107" i="23"/>
  <c r="R116" i="23"/>
  <c r="R120" i="23"/>
  <c r="R121" i="23"/>
  <c r="R114" i="23"/>
  <c r="R115" i="23"/>
  <c r="R118" i="23"/>
  <c r="R119" i="23"/>
  <c r="R117" i="23"/>
  <c r="R124" i="23"/>
  <c r="R122" i="23"/>
  <c r="R123" i="23"/>
  <c r="R125" i="23"/>
  <c r="R131" i="23"/>
  <c r="R127" i="23"/>
  <c r="R132" i="23"/>
  <c r="R133" i="23"/>
  <c r="R126" i="23"/>
  <c r="R130" i="23"/>
  <c r="R129" i="23"/>
  <c r="R128" i="23"/>
  <c r="R136" i="23"/>
  <c r="R137" i="23"/>
  <c r="R142" i="23"/>
  <c r="R141" i="23"/>
  <c r="R138" i="23"/>
  <c r="R143" i="23"/>
  <c r="R144" i="23"/>
  <c r="R139" i="23"/>
  <c r="R145" i="23"/>
  <c r="R140" i="23"/>
  <c r="R134" i="23"/>
  <c r="R135" i="23"/>
  <c r="R148" i="23"/>
  <c r="R155" i="23"/>
  <c r="R156" i="23"/>
  <c r="R157" i="23"/>
  <c r="R153" i="23"/>
  <c r="R149" i="23"/>
  <c r="R147" i="23"/>
  <c r="R146" i="23"/>
  <c r="R151" i="23"/>
  <c r="R150" i="23"/>
  <c r="R154" i="23"/>
  <c r="R152" i="23"/>
  <c r="R164" i="23"/>
  <c r="R160" i="23"/>
  <c r="R165" i="23"/>
  <c r="R161" i="23"/>
  <c r="R162" i="23"/>
  <c r="R163" i="23"/>
  <c r="R166" i="23"/>
  <c r="R167" i="23"/>
  <c r="R159" i="23"/>
  <c r="R168" i="23"/>
  <c r="R169" i="23"/>
  <c r="R158" i="23"/>
  <c r="R172" i="23"/>
  <c r="R175" i="23"/>
  <c r="R171" i="23"/>
  <c r="R174" i="23"/>
  <c r="R176" i="23"/>
  <c r="R177" i="23"/>
  <c r="R173" i="23"/>
  <c r="R170" i="23"/>
  <c r="R184" i="23"/>
  <c r="R185" i="23"/>
  <c r="R180" i="23"/>
  <c r="R183" i="23"/>
  <c r="R178" i="23"/>
  <c r="R181" i="23"/>
  <c r="R186" i="23"/>
  <c r="R179" i="23"/>
  <c r="R182" i="23"/>
  <c r="R187" i="23"/>
  <c r="R188" i="23"/>
  <c r="R189" i="23"/>
  <c r="R190" i="23"/>
  <c r="R196" i="23"/>
  <c r="R197" i="23"/>
  <c r="R192" i="23"/>
  <c r="R191" i="23"/>
  <c r="R198" i="23"/>
  <c r="R193" i="23"/>
  <c r="R199" i="23"/>
  <c r="R200" i="23"/>
  <c r="R201" i="23"/>
  <c r="R195" i="23"/>
  <c r="R194" i="23"/>
  <c r="R206" i="23"/>
  <c r="R203" i="23"/>
  <c r="R207" i="23"/>
  <c r="R204" i="23"/>
  <c r="R205" i="23"/>
  <c r="R208" i="23"/>
  <c r="R209" i="23"/>
  <c r="R202" i="23"/>
  <c r="R219" i="23"/>
  <c r="R211" i="23"/>
  <c r="R213" i="23"/>
  <c r="R210" i="23"/>
  <c r="R216" i="23"/>
  <c r="R214" i="23"/>
  <c r="R220" i="23"/>
  <c r="R221" i="23"/>
  <c r="R217" i="23"/>
  <c r="R218" i="23"/>
  <c r="R212" i="23"/>
  <c r="R215" i="23"/>
  <c r="R227" i="23"/>
  <c r="R223" i="23"/>
  <c r="R230" i="23"/>
  <c r="R228" i="23"/>
  <c r="R224" i="23"/>
  <c r="R231" i="23"/>
  <c r="R232" i="23"/>
  <c r="R225" i="23"/>
  <c r="R226" i="23"/>
  <c r="R233" i="23"/>
  <c r="R222" i="23"/>
  <c r="R229" i="23"/>
  <c r="R234" i="23"/>
  <c r="R237" i="23"/>
  <c r="R244" i="23"/>
  <c r="R245" i="23"/>
  <c r="R235" i="23"/>
  <c r="R238" i="23"/>
  <c r="R236" i="23"/>
  <c r="R242" i="23"/>
  <c r="R243" i="23"/>
  <c r="R241" i="23"/>
  <c r="R239" i="23"/>
  <c r="R240" i="23"/>
  <c r="R249" i="23"/>
  <c r="R248" i="23"/>
  <c r="R247" i="23"/>
  <c r="R246" i="23"/>
  <c r="R251" i="23"/>
  <c r="R252" i="23"/>
  <c r="R253" i="23"/>
  <c r="R250" i="23"/>
  <c r="R259" i="23"/>
  <c r="R261" i="23"/>
  <c r="R257" i="23"/>
  <c r="R262" i="23"/>
  <c r="R256" i="23"/>
  <c r="R260" i="23"/>
  <c r="R263" i="23"/>
  <c r="R264" i="23"/>
  <c r="R255" i="23"/>
  <c r="R265" i="23"/>
  <c r="R258" i="23"/>
  <c r="R254" i="23"/>
  <c r="R272" i="23"/>
  <c r="R266" i="23"/>
  <c r="R269" i="23"/>
  <c r="R270" i="23"/>
  <c r="R271" i="23"/>
  <c r="R274" i="23"/>
  <c r="R268" i="23"/>
  <c r="R275" i="23"/>
  <c r="R273" i="23"/>
  <c r="R276" i="23"/>
  <c r="R277" i="23"/>
  <c r="R267" i="23"/>
  <c r="R278" i="23"/>
  <c r="R282" i="23"/>
  <c r="R284" i="23"/>
  <c r="R285" i="23"/>
  <c r="R283" i="23"/>
  <c r="R279" i="23"/>
  <c r="R286" i="23"/>
  <c r="R280" i="23"/>
  <c r="R287" i="23"/>
  <c r="R288" i="23"/>
  <c r="R281" i="23"/>
  <c r="R289" i="23"/>
  <c r="R293" i="23"/>
  <c r="R294" i="23"/>
  <c r="R290" i="23"/>
  <c r="R292" i="23"/>
  <c r="R296" i="23"/>
  <c r="R297" i="23"/>
  <c r="R291" i="23"/>
  <c r="R295" i="23"/>
  <c r="R301" i="23"/>
  <c r="R303" i="23"/>
  <c r="R300" i="23"/>
  <c r="R306" i="23"/>
  <c r="R302" i="23"/>
  <c r="R298" i="23"/>
  <c r="R307" i="23"/>
  <c r="R304" i="23"/>
  <c r="R299" i="23"/>
  <c r="R308" i="23"/>
  <c r="R309" i="23"/>
  <c r="R305" i="23"/>
  <c r="R312" i="23"/>
  <c r="R315" i="23"/>
  <c r="R310" i="23"/>
  <c r="R313" i="23"/>
  <c r="R314" i="23"/>
  <c r="R311" i="23"/>
  <c r="R316" i="23"/>
  <c r="R317" i="23"/>
  <c r="R318" i="23"/>
  <c r="R319" i="23"/>
  <c r="R320" i="23"/>
  <c r="R321" i="23"/>
  <c r="R331" i="23"/>
  <c r="R322" i="23"/>
  <c r="R328" i="23"/>
  <c r="R323" i="23"/>
  <c r="R326" i="23"/>
  <c r="R329" i="23"/>
  <c r="R324" i="23"/>
  <c r="R330" i="23"/>
  <c r="R325" i="23"/>
  <c r="R327" i="23"/>
  <c r="R332" i="23"/>
  <c r="R333" i="23"/>
  <c r="R336" i="23"/>
  <c r="R342" i="23"/>
  <c r="R337" i="23"/>
  <c r="R339" i="23"/>
  <c r="R340" i="23"/>
  <c r="R343" i="23"/>
  <c r="R341" i="23"/>
  <c r="R344" i="23"/>
  <c r="R334" i="23"/>
  <c r="R345" i="23"/>
  <c r="R335" i="23"/>
  <c r="R338" i="23"/>
  <c r="R347" i="23"/>
  <c r="R348" i="23"/>
  <c r="R349" i="23"/>
  <c r="R346" i="23"/>
  <c r="R2" i="22"/>
  <c r="R5" i="22"/>
  <c r="R7" i="22"/>
  <c r="R8" i="22"/>
  <c r="R11" i="22"/>
  <c r="R15" i="22"/>
  <c r="R12" i="22"/>
  <c r="R25" i="22"/>
  <c r="R22" i="22"/>
  <c r="R23" i="22"/>
  <c r="R26" i="22"/>
  <c r="R30" i="22"/>
  <c r="R31" i="22"/>
  <c r="R35" i="22"/>
  <c r="R37" i="22"/>
  <c r="R38" i="22"/>
  <c r="R47" i="22"/>
  <c r="R55" i="22"/>
  <c r="R60" i="22"/>
  <c r="R62" i="22"/>
  <c r="R63" i="22"/>
  <c r="R54" i="22"/>
  <c r="R59" i="22"/>
  <c r="R66" i="22"/>
  <c r="R67" i="22"/>
  <c r="R71" i="22"/>
  <c r="R72" i="22"/>
  <c r="R73" i="22"/>
  <c r="R76" i="22"/>
  <c r="R80" i="22"/>
  <c r="R81" i="22"/>
  <c r="R89" i="22"/>
  <c r="R86" i="22"/>
  <c r="R88" i="22"/>
  <c r="R92" i="22"/>
  <c r="R98" i="22"/>
  <c r="R104" i="22"/>
  <c r="R107" i="22"/>
  <c r="R118" i="22"/>
  <c r="R120" i="22"/>
  <c r="R121" i="22"/>
  <c r="R115" i="22"/>
  <c r="R122" i="22"/>
  <c r="R129" i="22"/>
  <c r="R128" i="22"/>
  <c r="R130" i="22"/>
  <c r="R131" i="22"/>
  <c r="R132" i="22"/>
  <c r="R133" i="22"/>
  <c r="R148" i="22"/>
  <c r="R150" i="22"/>
  <c r="R156" i="22"/>
  <c r="R154" i="22"/>
  <c r="R159" i="22"/>
  <c r="R172" i="22"/>
  <c r="R174" i="22"/>
  <c r="R175" i="22"/>
  <c r="R178" i="22"/>
  <c r="R180" i="22"/>
  <c r="R182" i="22"/>
  <c r="R183" i="22"/>
  <c r="R191" i="22"/>
  <c r="R189" i="22"/>
  <c r="R193" i="22"/>
  <c r="R194" i="22"/>
  <c r="R203" i="22"/>
  <c r="R199" i="22"/>
  <c r="R205" i="22"/>
  <c r="R210" i="22"/>
  <c r="R213" i="22"/>
  <c r="R215" i="22"/>
  <c r="R217" i="22"/>
  <c r="R229" i="22"/>
  <c r="R230" i="22"/>
  <c r="R231" i="22"/>
  <c r="R234" i="22"/>
  <c r="R241" i="22"/>
  <c r="R238" i="22"/>
  <c r="R239" i="22"/>
  <c r="R235" i="22"/>
  <c r="R252" i="22"/>
  <c r="R250" i="22"/>
  <c r="R265" i="22"/>
  <c r="R266" i="22"/>
  <c r="R260" i="22"/>
  <c r="R258" i="22"/>
  <c r="R270" i="22"/>
  <c r="R276" i="22"/>
  <c r="R272" i="22"/>
  <c r="R273" i="22"/>
  <c r="R271" i="22"/>
  <c r="R284" i="22"/>
  <c r="R282" i="22"/>
  <c r="R287" i="22"/>
  <c r="R290" i="22"/>
  <c r="R291" i="22"/>
  <c r="R295" i="22"/>
  <c r="R297" i="22"/>
  <c r="R298" i="22"/>
  <c r="R9" i="22"/>
  <c r="R18" i="22"/>
  <c r="R19" i="22"/>
  <c r="R27" i="22"/>
  <c r="R28" i="22"/>
  <c r="R42" i="22"/>
  <c r="R49" i="22"/>
  <c r="R50" i="22"/>
  <c r="R82" i="22"/>
  <c r="R141" i="22"/>
  <c r="R142" i="22"/>
  <c r="R160" i="22"/>
  <c r="R167" i="22"/>
  <c r="R206" i="22"/>
  <c r="R218" i="22"/>
  <c r="R232" i="22"/>
  <c r="R233" i="22"/>
  <c r="R254" i="22"/>
  <c r="R277" i="22"/>
  <c r="R299" i="22"/>
  <c r="R300" i="22"/>
  <c r="R51" i="22"/>
  <c r="R99" i="22"/>
  <c r="R176" i="22"/>
  <c r="R177" i="22"/>
  <c r="R195" i="22"/>
  <c r="R207" i="22"/>
  <c r="R255" i="22"/>
  <c r="R278" i="22"/>
  <c r="R13" i="22"/>
  <c r="R48" i="22"/>
  <c r="R46" i="22"/>
  <c r="R64" i="22"/>
  <c r="R95" i="22"/>
  <c r="R100" i="22"/>
  <c r="R103" i="22"/>
  <c r="R108" i="22"/>
  <c r="R109" i="22"/>
  <c r="R123" i="22"/>
  <c r="R119" i="22"/>
  <c r="R124" i="22"/>
  <c r="R143" i="22"/>
  <c r="R147" i="22"/>
  <c r="R151" i="22"/>
  <c r="R165" i="22"/>
  <c r="R168" i="22"/>
  <c r="R169" i="22"/>
  <c r="R171" i="22"/>
  <c r="R184" i="22"/>
  <c r="R200" i="22"/>
  <c r="R211" i="22"/>
  <c r="R216" i="22"/>
  <c r="R219" i="22"/>
  <c r="R224" i="22"/>
  <c r="R223" i="22"/>
  <c r="R242" i="22"/>
  <c r="R247" i="22"/>
  <c r="R256" i="22"/>
  <c r="R262" i="22"/>
  <c r="R267" i="22"/>
  <c r="R292" i="22"/>
  <c r="R285" i="22"/>
  <c r="R296" i="22"/>
  <c r="R16" i="22"/>
  <c r="R17" i="22"/>
  <c r="R40" i="22"/>
  <c r="R36" i="22"/>
  <c r="R61" i="22"/>
  <c r="R56" i="22"/>
  <c r="R68" i="22"/>
  <c r="R69" i="22"/>
  <c r="R77" i="22"/>
  <c r="R78" i="22"/>
  <c r="R90" i="22"/>
  <c r="R97" i="22"/>
  <c r="R114" i="22"/>
  <c r="R126" i="22"/>
  <c r="R135" i="22"/>
  <c r="R137" i="22"/>
  <c r="R152" i="22"/>
  <c r="R157" i="22"/>
  <c r="R163" i="22"/>
  <c r="R164" i="22"/>
  <c r="R173" i="22"/>
  <c r="R179" i="22"/>
  <c r="R188" i="22"/>
  <c r="R208" i="22"/>
  <c r="R201" i="22"/>
  <c r="R214" i="22"/>
  <c r="R222" i="22"/>
  <c r="R237" i="22"/>
  <c r="R236" i="22"/>
  <c r="R248" i="22"/>
  <c r="R263" i="22"/>
  <c r="R274" i="22"/>
  <c r="R289" i="22"/>
  <c r="R286" i="22"/>
  <c r="R294" i="22"/>
  <c r="R4" i="22"/>
  <c r="R6" i="22"/>
  <c r="R3" i="22"/>
  <c r="R14" i="22"/>
  <c r="R20" i="22"/>
  <c r="R21" i="22"/>
  <c r="R24" i="22"/>
  <c r="R29" i="22"/>
  <c r="R32" i="22"/>
  <c r="R34" i="22"/>
  <c r="R43" i="22"/>
  <c r="R41" i="22"/>
  <c r="R44" i="22"/>
  <c r="R45" i="22"/>
  <c r="R39" i="22"/>
  <c r="R52" i="22"/>
  <c r="R57" i="22"/>
  <c r="R58" i="22"/>
  <c r="R65" i="22"/>
  <c r="R70" i="22"/>
  <c r="R79" i="22"/>
  <c r="R83" i="22"/>
  <c r="R75" i="22"/>
  <c r="R74" i="22"/>
  <c r="R84" i="22"/>
  <c r="R85" i="22"/>
  <c r="R91" i="22"/>
  <c r="R87" i="22"/>
  <c r="R93" i="22"/>
  <c r="R94" i="22"/>
  <c r="R96" i="22"/>
  <c r="R102" i="22"/>
  <c r="R110" i="22"/>
  <c r="R106" i="22"/>
  <c r="R105" i="22"/>
  <c r="R111" i="22"/>
  <c r="R112" i="22"/>
  <c r="R113" i="22"/>
  <c r="R116" i="22"/>
  <c r="R125" i="22"/>
  <c r="R117" i="22"/>
  <c r="R139" i="22"/>
  <c r="R136" i="22"/>
  <c r="R144" i="22"/>
  <c r="R145" i="22"/>
  <c r="R140" i="22"/>
  <c r="R138" i="22"/>
  <c r="R134" i="22"/>
  <c r="R149" i="22"/>
  <c r="R153" i="22"/>
  <c r="R146" i="22"/>
  <c r="R161" i="22"/>
  <c r="R158" i="22"/>
  <c r="R166" i="22"/>
  <c r="R162" i="22"/>
  <c r="R181" i="22"/>
  <c r="R185" i="22"/>
  <c r="R186" i="22"/>
  <c r="R192" i="22"/>
  <c r="R190" i="22"/>
  <c r="R196" i="22"/>
  <c r="R187" i="22"/>
  <c r="R197" i="22"/>
  <c r="R198" i="22"/>
  <c r="R202" i="22"/>
  <c r="R204" i="22"/>
  <c r="R220" i="22"/>
  <c r="R221" i="22"/>
  <c r="R226" i="22"/>
  <c r="R227" i="22"/>
  <c r="R228" i="22"/>
  <c r="R240" i="22"/>
  <c r="R243" i="22"/>
  <c r="R244" i="22"/>
  <c r="R257" i="22"/>
  <c r="R253" i="22"/>
  <c r="R249" i="22"/>
  <c r="R246" i="22"/>
  <c r="R268" i="22"/>
  <c r="R261" i="22"/>
  <c r="R264" i="22"/>
  <c r="R259" i="22"/>
  <c r="R279" i="22"/>
  <c r="R280" i="22"/>
  <c r="R275" i="22"/>
  <c r="R288" i="22"/>
  <c r="R293" i="22"/>
  <c r="R10" i="22"/>
  <c r="R33" i="22"/>
  <c r="R155" i="22"/>
  <c r="R170" i="22"/>
  <c r="R209" i="22"/>
  <c r="R212" i="22"/>
  <c r="R281" i="22"/>
  <c r="R301" i="22"/>
  <c r="R53" i="22"/>
  <c r="R101" i="22"/>
  <c r="R127" i="22"/>
  <c r="R225" i="22"/>
  <c r="R245" i="22"/>
  <c r="R251" i="22"/>
  <c r="R269" i="22"/>
  <c r="R283" i="22"/>
  <c r="R2" i="21"/>
  <c r="R4" i="21"/>
  <c r="R5" i="21"/>
  <c r="R6" i="21"/>
  <c r="R7" i="21"/>
  <c r="R10" i="21"/>
  <c r="R11" i="21"/>
  <c r="R13" i="21"/>
  <c r="R14" i="21"/>
  <c r="R15" i="21"/>
  <c r="R22" i="21"/>
  <c r="R24" i="21"/>
  <c r="R25" i="21"/>
  <c r="R26" i="21"/>
  <c r="R27" i="21"/>
  <c r="R35" i="21"/>
  <c r="R37" i="21"/>
  <c r="R38" i="21"/>
  <c r="R39" i="21"/>
  <c r="R40" i="21"/>
  <c r="R41" i="21"/>
  <c r="R42" i="21"/>
  <c r="R43" i="21"/>
  <c r="R47" i="21"/>
  <c r="R49" i="21"/>
  <c r="R50" i="21"/>
  <c r="R59" i="21"/>
  <c r="R60" i="21"/>
  <c r="R61" i="21"/>
  <c r="R66" i="21"/>
  <c r="R67" i="21"/>
  <c r="R68" i="21"/>
  <c r="R71" i="21"/>
  <c r="R72" i="21"/>
  <c r="R73" i="21"/>
  <c r="R74" i="21"/>
  <c r="R83" i="21"/>
  <c r="R84" i="21"/>
  <c r="R85" i="21"/>
  <c r="R90" i="21"/>
  <c r="R92" i="21"/>
  <c r="R93" i="21"/>
  <c r="R105" i="21"/>
  <c r="R106" i="21"/>
  <c r="R107" i="21"/>
  <c r="R108" i="21"/>
  <c r="R110" i="21"/>
  <c r="R111" i="21"/>
  <c r="R112" i="21"/>
  <c r="R113" i="21"/>
  <c r="R118" i="21"/>
  <c r="R121" i="21"/>
  <c r="R122" i="21"/>
  <c r="R123" i="21"/>
  <c r="R126" i="21"/>
  <c r="R127" i="21"/>
  <c r="R128" i="21"/>
  <c r="R129" i="21"/>
  <c r="R136" i="21"/>
  <c r="R134" i="21"/>
  <c r="R138" i="21"/>
  <c r="R139" i="21"/>
  <c r="R140" i="21"/>
  <c r="R141" i="21"/>
  <c r="R142" i="21"/>
  <c r="R143" i="21"/>
  <c r="R144" i="21"/>
  <c r="R147" i="21"/>
  <c r="R148" i="21"/>
  <c r="R149" i="21"/>
  <c r="R153" i="21"/>
  <c r="R156" i="21"/>
  <c r="R157" i="21"/>
  <c r="R158" i="21"/>
  <c r="R167" i="21"/>
  <c r="R168" i="21"/>
  <c r="R169" i="21"/>
  <c r="R176" i="21"/>
  <c r="R179" i="21"/>
  <c r="R180" i="21"/>
  <c r="R183" i="21"/>
  <c r="R184" i="21"/>
  <c r="R185" i="21"/>
  <c r="R186" i="21"/>
  <c r="R187" i="21"/>
  <c r="R192" i="21"/>
  <c r="R193" i="21"/>
  <c r="R194" i="21"/>
  <c r="R200" i="21"/>
  <c r="R201" i="21"/>
  <c r="R208" i="21"/>
  <c r="R209" i="21"/>
  <c r="R207" i="21"/>
  <c r="R210" i="21"/>
  <c r="R211" i="21"/>
  <c r="R212" i="21"/>
  <c r="R220" i="21"/>
  <c r="R221" i="21"/>
  <c r="R222" i="21"/>
  <c r="R223" i="21"/>
  <c r="R224" i="21"/>
  <c r="R225" i="21"/>
  <c r="R226" i="21"/>
  <c r="R227" i="21"/>
  <c r="R238" i="21"/>
  <c r="R249" i="21"/>
  <c r="R250" i="21"/>
  <c r="R251" i="21"/>
  <c r="R252" i="21"/>
  <c r="R253" i="21"/>
  <c r="R254" i="21"/>
  <c r="R255" i="21"/>
  <c r="R259" i="21"/>
  <c r="R260" i="21"/>
  <c r="R261" i="21"/>
  <c r="R268" i="21"/>
  <c r="R269" i="21"/>
  <c r="R270" i="21"/>
  <c r="R271" i="21"/>
  <c r="R272" i="21"/>
  <c r="R274" i="21"/>
  <c r="R275" i="21"/>
  <c r="R276" i="21"/>
  <c r="R279" i="21"/>
  <c r="R280" i="21"/>
  <c r="R281" i="21"/>
  <c r="R282" i="21"/>
  <c r="R3" i="21"/>
  <c r="R19" i="21"/>
  <c r="R20" i="21"/>
  <c r="R12" i="21"/>
  <c r="R21" i="21"/>
  <c r="R29" i="21"/>
  <c r="R32" i="21"/>
  <c r="R30" i="21"/>
  <c r="R34" i="21"/>
  <c r="R54" i="21"/>
  <c r="R55" i="21"/>
  <c r="R46" i="21"/>
  <c r="R56" i="21"/>
  <c r="R57" i="21"/>
  <c r="R48" i="21"/>
  <c r="R58" i="21"/>
  <c r="R69" i="21"/>
  <c r="R78" i="21"/>
  <c r="R79" i="21"/>
  <c r="R80" i="21"/>
  <c r="R81" i="21"/>
  <c r="R98" i="21"/>
  <c r="R99" i="21"/>
  <c r="R100" i="21"/>
  <c r="R101" i="21"/>
  <c r="R109" i="21"/>
  <c r="R104" i="21"/>
  <c r="R116" i="21"/>
  <c r="R117" i="21"/>
  <c r="R119" i="21"/>
  <c r="R124" i="21"/>
  <c r="R120" i="21"/>
  <c r="R125" i="21"/>
  <c r="R132" i="21"/>
  <c r="R133" i="21"/>
  <c r="R145" i="21"/>
  <c r="R137" i="21"/>
  <c r="R146" i="21"/>
  <c r="R154" i="21"/>
  <c r="R151" i="21"/>
  <c r="R164" i="21"/>
  <c r="R150" i="21"/>
  <c r="R155" i="21"/>
  <c r="R165" i="21"/>
  <c r="R166" i="21"/>
  <c r="R171" i="21"/>
  <c r="R172" i="21"/>
  <c r="R173" i="21"/>
  <c r="R177" i="21"/>
  <c r="R175" i="21"/>
  <c r="R178" i="21"/>
  <c r="R181" i="21"/>
  <c r="R174" i="21"/>
  <c r="R196" i="21"/>
  <c r="R190" i="21"/>
  <c r="R197" i="21"/>
  <c r="R191" i="21"/>
  <c r="R205" i="21"/>
  <c r="R198" i="21"/>
  <c r="R216" i="21"/>
  <c r="R217" i="21"/>
  <c r="R206" i="21"/>
  <c r="R230" i="21"/>
  <c r="R231" i="21"/>
  <c r="R219" i="21"/>
  <c r="R218" i="21"/>
  <c r="R232" i="21"/>
  <c r="R236" i="21"/>
  <c r="R235" i="21"/>
  <c r="R234" i="21"/>
  <c r="R243" i="21"/>
  <c r="R237" i="21"/>
  <c r="R244" i="21"/>
  <c r="R245" i="21"/>
  <c r="R247" i="21"/>
  <c r="R246" i="21"/>
  <c r="R248" i="21"/>
  <c r="R257" i="21"/>
  <c r="R263" i="21"/>
  <c r="R264" i="21"/>
  <c r="R284" i="21"/>
  <c r="R278" i="21"/>
  <c r="R285" i="21"/>
  <c r="R28" i="21"/>
  <c r="R51" i="21"/>
  <c r="R62" i="21"/>
  <c r="R70" i="21"/>
  <c r="R82" i="21"/>
  <c r="R89" i="21"/>
  <c r="R86" i="21"/>
  <c r="R87" i="21"/>
  <c r="R114" i="21"/>
  <c r="R115" i="21"/>
  <c r="R159" i="21"/>
  <c r="R160" i="21"/>
  <c r="R202" i="21"/>
  <c r="R233" i="21"/>
  <c r="R228" i="21"/>
  <c r="R239" i="21"/>
  <c r="R240" i="21"/>
  <c r="R241" i="21"/>
  <c r="R258" i="21"/>
  <c r="R262" i="21"/>
  <c r="R273" i="21"/>
  <c r="R277" i="21"/>
  <c r="R9" i="21"/>
  <c r="R33" i="21"/>
  <c r="R44" i="21"/>
  <c r="R52" i="21"/>
  <c r="R75" i="21"/>
  <c r="R94" i="21"/>
  <c r="R188" i="21"/>
  <c r="R8" i="21"/>
  <c r="R16" i="21"/>
  <c r="R17" i="21"/>
  <c r="R18" i="21"/>
  <c r="R23" i="21"/>
  <c r="R31" i="21"/>
  <c r="R36" i="21"/>
  <c r="R45" i="21"/>
  <c r="R53" i="21"/>
  <c r="R63" i="21"/>
  <c r="R64" i="21"/>
  <c r="R65" i="21"/>
  <c r="R76" i="21"/>
  <c r="R77" i="21"/>
  <c r="R88" i="21"/>
  <c r="R91" i="21"/>
  <c r="R95" i="21"/>
  <c r="R96" i="21"/>
  <c r="R97" i="21"/>
  <c r="R103" i="21"/>
  <c r="R102" i="21"/>
  <c r="R130" i="21"/>
  <c r="R131" i="21"/>
  <c r="R135" i="21"/>
  <c r="R152" i="21"/>
  <c r="R161" i="21"/>
  <c r="R162" i="21"/>
  <c r="R163" i="21"/>
  <c r="R170" i="21"/>
  <c r="R182" i="21"/>
  <c r="R189" i="21"/>
  <c r="R195" i="21"/>
  <c r="R199" i="21"/>
  <c r="R203" i="21"/>
  <c r="R204" i="21"/>
  <c r="R213" i="21"/>
  <c r="R214" i="21"/>
  <c r="R215" i="21"/>
  <c r="R229" i="21"/>
  <c r="R242" i="21"/>
  <c r="R256" i="21"/>
  <c r="R265" i="21"/>
  <c r="R266" i="21"/>
  <c r="R267" i="21"/>
  <c r="R283" i="21"/>
  <c r="R11" i="20"/>
  <c r="R2" i="20"/>
  <c r="R3" i="20"/>
  <c r="R4" i="20"/>
  <c r="R5" i="20"/>
  <c r="R6" i="20"/>
  <c r="R17" i="20"/>
  <c r="R14" i="20"/>
  <c r="R15" i="20"/>
  <c r="R22" i="20"/>
  <c r="R23" i="20"/>
  <c r="R24" i="20"/>
  <c r="R25" i="20"/>
  <c r="R38" i="20"/>
  <c r="R39" i="20"/>
  <c r="R30" i="20"/>
  <c r="R31" i="20"/>
  <c r="R32" i="20"/>
  <c r="R33" i="20"/>
  <c r="R34" i="20"/>
  <c r="R49" i="20"/>
  <c r="R46" i="20"/>
  <c r="R47" i="20"/>
  <c r="R55" i="20"/>
  <c r="R56" i="20"/>
  <c r="R50" i="20"/>
  <c r="R67" i="20"/>
  <c r="R68" i="20"/>
  <c r="R62" i="20"/>
  <c r="R63" i="20"/>
  <c r="R64" i="20"/>
  <c r="R65" i="20"/>
  <c r="R66" i="20"/>
  <c r="R74" i="20"/>
  <c r="R75" i="20"/>
  <c r="R76" i="20"/>
  <c r="R77" i="20"/>
  <c r="R79" i="20"/>
  <c r="R86" i="20"/>
  <c r="R87" i="20"/>
  <c r="R88" i="20"/>
  <c r="R89" i="20"/>
  <c r="R98" i="20"/>
  <c r="R99" i="20"/>
  <c r="R106" i="20"/>
  <c r="R107" i="20"/>
  <c r="R108" i="20"/>
  <c r="R109" i="20"/>
  <c r="R112" i="20"/>
  <c r="R114" i="20"/>
  <c r="R115" i="20"/>
  <c r="R116" i="20"/>
  <c r="R126" i="20"/>
  <c r="R127" i="20"/>
  <c r="R128" i="20"/>
  <c r="R131" i="20"/>
  <c r="R134" i="20"/>
  <c r="R135" i="20"/>
  <c r="R136" i="20"/>
  <c r="R139" i="20"/>
  <c r="R140" i="20"/>
  <c r="R146" i="20"/>
  <c r="R147" i="20"/>
  <c r="R148" i="20"/>
  <c r="R149" i="20"/>
  <c r="R152" i="20"/>
  <c r="R155" i="20"/>
  <c r="R158" i="20"/>
  <c r="R159" i="20"/>
  <c r="R163" i="20"/>
  <c r="R164" i="20"/>
  <c r="R170" i="20"/>
  <c r="R171" i="20"/>
  <c r="R172" i="20"/>
  <c r="R173" i="20"/>
  <c r="R174" i="20"/>
  <c r="R175" i="20"/>
  <c r="R178" i="20"/>
  <c r="R179" i="20"/>
  <c r="R182" i="20"/>
  <c r="R183" i="20"/>
  <c r="R184" i="20"/>
  <c r="R185" i="20"/>
  <c r="R190" i="20"/>
  <c r="R191" i="20"/>
  <c r="R192" i="20"/>
  <c r="R194" i="20"/>
  <c r="R195" i="20"/>
  <c r="R196" i="20"/>
  <c r="R197" i="20"/>
  <c r="R201" i="20"/>
  <c r="R202" i="20"/>
  <c r="R210" i="20"/>
  <c r="R211" i="20"/>
  <c r="R212" i="20"/>
  <c r="R215" i="20"/>
  <c r="R216" i="20"/>
  <c r="R218" i="20"/>
  <c r="R219" i="20"/>
  <c r="R223" i="20"/>
  <c r="R226" i="20"/>
  <c r="R227" i="20"/>
  <c r="R228" i="20"/>
  <c r="R232" i="20"/>
  <c r="R233" i="20"/>
  <c r="R238" i="20"/>
  <c r="R239" i="20"/>
  <c r="R240" i="20"/>
  <c r="R241" i="20"/>
  <c r="R246" i="20"/>
  <c r="R249" i="20"/>
  <c r="R254" i="20"/>
  <c r="R255" i="20"/>
  <c r="R256" i="20"/>
  <c r="R257" i="20"/>
  <c r="R258" i="20"/>
  <c r="R262" i="20"/>
  <c r="R263" i="20"/>
  <c r="R12" i="20"/>
  <c r="R13" i="20"/>
  <c r="R18" i="20"/>
  <c r="R19" i="20"/>
  <c r="R20" i="20"/>
  <c r="R21" i="20"/>
  <c r="R28" i="20"/>
  <c r="R29" i="20"/>
  <c r="R40" i="20"/>
  <c r="R41" i="20"/>
  <c r="R42" i="20"/>
  <c r="R43" i="20"/>
  <c r="R57" i="20"/>
  <c r="R58" i="20"/>
  <c r="R59" i="20"/>
  <c r="R60" i="20"/>
  <c r="R61" i="20"/>
  <c r="R51" i="20"/>
  <c r="R69" i="20"/>
  <c r="R70" i="20"/>
  <c r="R71" i="20"/>
  <c r="R72" i="20"/>
  <c r="R80" i="20"/>
  <c r="R81" i="20"/>
  <c r="R82" i="20"/>
  <c r="R83" i="20"/>
  <c r="R91" i="20"/>
  <c r="R92" i="20"/>
  <c r="R93" i="20"/>
  <c r="R94" i="20"/>
  <c r="R95" i="20"/>
  <c r="R102" i="20"/>
  <c r="R103" i="20"/>
  <c r="R104" i="20"/>
  <c r="R113" i="20"/>
  <c r="R118" i="20"/>
  <c r="R119" i="20"/>
  <c r="R120" i="20"/>
  <c r="R121" i="20"/>
  <c r="R122" i="20"/>
  <c r="R123" i="20"/>
  <c r="R124" i="20"/>
  <c r="R125" i="20"/>
  <c r="R132" i="20"/>
  <c r="R141" i="20"/>
  <c r="R142" i="20"/>
  <c r="R143" i="20"/>
  <c r="R144" i="20"/>
  <c r="R153" i="20"/>
  <c r="R156" i="20"/>
  <c r="R157" i="20"/>
  <c r="R165" i="20"/>
  <c r="R166" i="20"/>
  <c r="R167" i="20"/>
  <c r="R168" i="20"/>
  <c r="R169" i="20"/>
  <c r="R180" i="20"/>
  <c r="R181" i="20"/>
  <c r="R187" i="20"/>
  <c r="R193" i="20"/>
  <c r="R203" i="20"/>
  <c r="R204" i="20"/>
  <c r="R205" i="20"/>
  <c r="R206" i="20"/>
  <c r="R207" i="20"/>
  <c r="R208" i="20"/>
  <c r="R209" i="20"/>
  <c r="R217" i="20"/>
  <c r="R224" i="20"/>
  <c r="R234" i="20"/>
  <c r="R235" i="20"/>
  <c r="R236" i="20"/>
  <c r="R242" i="20"/>
  <c r="R243" i="20"/>
  <c r="R244" i="20"/>
  <c r="R245" i="20"/>
  <c r="R250" i="20"/>
  <c r="R251" i="20"/>
  <c r="R252" i="20"/>
  <c r="R259" i="20"/>
  <c r="R260" i="20"/>
  <c r="R267" i="20"/>
  <c r="R268" i="20"/>
  <c r="R35" i="20"/>
  <c r="R36" i="20"/>
  <c r="R48" i="20"/>
  <c r="R78" i="20"/>
  <c r="R90" i="20"/>
  <c r="R100" i="20"/>
  <c r="R133" i="20"/>
  <c r="R137" i="20"/>
  <c r="R150" i="20"/>
  <c r="R151" i="20"/>
  <c r="R154" i="20"/>
  <c r="R176" i="20"/>
  <c r="R188" i="20"/>
  <c r="R186" i="20"/>
  <c r="R198" i="20"/>
  <c r="R199" i="20"/>
  <c r="R200" i="20"/>
  <c r="R213" i="20"/>
  <c r="R237" i="20"/>
  <c r="R229" i="20"/>
  <c r="R247" i="20"/>
  <c r="R264" i="20"/>
  <c r="R96" i="20"/>
  <c r="R129" i="20"/>
  <c r="R160" i="20"/>
  <c r="R189" i="20"/>
  <c r="R230" i="20"/>
  <c r="R265" i="20"/>
  <c r="R266" i="20"/>
  <c r="R7" i="20"/>
  <c r="R8" i="20"/>
  <c r="R9" i="20"/>
  <c r="R10" i="20"/>
  <c r="R16" i="20"/>
  <c r="R26" i="20"/>
  <c r="R27" i="20"/>
  <c r="R44" i="20"/>
  <c r="R45" i="20"/>
  <c r="R37" i="20"/>
  <c r="R52" i="20"/>
  <c r="R53" i="20"/>
  <c r="R54" i="20"/>
  <c r="R73" i="20"/>
  <c r="R84" i="20"/>
  <c r="R85" i="20"/>
  <c r="R97" i="20"/>
  <c r="R105" i="20"/>
  <c r="R101" i="20"/>
  <c r="R110" i="20"/>
  <c r="R111" i="20"/>
  <c r="R117" i="20"/>
  <c r="R130" i="20"/>
  <c r="R145" i="20"/>
  <c r="R138" i="20"/>
  <c r="R161" i="20"/>
  <c r="R162" i="20"/>
  <c r="R177" i="20"/>
  <c r="R214" i="20"/>
  <c r="R225" i="20"/>
  <c r="R220" i="20"/>
  <c r="R221" i="20"/>
  <c r="R222" i="20"/>
  <c r="R231" i="20"/>
  <c r="R253" i="20"/>
  <c r="R248" i="20"/>
  <c r="R261" i="20"/>
  <c r="R269" i="20"/>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B1F8D5-4161-4727-8F19-29E5FF8AB6C4}" name="Connection" type="104" refreshedVersion="0" background="1">
    <extLst>
      <ext xmlns:x15="http://schemas.microsoft.com/office/spreadsheetml/2010/11/main" uri="{DE250136-89BD-433C-8126-D09CA5730AF9}">
        <x15:connection id="Calendar"/>
      </ext>
    </extLst>
  </connection>
  <connection id="2" xr16:uid="{A2822E11-6ED3-4AC6-9C7C-1A2C497E9DFC}" keepAlive="1" name="ModelConnection_ExternalData_3" description="Data Model" type="5" refreshedVersion="8" minRefreshableVersion="5" saveData="1">
    <dbPr connection="Data Model Connection" command="Need Follow-Up" commandType="3"/>
    <extLst>
      <ext xmlns:x15="http://schemas.microsoft.com/office/spreadsheetml/2010/11/main" uri="{DE250136-89BD-433C-8126-D09CA5730AF9}">
        <x15:connection id="" model="1"/>
      </ext>
    </extLst>
  </connection>
  <connection id="3" xr16:uid="{57A48442-66D6-434B-8A83-38EC9DDCD016}" name="Query - 2022" description="Connection to the '2022' query in the workbook." type="100" refreshedVersion="8" minRefreshableVersion="5">
    <extLst>
      <ext xmlns:x15="http://schemas.microsoft.com/office/spreadsheetml/2010/11/main" uri="{DE250136-89BD-433C-8126-D09CA5730AF9}">
        <x15:connection id="4e8c6070-1b49-4fe4-bcc7-c332d0e3bea0"/>
      </ext>
    </extLst>
  </connection>
  <connection id="4" xr16:uid="{34DFA6F6-B4B8-40D5-8A38-3EBC26F6B7D9}" keepAlive="1" name="Query - April" description="Connection to the 'April' query in the workbook." type="5" refreshedVersion="0" background="1">
    <dbPr connection="Provider=Microsoft.Mashup.OleDb.1;Data Source=$Workbook$;Location=April;Extended Properties=&quot;&quot;" command="SELECT * FROM [April]"/>
  </connection>
  <connection id="5" xr16:uid="{E8A25196-AD32-4017-9654-D6918E1E2564}" keepAlive="1" name="Query - August" description="Connection to the 'August' query in the workbook." type="5" refreshedVersion="0" background="1">
    <dbPr connection="Provider=Microsoft.Mashup.OleDb.1;Data Source=$Workbook$;Location=August;Extended Properties=&quot;&quot;" command="SELECT * FROM [August]"/>
  </connection>
  <connection id="6" xr16:uid="{BF0FB099-4DA1-4763-BEB5-337CB82A8B71}" keepAlive="1" name="Query - December" description="Connection to the 'December' query in the workbook." type="5" refreshedVersion="0" background="1">
    <dbPr connection="Provider=Microsoft.Mashup.OleDb.1;Data Source=$Workbook$;Location=December;Extended Properties=&quot;&quot;" command="SELECT * FROM [December]"/>
  </connection>
  <connection id="7" xr16:uid="{19D14A72-FF7E-475F-ACE6-C2B892321CB9}" keepAlive="1" name="Query - February" description="Connection to the 'February' query in the workbook." type="5" refreshedVersion="0" background="1">
    <dbPr connection="Provider=Microsoft.Mashup.OleDb.1;Data Source=$Workbook$;Location=February;Extended Properties=&quot;&quot;" command="SELECT * FROM [February]"/>
  </connection>
  <connection id="8" xr16:uid="{22C2FE47-B983-4A3D-B9B5-319D83DA29B9}" keepAlive="1" name="Query - Invoices" description="Connection to the 'Invoices' query in the workbook." type="5" refreshedVersion="8" background="1" saveData="1">
    <dbPr connection="Provider=Microsoft.Mashup.OleDb.1;Data Source=$Workbook$;Location=Invoices;Extended Properties=&quot;&quot;" command="SELECT * FROM [Invoices]"/>
  </connection>
  <connection id="9" xr16:uid="{1BA438A6-F888-4D6A-BD90-36783E64FD7A}" keepAlive="1" name="Query - January" description="Connection to the 'January' query in the workbook." type="5" refreshedVersion="0" background="1">
    <dbPr connection="Provider=Microsoft.Mashup.OleDb.1;Data Source=$Workbook$;Location=January;Extended Properties=&quot;&quot;" command="SELECT * FROM [January]"/>
  </connection>
  <connection id="10" xr16:uid="{A9F6A443-6F7B-4E07-B0CC-CF819C8AF211}" keepAlive="1" name="Query - July" description="Connection to the 'July' query in the workbook." type="5" refreshedVersion="0" background="1">
    <dbPr connection="Provider=Microsoft.Mashup.OleDb.1;Data Source=$Workbook$;Location=July;Extended Properties=&quot;&quot;" command="SELECT * FROM [July]"/>
  </connection>
  <connection id="11" xr16:uid="{E759DF59-F585-4497-B2AD-29DCBDBC971F}" keepAlive="1" name="Query - June" description="Connection to the 'June' query in the workbook." type="5" refreshedVersion="0" background="1">
    <dbPr connection="Provider=Microsoft.Mashup.OleDb.1;Data Source=$Workbook$;Location=June;Extended Properties=&quot;&quot;" command="SELECT * FROM [June]"/>
  </connection>
  <connection id="12" xr16:uid="{529ABEBF-DFA1-4A56-AFE4-34CEF92C86ED}" keepAlive="1" name="Query - March" description="Connection to the 'March' query in the workbook." type="5" refreshedVersion="0" background="1">
    <dbPr connection="Provider=Microsoft.Mashup.OleDb.1;Data Source=$Workbook$;Location=March;Extended Properties=&quot;&quot;" command="SELECT * FROM [March]"/>
  </connection>
  <connection id="13" xr16:uid="{A0C1E9B0-499F-447F-8971-ADEAB2E9F5AA}" keepAlive="1" name="Query - May" description="Connection to the 'May' query in the workbook." type="5" refreshedVersion="0" background="1">
    <dbPr connection="Provider=Microsoft.Mashup.OleDb.1;Data Source=$Workbook$;Location=May;Extended Properties=&quot;&quot;" command="SELECT * FROM [May]"/>
  </connection>
  <connection id="14" xr16:uid="{5B54800B-F7F8-4743-9A65-C1999927CBC0}" name="Query - Need Follow-Up" description="Connection to the 'Need Follow-Up' query in the workbook." type="100" refreshedVersion="8" minRefreshableVersion="5">
    <extLst>
      <ext xmlns:x15="http://schemas.microsoft.com/office/spreadsheetml/2010/11/main" uri="{DE250136-89BD-433C-8126-D09CA5730AF9}">
        <x15:connection id="48488237-e206-4baa-af5b-855e3e22c14a">
          <x15:oledbPr connection="Provider=Microsoft.Mashup.OleDb.1;Data Source=$Workbook$;Location=&quot;Need Follow-Up&quot;;Extended Properties=&quot;&quot;">
            <x15:dbTables>
              <x15:dbTable name="Need Follow-Up"/>
            </x15:dbTables>
          </x15:oledbPr>
        </x15:connection>
      </ext>
    </extLst>
  </connection>
  <connection id="15" xr16:uid="{306FBB33-BBBD-4A60-A656-3CEB25C10026}" keepAlive="1" name="Query - November" description="Connection to the 'November' query in the workbook." type="5" refreshedVersion="0" background="1">
    <dbPr connection="Provider=Microsoft.Mashup.OleDb.1;Data Source=$Workbook$;Location=November;Extended Properties=&quot;&quot;" command="SELECT * FROM [November]"/>
  </connection>
  <connection id="16" xr16:uid="{E83ADDFF-5312-4014-ACFC-5F09C7149023}" keepAlive="1" name="Query - October" description="Connection to the 'October' query in the workbook." type="5" refreshedVersion="0" background="1">
    <dbPr connection="Provider=Microsoft.Mashup.OleDb.1;Data Source=$Workbook$;Location=October;Extended Properties=&quot;&quot;" command="SELECT * FROM [October]"/>
  </connection>
  <connection id="17" xr16:uid="{37596392-0848-4A03-8407-4BD833FAAC6D}" keepAlive="1" name="Query - September" description="Connection to the 'September' query in the workbook." type="5" refreshedVersion="0" background="1">
    <dbPr connection="Provider=Microsoft.Mashup.OleDb.1;Data Source=$Workbook$;Location=September;Extended Properties=&quot;&quot;" command="SELECT * FROM [September]"/>
  </connection>
  <connection id="18" xr16:uid="{41C58C4E-C3F2-4EF1-8DD8-EA1FF92BB7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9" xr16:uid="{7E69ACBB-18A3-4D48-801E-2D77565C50CD}" name="WorksheetConnection_Pet Support Tracking.xlsx!Invoices" type="102" refreshedVersion="8" minRefreshableVersion="5">
    <extLst>
      <ext xmlns:x15="http://schemas.microsoft.com/office/spreadsheetml/2010/11/main" uri="{DE250136-89BD-433C-8126-D09CA5730AF9}">
        <x15:connection id="Invoices">
          <x15:rangePr sourceName="_xlcn.WorksheetConnection_PetSupportTracking.xlsxInvoic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Invoices].[Invoice Paid Date].&amp;}"/>
    <s v="{[2022].[Request Filled].&amp;[Yes]}"/>
    <s v="{[2022].[Invoice Amount].&amp;[1.E2],[2022].[Invoice Amount].&amp;[2.E1],[2022].[Invoice Amount].&amp;[2.E2],[2022].[Invoice Amount].&amp;[3.E1],[2022].[Invoice Amount].&amp;[3.E2],[2022].[Invoice Amount].&amp;[4.E1],[2022].[Invoice Amount].&amp;[4.E2],[2022].[Invoice Amount].&amp;[5.E1],[2022].[Invoice Amount].&amp;[5.E2],[2022].[Invoice Amount].&amp;[6.E1],[2022].[Invoice Amount].&amp;[6.E2],[2022].[Invoice Amount].&amp;[7.E1],[2022].[Invoice Amount].&amp;[7.E2],[2022].[Invoice Amount].&amp;[9.E1],[2022].[Invoice Amount].&amp;[1.5E1],[2022].[Invoice Amount].&amp;[1.5E2],[2022].[Invoice Amount].&amp;[2.4E2],[2022].[Invoice Amount].&amp;[2.5E1],[2022].[Invoice Amount].&amp;[2.5E2],[2022].[Invoice Amount].&amp;[3.4E2],[2022].[Invoice Amount].&amp;[3.5E1],[2022].[Invoice Amount].&amp;[3.5E2],[2022].[Invoice Amount].&amp;[3.7E1],[2022].[Invoice Amount].&amp;[4.3E2],[2022].[Invoice Amount].&amp;[4.5E1],[2022].[Invoice Amount].&amp;[4.5E2],[2022].[Invoice Amount].&amp;[4.8E1],[2022].[Invoice Amount].&amp;[5.5E1],[2022].[Invoice Amount].&amp;[5.5E2],[2022].[Invoice Amount].&amp;[6.5E1],[2022].[Invoice Amount].&amp;[7.5E1],[2022].[Invoice Amount].&amp;[8.5E1],[2022].[Invoice Amount].&amp;[8.6E1],[2022].[Invoice Amount].&amp;[1.15E2],[2022].[Invoice Amount].&amp;[1.25E2],[2022].[Invoice Amount].&amp;[1.35E2],[2022].[Invoice Amount].&amp;[1.75E2],[2022].[Invoice Amount].&amp;[2.25E2],[2022].[Invoice Amount].&amp;[2.75E2],[2022].[Invoice Amount].&amp;[3.04E2],[2022].[Invoice Amount].&amp;[3.42E2],[2022].[Invoice Amount].&amp;[3.65E2],[2022].[Invoice Amount].&amp;[3.75E2],[2022].[Invoice Amount].&amp;[4.33E2]}"/>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<sst xmlns="http://schemas.openxmlformats.org/spreadsheetml/2006/main" count="27128" uniqueCount="502">
  <si>
    <t>Owner Name</t>
  </si>
  <si>
    <t>Owner Zip</t>
  </si>
  <si>
    <t>Phone</t>
  </si>
  <si>
    <t>Email</t>
  </si>
  <si>
    <t>Pet Name</t>
  </si>
  <si>
    <t>Pet Type</t>
  </si>
  <si>
    <t>Pet Age</t>
  </si>
  <si>
    <t>Issue Type</t>
  </si>
  <si>
    <t>Need Type</t>
  </si>
  <si>
    <t>Request Date</t>
  </si>
  <si>
    <t>Request Filled</t>
  </si>
  <si>
    <t>Partner Agency</t>
  </si>
  <si>
    <t>Invoice Number</t>
  </si>
  <si>
    <t>Invoice Amount</t>
  </si>
  <si>
    <t>Closed Date</t>
  </si>
  <si>
    <t>Follow Up Date</t>
  </si>
  <si>
    <t>Follow Up Complete</t>
  </si>
  <si>
    <t>Pet Types</t>
  </si>
  <si>
    <t>Issue Types</t>
  </si>
  <si>
    <t>Need Types</t>
  </si>
  <si>
    <t>Yes</t>
  </si>
  <si>
    <t>No</t>
  </si>
  <si>
    <t>Dog</t>
  </si>
  <si>
    <t>Cat</t>
  </si>
  <si>
    <t>Bird</t>
  </si>
  <si>
    <t>Reptile</t>
  </si>
  <si>
    <t>Small Mammal</t>
  </si>
  <si>
    <t>Other</t>
  </si>
  <si>
    <t>Veterinary</t>
  </si>
  <si>
    <t>Housing</t>
  </si>
  <si>
    <t>Behavior</t>
  </si>
  <si>
    <t>Information</t>
  </si>
  <si>
    <t>Resources</t>
  </si>
  <si>
    <t>Financial</t>
  </si>
  <si>
    <t>Partnership</t>
  </si>
  <si>
    <t>Training</t>
  </si>
  <si>
    <t>Spay/Neuter</t>
  </si>
  <si>
    <t>Need Specific</t>
  </si>
  <si>
    <t>Wellness</t>
  </si>
  <si>
    <t>Illness</t>
  </si>
  <si>
    <t>Injury</t>
  </si>
  <si>
    <t>Euthanasia</t>
  </si>
  <si>
    <t>GI Illness</t>
  </si>
  <si>
    <t>Pet Restrictions</t>
  </si>
  <si>
    <t>Pet Deposit</t>
  </si>
  <si>
    <t>Gergich Vet Partners</t>
  </si>
  <si>
    <t>Pawnee Veterinary Clinic</t>
  </si>
  <si>
    <t>Michael Scott Community Resource Center</t>
  </si>
  <si>
    <t>Halpert Training and Agility</t>
  </si>
  <si>
    <t>Schur County Housed!</t>
  </si>
  <si>
    <t>Schur Tack and Feed</t>
  </si>
  <si>
    <t>Schur County Aging Partners</t>
  </si>
  <si>
    <t>Community Support</t>
  </si>
  <si>
    <t>Transport</t>
  </si>
  <si>
    <t>Tom Havie's Taxis</t>
  </si>
  <si>
    <t>Spay/Neuter Scranton</t>
  </si>
  <si>
    <t>Flenderson's Feline Friends</t>
  </si>
  <si>
    <t>Allison Gliffert</t>
  </si>
  <si>
    <t>Shooter</t>
  </si>
  <si>
    <t>Arthur Clementine</t>
  </si>
  <si>
    <t>Tilda Bird</t>
  </si>
  <si>
    <t>Andy Dwyer</t>
  </si>
  <si>
    <t>Al Connor</t>
  </si>
  <si>
    <t>April Ludgate</t>
  </si>
  <si>
    <t>Ben Bird</t>
  </si>
  <si>
    <t>Beth Dexhart</t>
  </si>
  <si>
    <t>Arthur Dexhart</t>
  </si>
  <si>
    <t>Bill Haggerty</t>
  </si>
  <si>
    <t>Bjorn Lerpiss</t>
  </si>
  <si>
    <t>Brett Hull</t>
  </si>
  <si>
    <t>Burly Hull</t>
  </si>
  <si>
    <t>Carl Hull</t>
  </si>
  <si>
    <t>Carl Lorthner</t>
  </si>
  <si>
    <t>Burt Macklin</t>
  </si>
  <si>
    <t>Clarence Carrington</t>
  </si>
  <si>
    <t>Chipp McCapp</t>
  </si>
  <si>
    <t>Chance Frenim</t>
  </si>
  <si>
    <t>Dawn Krink</t>
  </si>
  <si>
    <t>Dennis Feinstein</t>
  </si>
  <si>
    <t>Dennis Lerpiss</t>
  </si>
  <si>
    <t>Diane Lewis</t>
  </si>
  <si>
    <t>Derek Ludgate</t>
  </si>
  <si>
    <t>Dewey Bird</t>
  </si>
  <si>
    <t>Donna Meagle</t>
  </si>
  <si>
    <t>Ed Lerpiss</t>
  </si>
  <si>
    <t>Eddie Bird</t>
  </si>
  <si>
    <t>Eduardo Clementine</t>
  </si>
  <si>
    <t>Elizabeth Dexhart</t>
  </si>
  <si>
    <t>Ellis Howser</t>
  </si>
  <si>
    <t>Elsa Clack</t>
  </si>
  <si>
    <t>Elvis Correja</t>
  </si>
  <si>
    <t>Emily Meagle</t>
  </si>
  <si>
    <t>Ethel Beavers</t>
  </si>
  <si>
    <t>Eugene Dredge</t>
  </si>
  <si>
    <t>Frank Beckerson</t>
  </si>
  <si>
    <t>Frank Mann</t>
  </si>
  <si>
    <t>Freddy Fugleberg</t>
  </si>
  <si>
    <t>Garry Gergich</t>
  </si>
  <si>
    <t>Garth Blundin</t>
  </si>
  <si>
    <t>Geoffrey Morglesberg</t>
  </si>
  <si>
    <t>George Gernway</t>
  </si>
  <si>
    <t>George Williams</t>
  </si>
  <si>
    <t>Grant Larson</t>
  </si>
  <si>
    <t>Gladys Gergich</t>
  </si>
  <si>
    <t>Greg Pikitis</t>
  </si>
  <si>
    <t>Gregory Hull</t>
  </si>
  <si>
    <t>Gretel Lewis</t>
  </si>
  <si>
    <t>Hank Muntak</t>
  </si>
  <si>
    <t>Harris Wit</t>
  </si>
  <si>
    <t>Henry Wyatt</t>
  </si>
  <si>
    <t>Herb Scaifer</t>
  </si>
  <si>
    <t>Herman Lerpiss</t>
  </si>
  <si>
    <t>Horace Rangel</t>
  </si>
  <si>
    <t>Howard Kurtzwilder</t>
  </si>
  <si>
    <t>Howard Tuttleman</t>
  </si>
  <si>
    <t>Hugh Trumple</t>
  </si>
  <si>
    <t>Ian Winston</t>
  </si>
  <si>
    <t>Ivy Lewis</t>
  </si>
  <si>
    <t>Jack Cooper</t>
  </si>
  <si>
    <t>Jack Dywer</t>
  </si>
  <si>
    <t>James Pierson</t>
  </si>
  <si>
    <t>Janet Snakehole</t>
  </si>
  <si>
    <t>Jean-Ralphio Saperstein</t>
  </si>
  <si>
    <t>Jenine Restrepo</t>
  </si>
  <si>
    <t>Jennifer Barkley</t>
  </si>
  <si>
    <t>Jeremy Jamm</t>
  </si>
  <si>
    <t>Jessica Wicks</t>
  </si>
  <si>
    <t>Jhonny Qujada</t>
  </si>
  <si>
    <t>Jim Kabernick</t>
  </si>
  <si>
    <t>JJ Lipscomb</t>
  </si>
  <si>
    <t>Joan Callamezza</t>
  </si>
  <si>
    <t>Joe Rangel</t>
  </si>
  <si>
    <t>Joa Campopiano</t>
  </si>
  <si>
    <t>Joe Fantringham</t>
  </si>
  <si>
    <t>Joey Muntak</t>
  </si>
  <si>
    <t>Jon Swanson</t>
  </si>
  <si>
    <t>Johnny Karate</t>
  </si>
  <si>
    <t>Julia Wyatt</t>
  </si>
  <si>
    <t>Justin Anderson</t>
  </si>
  <si>
    <t xml:space="preserve">Kate Speevak </t>
  </si>
  <si>
    <t>Kathryn Pinewood</t>
  </si>
  <si>
    <t>Keef Siertner</t>
  </si>
  <si>
    <t>Kelly Larson</t>
  </si>
  <si>
    <t>Ken Hotate</t>
  </si>
  <si>
    <t>Kevin Restrepo</t>
  </si>
  <si>
    <t>Kiley Gliffert</t>
  </si>
  <si>
    <t>Kim Terlando</t>
  </si>
  <si>
    <t>Kyle Beckerson</t>
  </si>
  <si>
    <t>Larry Ludgate</t>
  </si>
  <si>
    <t>Lauren Burkiss</t>
  </si>
  <si>
    <t>Lavondrius Meagle</t>
  </si>
  <si>
    <t>Lawrence Macklin</t>
  </si>
  <si>
    <t>Len Hugeff</t>
  </si>
  <si>
    <t>Leonard Tchulm</t>
  </si>
  <si>
    <t>Leslie Perkins-Traeger</t>
  </si>
  <si>
    <t>Lester Kanopf</t>
  </si>
  <si>
    <t>Linda Lonegan</t>
  </si>
  <si>
    <t>Lindsay Carisle Shay</t>
  </si>
  <si>
    <t>Lon Swanson</t>
  </si>
  <si>
    <t>Edgar Covington</t>
  </si>
  <si>
    <t>Lucy Santo Domingo</t>
  </si>
  <si>
    <t>Madison Clack</t>
  </si>
  <si>
    <t>Manrico Della Rossa</t>
  </si>
  <si>
    <t>Marci Speevak</t>
  </si>
  <si>
    <t>Marcia Langman</t>
  </si>
  <si>
    <t>Marcus Everret Langly</t>
  </si>
  <si>
    <t>Maria Portlesman</t>
  </si>
  <si>
    <t>Marlene Griggs-Knope</t>
  </si>
  <si>
    <t>Marshall Langman</t>
  </si>
  <si>
    <t>Martin Housely</t>
  </si>
  <si>
    <t>Martin Kernston</t>
  </si>
  <si>
    <t>Mel Stice</t>
  </si>
  <si>
    <t>Michael Chang</t>
  </si>
  <si>
    <t>Michael Holloway</t>
  </si>
  <si>
    <t>Michael Tansley</t>
  </si>
  <si>
    <t>Craig Middlebrooks</t>
  </si>
  <si>
    <t>Mike Burkiss</t>
  </si>
  <si>
    <t>Millicent Gergich</t>
  </si>
  <si>
    <t>Miriam Gergich</t>
  </si>
  <si>
    <t>Mona-Lisa Saperstein</t>
  </si>
  <si>
    <t>Morris Lerpiss</t>
  </si>
  <si>
    <t>David Moser</t>
  </si>
  <si>
    <t>Derry Merbles</t>
  </si>
  <si>
    <t>Muriel Carlisle Shay</t>
  </si>
  <si>
    <t>Nadia Stasky</t>
  </si>
  <si>
    <t>Natalie Ludgate</t>
  </si>
  <si>
    <t>Nathanial Bixby Mark</t>
  </si>
  <si>
    <t>Ned Jones</t>
  </si>
  <si>
    <t>Bobby Newport</t>
  </si>
  <si>
    <t>Dakota Newport</t>
  </si>
  <si>
    <t>Denver Newport</t>
  </si>
  <si>
    <t>Nick Newport Jr</t>
  </si>
  <si>
    <t>Richard Nygard</t>
  </si>
  <si>
    <t>Gus Nygard</t>
  </si>
  <si>
    <t>Oliver Perkins-Traeger</t>
  </si>
  <si>
    <t>Orin Housely</t>
  </si>
  <si>
    <t>Paul Iaresco</t>
  </si>
  <si>
    <t>Perd Hapley</t>
  </si>
  <si>
    <t>Ann Perkins</t>
  </si>
  <si>
    <t>Pete Disellio</t>
  </si>
  <si>
    <t>Phil Jones</t>
  </si>
  <si>
    <t>Annabel Porter</t>
  </si>
  <si>
    <t>Christine Porter</t>
  </si>
  <si>
    <t>Alexis Prachett</t>
  </si>
  <si>
    <t>Quentin Arbie</t>
  </si>
  <si>
    <t>Randall Merbles</t>
  </si>
  <si>
    <t>Randy Killnose</t>
  </si>
  <si>
    <t>Patrick Ranger</t>
  </si>
  <si>
    <t>Raul Alejando de Maldonado</t>
  </si>
  <si>
    <t>Ray Holstead</t>
  </si>
  <si>
    <t>Rita Ludgate</t>
  </si>
  <si>
    <t>Antonio Rivera-Fonseca</t>
  </si>
  <si>
    <t>Bertram Rolands</t>
  </si>
  <si>
    <t>Ron Dunn</t>
  </si>
  <si>
    <t>Ron Swanson</t>
  </si>
  <si>
    <t>Donnie Rotger</t>
  </si>
  <si>
    <t>Evelyn Roushland</t>
  </si>
  <si>
    <t>Roy Hibbert</t>
  </si>
  <si>
    <t>Roz Degrandis</t>
  </si>
  <si>
    <t>Rufus Langly</t>
  </si>
  <si>
    <t>Salvatore Manfrellotti</t>
  </si>
  <si>
    <t>David Sanderson</t>
  </si>
  <si>
    <t>Lu Saperstein</t>
  </si>
  <si>
    <t>Frank Schnable</t>
  </si>
  <si>
    <t>Detlef Schrempf</t>
  </si>
  <si>
    <t>Scott Braddock</t>
  </si>
  <si>
    <t>Shannon O'Neil</t>
  </si>
  <si>
    <t>Shauna Newport</t>
  </si>
  <si>
    <t>Shelly Rolands</t>
  </si>
  <si>
    <t>Sierra Barkley</t>
  </si>
  <si>
    <t>Duke Silver</t>
  </si>
  <si>
    <t>Skorggel Bamf</t>
  </si>
  <si>
    <t>Alexa Softcastle</t>
  </si>
  <si>
    <t>Sonia Knope-Wyatt</t>
  </si>
  <si>
    <t>Stephanie Wyatt</t>
  </si>
  <si>
    <t>Stuart Kernston</t>
  </si>
  <si>
    <t>Susan Gleever</t>
  </si>
  <si>
    <t>Susan Hofler</t>
  </si>
  <si>
    <t>Don Swanson</t>
  </si>
  <si>
    <t>Tamara Swanson</t>
  </si>
  <si>
    <t>Tania Pierson</t>
  </si>
  <si>
    <t>Theo Pfortmiller</t>
  </si>
  <si>
    <t>Peter Poundsons</t>
  </si>
  <si>
    <t>Tom Haverford</t>
  </si>
  <si>
    <t>Tony Tellenson</t>
  </si>
  <si>
    <t>Chris Traeger</t>
  </si>
  <si>
    <t>Trevor Nelsson</t>
  </si>
  <si>
    <t>Fester Trim</t>
  </si>
  <si>
    <t>Trish Ianetta</t>
  </si>
  <si>
    <t>Ulani Wicks</t>
  </si>
  <si>
    <t>Ulee Danssen</t>
  </si>
  <si>
    <t>Barney Varmn</t>
  </si>
  <si>
    <t>Walter Gunderson</t>
  </si>
  <si>
    <t>Wendell Adams</t>
  </si>
  <si>
    <t>Wendy Haverford</t>
  </si>
  <si>
    <t>William Barnes</t>
  </si>
  <si>
    <t>Wilmer Vism</t>
  </si>
  <si>
    <t>Bert Winfield</t>
  </si>
  <si>
    <t>Charles Woliner</t>
  </si>
  <si>
    <t>Buddy Wood</t>
  </si>
  <si>
    <t>Wreston St. James</t>
  </si>
  <si>
    <t>Ben Wyatt</t>
  </si>
  <si>
    <t>Elise Yarktin</t>
  </si>
  <si>
    <t>Denise Yermley</t>
  </si>
  <si>
    <t>Zoe Lewis</t>
  </si>
  <si>
    <t>Scooter</t>
  </si>
  <si>
    <t>Toofer</t>
  </si>
  <si>
    <t>Kevin</t>
  </si>
  <si>
    <t>Pebbles</t>
  </si>
  <si>
    <t>Honeycomb</t>
  </si>
  <si>
    <t>Pixel</t>
  </si>
  <si>
    <t>Clif</t>
  </si>
  <si>
    <t>Woody</t>
  </si>
  <si>
    <t>Peacock</t>
  </si>
  <si>
    <t>Red</t>
  </si>
  <si>
    <t>Blue</t>
  </si>
  <si>
    <t>Link</t>
  </si>
  <si>
    <t>Zelda</t>
  </si>
  <si>
    <t>Legend</t>
  </si>
  <si>
    <t>April</t>
  </si>
  <si>
    <t>May</t>
  </si>
  <si>
    <t>Batman</t>
  </si>
  <si>
    <t>Knight</t>
  </si>
  <si>
    <t>Bella</t>
  </si>
  <si>
    <t>Sheila</t>
  </si>
  <si>
    <t>Diamond</t>
  </si>
  <si>
    <t>King</t>
  </si>
  <si>
    <t>Rufus</t>
  </si>
  <si>
    <t>Belle</t>
  </si>
  <si>
    <t>Oreo</t>
  </si>
  <si>
    <t>Trixie</t>
  </si>
  <si>
    <t>Bob</t>
  </si>
  <si>
    <t>Ruth the Destroyer</t>
  </si>
  <si>
    <t>Tony</t>
  </si>
  <si>
    <t>Bijoux</t>
  </si>
  <si>
    <t>Bill</t>
  </si>
  <si>
    <t>Deacon</t>
  </si>
  <si>
    <t>Stewart</t>
  </si>
  <si>
    <t>Horton</t>
  </si>
  <si>
    <t>Axel</t>
  </si>
  <si>
    <t>George</t>
  </si>
  <si>
    <t>Ginny</t>
  </si>
  <si>
    <t>Chapoline</t>
  </si>
  <si>
    <t>Koala</t>
  </si>
  <si>
    <t>Penguin</t>
  </si>
  <si>
    <t>Lin</t>
  </si>
  <si>
    <t>Mario</t>
  </si>
  <si>
    <t>Yoshi</t>
  </si>
  <si>
    <t>Chance</t>
  </si>
  <si>
    <t>Daisy</t>
  </si>
  <si>
    <t>Lil Bit</t>
  </si>
  <si>
    <t>Sky</t>
  </si>
  <si>
    <t>Debo</t>
  </si>
  <si>
    <t>Kino</t>
  </si>
  <si>
    <t>Mikey</t>
  </si>
  <si>
    <t>Mickey</t>
  </si>
  <si>
    <t>Peach</t>
  </si>
  <si>
    <t>Kaiju</t>
  </si>
  <si>
    <t>Dumbo</t>
  </si>
  <si>
    <t>Spot</t>
  </si>
  <si>
    <t>Beasely Ave Vet Clinic</t>
  </si>
  <si>
    <t>43521357-1</t>
  </si>
  <si>
    <t>45-3245</t>
  </si>
  <si>
    <t>3565-43</t>
  </si>
  <si>
    <t>5-32465</t>
  </si>
  <si>
    <t>1-100</t>
  </si>
  <si>
    <t>3-300</t>
  </si>
  <si>
    <t>Swanson</t>
  </si>
  <si>
    <t>Clinic</t>
  </si>
  <si>
    <t>Invoice Paid Date</t>
  </si>
  <si>
    <t>Rubric Total</t>
  </si>
  <si>
    <t>1-897</t>
  </si>
  <si>
    <t>Housing Financial - 35</t>
  </si>
  <si>
    <t>Erin Houser</t>
  </si>
  <si>
    <t>1</t>
  </si>
  <si>
    <t>2</t>
  </si>
  <si>
    <t>3</t>
  </si>
  <si>
    <t>4</t>
  </si>
  <si>
    <t>5</t>
  </si>
  <si>
    <t>1234</t>
  </si>
  <si>
    <t>6</t>
  </si>
  <si>
    <t>7</t>
  </si>
  <si>
    <t>8</t>
  </si>
  <si>
    <t>9</t>
  </si>
  <si>
    <t>10</t>
  </si>
  <si>
    <t>11</t>
  </si>
  <si>
    <t>12</t>
  </si>
  <si>
    <t>556</t>
  </si>
  <si>
    <t>13</t>
  </si>
  <si>
    <t>14</t>
  </si>
  <si>
    <t>15</t>
  </si>
  <si>
    <t>16</t>
  </si>
  <si>
    <t>17</t>
  </si>
  <si>
    <t>65795</t>
  </si>
  <si>
    <t>18</t>
  </si>
  <si>
    <t>19</t>
  </si>
  <si>
    <t>20</t>
  </si>
  <si>
    <t>21</t>
  </si>
  <si>
    <t>22</t>
  </si>
  <si>
    <t>3953</t>
  </si>
  <si>
    <t>6863</t>
  </si>
  <si>
    <t>23</t>
  </si>
  <si>
    <t>24</t>
  </si>
  <si>
    <t>25</t>
  </si>
  <si>
    <t>27</t>
  </si>
  <si>
    <t>26</t>
  </si>
  <si>
    <t>28</t>
  </si>
  <si>
    <t>29</t>
  </si>
  <si>
    <t>12357</t>
  </si>
  <si>
    <t>30</t>
  </si>
  <si>
    <t>31</t>
  </si>
  <si>
    <t>32</t>
  </si>
  <si>
    <t>33</t>
  </si>
  <si>
    <t>34</t>
  </si>
  <si>
    <t>40</t>
  </si>
  <si>
    <t>38</t>
  </si>
  <si>
    <t>7652</t>
  </si>
  <si>
    <t>35</t>
  </si>
  <si>
    <t>36</t>
  </si>
  <si>
    <t>37</t>
  </si>
  <si>
    <t>39</t>
  </si>
  <si>
    <t>43</t>
  </si>
  <si>
    <t>42</t>
  </si>
  <si>
    <t>50</t>
  </si>
  <si>
    <t>52</t>
  </si>
  <si>
    <t>51</t>
  </si>
  <si>
    <t>48</t>
  </si>
  <si>
    <t>44</t>
  </si>
  <si>
    <t>41</t>
  </si>
  <si>
    <t>45</t>
  </si>
  <si>
    <t>54</t>
  </si>
  <si>
    <t>49</t>
  </si>
  <si>
    <t>46</t>
  </si>
  <si>
    <t>47</t>
  </si>
  <si>
    <t>53</t>
  </si>
  <si>
    <t>59</t>
  </si>
  <si>
    <t>57</t>
  </si>
  <si>
    <t>60</t>
  </si>
  <si>
    <t>58</t>
  </si>
  <si>
    <t>55</t>
  </si>
  <si>
    <t>56</t>
  </si>
  <si>
    <t>61</t>
  </si>
  <si>
    <t>3245624</t>
  </si>
  <si>
    <t>134</t>
  </si>
  <si>
    <t>62</t>
  </si>
  <si>
    <t>69</t>
  </si>
  <si>
    <t>63</t>
  </si>
  <si>
    <t>66</t>
  </si>
  <si>
    <t>65</t>
  </si>
  <si>
    <t>64</t>
  </si>
  <si>
    <t>3432</t>
  </si>
  <si>
    <t>68</t>
  </si>
  <si>
    <t>71</t>
  </si>
  <si>
    <t>70</t>
  </si>
  <si>
    <t>123</t>
  </si>
  <si>
    <t>67</t>
  </si>
  <si>
    <t>83</t>
  </si>
  <si>
    <t>75</t>
  </si>
  <si>
    <t>72</t>
  </si>
  <si>
    <t>73</t>
  </si>
  <si>
    <t>84</t>
  </si>
  <si>
    <t>81</t>
  </si>
  <si>
    <t>79</t>
  </si>
  <si>
    <t>76</t>
  </si>
  <si>
    <t>80</t>
  </si>
  <si>
    <t>77</t>
  </si>
  <si>
    <t>78</t>
  </si>
  <si>
    <t>82</t>
  </si>
  <si>
    <t>74</t>
  </si>
  <si>
    <t>4321</t>
  </si>
  <si>
    <t>87</t>
  </si>
  <si>
    <t>100</t>
  </si>
  <si>
    <t>88</t>
  </si>
  <si>
    <t>90</t>
  </si>
  <si>
    <t>91</t>
  </si>
  <si>
    <t>92</t>
  </si>
  <si>
    <t>93</t>
  </si>
  <si>
    <t>85</t>
  </si>
  <si>
    <t>99</t>
  </si>
  <si>
    <t>86</t>
  </si>
  <si>
    <t>95</t>
  </si>
  <si>
    <t>96</t>
  </si>
  <si>
    <t>54321</t>
  </si>
  <si>
    <t>89</t>
  </si>
  <si>
    <t>97</t>
  </si>
  <si>
    <t>98</t>
  </si>
  <si>
    <t>94</t>
  </si>
  <si>
    <t>113</t>
  </si>
  <si>
    <t>103</t>
  </si>
  <si>
    <t>112</t>
  </si>
  <si>
    <t>105</t>
  </si>
  <si>
    <t>114</t>
  </si>
  <si>
    <t>102</t>
  </si>
  <si>
    <t>107</t>
  </si>
  <si>
    <t>101</t>
  </si>
  <si>
    <t>111</t>
  </si>
  <si>
    <t>104</t>
  </si>
  <si>
    <t>109</t>
  </si>
  <si>
    <t>106</t>
  </si>
  <si>
    <t>108</t>
  </si>
  <si>
    <t>110</t>
  </si>
  <si>
    <t/>
  </si>
  <si>
    <t>Open Invoices</t>
  </si>
  <si>
    <t>Owner</t>
  </si>
  <si>
    <t>Pet</t>
  </si>
  <si>
    <t>Service Date</t>
  </si>
  <si>
    <t>Amount</t>
  </si>
  <si>
    <t>Sum of Invoice Amount</t>
  </si>
  <si>
    <t>12/4/2022 12:00:00 AM</t>
  </si>
  <si>
    <t>12/6/2022 12:00:00 AM</t>
  </si>
  <si>
    <t>12/8/2022 12:00:00 AM</t>
  </si>
  <si>
    <t>12/11/2022 12:00:00 AM</t>
  </si>
  <si>
    <t>12/10/2022 12:00:00 AM</t>
  </si>
  <si>
    <t>11/17/2022 12:00:00 AM</t>
  </si>
  <si>
    <t>11/20/2022 12:00:00 AM</t>
  </si>
  <si>
    <t>11/22/2022 12:00:00 AM</t>
  </si>
  <si>
    <t>11/21/2022 12:00:00 AM</t>
  </si>
  <si>
    <t>11/16/2022 12:00:00 AM</t>
  </si>
  <si>
    <t>11/26/2022 12:00:00 AM</t>
  </si>
  <si>
    <t>11/30/2022 12:00:00 AM</t>
  </si>
  <si>
    <t>12/3/2022 12:00:00 AM</t>
  </si>
  <si>
    <t>11/13/2022 12:00:00 AM</t>
  </si>
  <si>
    <t>11/18/2022 12:00:00 AM</t>
  </si>
  <si>
    <t>12/1/2022 12:00:00 AM</t>
  </si>
  <si>
    <t>11/12/2022 12:00:00 AM</t>
  </si>
  <si>
    <t>11/25/2022 12:00:00 AM</t>
  </si>
  <si>
    <t>12/2/2022 12:00:00 AM</t>
  </si>
  <si>
    <t>11/19/2022 12:00:00 AM</t>
  </si>
  <si>
    <t>11/28/2022 12:00:00 AM</t>
  </si>
  <si>
    <t>11/15/2022 12:00:00 AM</t>
  </si>
  <si>
    <t>11/24/2022 12:00:00 AM</t>
  </si>
  <si>
    <t>12/5/2022 12:00:00 AM</t>
  </si>
  <si>
    <t>11/14/2022 12:00:00 AM</t>
  </si>
  <si>
    <t>11/23/2022 12:00:00 AM</t>
  </si>
  <si>
    <t>11/27/2022 12:00:00 AM</t>
  </si>
  <si>
    <t>11/29/2022 12:00:00 AM</t>
  </si>
  <si>
    <t>12/7/2022 12:00:00 AM</t>
  </si>
  <si>
    <t>12/9/2022 12:00:00 AM</t>
  </si>
  <si>
    <t>Count of Request Date</t>
  </si>
  <si>
    <t>Count of Invoice Number</t>
  </si>
  <si>
    <t>Average of Invoice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</si>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</sst>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6" formatCode="&quot;$&quot;#,##0.00"/>
    <numFmt numFmtId="167" formatCode="\$#,##0.00;\(\$#,##0.00\);\$#,##0.00"/>
    <numFmt numFmtId="168" formatCode="&quot;$&quot;#,##0"/>
  </numFmts>
  <fonts count="9" x14ac:knownFonts="1">
    <font>
      <sz val="11"/>
      <color theme="1"/>
      <name val="Candara"/>
      <family val="2"/>
      <scheme val="minor"/>
    </font>
    <font>
      <b/>
      <sz val="11"/>
      <color theme="0"/>
      <name val="Candara"/>
      <family val="2"/>
      <scheme val="minor"/>
    </font>
    <font>
      <sz val="11"/>
      <color theme="1"/>
      <name val="Candara"/>
      <family val="2"/>
      <scheme val="minor"/>
    </font>
    <font>
      <b/>
      <sz val="11"/>
      <color theme="1"/>
      <name val="Candara"/>
      <family val="2"/>
      <scheme val="minor"/>
    </font>
    <font>
      <sz val="11"/>
      <color theme="0"/>
      <name val="Candara"/>
      <family val="2"/>
      <scheme val="minor"/>
    </font>
    <font>
      <b/>
      <sz val="12"/>
      <color theme="0"/>
      <name val="Candara"/>
      <family val="2"/>
      <scheme val="minor"/>
    </font>
    <font>
      <b/>
      <sz val="20"/>
      <color theme="0"/>
      <name val="Candara"/>
      <family val="2"/>
      <scheme val="minor"/>
    </font>
    <font>
      <sz val="11"/>
      <color theme="3"/>
      <name val="Candara"/>
      <family val="2"/>
      <scheme val="minor"/>
    </font>
    <font>
      <sz val="8"/>
      <name val="Candara"/>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10">
    <border>
      <left/>
      <right/>
      <top/>
      <bottom/>
      <diagonal/>
    </border>
    <border>
      <left/>
      <right/>
      <top style="thin">
        <color theme="4" tint="0.39997558519241921"/>
      </top>
      <bottom style="thin">
        <color theme="4" tint="0.39997558519241921"/>
      </bottom>
      <diagonal/>
    </border>
    <border>
      <left/>
      <right/>
      <top/>
      <bottom style="thin">
        <color indexed="64"/>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thin">
        <color theme="4" tint="0.39997558519241921"/>
      </top>
      <bottom/>
      <diagonal/>
    </border>
    <border>
      <left/>
      <right/>
      <top style="thin">
        <color rgb="FF999999"/>
      </top>
      <bottom/>
      <diagonal/>
    </border>
    <border>
      <left/>
      <right/>
      <top style="thin">
        <color rgb="FF999999"/>
      </top>
      <bottom style="thin">
        <color rgb="FF999999"/>
      </bottom>
      <diagonal/>
    </border>
    <border>
      <left/>
      <right style="thin">
        <color rgb="FF999999"/>
      </right>
      <top/>
      <bottom/>
      <diagonal/>
    </border>
    <border>
      <left style="thin">
        <color rgb="FF999999"/>
      </left>
      <right/>
      <top/>
      <bottom/>
      <diagonal/>
    </border>
  </borders>
  <cellStyleXfs count="2">
    <xf numFmtId="0" fontId="0" fillId="0" borderId="0"/>
    <xf numFmtId="44" fontId="2" fillId="0" borderId="0" applyFont="0" applyFill="0" applyBorder="0" applyAlignment="0" applyProtection="0"/>
  </cellStyleXfs>
  <cellXfs count="38">
    <xf numFmtId="0" fontId="0" fillId="0" borderId="0" xfId="0"/>
    <xf numFmtId="0" fontId="0" fillId="0" borderId="2" xfId="0" applyBorder="1"/>
    <xf numFmtId="0" fontId="1" fillId="2" borderId="3" xfId="0" applyFont="1" applyFill="1" applyBorder="1"/>
    <xf numFmtId="0" fontId="1" fillId="2" borderId="4" xfId="0" applyFont="1" applyFill="1" applyBorder="1"/>
    <xf numFmtId="0" fontId="0" fillId="0" borderId="5" xfId="0" applyBorder="1"/>
    <xf numFmtId="0" fontId="0" fillId="0" borderId="3" xfId="0" applyBorder="1"/>
    <xf numFmtId="0" fontId="0" fillId="0" borderId="1" xfId="0" applyBorder="1"/>
    <xf numFmtId="14" fontId="0" fillId="0" borderId="0" xfId="0" applyNumberFormat="1"/>
    <xf numFmtId="14" fontId="1" fillId="2" borderId="3" xfId="0" applyNumberFormat="1" applyFont="1" applyFill="1" applyBorder="1"/>
    <xf numFmtId="14" fontId="0" fillId="0" borderId="1" xfId="0" applyNumberFormat="1" applyBorder="1"/>
    <xf numFmtId="1" fontId="1" fillId="2" borderId="3" xfId="0" applyNumberFormat="1" applyFont="1" applyFill="1" applyBorder="1"/>
    <xf numFmtId="1" fontId="0" fillId="0" borderId="0" xfId="0" applyNumberFormat="1"/>
    <xf numFmtId="14" fontId="0" fillId="0" borderId="5" xfId="0" applyNumberFormat="1" applyBorder="1"/>
    <xf numFmtId="0" fontId="0" fillId="0" borderId="0" xfId="0" applyBorder="1"/>
    <xf numFmtId="14" fontId="0" fillId="0" borderId="0" xfId="0" applyNumberFormat="1" applyBorder="1"/>
    <xf numFmtId="14" fontId="3" fillId="0" borderId="0" xfId="0" applyNumberFormat="1" applyFont="1"/>
    <xf numFmtId="0" fontId="0" fillId="0" borderId="0" xfId="0" applyNumberFormat="1"/>
    <xf numFmtId="0" fontId="0" fillId="0" borderId="0" xfId="0" pivotButton="1"/>
    <xf numFmtId="0" fontId="0" fillId="3" borderId="0" xfId="0" applyFill="1"/>
    <xf numFmtId="0" fontId="5" fillId="3" borderId="0" xfId="0" applyFont="1" applyFill="1"/>
    <xf numFmtId="0" fontId="6" fillId="3" borderId="0" xfId="0" applyFont="1" applyFill="1" applyAlignment="1">
      <alignment horizontal="center"/>
    </xf>
    <xf numFmtId="44" fontId="0" fillId="3" borderId="0" xfId="1" applyFont="1" applyFill="1"/>
    <xf numFmtId="44" fontId="5" fillId="3" borderId="0" xfId="1" applyFont="1" applyFill="1"/>
    <xf numFmtId="44" fontId="0" fillId="0" borderId="0" xfId="1" applyFont="1"/>
    <xf numFmtId="0" fontId="7" fillId="0" borderId="0" xfId="0" applyFont="1"/>
    <xf numFmtId="0" fontId="4" fillId="4" borderId="0" xfId="0" applyFont="1" applyFill="1"/>
    <xf numFmtId="167" fontId="4" fillId="4" borderId="0" xfId="0" applyNumberFormat="1" applyFont="1" applyFill="1"/>
    <xf numFmtId="0" fontId="4" fillId="4" borderId="6" xfId="0" applyFont="1" applyFill="1" applyBorder="1"/>
    <xf numFmtId="166" fontId="4" fillId="4" borderId="6" xfId="0" applyNumberFormat="1" applyFont="1" applyFill="1" applyBorder="1"/>
    <xf numFmtId="0" fontId="4" fillId="4" borderId="6" xfId="0" applyNumberFormat="1" applyFont="1" applyFill="1" applyBorder="1"/>
    <xf numFmtId="0" fontId="4" fillId="0" borderId="0" xfId="0" applyFont="1" applyBorder="1"/>
    <xf numFmtId="0" fontId="4" fillId="0" borderId="0" xfId="0" applyNumberFormat="1" applyFont="1" applyBorder="1"/>
    <xf numFmtId="0" fontId="4" fillId="0" borderId="6" xfId="0" applyFont="1" applyBorder="1"/>
    <xf numFmtId="0" fontId="4" fillId="0" borderId="7" xfId="0" applyNumberFormat="1" applyFont="1" applyBorder="1"/>
    <xf numFmtId="0" fontId="4" fillId="0" borderId="8" xfId="0" pivotButton="1" applyFont="1" applyBorder="1"/>
    <xf numFmtId="0" fontId="4" fillId="0" borderId="9" xfId="0" applyFont="1" applyBorder="1"/>
    <xf numFmtId="168" fontId="4" fillId="0" borderId="0" xfId="0" applyNumberFormat="1" applyFont="1" applyBorder="1"/>
    <xf numFmtId="0" fontId="4" fillId="0" borderId="0" xfId="0" pivotButton="1" applyFont="1" applyBorder="1"/>
  </cellXfs>
  <cellStyles count="2">
    <cellStyle name="Currency" xfId="1" builtinId="4"/>
    <cellStyle name="Normal" xfId="0" builtinId="0"/>
  </cellStyles>
  <dxfs count="1107">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border>
        <left/>
        <right/>
      </border>
    </dxf>
    <dxf>
      <border>
        <left/>
        <right/>
      </border>
    </dxf>
    <dxf>
      <border>
        <left/>
        <right/>
      </border>
    </dxf>
    <dxf>
      <border>
        <left/>
        <right/>
      </border>
    </dxf>
    <dxf>
      <numFmt numFmtId="168" formatCode="&quot;$&quot;#,##0"/>
    </dxf>
    <dxf>
      <font>
        <color theme="0"/>
      </font>
    </dxf>
    <dxf>
      <font>
        <color theme="0"/>
      </font>
    </dxf>
    <dxf>
      <font>
        <color theme="0"/>
      </font>
    </dxf>
    <dxf>
      <font>
        <color theme="0"/>
      </font>
    </dxf>
    <dxf>
      <font>
        <color theme="0"/>
      </font>
    </dxf>
    <dxf>
      <font>
        <color theme="0"/>
      </font>
    </dxf>
    <dxf>
      <font>
        <color theme="0"/>
      </font>
    </dxf>
    <dxf>
      <numFmt numFmtId="168" formatCode="&quot;$&quot;#,##0"/>
    </dxf>
    <dxf>
      <border>
        <left/>
        <right/>
        <top/>
        <bottom/>
      </border>
    </dxf>
    <dxf>
      <border>
        <left/>
        <right/>
        <top/>
        <bottom/>
      </border>
    </dxf>
    <dxf>
      <border>
        <left/>
        <right/>
        <top/>
        <bottom/>
      </border>
    </dxf>
    <dxf>
      <border>
        <left/>
        <right/>
      </border>
    </dxf>
    <dxf>
      <border>
        <left/>
        <right/>
      </border>
    </dxf>
    <dxf>
      <border>
        <left/>
        <right/>
      </border>
    </dxf>
    <dxf>
      <border>
        <left/>
        <right/>
      </border>
    </dxf>
    <dxf>
      <border>
        <left/>
        <right/>
        <top/>
        <bottom/>
      </border>
    </dxf>
    <dxf>
      <border>
        <left/>
        <right/>
        <top/>
        <bottom/>
      </border>
    </dxf>
    <dxf>
      <border>
        <left/>
        <right/>
        <top/>
        <bottom/>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font>
        <color theme="0"/>
      </font>
    </dxf>
    <dxf>
      <font>
        <color theme="0"/>
      </font>
    </dxf>
    <dxf>
      <font>
        <color theme="0"/>
      </font>
    </dxf>
    <dxf>
      <border>
        <left/>
        <right/>
        <top/>
        <bottom/>
      </border>
    </dxf>
    <dxf>
      <border>
        <left/>
        <right/>
        <top/>
        <bottom/>
      </border>
    </dxf>
    <dxf>
      <border>
        <left/>
        <right/>
        <top/>
        <bottom/>
      </border>
    </dxf>
    <dxf>
      <font>
        <color theme="0"/>
      </font>
    </dxf>
    <dxf>
      <font>
        <color theme="0"/>
      </font>
    </dxf>
    <dxf>
      <font>
        <color theme="0"/>
      </font>
    </dxf>
    <dxf>
      <border>
        <left/>
        <right/>
      </border>
    </dxf>
    <dxf>
      <border>
        <left/>
        <right/>
      </border>
    </dxf>
    <dxf>
      <border>
        <left/>
        <right/>
      </border>
    </dxf>
    <dxf>
      <font>
        <b/>
        <i val="0"/>
        <color theme="1"/>
      </font>
      <fill>
        <patternFill>
          <bgColor theme="6"/>
        </patternFill>
      </fill>
    </dxf>
    <dxf>
      <font>
        <color theme="0" tint="-4.9989318521683403E-2"/>
      </font>
      <fill>
        <patternFill>
          <bgColor theme="0" tint="-0.14996795556505021"/>
        </patternFill>
      </fill>
    </dxf>
    <dxf>
      <font>
        <color theme="0" tint="-4.9989318521683403E-2"/>
      </font>
      <fill>
        <patternFill>
          <bgColor theme="0" tint="-0.14996795556505021"/>
        </patternFill>
      </fill>
    </dxf>
    <dxf>
      <font>
        <color theme="0" tint="-4.9989318521683403E-2"/>
      </font>
      <fill>
        <patternFill>
          <bgColor theme="0" tint="-0.14996795556505021"/>
        </patternFill>
      </fill>
    </dxf>
    <dxf>
      <font>
        <color theme="0"/>
      </font>
    </dxf>
    <dxf>
      <font>
        <color theme="0"/>
      </font>
    </dxf>
    <dxf>
      <font>
        <color theme="0"/>
      </font>
    </dxf>
    <dxf>
      <border>
        <left/>
        <right/>
        <top/>
        <bottom/>
      </border>
    </dxf>
    <dxf>
      <border>
        <left/>
        <right/>
        <top/>
        <bottom/>
      </border>
    </dxf>
    <dxf>
      <border>
        <left/>
        <right/>
        <top/>
        <bottom/>
      </border>
    </dxf>
    <dxf>
      <border>
        <left/>
        <right/>
        <bottom/>
      </border>
    </dxf>
    <dxf>
      <border>
        <left/>
        <right/>
        <bottom/>
      </border>
    </dxf>
    <dxf>
      <border>
        <left/>
        <right/>
        <bottom/>
      </border>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left/>
        <right/>
        <bottom/>
      </border>
    </dxf>
    <dxf>
      <border>
        <left/>
        <right/>
        <bottom/>
      </border>
    </dxf>
    <dxf>
      <border>
        <left/>
        <right/>
        <bottom/>
      </border>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numFmt numFmtId="19" formatCode="m/d/yyyy"/>
    </dxf>
    <dxf>
      <font>
        <b/>
        <color theme="1"/>
      </font>
      <border>
        <bottom style="thin">
          <color theme="7"/>
        </bottom>
        <vertical/>
        <horizontal/>
      </border>
    </dxf>
    <dxf>
      <font>
        <b/>
        <i val="0"/>
        <sz val="14"/>
        <color theme="0"/>
      </font>
      <border diagonalUp="0" diagonalDown="0">
        <left/>
        <right/>
        <top/>
        <bottom/>
        <vertical/>
        <horizontal/>
      </border>
    </dxf>
    <dxf>
      <numFmt numFmtId="19" formatCode="m/d/yyyy"/>
    </dxf>
    <dxf>
      <numFmt numFmtId="19" formatCode="m/d/yyyy"/>
    </dxf>
    <dxf>
      <numFmt numFmtId="0" formatCode="General"/>
    </dxf>
    <dxf>
      <numFmt numFmtId="19" formatCode="m/d/yyyy"/>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3"/>
      </font>
    </dxf>
    <dxf>
      <font>
        <b/>
        <color theme="1"/>
      </font>
      <border>
        <bottom style="thin">
          <color theme="7"/>
        </bottom>
        <vertical/>
        <horizontal/>
      </border>
    </dxf>
    <dxf>
      <font>
        <b/>
        <i val="0"/>
        <sz val="14"/>
        <color theme="0"/>
      </font>
      <border diagonalUp="0" diagonalDown="0">
        <left/>
        <right/>
        <top/>
        <bottom/>
        <vertical/>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val="0"/>
        <i val="0"/>
        <color theme="1"/>
      </font>
    </dxf>
    <dxf>
      <font>
        <b/>
        <color theme="1"/>
      </font>
      <fill>
        <patternFill patternType="solid">
          <fgColor theme="4" tint="0.79998168889431442"/>
          <bgColor theme="4" tint="0.79998168889431442"/>
        </patternFill>
      </fill>
    </dxf>
    <dxf>
      <font>
        <b val="0"/>
        <i val="0"/>
        <color theme="1"/>
      </font>
    </dxf>
    <dxf>
      <font>
        <b val="0"/>
        <i val="0"/>
        <color theme="1"/>
      </font>
      <fill>
        <patternFill patternType="solid">
          <fgColor theme="4" tint="0.59999389629810485"/>
          <bgColor theme="4" tint="0.59999389629810485"/>
        </patternFill>
      </fill>
      <border>
        <bottom style="thin">
          <color auto="1"/>
        </bottom>
      </border>
    </dxf>
    <dxf>
      <font>
        <b val="0"/>
        <i val="0"/>
        <color theme="1"/>
      </font>
      <border>
        <left style="medium">
          <color theme="4" tint="0.59999389629810485"/>
        </left>
        <right style="medium">
          <color theme="4" tint="0.59999389629810485"/>
        </right>
        <top style="medium">
          <color theme="4" tint="0.59999389629810485"/>
        </top>
        <bottom style="medium">
          <color theme="4" tint="0.59999389629810485"/>
        </bottom>
      </border>
    </dxf>
    <dxf>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ont>
        <b/>
        <color theme="1"/>
      </font>
      <border>
        <top style="thin">
          <color theme="4" tint="-0.249977111117893"/>
        </top>
        <bottom style="medium">
          <color theme="4" tint="-0.249977111117893"/>
        </bottom>
      </border>
    </dxf>
    <dxf>
      <font>
        <b/>
        <color theme="0"/>
      </font>
      <fill>
        <patternFill patternType="solid">
          <fgColor theme="4"/>
          <bgColor theme="4"/>
        </patternFill>
      </fill>
      <border>
        <top style="medium">
          <color theme="4" tint="-0.249977111117893"/>
        </top>
      </border>
    </dxf>
    <dxf>
      <font>
        <color theme="1"/>
      </font>
    </dxf>
    <dxf>
      <numFmt numFmtId="19" formatCode="m/d/yyyy"/>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dxf>
    <dxf>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dxf>
    <dxf>
      <numFmt numFmtId="19" formatCode="m/d/yyyy"/>
      <fill>
        <patternFill patternType="none">
          <bgColor auto="1"/>
        </patternFill>
      </fill>
    </dxf>
    <dxf>
      <fill>
        <patternFill patternType="none">
          <bgColor auto="1"/>
        </patternFill>
      </fill>
    </dxf>
    <dxf>
      <fill>
        <patternFill patternType="none">
          <bgColor auto="1"/>
        </patternFill>
      </fill>
    </dxf>
    <dxf>
      <numFmt numFmtId="19" formatCode="m/d/yyyy"/>
    </dxf>
    <dxf>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dxf>
    <dxf>
      <fill>
        <patternFill patternType="none">
          <bgColor auto="1"/>
        </patternFill>
      </fill>
    </dxf>
    <dxf>
      <numFmt numFmtId="19" formatCode="m/d/yyyy"/>
      <fill>
        <patternFill patternType="none">
          <bgColor auto="1"/>
        </patternFill>
      </fill>
    </dxf>
    <dxf>
      <fill>
        <patternFill patternType="none">
          <bgColor auto="1"/>
        </patternFill>
      </fill>
    </dxf>
    <dxf>
      <numFmt numFmtId="19" formatCode="m/d/yy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bgColor auto="1"/>
        </patternFill>
      </fill>
    </dxf>
    <dxf>
      <numFmt numFmtId="1" formatCode="0"/>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fgColor indexed="64"/>
          <bgColor indexed="65"/>
        </patternFill>
      </fill>
    </dxf>
    <dxf>
      <numFmt numFmtId="19" formatCode="m/d/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fgColor indexed="64"/>
          <bgColor indexed="65"/>
        </patternFill>
      </fill>
    </dxf>
    <dxf>
      <numFmt numFmtId="19" formatCode="m/d/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numFmt numFmtId="19" formatCode="m/d/yyyy"/>
      <fill>
        <patternFill patternType="none">
          <bgColor auto="1"/>
        </patternFill>
      </fill>
    </dxf>
    <dxf>
      <numFmt numFmtId="19" formatCode="m/d/yy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numFmt numFmtId="19" formatCode="m/d/yyyy"/>
      <fill>
        <patternFill patternType="none">
          <bgColor auto="1"/>
        </patternFill>
      </fill>
    </dxf>
    <dxf>
      <numFmt numFmtId="19" formatCode="m/d/yy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numFmt numFmtId="19" formatCode="m/d/yyyy"/>
      <fill>
        <patternFill patternType="none">
          <bgColor auto="1"/>
        </patternFill>
      </fill>
    </dxf>
    <dxf>
      <numFmt numFmtId="19" formatCode="m/d/yy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rgb="FFA7D5A4"/>
        </left>
        <top style="thin">
          <color rgb="FFA7D5A4"/>
        </top>
      </border>
    </dxf>
    <dxf>
      <fill>
        <patternFill patternType="none">
          <bgColor auto="1"/>
        </patternFill>
      </fill>
    </dxf>
    <dxf>
      <border outline="0">
        <bottom style="thin">
          <color rgb="FFA7D5A4"/>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
      <fill>
        <patternFill patternType="none">
          <bgColor auto="1"/>
        </patternFill>
      </fill>
    </dxf>
    <dxf>
      <numFmt numFmtId="19" formatCode="m/d/yyyy"/>
      <fill>
        <patternFill patternType="none">
          <bgColor auto="1"/>
        </patternFill>
      </fill>
    </dxf>
    <dxf>
      <numFmt numFmtId="19" formatCode="m/d/yyyy"/>
    </dxf>
    <dxf>
      <fill>
        <patternFill patternType="none">
          <bgColor auto="1"/>
        </patternFill>
      </fill>
    </dxf>
    <dxf>
      <fill>
        <patternFill patternType="none">
          <bgColor auto="1"/>
        </patternFill>
      </fill>
    </dxf>
    <dxf>
      <fill>
        <patternFill patternType="none">
          <bgColor auto="1"/>
        </patternFill>
      </fill>
    </dxf>
    <dxf>
      <numFmt numFmtId="19" formatCode="m/d/yyyy"/>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ndara"/>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fill>
        <patternFill patternType="none">
          <bgColor auto="1"/>
        </patternFill>
      </fill>
    </dxf>
    <dxf>
      <border outline="0">
        <bottom style="thin">
          <color theme="4" tint="0.39997558519241921"/>
        </bottom>
      </border>
    </dxf>
    <dxf>
      <font>
        <b/>
        <i val="0"/>
        <strike val="0"/>
        <condense val="0"/>
        <extend val="0"/>
        <outline val="0"/>
        <shadow val="0"/>
        <u val="none"/>
        <vertAlign val="baseline"/>
        <sz val="11"/>
        <color theme="0"/>
        <name val="Candara"/>
        <family val="2"/>
        <scheme val="minor"/>
      </font>
      <fill>
        <patternFill patternType="solid">
          <fgColor theme="4"/>
          <bgColor theme="4"/>
        </patternFill>
      </fill>
    </dxf>
  </dxfs>
  <tableStyles count="3" defaultTableStyle="TableStyleMedium2" defaultPivotStyle="PivotStyleLight16">
    <tableStyle name="Good Place Blue" pivot="0" table="0" count="10" xr9:uid="{85D994B9-E664-45B9-870D-1D0FF12CD852}">
      <tableStyleElement type="wholeTable" dxfId="835"/>
      <tableStyleElement type="headerRow" dxfId="834"/>
    </tableStyle>
    <tableStyle name="Good Place Green" pivot="0" table="0" count="10" xr9:uid="{29B76486-9565-412E-8EB6-4C83FFC16E16}">
      <tableStyleElement type="wholeTable" dxfId="822"/>
      <tableStyleElement type="headerRow" dxfId="821"/>
    </tableStyle>
    <tableStyle name="Invoices" table="0" count="12" xr9:uid="{46AE5014-A8FD-4CD0-8BE5-22988AE5FCCC}">
      <tableStyleElement type="wholeTable" dxfId="847"/>
      <tableStyleElement type="headerRow" dxfId="846"/>
      <tableStyleElement type="totalRow" dxfId="845"/>
      <tableStyleElement type="firstRowStripe" dxfId="844"/>
      <tableStyleElement type="firstColumnStripe" dxfId="843"/>
      <tableStyleElement type="firstSubtotalColumn" dxfId="842"/>
      <tableStyleElement type="firstSubtotalRow" dxfId="841"/>
      <tableStyleElement type="secondSubtotalRow" dxfId="840"/>
      <tableStyleElement type="firstRowSubheading" dxfId="839"/>
      <tableStyleElement type="secondRowSubheading" dxfId="838"/>
      <tableStyleElement type="pageFieldLabels" dxfId="837"/>
      <tableStyleElement type="pageFieldValues" dxfId="836"/>
    </tableStyle>
  </tableStyles>
  <colors>
    <mruColors>
      <color rgb="FF73C8FD"/>
    </mruColors>
  </colors>
  <extLst>
    <ext xmlns:x14="http://schemas.microsoft.com/office/spreadsheetml/2009/9/main" uri="{46F421CA-312F-682f-3DD2-61675219B42D}">
      <x14:dxfs count="16">
        <dxf>
          <font>
            <b/>
            <i val="0"/>
            <color theme="0"/>
          </font>
          <fill>
            <patternFill patternType="solid">
              <fgColor auto="1"/>
              <bgColor theme="4" tint="0.59996337778862885"/>
            </patternFill>
          </fill>
          <border diagonalUp="0" diagonalDown="0">
            <left/>
            <right/>
            <top/>
            <bottom/>
            <vertical/>
            <horizontal/>
          </border>
        </dxf>
        <dxf>
          <font>
            <b/>
            <i val="0"/>
            <color theme="0"/>
          </font>
          <fill>
            <patternFill patternType="solid">
              <fgColor auto="1"/>
              <bgColor theme="4" tint="0.59996337778862885"/>
            </patternFill>
          </fill>
          <border diagonalUp="0" diagonalDown="0">
            <left/>
            <right/>
            <top/>
            <bottom/>
            <vertical/>
            <horizontal/>
          </border>
        </dxf>
        <dxf>
          <font>
            <b/>
            <i val="0"/>
            <color theme="0"/>
          </font>
          <fill>
            <patternFill patternType="solid">
              <fgColor auto="1"/>
              <bgColor theme="4" tint="-0.499984740745262"/>
            </patternFill>
          </fill>
          <border diagonalUp="0" diagonalDown="0">
            <left/>
            <right/>
            <top/>
            <bottom/>
            <vertical/>
            <horizontal/>
          </border>
        </dxf>
        <dxf>
          <font>
            <b/>
            <i val="0"/>
            <color theme="0"/>
          </font>
          <fill>
            <patternFill patternType="solid">
              <fgColor auto="1"/>
              <bgColor theme="4" tint="-0.24994659260841701"/>
            </patternFill>
          </fill>
          <border diagonalUp="0" diagonalDown="0">
            <left/>
            <right/>
            <top/>
            <bottom/>
            <vertical/>
            <horizontal/>
          </border>
        </dxf>
        <dxf>
          <font>
            <b/>
            <i val="0"/>
            <color theme="0"/>
          </font>
          <fill>
            <patternFill patternType="solid">
              <fgColor theme="7" tint="0.59999389629810485"/>
              <bgColor theme="4" tint="0.39994506668294322"/>
            </patternFill>
          </fill>
          <border diagonalUp="0" diagonalDown="0">
            <left/>
            <right/>
            <top/>
            <bottom/>
            <vertical/>
            <horizontal/>
          </border>
        </dxf>
        <dxf>
          <font>
            <b/>
            <i val="0"/>
            <color theme="0"/>
          </font>
          <fill>
            <patternFill patternType="solid">
              <fgColor theme="7"/>
              <bgColor theme="4" tint="-0.24994659260841701"/>
            </patternFill>
          </fill>
          <border diagonalUp="0" diagonalDown="0">
            <left/>
            <right/>
            <top/>
            <bottom/>
            <vertical/>
            <horizontal/>
          </border>
        </dxf>
        <dxf>
          <font>
            <b/>
            <i val="0"/>
            <color theme="0"/>
          </font>
          <fill>
            <patternFill patternType="solid">
              <fgColor rgb="FFDFDFDF"/>
              <bgColor theme="4" tint="0.79998168889431442"/>
            </patternFill>
          </fill>
          <border diagonalUp="0" diagonalDown="0">
            <left/>
            <right/>
            <top/>
            <bottom/>
            <vertical/>
            <horizontal/>
          </border>
        </dxf>
        <dxf>
          <font>
            <b/>
            <i val="0"/>
            <color theme="0"/>
          </font>
          <fill>
            <patternFill patternType="solid">
              <fgColor rgb="FFC0C0C0"/>
              <bgColor theme="4"/>
            </patternFill>
          </fill>
          <border diagonalUp="0" diagonalDown="0">
            <left/>
            <right/>
            <top/>
            <bottom/>
            <vertical/>
            <horizontal/>
          </border>
        </dxf>
        <dxf>
          <font>
            <b/>
            <i val="0"/>
            <color theme="0"/>
          </font>
          <fill>
            <patternFill patternType="solid">
              <fgColor auto="1"/>
              <bgColor theme="7" tint="0.59996337778862885"/>
            </patternFill>
          </fill>
          <border diagonalUp="0" diagonalDown="0">
            <left/>
            <right/>
            <top/>
            <bottom/>
            <vertical/>
            <horizontal/>
          </border>
        </dxf>
        <dxf>
          <font>
            <b/>
            <i val="0"/>
            <color theme="0"/>
          </font>
          <fill>
            <patternFill patternType="solid">
              <fgColor auto="1"/>
              <bgColor theme="7" tint="0.59996337778862885"/>
            </patternFill>
          </fill>
          <border diagonalUp="0" diagonalDown="0">
            <left/>
            <right/>
            <top/>
            <bottom/>
            <vertical/>
            <horizontal/>
          </border>
        </dxf>
        <dxf>
          <font>
            <b/>
            <i val="0"/>
            <color theme="0"/>
          </font>
          <fill>
            <patternFill patternType="solid">
              <fgColor auto="1"/>
              <bgColor theme="7" tint="-0.499984740745262"/>
            </patternFill>
          </fill>
          <border diagonalUp="0" diagonalDown="0">
            <left/>
            <right/>
            <top/>
            <bottom/>
            <vertical/>
            <horizontal/>
          </border>
        </dxf>
        <dxf>
          <font>
            <b/>
            <i val="0"/>
            <color theme="0"/>
          </font>
          <fill>
            <patternFill patternType="solid">
              <fgColor auto="1"/>
              <bgColor theme="7" tint="-0.24994659260841701"/>
            </patternFill>
          </fill>
          <border diagonalUp="0" diagonalDown="0">
            <left/>
            <right/>
            <top/>
            <bottom/>
            <vertical/>
            <horizontal/>
          </border>
        </dxf>
        <dxf>
          <font>
            <b/>
            <i val="0"/>
            <color theme="0"/>
          </font>
          <fill>
            <patternFill patternType="solid">
              <fgColor theme="7" tint="0.59999389629810485"/>
              <bgColor theme="7" tint="0.39994506668294322"/>
            </patternFill>
          </fill>
          <border diagonalUp="0" diagonalDown="0">
            <left/>
            <right/>
            <top/>
            <bottom/>
            <vertical/>
            <horizontal/>
          </border>
        </dxf>
        <dxf>
          <font>
            <b/>
            <i val="0"/>
            <color theme="0"/>
          </font>
          <fill>
            <patternFill patternType="solid">
              <fgColor theme="7"/>
              <bgColor theme="7" tint="-0.24994659260841701"/>
            </patternFill>
          </fill>
          <border diagonalUp="0" diagonalDown="0">
            <left/>
            <right/>
            <top/>
            <bottom/>
            <vertical/>
            <horizontal/>
          </border>
        </dxf>
        <dxf>
          <font>
            <b/>
            <i val="0"/>
            <color theme="0"/>
          </font>
          <fill>
            <patternFill patternType="solid">
              <fgColor rgb="FFDFDFDF"/>
              <bgColor theme="7" tint="0.79998168889431442"/>
            </patternFill>
          </fill>
          <border diagonalUp="0" diagonalDown="0">
            <left/>
            <right/>
            <top/>
            <bottom/>
            <vertical/>
            <horizontal/>
          </border>
        </dxf>
        <dxf>
          <font>
            <b/>
            <i val="0"/>
            <color theme="0"/>
          </font>
          <fill>
            <patternFill patternType="solid">
              <fgColor rgb="FFC0C0C0"/>
              <bgColor theme="7"/>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Good Place Blu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Good Place Gree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pivotCacheDefinition" Target="pivotCache/pivotCacheDefinition21.xml"/><Relationship Id="rId47" Type="http://schemas.openxmlformats.org/officeDocument/2006/relationships/pivotTable" Target="pivotTables/pivotTable5.xml"/><Relationship Id="rId63" Type="http://schemas.openxmlformats.org/officeDocument/2006/relationships/customXml" Target="../customXml/item4.xml"/><Relationship Id="rId68" Type="http://schemas.openxmlformats.org/officeDocument/2006/relationships/customXml" Target="../customXml/item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3.xml"/><Relationship Id="rId37" Type="http://schemas.openxmlformats.org/officeDocument/2006/relationships/pivotCacheDefinition" Target="pivotCache/pivotCacheDefinition16.xml"/><Relationship Id="rId40" Type="http://schemas.openxmlformats.org/officeDocument/2006/relationships/pivotCacheDefinition" Target="pivotCache/pivotCacheDefinition19.xml"/><Relationship Id="rId45" Type="http://schemas.openxmlformats.org/officeDocument/2006/relationships/pivotTable" Target="pivotTables/pivotTable3.xml"/><Relationship Id="rId53" Type="http://schemas.openxmlformats.org/officeDocument/2006/relationships/theme" Target="theme/theme1.xml"/><Relationship Id="rId58" Type="http://schemas.openxmlformats.org/officeDocument/2006/relationships/powerPivotData" Target="model/item.data"/><Relationship Id="rId66" Type="http://schemas.openxmlformats.org/officeDocument/2006/relationships/customXml" Target="../customXml/item7.xml"/><Relationship Id="rId74"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microsoft.com/office/2007/relationships/slicerCache" Target="slicerCaches/slicerCache1.xml"/><Relationship Id="rId35" Type="http://schemas.openxmlformats.org/officeDocument/2006/relationships/pivotCacheDefinition" Target="pivotCache/pivotCacheDefinition14.xml"/><Relationship Id="rId43" Type="http://schemas.openxmlformats.org/officeDocument/2006/relationships/pivotTable" Target="pivotTables/pivotTable1.xml"/><Relationship Id="rId48" Type="http://schemas.openxmlformats.org/officeDocument/2006/relationships/pivotTable" Target="pivotTables/pivotTable6.xml"/><Relationship Id="rId56" Type="http://schemas.openxmlformats.org/officeDocument/2006/relationships/sharedStrings" Target="sharedStrings.xml"/><Relationship Id="rId64" Type="http://schemas.openxmlformats.org/officeDocument/2006/relationships/customXml" Target="../customXml/item5.xml"/><Relationship Id="rId69" Type="http://schemas.openxmlformats.org/officeDocument/2006/relationships/customXml" Target="../customXml/item10.xml"/><Relationship Id="rId77"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pivotTable" Target="pivotTables/pivotTable9.xml"/><Relationship Id="rId72"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46" Type="http://schemas.openxmlformats.org/officeDocument/2006/relationships/pivotTable" Target="pivotTables/pivotTable4.xml"/><Relationship Id="rId59" Type="http://schemas.openxmlformats.org/officeDocument/2006/relationships/calcChain" Target="calcChain.xml"/><Relationship Id="rId67" Type="http://schemas.openxmlformats.org/officeDocument/2006/relationships/customXml" Target="../customXml/item8.xml"/><Relationship Id="rId20" Type="http://schemas.openxmlformats.org/officeDocument/2006/relationships/pivotCacheDefinition" Target="pivotCache/pivotCacheDefinition2.xml"/><Relationship Id="rId41" Type="http://schemas.openxmlformats.org/officeDocument/2006/relationships/pivotCacheDefinition" Target="pivotCache/pivotCacheDefinition20.xml"/><Relationship Id="rId54" Type="http://schemas.openxmlformats.org/officeDocument/2006/relationships/connections" Target="connections.xml"/><Relationship Id="rId62" Type="http://schemas.openxmlformats.org/officeDocument/2006/relationships/customXml" Target="../customXml/item3.xml"/><Relationship Id="rId70" Type="http://schemas.openxmlformats.org/officeDocument/2006/relationships/customXml" Target="../customXml/item11.xml"/><Relationship Id="rId75"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5.xml"/><Relationship Id="rId49" Type="http://schemas.openxmlformats.org/officeDocument/2006/relationships/pivotTable" Target="pivotTables/pivotTable7.xml"/><Relationship Id="rId57" Type="http://schemas.openxmlformats.org/officeDocument/2006/relationships/sheetMetadata" Target="metadata.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pivotTable" Target="pivotTables/pivotTable2.xml"/><Relationship Id="rId52" Type="http://schemas.openxmlformats.org/officeDocument/2006/relationships/pivotTable" Target="pivotTables/pivotTable10.xml"/><Relationship Id="rId60" Type="http://schemas.openxmlformats.org/officeDocument/2006/relationships/customXml" Target="../customXml/item1.xml"/><Relationship Id="rId65" Type="http://schemas.openxmlformats.org/officeDocument/2006/relationships/customXml" Target="../customXml/item6.xml"/><Relationship Id="rId73" Type="http://schemas.openxmlformats.org/officeDocument/2006/relationships/customXml" Target="../customXml/item14.xml"/><Relationship Id="rId78"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34" Type="http://schemas.openxmlformats.org/officeDocument/2006/relationships/pivotCacheDefinition" Target="pivotCache/pivotCacheDefinition13.xml"/><Relationship Id="rId50" Type="http://schemas.openxmlformats.org/officeDocument/2006/relationships/pivotTable" Target="pivotTables/pivotTable8.xml"/><Relationship Id="rId55" Type="http://schemas.openxmlformats.org/officeDocument/2006/relationships/styles" Target="styles.xml"/><Relationship Id="rId76" Type="http://schemas.openxmlformats.org/officeDocument/2006/relationships/customXml" Target="../customXml/item17.xml"/><Relationship Id="rId7" Type="http://schemas.openxmlformats.org/officeDocument/2006/relationships/worksheet" Target="worksheets/sheet7.xml"/><Relationship Id="rId71" Type="http://schemas.openxmlformats.org/officeDocument/2006/relationships/customXml" Target="../customXml/item12.xml"/><Relationship Id="rId2" Type="http://schemas.openxmlformats.org/officeDocument/2006/relationships/worksheet" Target="worksheets/sheet2.xml"/><Relationship Id="rId29" Type="http://schemas.openxmlformats.org/officeDocument/2006/relationships/pivotCacheDefinition" Target="pivotCache/pivotCacheDefinition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Total Requests by Issue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Behavior</c:v>
              </c:pt>
              <c:pt idx="1">
                <c:v>Housing</c:v>
              </c:pt>
              <c:pt idx="2">
                <c:v>Resources</c:v>
              </c:pt>
              <c:pt idx="3">
                <c:v>Veterinary</c:v>
              </c:pt>
            </c:strLit>
          </c:cat>
          <c:val>
            <c:numLit>
              <c:formatCode>General</c:formatCode>
              <c:ptCount val="4"/>
              <c:pt idx="0">
                <c:v>23</c:v>
              </c:pt>
              <c:pt idx="1">
                <c:v>27</c:v>
              </c:pt>
              <c:pt idx="2">
                <c:v>55</c:v>
              </c:pt>
              <c:pt idx="3">
                <c:v>279</c:v>
              </c:pt>
            </c:numLit>
          </c:val>
          <c:extLst>
            <c:ext xmlns:c16="http://schemas.microsoft.com/office/drawing/2014/chart" uri="{C3380CC4-5D6E-409C-BE32-E72D297353CC}">
              <c16:uniqueId val="{00000000-DA3D-4C40-B45B-EC39445F26B7}"/>
            </c:ext>
          </c:extLst>
        </c:ser>
        <c:dLbls>
          <c:showLegendKey val="0"/>
          <c:showVal val="0"/>
          <c:showCatName val="0"/>
          <c:showSerName val="0"/>
          <c:showPercent val="0"/>
          <c:showBubbleSize val="0"/>
        </c:dLbls>
        <c:gapWidth val="55"/>
        <c:axId val="342922096"/>
        <c:axId val="422295455"/>
      </c:barChart>
      <c:catAx>
        <c:axId val="3429220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22295455"/>
        <c:crosses val="autoZero"/>
        <c:auto val="1"/>
        <c:lblAlgn val="ctr"/>
        <c:lblOffset val="100"/>
        <c:noMultiLvlLbl val="0"/>
        <c:extLst>
          <c:ext xmlns:c15="http://schemas.microsoft.com/office/drawing/2012/chart" uri="{F40574EE-89B7-4290-83BB-5DA773EAF853}">
            <c15:numFmt c:formatCode="General" c:sourceLinked="1"/>
          </c:ext>
        </c:extLst>
      </c:catAx>
      <c:valAx>
        <c:axId val="422295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34292209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Total Invoices by Need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Financial</c:v>
              </c:pt>
              <c:pt idx="1">
                <c:v>Transport</c:v>
              </c:pt>
            </c:strLit>
          </c:cat>
          <c:val>
            <c:numLit>
              <c:formatCode>General</c:formatCode>
              <c:ptCount val="2"/>
              <c:pt idx="0">
                <c:v>3</c:v>
              </c:pt>
              <c:pt idx="1">
                <c:v>1</c:v>
              </c:pt>
            </c:numLit>
          </c:val>
          <c:extLst>
            <c:ext xmlns:c16="http://schemas.microsoft.com/office/drawing/2014/chart" uri="{C3380CC4-5D6E-409C-BE32-E72D297353CC}">
              <c16:uniqueId val="{00000000-0DEB-42D7-9BA7-B589BC420B25}"/>
            </c:ext>
          </c:extLst>
        </c:ser>
        <c:dLbls>
          <c:dLblPos val="outEnd"/>
          <c:showLegendKey val="0"/>
          <c:showVal val="1"/>
          <c:showCatName val="0"/>
          <c:showSerName val="0"/>
          <c:showPercent val="0"/>
          <c:showBubbleSize val="0"/>
        </c:dLbls>
        <c:gapWidth val="100"/>
        <c:overlap val="-27"/>
        <c:axId val="655893695"/>
        <c:axId val="648939407"/>
      </c:barChart>
      <c:catAx>
        <c:axId val="6558936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648939407"/>
        <c:crosses val="autoZero"/>
        <c:auto val="1"/>
        <c:lblAlgn val="ctr"/>
        <c:lblOffset val="100"/>
        <c:noMultiLvlLbl val="0"/>
        <c:extLst>
          <c:ext xmlns:c15="http://schemas.microsoft.com/office/drawing/2012/chart" uri="{F40574EE-89B7-4290-83BB-5DA773EAF853}">
            <c15:numFmt c:formatCode="General" c:sourceLinked="1"/>
          </c:ext>
        </c:extLst>
      </c:catAx>
      <c:valAx>
        <c:axId val="64893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65589369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Tracking.xlsx]PivotChartTable10</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Requests Fulfilled by Issue</a:t>
            </a:r>
            <a:r>
              <a:rPr lang="en-US" b="1" baseline="0">
                <a:solidFill>
                  <a:schemeClr val="accent6"/>
                </a:solidFill>
              </a:rPr>
              <a:t> Type</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Behavior</c:v>
              </c:pt>
              <c:pt idx="1">
                <c:v>Housing</c:v>
              </c:pt>
              <c:pt idx="2">
                <c:v>Resources</c:v>
              </c:pt>
              <c:pt idx="3">
                <c:v>Veterinary</c:v>
              </c:pt>
            </c:strLit>
          </c:cat>
          <c:val>
            <c:numLit>
              <c:formatCode>General</c:formatCode>
              <c:ptCount val="4"/>
              <c:pt idx="0">
                <c:v>15</c:v>
              </c:pt>
              <c:pt idx="1">
                <c:v>14</c:v>
              </c:pt>
              <c:pt idx="2">
                <c:v>30</c:v>
              </c:pt>
              <c:pt idx="3">
                <c:v>148</c:v>
              </c:pt>
            </c:numLit>
          </c:val>
          <c:extLst>
            <c:ext xmlns:c16="http://schemas.microsoft.com/office/drawing/2014/chart" uri="{C3380CC4-5D6E-409C-BE32-E72D297353CC}">
              <c16:uniqueId val="{00000000-0B16-49CD-B570-1ACA136FE2B7}"/>
            </c:ext>
          </c:extLst>
        </c:ser>
        <c:dLbls>
          <c:showLegendKey val="0"/>
          <c:showVal val="0"/>
          <c:showCatName val="0"/>
          <c:showSerName val="0"/>
          <c:showPercent val="0"/>
          <c:showBubbleSize val="0"/>
        </c:dLbls>
        <c:gapWidth val="55"/>
        <c:axId val="427083487"/>
        <c:axId val="139965839"/>
      </c:barChart>
      <c:catAx>
        <c:axId val="42708348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139965839"/>
        <c:crosses val="autoZero"/>
        <c:auto val="1"/>
        <c:lblAlgn val="ctr"/>
        <c:lblOffset val="100"/>
        <c:noMultiLvlLbl val="0"/>
        <c:extLst>
          <c:ext xmlns:c15="http://schemas.microsoft.com/office/drawing/2012/chart" uri="{F40574EE-89B7-4290-83BB-5DA773EAF853}">
            <c15:numFmt c:formatCode="General" c:sourceLinked="1"/>
          </c:ext>
        </c:extLst>
      </c:catAx>
      <c:valAx>
        <c:axId val="13996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2708348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Requests Fulfilled</a:t>
            </a:r>
          </a:p>
        </c:rich>
      </c:tx>
      <c:layout>
        <c:manualLayout>
          <c:xMode val="edge"/>
          <c:yMode val="edge"/>
          <c:x val="0.1240644017694181"/>
          <c:y val="2.61096784671905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3"/>
          </a:solidFill>
          <a:ln>
            <a:noFill/>
          </a:ln>
          <a:effectLst/>
        </c:spPr>
      </c:pivotFmt>
    </c:pivotFmts>
    <c:plotArea>
      <c:layout>
        <c:manualLayout>
          <c:layoutTarget val="inner"/>
          <c:xMode val="edge"/>
          <c:yMode val="edge"/>
          <c:x val="5.0705147657759811E-2"/>
          <c:y val="0.19428404782735492"/>
          <c:w val="0.66432086614173225"/>
          <c:h val="0.73222964842790805"/>
        </c:manualLayout>
      </c:layout>
      <c:pieChart>
        <c:varyColors val="1"/>
        <c:ser>
          <c:idx val="0"/>
          <c:order val="0"/>
          <c:tx>
            <c:v>Total</c:v>
          </c:tx>
          <c:spPr>
            <a:solidFill>
              <a:schemeClr val="accent3"/>
            </a:solidFill>
          </c:spPr>
          <c:dPt>
            <c:idx val="0"/>
            <c:bubble3D val="0"/>
            <c:spPr>
              <a:solidFill>
                <a:schemeClr val="accent4"/>
              </a:solidFill>
              <a:ln>
                <a:noFill/>
              </a:ln>
              <a:effectLst/>
            </c:spPr>
            <c:extLst>
              <c:ext xmlns:c16="http://schemas.microsoft.com/office/drawing/2014/chart" uri="{C3380CC4-5D6E-409C-BE32-E72D297353CC}">
                <c16:uniqueId val="{00000002-FE37-4813-8713-F8DB8D45099F}"/>
              </c:ext>
            </c:extLst>
          </c:dPt>
          <c:dPt>
            <c:idx val="1"/>
            <c:bubble3D val="0"/>
            <c:spPr>
              <a:solidFill>
                <a:schemeClr val="accent3"/>
              </a:solidFill>
              <a:ln>
                <a:noFill/>
              </a:ln>
              <a:effectLst/>
            </c:spPr>
            <c:extLst>
              <c:ext xmlns:c16="http://schemas.microsoft.com/office/drawing/2014/chart" uri="{C3380CC4-5D6E-409C-BE32-E72D297353CC}">
                <c16:uniqueId val="{00000003-FE37-4813-8713-F8DB8D45099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177</c:v>
              </c:pt>
              <c:pt idx="1">
                <c:v>207</c:v>
              </c:pt>
            </c:numLit>
          </c:val>
          <c:extLst>
            <c:ext xmlns:c16="http://schemas.microsoft.com/office/drawing/2014/chart" uri="{C3380CC4-5D6E-409C-BE32-E72D297353CC}">
              <c16:uniqueId val="{00000000-FE37-4813-8713-F8DB8D45099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175379193219517"/>
          <c:y val="0.40053852491739506"/>
          <c:w val="0.20345590934744848"/>
          <c:h val="0.234376640419947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a:solidFill>
                  <a:schemeClr val="accent6"/>
                </a:solidFill>
              </a:rPr>
              <a:t>Requests Fulfilled by Need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Financial</c:v>
              </c:pt>
              <c:pt idx="1">
                <c:v>Information</c:v>
              </c:pt>
              <c:pt idx="2">
                <c:v>Partnership</c:v>
              </c:pt>
              <c:pt idx="3">
                <c:v>Training</c:v>
              </c:pt>
              <c:pt idx="4">
                <c:v>Transport</c:v>
              </c:pt>
            </c:strLit>
          </c:cat>
          <c:val>
            <c:numLit>
              <c:formatCode>General</c:formatCode>
              <c:ptCount val="5"/>
              <c:pt idx="0">
                <c:v>42</c:v>
              </c:pt>
              <c:pt idx="1">
                <c:v>137</c:v>
              </c:pt>
              <c:pt idx="2">
                <c:v>10</c:v>
              </c:pt>
              <c:pt idx="3">
                <c:v>2</c:v>
              </c:pt>
              <c:pt idx="4">
                <c:v>16</c:v>
              </c:pt>
            </c:numLit>
          </c:val>
          <c:extLst>
            <c:ext xmlns:c16="http://schemas.microsoft.com/office/drawing/2014/chart" uri="{C3380CC4-5D6E-409C-BE32-E72D297353CC}">
              <c16:uniqueId val="{00000000-B2E2-4FF1-A362-B44279EE0DB8}"/>
            </c:ext>
          </c:extLst>
        </c:ser>
        <c:dLbls>
          <c:dLblPos val="inEnd"/>
          <c:showLegendKey val="0"/>
          <c:showVal val="1"/>
          <c:showCatName val="0"/>
          <c:showSerName val="0"/>
          <c:showPercent val="0"/>
          <c:showBubbleSize val="0"/>
        </c:dLbls>
        <c:gapWidth val="55"/>
        <c:axId val="655864927"/>
        <c:axId val="44541328"/>
      </c:barChart>
      <c:catAx>
        <c:axId val="6558649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4541328"/>
        <c:crosses val="autoZero"/>
        <c:auto val="1"/>
        <c:lblAlgn val="ctr"/>
        <c:lblOffset val="100"/>
        <c:noMultiLvlLbl val="0"/>
        <c:extLst>
          <c:ext xmlns:c15="http://schemas.microsoft.com/office/drawing/2012/chart" uri="{F40574EE-89B7-4290-83BB-5DA773EAF853}">
            <c15:numFmt c:formatCode="General" c:sourceLinked="1"/>
          </c:ext>
        </c:extLst>
      </c:catAx>
      <c:valAx>
        <c:axId val="4454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65586492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extLst>
    <c:ext xmlns:c15="http://schemas.microsoft.com/office/drawing/2012/chart" uri="{723BEF56-08C2-4564-9609-F4CBC75E7E54}">
      <c15:pivotSource>
        <c15:name>[Pet Support Tracking.xlsx]PivotChartTable4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Requests Fulfilled by Issue</a:t>
            </a:r>
            <a:r>
              <a:rPr lang="en-US" b="1" baseline="0">
                <a:solidFill>
                  <a:schemeClr val="accent6"/>
                </a:solidFill>
              </a:rPr>
              <a:t> Type</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Behavior</c:v>
              </c:pt>
              <c:pt idx="1">
                <c:v>Housing</c:v>
              </c:pt>
              <c:pt idx="2">
                <c:v>Resources</c:v>
              </c:pt>
              <c:pt idx="3">
                <c:v>Veterinary</c:v>
              </c:pt>
            </c:strLit>
          </c:cat>
          <c:val>
            <c:numLit>
              <c:formatCode>General</c:formatCode>
              <c:ptCount val="4"/>
              <c:pt idx="0">
                <c:v>15</c:v>
              </c:pt>
              <c:pt idx="1">
                <c:v>14</c:v>
              </c:pt>
              <c:pt idx="2">
                <c:v>30</c:v>
              </c:pt>
              <c:pt idx="3">
                <c:v>148</c:v>
              </c:pt>
            </c:numLit>
          </c:val>
          <c:extLst>
            <c:ext xmlns:c16="http://schemas.microsoft.com/office/drawing/2014/chart" uri="{C3380CC4-5D6E-409C-BE32-E72D297353CC}">
              <c16:uniqueId val="{00000000-0B16-49CD-B570-1ACA136FE2B7}"/>
            </c:ext>
          </c:extLst>
        </c:ser>
        <c:dLbls>
          <c:showLegendKey val="0"/>
          <c:showVal val="0"/>
          <c:showCatName val="0"/>
          <c:showSerName val="0"/>
          <c:showPercent val="0"/>
          <c:showBubbleSize val="0"/>
        </c:dLbls>
        <c:gapWidth val="55"/>
        <c:axId val="427083487"/>
        <c:axId val="139965839"/>
      </c:barChart>
      <c:catAx>
        <c:axId val="42708348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139965839"/>
        <c:crosses val="autoZero"/>
        <c:auto val="1"/>
        <c:lblAlgn val="ctr"/>
        <c:lblOffset val="100"/>
        <c:noMultiLvlLbl val="0"/>
        <c:extLst>
          <c:ext xmlns:c15="http://schemas.microsoft.com/office/drawing/2012/chart" uri="{F40574EE-89B7-4290-83BB-5DA773EAF853}">
            <c15:numFmt c:formatCode="General" c:sourceLinked="1"/>
          </c:ext>
        </c:extLst>
      </c:catAx>
      <c:valAx>
        <c:axId val="13996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2708348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Tracking.xlsx]PivotChartTable2</c15:name>
        <c15:fmtId val="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a:solidFill>
                  <a:schemeClr val="accent6"/>
                </a:solidFill>
              </a:rPr>
              <a:t>Requests Fulfilled by Need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Financial</c:v>
              </c:pt>
              <c:pt idx="1">
                <c:v>Information</c:v>
              </c:pt>
              <c:pt idx="2">
                <c:v>Partnership</c:v>
              </c:pt>
              <c:pt idx="3">
                <c:v>Training</c:v>
              </c:pt>
              <c:pt idx="4">
                <c:v>Transport</c:v>
              </c:pt>
            </c:strLit>
          </c:cat>
          <c:val>
            <c:numLit>
              <c:formatCode>General</c:formatCode>
              <c:ptCount val="5"/>
              <c:pt idx="0">
                <c:v>42</c:v>
              </c:pt>
              <c:pt idx="1">
                <c:v>137</c:v>
              </c:pt>
              <c:pt idx="2">
                <c:v>10</c:v>
              </c:pt>
              <c:pt idx="3">
                <c:v>2</c:v>
              </c:pt>
              <c:pt idx="4">
                <c:v>16</c:v>
              </c:pt>
            </c:numLit>
          </c:val>
          <c:extLst>
            <c:ext xmlns:c16="http://schemas.microsoft.com/office/drawing/2014/chart" uri="{C3380CC4-5D6E-409C-BE32-E72D297353CC}">
              <c16:uniqueId val="{00000000-B2E2-4FF1-A362-B44279EE0DB8}"/>
            </c:ext>
          </c:extLst>
        </c:ser>
        <c:dLbls>
          <c:dLblPos val="inEnd"/>
          <c:showLegendKey val="0"/>
          <c:showVal val="1"/>
          <c:showCatName val="0"/>
          <c:showSerName val="0"/>
          <c:showPercent val="0"/>
          <c:showBubbleSize val="0"/>
        </c:dLbls>
        <c:gapWidth val="55"/>
        <c:axId val="655864927"/>
        <c:axId val="44541328"/>
      </c:barChart>
      <c:catAx>
        <c:axId val="6558649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4541328"/>
        <c:crosses val="autoZero"/>
        <c:auto val="1"/>
        <c:lblAlgn val="ctr"/>
        <c:lblOffset val="100"/>
        <c:noMultiLvlLbl val="0"/>
        <c:extLst>
          <c:ext xmlns:c15="http://schemas.microsoft.com/office/drawing/2012/chart" uri="{F40574EE-89B7-4290-83BB-5DA773EAF853}">
            <c15:numFmt c:formatCode="General" c:sourceLinked="1"/>
          </c:ext>
        </c:extLst>
      </c:catAx>
      <c:valAx>
        <c:axId val="4454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65586492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extLst>
    <c:ext xmlns:c15="http://schemas.microsoft.com/office/drawing/2012/chart" uri="{723BEF56-08C2-4564-9609-F4CBC75E7E54}">
      <c15:pivotSource>
        <c15:name>[Pet Support Tracking.xlsx]PivotChartTable4</c15:name>
        <c15:fmtId val="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Requests by Species</a:t>
            </a:r>
          </a:p>
        </c:rich>
      </c:tx>
      <c:layout>
        <c:manualLayout>
          <c:xMode val="edge"/>
          <c:yMode val="edge"/>
          <c:x val="0.22749999999999998"/>
          <c:y val="1.5243902439024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4"/>
          </a:solidFill>
          <a:ln>
            <a:noFill/>
          </a:ln>
          <a:effectLst/>
        </c:spPr>
      </c:pivotFmt>
      <c:pivotFmt>
        <c:idx val="3"/>
        <c:spPr>
          <a:solidFill>
            <a:schemeClr val="accent2"/>
          </a:solidFill>
          <a:ln>
            <a:noFill/>
          </a:ln>
          <a:effectLst/>
        </c:spPr>
      </c:pivotFmt>
      <c:pivotFmt>
        <c:idx val="4"/>
        <c:spPr>
          <a:solidFill>
            <a:schemeClr val="accent5"/>
          </a:solidFill>
          <a:ln>
            <a:noFill/>
          </a:ln>
          <a:effectLst/>
        </c:spPr>
      </c:pivotFmt>
      <c:pivotFmt>
        <c:idx val="5"/>
        <c:spPr>
          <a:solidFill>
            <a:schemeClr val="accent1"/>
          </a:solidFill>
          <a:ln>
            <a:noFill/>
          </a:ln>
          <a:effectLst/>
        </c:spPr>
      </c:pivotFmt>
    </c:pivotFmts>
    <c:plotArea>
      <c:layout>
        <c:manualLayout>
          <c:layoutTarget val="inner"/>
          <c:xMode val="edge"/>
          <c:yMode val="edge"/>
          <c:x val="9.7635061242344709E-2"/>
          <c:y val="0.18940648806094357"/>
          <c:w val="0.82597604986876638"/>
          <c:h val="0.60437271941617055"/>
        </c:manualLayout>
      </c:layout>
      <c:pieChart>
        <c:varyColors val="1"/>
        <c:ser>
          <c:idx val="0"/>
          <c:order val="0"/>
          <c:tx>
            <c:v>Total</c:v>
          </c:tx>
          <c:dPt>
            <c:idx val="0"/>
            <c:bubble3D val="0"/>
            <c:spPr>
              <a:solidFill>
                <a:schemeClr val="accent3"/>
              </a:solidFill>
              <a:ln>
                <a:noFill/>
              </a:ln>
              <a:effectLst/>
            </c:spPr>
            <c:extLst>
              <c:ext xmlns:c16="http://schemas.microsoft.com/office/drawing/2014/chart" uri="{C3380CC4-5D6E-409C-BE32-E72D297353CC}">
                <c16:uniqueId val="{00000002-A651-40D9-BFC7-B46ABDFE8C50}"/>
              </c:ext>
            </c:extLst>
          </c:dPt>
          <c:dPt>
            <c:idx val="1"/>
            <c:bubble3D val="0"/>
            <c:spPr>
              <a:solidFill>
                <a:schemeClr val="accent4"/>
              </a:solidFill>
              <a:ln>
                <a:noFill/>
              </a:ln>
              <a:effectLst/>
            </c:spPr>
            <c:extLst>
              <c:ext xmlns:c16="http://schemas.microsoft.com/office/drawing/2014/chart" uri="{C3380CC4-5D6E-409C-BE32-E72D297353CC}">
                <c16:uniqueId val="{00000003-A651-40D9-BFC7-B46ABDFE8C50}"/>
              </c:ext>
            </c:extLst>
          </c:dPt>
          <c:cat>
            <c:strLit>
              <c:ptCount val="2"/>
              <c:pt idx="0">
                <c:v>Cat</c:v>
              </c:pt>
              <c:pt idx="1">
                <c:v>Dog</c:v>
              </c:pt>
            </c:strLit>
          </c:cat>
          <c:val>
            <c:numLit>
              <c:formatCode>General</c:formatCode>
              <c:ptCount val="2"/>
              <c:pt idx="0">
                <c:v>28</c:v>
              </c:pt>
              <c:pt idx="1">
                <c:v>27</c:v>
              </c:pt>
            </c:numLit>
          </c:val>
          <c:extLst>
            <c:ext xmlns:c16="http://schemas.microsoft.com/office/drawing/2014/chart" uri="{C3380CC4-5D6E-409C-BE32-E72D297353CC}">
              <c16:uniqueId val="{00000000-A651-40D9-BFC7-B46ABDFE8C50}"/>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4.5115923009623811E-2"/>
          <c:y val="0.80808142600376953"/>
          <c:w val="0.9444903762029746"/>
          <c:h val="0.169721015727640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Requests by Need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Financial</c:v>
              </c:pt>
              <c:pt idx="1">
                <c:v>Information</c:v>
              </c:pt>
              <c:pt idx="2">
                <c:v>Partnership</c:v>
              </c:pt>
              <c:pt idx="3">
                <c:v>Transport</c:v>
              </c:pt>
            </c:strLit>
          </c:cat>
          <c:val>
            <c:numLit>
              <c:formatCode>General</c:formatCode>
              <c:ptCount val="4"/>
              <c:pt idx="0">
                <c:v>7</c:v>
              </c:pt>
              <c:pt idx="1">
                <c:v>19</c:v>
              </c:pt>
              <c:pt idx="2">
                <c:v>23</c:v>
              </c:pt>
              <c:pt idx="3">
                <c:v>6</c:v>
              </c:pt>
            </c:numLit>
          </c:val>
          <c:extLst>
            <c:ext xmlns:c16="http://schemas.microsoft.com/office/drawing/2014/chart" uri="{C3380CC4-5D6E-409C-BE32-E72D297353CC}">
              <c16:uniqueId val="{00000000-6C0B-413C-9CE5-0A869E52C794}"/>
            </c:ext>
          </c:extLst>
        </c:ser>
        <c:dLbls>
          <c:dLblPos val="outEnd"/>
          <c:showLegendKey val="0"/>
          <c:showVal val="1"/>
          <c:showCatName val="0"/>
          <c:showSerName val="0"/>
          <c:showPercent val="0"/>
          <c:showBubbleSize val="0"/>
        </c:dLbls>
        <c:gapWidth val="55"/>
        <c:axId val="488449919"/>
        <c:axId val="1817558096"/>
      </c:barChart>
      <c:catAx>
        <c:axId val="48844991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1817558096"/>
        <c:crosses val="autoZero"/>
        <c:auto val="1"/>
        <c:lblAlgn val="ctr"/>
        <c:lblOffset val="100"/>
        <c:noMultiLvlLbl val="0"/>
        <c:extLst>
          <c:ext xmlns:c15="http://schemas.microsoft.com/office/drawing/2012/chart" uri="{F40574EE-89B7-4290-83BB-5DA773EAF853}">
            <c15:numFmt c:formatCode="General" c:sourceLinked="1"/>
          </c:ext>
        </c:extLst>
      </c:catAx>
      <c:valAx>
        <c:axId val="181755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844991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r>
              <a:rPr lang="en-US" b="1">
                <a:solidFill>
                  <a:schemeClr val="accent6"/>
                </a:solidFill>
              </a:rPr>
              <a:t>Invoice Average by Need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Financial</c:v>
              </c:pt>
              <c:pt idx="1">
                <c:v>Transport</c:v>
              </c:pt>
            </c:strLit>
          </c:cat>
          <c:val>
            <c:numLit>
              <c:formatCode>"$"#,##0</c:formatCode>
              <c:ptCount val="2"/>
              <c:pt idx="0">
                <c:v>63.333333333333336</c:v>
              </c:pt>
              <c:pt idx="1">
                <c:v>35</c:v>
              </c:pt>
            </c:numLit>
          </c:val>
          <c:extLst>
            <c:ext xmlns:c16="http://schemas.microsoft.com/office/drawing/2014/chart" uri="{C3380CC4-5D6E-409C-BE32-E72D297353CC}">
              <c16:uniqueId val="{00000000-A49C-46F1-83BE-BBA597A12844}"/>
            </c:ext>
          </c:extLst>
        </c:ser>
        <c:dLbls>
          <c:dLblPos val="outEnd"/>
          <c:showLegendKey val="0"/>
          <c:showVal val="1"/>
          <c:showCatName val="0"/>
          <c:showSerName val="0"/>
          <c:showPercent val="0"/>
          <c:showBubbleSize val="0"/>
        </c:dLbls>
        <c:gapWidth val="100"/>
        <c:overlap val="-27"/>
        <c:axId val="427115967"/>
        <c:axId val="648927407"/>
      </c:barChart>
      <c:catAx>
        <c:axId val="4271159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648927407"/>
        <c:crosses val="autoZero"/>
        <c:auto val="1"/>
        <c:lblAlgn val="ctr"/>
        <c:lblOffset val="100"/>
        <c:noMultiLvlLbl val="0"/>
        <c:extLst>
          <c:ext xmlns:c15="http://schemas.microsoft.com/office/drawing/2012/chart" uri="{F40574EE-89B7-4290-83BB-5DA773EAF853}">
            <c15:numFmt c:formatCode="General" c:sourceLinked="1"/>
          </c:ext>
        </c:extLst>
      </c:catAx>
      <c:valAx>
        <c:axId val="64892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427115967"/>
        <c:crosses val="autoZero"/>
        <c:crossBetween val="between"/>
        <c:extLst>
          <c:ext xmlns:c15="http://schemas.microsoft.com/office/drawing/2012/chart" uri="{F40574EE-89B7-4290-83BB-5DA773EAF853}">
            <c15:numFmt c:formatCode="&quot;$&quot;#,##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[Pet Support Tracking.xlsx]PivotChartTable9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78105</xdr:colOff>
      <xdr:row>0</xdr:row>
      <xdr:rowOff>72390</xdr:rowOff>
    </xdr:from>
    <xdr:to>
      <xdr:col>5</xdr:col>
      <xdr:colOff>270509</xdr:colOff>
      <xdr:row>6</xdr:row>
      <xdr:rowOff>148826</xdr:rowOff>
    </xdr:to>
    <xdr:sp macro="" textlink="">
      <xdr:nvSpPr>
        <xdr:cNvPr id="2" name="TextBox 1">
          <a:extLst>
            <a:ext uri="{FF2B5EF4-FFF2-40B4-BE49-F238E27FC236}">
              <a16:creationId xmlns:a16="http://schemas.microsoft.com/office/drawing/2014/main" id="{B699FF90-A2D8-5A2C-4462-DD8B629B5EE8}"/>
            </a:ext>
          </a:extLst>
        </xdr:cNvPr>
        <xdr:cNvSpPr txBox="1"/>
      </xdr:nvSpPr>
      <xdr:spPr>
        <a:xfrm>
          <a:off x="78105" y="72390"/>
          <a:ext cx="3621404" cy="12194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600" b="1">
              <a:solidFill>
                <a:schemeClr val="accent1"/>
              </a:solidFill>
            </a:rPr>
            <a:t>Schur County   Pet Support 2022</a:t>
          </a:r>
        </a:p>
      </xdr:txBody>
    </xdr:sp>
    <xdr:clientData/>
  </xdr:twoCellAnchor>
  <xdr:twoCellAnchor editAs="absolute">
    <xdr:from>
      <xdr:col>0</xdr:col>
      <xdr:colOff>110491</xdr:colOff>
      <xdr:row>7</xdr:row>
      <xdr:rowOff>3810</xdr:rowOff>
    </xdr:from>
    <xdr:to>
      <xdr:col>4</xdr:col>
      <xdr:colOff>110491</xdr:colOff>
      <xdr:row>31</xdr:row>
      <xdr:rowOff>3810</xdr:rowOff>
    </xdr:to>
    <xdr:graphicFrame macro="">
      <xdr:nvGraphicFramePr>
        <xdr:cNvPr id="3" name="Total_Requests_by_Issue">
          <a:extLst>
            <a:ext uri="{FF2B5EF4-FFF2-40B4-BE49-F238E27FC236}">
              <a16:creationId xmlns:a16="http://schemas.microsoft.com/office/drawing/2014/main" id="{D0C0B6DC-18B6-E6B9-B282-D630A101D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148590</xdr:colOff>
      <xdr:row>7</xdr:row>
      <xdr:rowOff>3810</xdr:rowOff>
    </xdr:from>
    <xdr:to>
      <xdr:col>8</xdr:col>
      <xdr:colOff>148590</xdr:colOff>
      <xdr:row>31</xdr:row>
      <xdr:rowOff>3810</xdr:rowOff>
    </xdr:to>
    <xdr:graphicFrame macro="">
      <xdr:nvGraphicFramePr>
        <xdr:cNvPr id="4" name="Fulfilled_requests_by_Type">
          <a:extLst>
            <a:ext uri="{FF2B5EF4-FFF2-40B4-BE49-F238E27FC236}">
              <a16:creationId xmlns:a16="http://schemas.microsoft.com/office/drawing/2014/main" id="{C86C8666-1AC1-3C5C-3C0E-3E62F5657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453389</xdr:colOff>
      <xdr:row>0</xdr:row>
      <xdr:rowOff>34289</xdr:rowOff>
    </xdr:from>
    <xdr:to>
      <xdr:col>14</xdr:col>
      <xdr:colOff>30479</xdr:colOff>
      <xdr:row>9</xdr:row>
      <xdr:rowOff>148589</xdr:rowOff>
    </xdr:to>
    <xdr:graphicFrame macro="">
      <xdr:nvGraphicFramePr>
        <xdr:cNvPr id="5" name="Requests Fulfilled">
          <a:extLst>
            <a:ext uri="{FF2B5EF4-FFF2-40B4-BE49-F238E27FC236}">
              <a16:creationId xmlns:a16="http://schemas.microsoft.com/office/drawing/2014/main" id="{0D4C0C4E-84E7-A9E9-8178-CE963096E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339090</xdr:colOff>
      <xdr:row>0</xdr:row>
      <xdr:rowOff>72390</xdr:rowOff>
    </xdr:from>
    <xdr:to>
      <xdr:col>12</xdr:col>
      <xdr:colOff>72390</xdr:colOff>
      <xdr:row>6</xdr:row>
      <xdr:rowOff>152400</xdr:rowOff>
    </xdr:to>
    <mc:AlternateContent xmlns:mc="http://schemas.openxmlformats.org/markup-compatibility/2006">
      <mc:Choice xmlns:a14="http://schemas.microsoft.com/office/drawing/2010/main" Requires="a14">
        <xdr:graphicFrame macro="">
          <xdr:nvGraphicFramePr>
            <xdr:cNvPr id="7" name="Request Date Month Name">
              <a:extLst>
                <a:ext uri="{FF2B5EF4-FFF2-40B4-BE49-F238E27FC236}">
                  <a16:creationId xmlns:a16="http://schemas.microsoft.com/office/drawing/2014/main" id="{5EEE894C-0E92-E93F-8CDE-833377E2201A}"/>
                </a:ext>
              </a:extLst>
            </xdr:cNvPr>
            <xdr:cNvGraphicFramePr/>
          </xdr:nvGraphicFramePr>
          <xdr:xfrm>
            <a:off x="0" y="0"/>
            <a:ext cx="0" cy="0"/>
          </xdr:xfrm>
          <a:graphic>
            <a:graphicData uri="http://schemas.microsoft.com/office/drawing/2010/slicer">
              <sle:slicer xmlns:sle="http://schemas.microsoft.com/office/drawing/2010/slicer" name="Request Date Month Name"/>
            </a:graphicData>
          </a:graphic>
        </xdr:graphicFrame>
      </mc:Choice>
      <mc:Fallback>
        <xdr:sp macro="" textlink="">
          <xdr:nvSpPr>
            <xdr:cNvPr id="0" name=""/>
            <xdr:cNvSpPr>
              <a:spLocks noTextEdit="1"/>
            </xdr:cNvSpPr>
          </xdr:nvSpPr>
          <xdr:spPr>
            <a:xfrm>
              <a:off x="3768090" y="72390"/>
              <a:ext cx="4533900" cy="1223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407668</xdr:colOff>
      <xdr:row>25</xdr:row>
      <xdr:rowOff>182880</xdr:rowOff>
    </xdr:from>
    <xdr:to>
      <xdr:col>13</xdr:col>
      <xdr:colOff>674700</xdr:colOff>
      <xdr:row>30</xdr:row>
      <xdr:rowOff>144780</xdr:rowOff>
    </xdr:to>
    <xdr:grpSp>
      <xdr:nvGrpSpPr>
        <xdr:cNvPr id="19" name="Group 18">
          <a:extLst>
            <a:ext uri="{FF2B5EF4-FFF2-40B4-BE49-F238E27FC236}">
              <a16:creationId xmlns:a16="http://schemas.microsoft.com/office/drawing/2014/main" id="{A2535A2C-4E29-AA22-DC98-FFD36D365AB1}"/>
            </a:ext>
          </a:extLst>
        </xdr:cNvPr>
        <xdr:cNvGrpSpPr/>
      </xdr:nvGrpSpPr>
      <xdr:grpSpPr>
        <a:xfrm>
          <a:off x="8637268" y="4945380"/>
          <a:ext cx="1829132" cy="914400"/>
          <a:chOff x="8682988" y="3189340"/>
          <a:chExt cx="1831037" cy="918092"/>
        </a:xfrm>
      </xdr:grpSpPr>
      <xdr:sp macro="" textlink="Total_Invoice_Amount">
        <xdr:nvSpPr>
          <xdr:cNvPr id="8" name="Rectangle: Rounded Corners 7">
            <a:extLst>
              <a:ext uri="{FF2B5EF4-FFF2-40B4-BE49-F238E27FC236}">
                <a16:creationId xmlns:a16="http://schemas.microsoft.com/office/drawing/2014/main" id="{D6180FA8-5E73-D216-68B1-791FB4A129BA}"/>
              </a:ext>
            </a:extLst>
          </xdr:cNvPr>
          <xdr:cNvSpPr/>
        </xdr:nvSpPr>
        <xdr:spPr>
          <a:xfrm>
            <a:off x="8682988" y="3191191"/>
            <a:ext cx="1825007" cy="916241"/>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9EE6F24E-9C7E-4C44-9F93-753489FF14B4}" type="TxLink">
              <a:rPr lang="en-US" sz="1800" b="1" i="0" u="none" strike="noStrike">
                <a:solidFill>
                  <a:srgbClr val="FFFFFF"/>
                </a:solidFill>
                <a:latin typeface="Candara"/>
              </a:rPr>
              <a:pPr algn="ctr"/>
              <a:t>$12,010.00</a:t>
            </a:fld>
            <a:endParaRPr lang="en-US" sz="1800" b="1"/>
          </a:p>
        </xdr:txBody>
      </xdr:sp>
      <xdr:sp macro="" textlink="">
        <xdr:nvSpPr>
          <xdr:cNvPr id="9" name="TextBox 8">
            <a:extLst>
              <a:ext uri="{FF2B5EF4-FFF2-40B4-BE49-F238E27FC236}">
                <a16:creationId xmlns:a16="http://schemas.microsoft.com/office/drawing/2014/main" id="{86EF6592-2241-42FC-3453-9AA488EC7C3F}"/>
              </a:ext>
            </a:extLst>
          </xdr:cNvPr>
          <xdr:cNvSpPr txBox="1"/>
        </xdr:nvSpPr>
        <xdr:spPr>
          <a:xfrm>
            <a:off x="8689019" y="3189340"/>
            <a:ext cx="1825006" cy="603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bg1"/>
                </a:solidFill>
              </a:rPr>
              <a:t>Total</a:t>
            </a:r>
            <a:r>
              <a:rPr lang="en-US" sz="1600" b="1" baseline="0">
                <a:solidFill>
                  <a:schemeClr val="bg1"/>
                </a:solidFill>
              </a:rPr>
              <a:t> Invoice Amount</a:t>
            </a:r>
            <a:endParaRPr lang="en-US" sz="1600" b="1">
              <a:solidFill>
                <a:schemeClr val="bg1"/>
              </a:solidFill>
            </a:endParaRPr>
          </a:p>
        </xdr:txBody>
      </xdr:sp>
    </xdr:grpSp>
    <xdr:clientData/>
  </xdr:twoCellAnchor>
  <xdr:twoCellAnchor>
    <xdr:from>
      <xdr:col>12</xdr:col>
      <xdr:colOff>379093</xdr:colOff>
      <xdr:row>12</xdr:row>
      <xdr:rowOff>12073</xdr:rowOff>
    </xdr:from>
    <xdr:to>
      <xdr:col>13</xdr:col>
      <xdr:colOff>645794</xdr:colOff>
      <xdr:row>16</xdr:row>
      <xdr:rowOff>164473</xdr:rowOff>
    </xdr:to>
    <xdr:grpSp>
      <xdr:nvGrpSpPr>
        <xdr:cNvPr id="18" name="Group 17">
          <a:extLst>
            <a:ext uri="{FF2B5EF4-FFF2-40B4-BE49-F238E27FC236}">
              <a16:creationId xmlns:a16="http://schemas.microsoft.com/office/drawing/2014/main" id="{EA7399DB-3F18-C827-E3AD-4F83EAA410D2}"/>
            </a:ext>
          </a:extLst>
        </xdr:cNvPr>
        <xdr:cNvGrpSpPr/>
      </xdr:nvGrpSpPr>
      <xdr:grpSpPr>
        <a:xfrm>
          <a:off x="8608693" y="2298073"/>
          <a:ext cx="1828801" cy="914400"/>
          <a:chOff x="8682988" y="2015490"/>
          <a:chExt cx="1828801" cy="914400"/>
        </a:xfrm>
      </xdr:grpSpPr>
      <xdr:sp macro="" textlink="Total_Requests">
        <xdr:nvSpPr>
          <xdr:cNvPr id="11" name="Rectangle: Rounded Corners 10">
            <a:extLst>
              <a:ext uri="{FF2B5EF4-FFF2-40B4-BE49-F238E27FC236}">
                <a16:creationId xmlns:a16="http://schemas.microsoft.com/office/drawing/2014/main" id="{7DA33E0F-4EB8-25CB-4E0C-FA627753B7F4}"/>
              </a:ext>
            </a:extLst>
          </xdr:cNvPr>
          <xdr:cNvSpPr/>
        </xdr:nvSpPr>
        <xdr:spPr>
          <a:xfrm>
            <a:off x="8682988" y="2015490"/>
            <a:ext cx="1828800" cy="914400"/>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1BD551C2-0627-43F3-8647-DD69D4157CB8}" type="TxLink">
              <a:rPr lang="en-US" sz="1800" b="1" i="0" u="none" strike="noStrike">
                <a:solidFill>
                  <a:srgbClr val="FFFFFF"/>
                </a:solidFill>
                <a:latin typeface="Candara"/>
              </a:rPr>
              <a:pPr algn="ctr"/>
              <a:t>384</a:t>
            </a:fld>
            <a:endParaRPr lang="en-US" sz="1800" b="1"/>
          </a:p>
        </xdr:txBody>
      </xdr:sp>
      <xdr:sp macro="" textlink="">
        <xdr:nvSpPr>
          <xdr:cNvPr id="12" name="TextBox 11">
            <a:extLst>
              <a:ext uri="{FF2B5EF4-FFF2-40B4-BE49-F238E27FC236}">
                <a16:creationId xmlns:a16="http://schemas.microsoft.com/office/drawing/2014/main" id="{103A7E16-C9B6-C86E-B107-4E46BA1848F1}"/>
              </a:ext>
            </a:extLst>
          </xdr:cNvPr>
          <xdr:cNvSpPr txBox="1"/>
        </xdr:nvSpPr>
        <xdr:spPr>
          <a:xfrm>
            <a:off x="8682989" y="2061210"/>
            <a:ext cx="18288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Total Requests</a:t>
            </a:r>
          </a:p>
        </xdr:txBody>
      </xdr:sp>
    </xdr:grpSp>
    <xdr:clientData/>
  </xdr:twoCellAnchor>
  <xdr:twoCellAnchor>
    <xdr:from>
      <xdr:col>8</xdr:col>
      <xdr:colOff>156210</xdr:colOff>
      <xdr:row>7</xdr:row>
      <xdr:rowOff>3810</xdr:rowOff>
    </xdr:from>
    <xdr:to>
      <xdr:col>12</xdr:col>
      <xdr:colOff>156210</xdr:colOff>
      <xdr:row>31</xdr:row>
      <xdr:rowOff>3810</xdr:rowOff>
    </xdr:to>
    <xdr:graphicFrame macro="">
      <xdr:nvGraphicFramePr>
        <xdr:cNvPr id="14" name="Fulfilled_by_need">
          <a:extLst>
            <a:ext uri="{FF2B5EF4-FFF2-40B4-BE49-F238E27FC236}">
              <a16:creationId xmlns:a16="http://schemas.microsoft.com/office/drawing/2014/main" id="{B1419466-4CD4-62BD-EC9C-BB5488794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379093</xdr:colOff>
      <xdr:row>19</xdr:row>
      <xdr:rowOff>27957</xdr:rowOff>
    </xdr:from>
    <xdr:to>
      <xdr:col>13</xdr:col>
      <xdr:colOff>651809</xdr:colOff>
      <xdr:row>23</xdr:row>
      <xdr:rowOff>178426</xdr:rowOff>
    </xdr:to>
    <xdr:grpSp>
      <xdr:nvGrpSpPr>
        <xdr:cNvPr id="20" name="Group 19">
          <a:extLst>
            <a:ext uri="{FF2B5EF4-FFF2-40B4-BE49-F238E27FC236}">
              <a16:creationId xmlns:a16="http://schemas.microsoft.com/office/drawing/2014/main" id="{0EABC0E4-3B8C-784E-6A6C-D4ED971C8ADA}"/>
            </a:ext>
          </a:extLst>
        </xdr:cNvPr>
        <xdr:cNvGrpSpPr/>
      </xdr:nvGrpSpPr>
      <xdr:grpSpPr>
        <a:xfrm>
          <a:off x="8608693" y="3647457"/>
          <a:ext cx="1834816" cy="912469"/>
          <a:chOff x="8682989" y="4263706"/>
          <a:chExt cx="1836721" cy="916241"/>
        </a:xfrm>
      </xdr:grpSpPr>
      <xdr:sp macro="" textlink="Total_Invoices">
        <xdr:nvSpPr>
          <xdr:cNvPr id="16" name="Rectangle: Rounded Corners 15">
            <a:extLst>
              <a:ext uri="{FF2B5EF4-FFF2-40B4-BE49-F238E27FC236}">
                <a16:creationId xmlns:a16="http://schemas.microsoft.com/office/drawing/2014/main" id="{06104E86-38B3-CC2F-92DC-BA2786FAB411}"/>
              </a:ext>
            </a:extLst>
          </xdr:cNvPr>
          <xdr:cNvSpPr/>
        </xdr:nvSpPr>
        <xdr:spPr>
          <a:xfrm>
            <a:off x="8682989" y="4263706"/>
            <a:ext cx="1828878" cy="916241"/>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72F194B8-7DA8-45EB-9FC0-A2A47026EB0E}" type="TxLink">
              <a:rPr lang="en-US" sz="1800" b="1" i="0" u="none" strike="noStrike">
                <a:solidFill>
                  <a:srgbClr val="FFFFFF"/>
                </a:solidFill>
                <a:latin typeface="Candara"/>
              </a:rPr>
              <a:t>60</a:t>
            </a:fld>
            <a:endParaRPr lang="en-US" sz="3200" b="1"/>
          </a:p>
        </xdr:txBody>
      </xdr:sp>
      <xdr:sp macro="" textlink="">
        <xdr:nvSpPr>
          <xdr:cNvPr id="17" name="TextBox 16">
            <a:extLst>
              <a:ext uri="{FF2B5EF4-FFF2-40B4-BE49-F238E27FC236}">
                <a16:creationId xmlns:a16="http://schemas.microsoft.com/office/drawing/2014/main" id="{7FA16274-6686-37F9-BC21-14C7E472EE73}"/>
              </a:ext>
            </a:extLst>
          </xdr:cNvPr>
          <xdr:cNvSpPr txBox="1"/>
        </xdr:nvSpPr>
        <xdr:spPr>
          <a:xfrm>
            <a:off x="8690910" y="4270265"/>
            <a:ext cx="1828800" cy="343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Total</a:t>
            </a:r>
            <a:r>
              <a:rPr lang="en-US" sz="1600" b="1" baseline="0">
                <a:solidFill>
                  <a:schemeClr val="bg1"/>
                </a:solidFill>
              </a:rPr>
              <a:t> Invoices</a:t>
            </a:r>
            <a:endParaRPr lang="en-US" sz="1600" b="1">
              <a:solidFill>
                <a:schemeClr val="bg1"/>
              </a:solidFill>
            </a:endParaRPr>
          </a:p>
        </xdr:txBody>
      </xdr:sp>
    </xdr:grpSp>
    <xdr:clientData/>
  </xdr:twoCellAnchor>
  <xdr:twoCellAnchor>
    <xdr:from>
      <xdr:col>4</xdr:col>
      <xdr:colOff>120015</xdr:colOff>
      <xdr:row>7</xdr:row>
      <xdr:rowOff>3810</xdr:rowOff>
    </xdr:from>
    <xdr:to>
      <xdr:col>8</xdr:col>
      <xdr:colOff>120015</xdr:colOff>
      <xdr:row>31</xdr:row>
      <xdr:rowOff>3810</xdr:rowOff>
    </xdr:to>
    <xdr:graphicFrame macro="">
      <xdr:nvGraphicFramePr>
        <xdr:cNvPr id="21" name="Fulfilled_requests_by_Type">
          <a:extLst>
            <a:ext uri="{FF2B5EF4-FFF2-40B4-BE49-F238E27FC236}">
              <a16:creationId xmlns:a16="http://schemas.microsoft.com/office/drawing/2014/main" id="{7398F1B9-8298-8631-7B1D-94A79D5A7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379093</xdr:colOff>
      <xdr:row>26</xdr:row>
      <xdr:rowOff>41910</xdr:rowOff>
    </xdr:from>
    <xdr:to>
      <xdr:col>13</xdr:col>
      <xdr:colOff>646125</xdr:colOff>
      <xdr:row>31</xdr:row>
      <xdr:rowOff>3810</xdr:rowOff>
    </xdr:to>
    <xdr:grpSp>
      <xdr:nvGrpSpPr>
        <xdr:cNvPr id="22" name="Group 21">
          <a:extLst>
            <a:ext uri="{FF2B5EF4-FFF2-40B4-BE49-F238E27FC236}">
              <a16:creationId xmlns:a16="http://schemas.microsoft.com/office/drawing/2014/main" id="{141AF574-AD6F-1876-8BF9-451A3706A730}"/>
            </a:ext>
          </a:extLst>
        </xdr:cNvPr>
        <xdr:cNvGrpSpPr/>
      </xdr:nvGrpSpPr>
      <xdr:grpSpPr>
        <a:xfrm>
          <a:off x="8608693" y="4994910"/>
          <a:ext cx="1829132" cy="914400"/>
          <a:chOff x="8682988" y="3189340"/>
          <a:chExt cx="1831037" cy="918092"/>
        </a:xfrm>
      </xdr:grpSpPr>
      <xdr:sp macro="" textlink="Total_Invoice_Amount">
        <xdr:nvSpPr>
          <xdr:cNvPr id="23" name="Rectangle: Rounded Corners 22">
            <a:extLst>
              <a:ext uri="{FF2B5EF4-FFF2-40B4-BE49-F238E27FC236}">
                <a16:creationId xmlns:a16="http://schemas.microsoft.com/office/drawing/2014/main" id="{80A73DAB-16BB-6D66-275D-7C5EFF78E19A}"/>
              </a:ext>
            </a:extLst>
          </xdr:cNvPr>
          <xdr:cNvSpPr/>
        </xdr:nvSpPr>
        <xdr:spPr>
          <a:xfrm>
            <a:off x="8682988" y="3191191"/>
            <a:ext cx="1825007" cy="916241"/>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9EE6F24E-9C7E-4C44-9F93-753489FF14B4}" type="TxLink">
              <a:rPr lang="en-US" sz="1800" b="1" i="0" u="none" strike="noStrike">
                <a:solidFill>
                  <a:srgbClr val="FFFFFF"/>
                </a:solidFill>
                <a:latin typeface="Candara"/>
              </a:rPr>
              <a:pPr algn="ctr"/>
              <a:t>$12,010.00</a:t>
            </a:fld>
            <a:endParaRPr lang="en-US" sz="1800" b="1"/>
          </a:p>
        </xdr:txBody>
      </xdr:sp>
      <xdr:sp macro="" textlink="">
        <xdr:nvSpPr>
          <xdr:cNvPr id="24" name="TextBox 23">
            <a:extLst>
              <a:ext uri="{FF2B5EF4-FFF2-40B4-BE49-F238E27FC236}">
                <a16:creationId xmlns:a16="http://schemas.microsoft.com/office/drawing/2014/main" id="{84D7E952-4BE3-698B-A70E-B30E57B39CF3}"/>
              </a:ext>
            </a:extLst>
          </xdr:cNvPr>
          <xdr:cNvSpPr txBox="1"/>
        </xdr:nvSpPr>
        <xdr:spPr>
          <a:xfrm>
            <a:off x="8689019" y="3189340"/>
            <a:ext cx="1825006" cy="603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bg1"/>
                </a:solidFill>
              </a:rPr>
              <a:t>Total</a:t>
            </a:r>
            <a:r>
              <a:rPr lang="en-US" sz="1600" b="1" baseline="0">
                <a:solidFill>
                  <a:schemeClr val="bg1"/>
                </a:solidFill>
              </a:rPr>
              <a:t> Invoice Amount</a:t>
            </a:r>
            <a:endParaRPr lang="en-US" sz="1600" b="1">
              <a:solidFill>
                <a:schemeClr val="bg1"/>
              </a:solidFill>
            </a:endParaRPr>
          </a:p>
        </xdr:txBody>
      </xdr:sp>
    </xdr:grpSp>
    <xdr:clientData/>
  </xdr:twoCellAnchor>
  <xdr:twoCellAnchor>
    <xdr:from>
      <xdr:col>8</xdr:col>
      <xdr:colOff>127635</xdr:colOff>
      <xdr:row>7</xdr:row>
      <xdr:rowOff>3810</xdr:rowOff>
    </xdr:from>
    <xdr:to>
      <xdr:col>12</xdr:col>
      <xdr:colOff>127635</xdr:colOff>
      <xdr:row>31</xdr:row>
      <xdr:rowOff>3810</xdr:rowOff>
    </xdr:to>
    <xdr:graphicFrame macro="">
      <xdr:nvGraphicFramePr>
        <xdr:cNvPr id="25" name="Fulfilled_by_need">
          <a:extLst>
            <a:ext uri="{FF2B5EF4-FFF2-40B4-BE49-F238E27FC236}">
              <a16:creationId xmlns:a16="http://schemas.microsoft.com/office/drawing/2014/main" id="{16D7C359-EC04-572B-E4FF-85E26653D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192404</xdr:colOff>
      <xdr:row>6</xdr:row>
      <xdr:rowOff>76436</xdr:rowOff>
    </xdr:to>
    <xdr:sp macro="" textlink="">
      <xdr:nvSpPr>
        <xdr:cNvPr id="2" name="TextBox 1">
          <a:extLst>
            <a:ext uri="{FF2B5EF4-FFF2-40B4-BE49-F238E27FC236}">
              <a16:creationId xmlns:a16="http://schemas.microsoft.com/office/drawing/2014/main" id="{EB6A58D8-FD6A-4FB3-A8F4-CDF5E617273C}"/>
            </a:ext>
          </a:extLst>
        </xdr:cNvPr>
        <xdr:cNvSpPr txBox="1"/>
      </xdr:nvSpPr>
      <xdr:spPr>
        <a:xfrm>
          <a:off x="0" y="0"/>
          <a:ext cx="3621404" cy="12194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600" b="1">
              <a:solidFill>
                <a:schemeClr val="accent1"/>
              </a:solidFill>
            </a:rPr>
            <a:t>Schur County   Pet Support 2022</a:t>
          </a:r>
        </a:p>
      </xdr:txBody>
    </xdr:sp>
    <xdr:clientData/>
  </xdr:twoCellAnchor>
  <xdr:twoCellAnchor editAs="absolute">
    <xdr:from>
      <xdr:col>5</xdr:col>
      <xdr:colOff>260985</xdr:colOff>
      <xdr:row>0</xdr:row>
      <xdr:rowOff>0</xdr:rowOff>
    </xdr:from>
    <xdr:to>
      <xdr:col>11</xdr:col>
      <xdr:colOff>680085</xdr:colOff>
      <xdr:row>6</xdr:row>
      <xdr:rowOff>80010</xdr:rowOff>
    </xdr:to>
    <mc:AlternateContent xmlns:mc="http://schemas.openxmlformats.org/markup-compatibility/2006">
      <mc:Choice xmlns:a14="http://schemas.microsoft.com/office/drawing/2010/main" Requires="a14">
        <xdr:graphicFrame macro="">
          <xdr:nvGraphicFramePr>
            <xdr:cNvPr id="3" name="Request Date Month Name 1">
              <a:extLst>
                <a:ext uri="{FF2B5EF4-FFF2-40B4-BE49-F238E27FC236}">
                  <a16:creationId xmlns:a16="http://schemas.microsoft.com/office/drawing/2014/main" id="{92D7E51C-EB44-48C8-948C-FEAAC3409B0F}"/>
                </a:ext>
              </a:extLst>
            </xdr:cNvPr>
            <xdr:cNvGraphicFramePr/>
          </xdr:nvGraphicFramePr>
          <xdr:xfrm>
            <a:off x="0" y="0"/>
            <a:ext cx="0" cy="0"/>
          </xdr:xfrm>
          <a:graphic>
            <a:graphicData uri="http://schemas.microsoft.com/office/drawing/2010/slicer">
              <sle:slicer xmlns:sle="http://schemas.microsoft.com/office/drawing/2010/slicer" name="Request Date Month Name 1"/>
            </a:graphicData>
          </a:graphic>
        </xdr:graphicFrame>
      </mc:Choice>
      <mc:Fallback>
        <xdr:sp macro="" textlink="">
          <xdr:nvSpPr>
            <xdr:cNvPr id="0" name=""/>
            <xdr:cNvSpPr>
              <a:spLocks noTextEdit="1"/>
            </xdr:cNvSpPr>
          </xdr:nvSpPr>
          <xdr:spPr>
            <a:xfrm>
              <a:off x="3689985" y="0"/>
              <a:ext cx="4533900" cy="1223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6</xdr:row>
      <xdr:rowOff>177165</xdr:rowOff>
    </xdr:from>
    <xdr:to>
      <xdr:col>2</xdr:col>
      <xdr:colOff>542925</xdr:colOff>
      <xdr:row>17</xdr:row>
      <xdr:rowOff>26670</xdr:rowOff>
    </xdr:to>
    <mc:AlternateContent xmlns:mc="http://schemas.openxmlformats.org/markup-compatibility/2006">
      <mc:Choice xmlns:a14="http://schemas.microsoft.com/office/drawing/2010/main" Requires="a14">
        <xdr:graphicFrame macro="">
          <xdr:nvGraphicFramePr>
            <xdr:cNvPr id="4" name="Issue Type">
              <a:extLst>
                <a:ext uri="{FF2B5EF4-FFF2-40B4-BE49-F238E27FC236}">
                  <a16:creationId xmlns:a16="http://schemas.microsoft.com/office/drawing/2014/main" id="{CF49B615-2323-06A2-D5DE-EC2456AE2844}"/>
                </a:ext>
              </a:extLst>
            </xdr:cNvPr>
            <xdr:cNvGraphicFramePr/>
          </xdr:nvGraphicFramePr>
          <xdr:xfrm>
            <a:off x="0" y="0"/>
            <a:ext cx="0" cy="0"/>
          </xdr:xfrm>
          <a:graphic>
            <a:graphicData uri="http://schemas.microsoft.com/office/drawing/2010/slicer">
              <sle:slicer xmlns:sle="http://schemas.microsoft.com/office/drawing/2010/slicer" name="Issue Type"/>
            </a:graphicData>
          </a:graphic>
        </xdr:graphicFrame>
      </mc:Choice>
      <mc:Fallback>
        <xdr:sp macro="" textlink="">
          <xdr:nvSpPr>
            <xdr:cNvPr id="0" name=""/>
            <xdr:cNvSpPr>
              <a:spLocks noTextEdit="1"/>
            </xdr:cNvSpPr>
          </xdr:nvSpPr>
          <xdr:spPr>
            <a:xfrm>
              <a:off x="85725" y="1320165"/>
              <a:ext cx="1828800" cy="1564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18</xdr:row>
      <xdr:rowOff>41910</xdr:rowOff>
    </xdr:from>
    <xdr:to>
      <xdr:col>2</xdr:col>
      <xdr:colOff>542925</xdr:colOff>
      <xdr:row>31</xdr:row>
      <xdr:rowOff>66675</xdr:rowOff>
    </xdr:to>
    <xdr:graphicFrame macro="">
      <xdr:nvGraphicFramePr>
        <xdr:cNvPr id="5" name="Requests_by_Species">
          <a:extLst>
            <a:ext uri="{FF2B5EF4-FFF2-40B4-BE49-F238E27FC236}">
              <a16:creationId xmlns:a16="http://schemas.microsoft.com/office/drawing/2014/main" id="{04823DE4-76A6-51F0-9ADC-E6644A61E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180975</xdr:rowOff>
    </xdr:from>
    <xdr:to>
      <xdr:col>7</xdr:col>
      <xdr:colOff>0</xdr:colOff>
      <xdr:row>30</xdr:row>
      <xdr:rowOff>180975</xdr:rowOff>
    </xdr:to>
    <xdr:graphicFrame macro="">
      <xdr:nvGraphicFramePr>
        <xdr:cNvPr id="6" name="Requests_by_Need">
          <a:extLst>
            <a:ext uri="{FF2B5EF4-FFF2-40B4-BE49-F238E27FC236}">
              <a16:creationId xmlns:a16="http://schemas.microsoft.com/office/drawing/2014/main" id="{72C63D39-A9C5-DC01-06E0-C09312FE0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xdr:colOff>
      <xdr:row>18</xdr:row>
      <xdr:rowOff>180975</xdr:rowOff>
    </xdr:from>
    <xdr:to>
      <xdr:col>13</xdr:col>
      <xdr:colOff>514350</xdr:colOff>
      <xdr:row>30</xdr:row>
      <xdr:rowOff>180975</xdr:rowOff>
    </xdr:to>
    <xdr:graphicFrame macro="">
      <xdr:nvGraphicFramePr>
        <xdr:cNvPr id="7" name="Invoice_average_by_need">
          <a:extLst>
            <a:ext uri="{FF2B5EF4-FFF2-40B4-BE49-F238E27FC236}">
              <a16:creationId xmlns:a16="http://schemas.microsoft.com/office/drawing/2014/main" id="{A4B7AB96-26B2-ACB0-8038-C358EE33A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xdr:colOff>
      <xdr:row>6</xdr:row>
      <xdr:rowOff>180975</xdr:rowOff>
    </xdr:from>
    <xdr:to>
      <xdr:col>13</xdr:col>
      <xdr:colOff>514350</xdr:colOff>
      <xdr:row>18</xdr:row>
      <xdr:rowOff>180975</xdr:rowOff>
    </xdr:to>
    <xdr:graphicFrame macro="">
      <xdr:nvGraphicFramePr>
        <xdr:cNvPr id="8" name="Invoice_Count_by Need">
          <a:extLst>
            <a:ext uri="{FF2B5EF4-FFF2-40B4-BE49-F238E27FC236}">
              <a16:creationId xmlns:a16="http://schemas.microsoft.com/office/drawing/2014/main" id="{19F815AF-296C-D497-0B94-22DE8CCE3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266699</xdr:colOff>
      <xdr:row>2</xdr:row>
      <xdr:rowOff>66675</xdr:rowOff>
    </xdr:from>
    <xdr:to>
      <xdr:col>17</xdr:col>
      <xdr:colOff>38099</xdr:colOff>
      <xdr:row>7</xdr:row>
      <xdr:rowOff>0</xdr:rowOff>
    </xdr:to>
    <xdr:grpSp>
      <xdr:nvGrpSpPr>
        <xdr:cNvPr id="11" name="Group 10">
          <a:extLst>
            <a:ext uri="{FF2B5EF4-FFF2-40B4-BE49-F238E27FC236}">
              <a16:creationId xmlns:a16="http://schemas.microsoft.com/office/drawing/2014/main" id="{78E1844D-8620-DD64-9E71-9BF01DCFB7A2}"/>
            </a:ext>
          </a:extLst>
        </xdr:cNvPr>
        <xdr:cNvGrpSpPr/>
      </xdr:nvGrpSpPr>
      <xdr:grpSpPr>
        <a:xfrm>
          <a:off x="9867899" y="447675"/>
          <a:ext cx="1828800" cy="885825"/>
          <a:chOff x="10106024" y="1285875"/>
          <a:chExt cx="1828800" cy="914400"/>
        </a:xfrm>
      </xdr:grpSpPr>
      <xdr:sp macro="" textlink="Total_Requests_by_need">
        <xdr:nvSpPr>
          <xdr:cNvPr id="9" name="Rectangle: Rounded Corners 8">
            <a:extLst>
              <a:ext uri="{FF2B5EF4-FFF2-40B4-BE49-F238E27FC236}">
                <a16:creationId xmlns:a16="http://schemas.microsoft.com/office/drawing/2014/main" id="{91B36F72-4014-5EEE-C151-2A12E2C7B5F4}"/>
              </a:ext>
            </a:extLst>
          </xdr:cNvPr>
          <xdr:cNvSpPr/>
        </xdr:nvSpPr>
        <xdr:spPr>
          <a:xfrm>
            <a:off x="10106024" y="1285875"/>
            <a:ext cx="1828800" cy="9144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1852FDC3-90DA-4042-A185-39299448B301}" type="TxLink">
              <a:rPr lang="en-US" sz="1800" b="1" i="0" u="none" strike="noStrike">
                <a:solidFill>
                  <a:schemeClr val="bg1"/>
                </a:solidFill>
                <a:latin typeface="Candara"/>
              </a:rPr>
              <a:pPr algn="ctr"/>
              <a:t>55</a:t>
            </a:fld>
            <a:endParaRPr lang="en-US" sz="1800" b="1">
              <a:solidFill>
                <a:schemeClr val="bg1"/>
              </a:solidFill>
            </a:endParaRPr>
          </a:p>
        </xdr:txBody>
      </xdr:sp>
      <xdr:sp macro="" textlink="">
        <xdr:nvSpPr>
          <xdr:cNvPr id="10" name="TextBox 9">
            <a:extLst>
              <a:ext uri="{FF2B5EF4-FFF2-40B4-BE49-F238E27FC236}">
                <a16:creationId xmlns:a16="http://schemas.microsoft.com/office/drawing/2014/main" id="{594791FD-772D-3534-B537-50CB11F52CC7}"/>
              </a:ext>
            </a:extLst>
          </xdr:cNvPr>
          <xdr:cNvSpPr txBox="1"/>
        </xdr:nvSpPr>
        <xdr:spPr>
          <a:xfrm>
            <a:off x="10106025" y="1352550"/>
            <a:ext cx="18192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bg1"/>
                </a:solidFill>
              </a:rPr>
              <a:t>Total Requests</a:t>
            </a:r>
          </a:p>
        </xdr:txBody>
      </xdr:sp>
    </xdr:grpSp>
    <xdr:clientData/>
  </xdr:twoCellAnchor>
  <xdr:twoCellAnchor editAs="absolute">
    <xdr:from>
      <xdr:col>14</xdr:col>
      <xdr:colOff>266699</xdr:colOff>
      <xdr:row>11</xdr:row>
      <xdr:rowOff>66675</xdr:rowOff>
    </xdr:from>
    <xdr:to>
      <xdr:col>17</xdr:col>
      <xdr:colOff>38099</xdr:colOff>
      <xdr:row>17</xdr:row>
      <xdr:rowOff>28575</xdr:rowOff>
    </xdr:to>
    <xdr:grpSp>
      <xdr:nvGrpSpPr>
        <xdr:cNvPr id="12" name="Group 11">
          <a:extLst>
            <a:ext uri="{FF2B5EF4-FFF2-40B4-BE49-F238E27FC236}">
              <a16:creationId xmlns:a16="http://schemas.microsoft.com/office/drawing/2014/main" id="{37EE332F-01CA-48EB-91F5-5257CC4C4E27}"/>
            </a:ext>
          </a:extLst>
        </xdr:cNvPr>
        <xdr:cNvGrpSpPr/>
      </xdr:nvGrpSpPr>
      <xdr:grpSpPr>
        <a:xfrm>
          <a:off x="9867899" y="1971675"/>
          <a:ext cx="1828800" cy="914400"/>
          <a:chOff x="10106024" y="1285875"/>
          <a:chExt cx="1828800" cy="914400"/>
        </a:xfrm>
      </xdr:grpSpPr>
      <xdr:sp macro="" textlink="Requests_Fulfilled">
        <xdr:nvSpPr>
          <xdr:cNvPr id="13" name="Rectangle: Rounded Corners 12">
            <a:extLst>
              <a:ext uri="{FF2B5EF4-FFF2-40B4-BE49-F238E27FC236}">
                <a16:creationId xmlns:a16="http://schemas.microsoft.com/office/drawing/2014/main" id="{A317D503-757A-302B-C475-6365A85AA40E}"/>
              </a:ext>
            </a:extLst>
          </xdr:cNvPr>
          <xdr:cNvSpPr/>
        </xdr:nvSpPr>
        <xdr:spPr>
          <a:xfrm>
            <a:off x="10106024" y="1285875"/>
            <a:ext cx="1828800" cy="9144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7EF4C219-97DF-4A6E-9131-F7F67EF5E9A3}" type="TxLink">
              <a:rPr lang="en-US" sz="1800" b="1" i="0" u="none" strike="noStrike">
                <a:solidFill>
                  <a:srgbClr val="FFFFFF"/>
                </a:solidFill>
                <a:latin typeface="Candara"/>
              </a:rPr>
              <a:t>30</a:t>
            </a:fld>
            <a:endParaRPr lang="en-US" sz="3200" b="1">
              <a:solidFill>
                <a:schemeClr val="bg1"/>
              </a:solidFill>
            </a:endParaRPr>
          </a:p>
        </xdr:txBody>
      </xdr:sp>
      <xdr:sp macro="" textlink="">
        <xdr:nvSpPr>
          <xdr:cNvPr id="14" name="TextBox 13">
            <a:extLst>
              <a:ext uri="{FF2B5EF4-FFF2-40B4-BE49-F238E27FC236}">
                <a16:creationId xmlns:a16="http://schemas.microsoft.com/office/drawing/2014/main" id="{DE4B652B-32DD-AE0E-A453-55A6DD1068AA}"/>
              </a:ext>
            </a:extLst>
          </xdr:cNvPr>
          <xdr:cNvSpPr txBox="1"/>
        </xdr:nvSpPr>
        <xdr:spPr>
          <a:xfrm>
            <a:off x="10106025" y="1285876"/>
            <a:ext cx="1819274" cy="722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b="1">
                <a:solidFill>
                  <a:schemeClr val="bg1"/>
                </a:solidFill>
              </a:rPr>
              <a:t>Requests Fulfilled</a:t>
            </a:r>
          </a:p>
        </xdr:txBody>
      </xdr:sp>
    </xdr:grpSp>
    <xdr:clientData/>
  </xdr:twoCellAnchor>
  <xdr:twoCellAnchor editAs="absolute">
    <xdr:from>
      <xdr:col>14</xdr:col>
      <xdr:colOff>266699</xdr:colOff>
      <xdr:row>20</xdr:row>
      <xdr:rowOff>95250</xdr:rowOff>
    </xdr:from>
    <xdr:to>
      <xdr:col>17</xdr:col>
      <xdr:colOff>38099</xdr:colOff>
      <xdr:row>25</xdr:row>
      <xdr:rowOff>57150</xdr:rowOff>
    </xdr:to>
    <xdr:grpSp>
      <xdr:nvGrpSpPr>
        <xdr:cNvPr id="15" name="Group 14">
          <a:extLst>
            <a:ext uri="{FF2B5EF4-FFF2-40B4-BE49-F238E27FC236}">
              <a16:creationId xmlns:a16="http://schemas.microsoft.com/office/drawing/2014/main" id="{60F2E4B3-2582-4D35-A9B6-1BEFE5A3D371}"/>
            </a:ext>
          </a:extLst>
        </xdr:cNvPr>
        <xdr:cNvGrpSpPr/>
      </xdr:nvGrpSpPr>
      <xdr:grpSpPr>
        <a:xfrm>
          <a:off x="9867899" y="3524250"/>
          <a:ext cx="1828800" cy="914400"/>
          <a:chOff x="10106024" y="1285875"/>
          <a:chExt cx="1828800" cy="914400"/>
        </a:xfrm>
      </xdr:grpSpPr>
      <xdr:sp macro="" textlink="Invoice_average_by_issue">
        <xdr:nvSpPr>
          <xdr:cNvPr id="16" name="Rectangle: Rounded Corners 15">
            <a:extLst>
              <a:ext uri="{FF2B5EF4-FFF2-40B4-BE49-F238E27FC236}">
                <a16:creationId xmlns:a16="http://schemas.microsoft.com/office/drawing/2014/main" id="{610FB1A0-C885-C953-12B9-78D45C2D80BF}"/>
              </a:ext>
            </a:extLst>
          </xdr:cNvPr>
          <xdr:cNvSpPr/>
        </xdr:nvSpPr>
        <xdr:spPr>
          <a:xfrm>
            <a:off x="10106024" y="1285875"/>
            <a:ext cx="1828800" cy="9144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FEA0D2C0-405E-4EDC-93F9-540B13D9C802}" type="TxLink">
              <a:rPr lang="en-US" sz="1800" b="1" i="0" u="none" strike="noStrike">
                <a:solidFill>
                  <a:srgbClr val="FFFFFF"/>
                </a:solidFill>
                <a:latin typeface="Candara"/>
              </a:rPr>
              <a:t>$54</a:t>
            </a:fld>
            <a:endParaRPr lang="en-US" sz="4800" b="1">
              <a:solidFill>
                <a:schemeClr val="bg1"/>
              </a:solidFill>
            </a:endParaRPr>
          </a:p>
        </xdr:txBody>
      </xdr:sp>
      <xdr:sp macro="" textlink="">
        <xdr:nvSpPr>
          <xdr:cNvPr id="17" name="TextBox 16">
            <a:extLst>
              <a:ext uri="{FF2B5EF4-FFF2-40B4-BE49-F238E27FC236}">
                <a16:creationId xmlns:a16="http://schemas.microsoft.com/office/drawing/2014/main" id="{C6AD1AB3-469F-FED1-B1D1-0909F0517794}"/>
              </a:ext>
            </a:extLst>
          </xdr:cNvPr>
          <xdr:cNvSpPr txBox="1"/>
        </xdr:nvSpPr>
        <xdr:spPr>
          <a:xfrm>
            <a:off x="10106025" y="1285876"/>
            <a:ext cx="1819274" cy="722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b="1">
                <a:solidFill>
                  <a:schemeClr val="bg1"/>
                </a:solidFill>
              </a:rPr>
              <a:t>Invoice Average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186690</xdr:colOff>
      <xdr:row>0</xdr:row>
      <xdr:rowOff>186690</xdr:rowOff>
    </xdr:from>
    <xdr:to>
      <xdr:col>8</xdr:col>
      <xdr:colOff>689610</xdr:colOff>
      <xdr:row>15</xdr:row>
      <xdr:rowOff>80010</xdr:rowOff>
    </xdr:to>
    <mc:AlternateContent xmlns:mc="http://schemas.openxmlformats.org/markup-compatibility/2006">
      <mc:Choice xmlns:a14="http://schemas.microsoft.com/office/drawing/2010/main" Requires="a14">
        <xdr:graphicFrame macro="">
          <xdr:nvGraphicFramePr>
            <xdr:cNvPr id="2" name="Partner Agency">
              <a:extLst>
                <a:ext uri="{FF2B5EF4-FFF2-40B4-BE49-F238E27FC236}">
                  <a16:creationId xmlns:a16="http://schemas.microsoft.com/office/drawing/2014/main" id="{F3657417-C7A2-0400-596F-7FDA2F6405F4}"/>
                </a:ext>
              </a:extLst>
            </xdr:cNvPr>
            <xdr:cNvGraphicFramePr/>
          </xdr:nvGraphicFramePr>
          <xdr:xfrm>
            <a:off x="0" y="0"/>
            <a:ext cx="0" cy="0"/>
          </xdr:xfrm>
          <a:graphic>
            <a:graphicData uri="http://schemas.microsoft.com/office/drawing/2010/slicer">
              <sle:slicer xmlns:sle="http://schemas.microsoft.com/office/drawing/2010/slicer" name="Partner Agency"/>
            </a:graphicData>
          </a:graphic>
        </xdr:graphicFrame>
      </mc:Choice>
      <mc:Fallback>
        <xdr:sp macro="" textlink="">
          <xdr:nvSpPr>
            <xdr:cNvPr id="0" name=""/>
            <xdr:cNvSpPr>
              <a:spLocks noTextEdit="1"/>
            </xdr:cNvSpPr>
          </xdr:nvSpPr>
          <xdr:spPr>
            <a:xfrm>
              <a:off x="7987665" y="186690"/>
              <a:ext cx="2865120" cy="2712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377190</xdr:colOff>
      <xdr:row>16</xdr:row>
      <xdr:rowOff>148590</xdr:rowOff>
    </xdr:from>
    <xdr:to>
      <xdr:col>8</xdr:col>
      <xdr:colOff>453390</xdr:colOff>
      <xdr:row>24</xdr:row>
      <xdr:rowOff>110490</xdr:rowOff>
    </xdr:to>
    <xdr:grpSp>
      <xdr:nvGrpSpPr>
        <xdr:cNvPr id="5" name="Group 4">
          <a:extLst>
            <a:ext uri="{FF2B5EF4-FFF2-40B4-BE49-F238E27FC236}">
              <a16:creationId xmlns:a16="http://schemas.microsoft.com/office/drawing/2014/main" id="{6B4494A4-1555-21A8-9745-C80D1FF60826}"/>
            </a:ext>
          </a:extLst>
        </xdr:cNvPr>
        <xdr:cNvGrpSpPr/>
      </xdr:nvGrpSpPr>
      <xdr:grpSpPr>
        <a:xfrm>
          <a:off x="8178165" y="3158490"/>
          <a:ext cx="2438400" cy="1485900"/>
          <a:chOff x="9140190" y="3209925"/>
          <a:chExt cx="2428875" cy="1485900"/>
        </a:xfrm>
      </xdr:grpSpPr>
      <xdr:sp macro="" textlink="Total_Due">
        <xdr:nvSpPr>
          <xdr:cNvPr id="3" name="Oval 2">
            <a:extLst>
              <a:ext uri="{FF2B5EF4-FFF2-40B4-BE49-F238E27FC236}">
                <a16:creationId xmlns:a16="http://schemas.microsoft.com/office/drawing/2014/main" id="{99F96D7A-5AA8-AABF-7F60-74DE3EA74E03}"/>
              </a:ext>
            </a:extLst>
          </xdr:cNvPr>
          <xdr:cNvSpPr/>
        </xdr:nvSpPr>
        <xdr:spPr>
          <a:xfrm>
            <a:off x="9140190" y="3209925"/>
            <a:ext cx="2428875" cy="1485900"/>
          </a:xfrm>
          <a:prstGeom prst="ellipse">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9ED25B7C-69D6-4B1C-B1FC-C2F741FB4BEA}" type="TxLink">
              <a:rPr lang="en-US" sz="2400" b="1" i="0" u="none" strike="noStrike">
                <a:solidFill>
                  <a:srgbClr val="FFFFFF"/>
                </a:solidFill>
                <a:latin typeface="Candara"/>
              </a:rPr>
              <a:pPr algn="ctr"/>
              <a:t>$925.00</a:t>
            </a:fld>
            <a:endParaRPr lang="en-US" sz="2400" b="1"/>
          </a:p>
        </xdr:txBody>
      </xdr:sp>
      <xdr:sp macro="" textlink="">
        <xdr:nvSpPr>
          <xdr:cNvPr id="4" name="TextBox 3">
            <a:extLst>
              <a:ext uri="{FF2B5EF4-FFF2-40B4-BE49-F238E27FC236}">
                <a16:creationId xmlns:a16="http://schemas.microsoft.com/office/drawing/2014/main" id="{D546DA3C-2939-EAF2-7CD3-BFB5DE218156}"/>
              </a:ext>
            </a:extLst>
          </xdr:cNvPr>
          <xdr:cNvSpPr txBox="1"/>
        </xdr:nvSpPr>
        <xdr:spPr>
          <a:xfrm>
            <a:off x="9742051" y="3392805"/>
            <a:ext cx="123511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Total</a:t>
            </a:r>
            <a:r>
              <a:rPr lang="en-US" sz="2000" b="1" baseline="0">
                <a:solidFill>
                  <a:schemeClr val="bg1"/>
                </a:solidFill>
              </a:rPr>
              <a:t> Due</a:t>
            </a:r>
            <a:endParaRPr lang="en-US" sz="2000" b="1">
              <a:solidFill>
                <a:schemeClr val="bg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642065509259" backgroundQuery="1" createdVersion="8" refreshedVersion="8" minRefreshableVersion="3" recordCount="0" supportSubquery="1" supportAdvancedDrill="1" xr:uid="{4ADDAEEC-4296-4648-BE07-81FA47BCB665}">
  <cacheSource type="external" connectionId="18"/>
  <cacheFields count="3">
    <cacheField name="[Measures].[Sum of Invoice Amount]" caption="Sum of Invoice Amount" numFmtId="0" hierarchy="55" level="32767"/>
    <cacheField name="[Invoices].[Partner Agency].[Partner Agency]" caption="Partner Agency" numFmtId="0" hierarchy="32" level="1">
      <sharedItems containsSemiMixedTypes="0" containsNonDate="0" containsString="0"/>
    </cacheField>
    <cacheField name="[Invoices].[Invoice Paid Date].[Invoice Paid Date]" caption="Invoice Paid Date" numFmtId="0" hierarchy="36"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0"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2" memberValueDatatype="130" unbalanced="0">
      <fieldsUsage count="2">
        <fieldUsage x="-1"/>
        <fieldUsage x="1"/>
      </fieldsUsage>
    </cacheHierarchy>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2" memberValueDatatype="7" unbalanced="0">
      <fieldsUsage count="2">
        <fieldUsage x="-1"/>
        <fieldUsage x="2"/>
      </fieldsUsage>
    </cacheHierarchy>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32189699076" backgroundQuery="1" createdVersion="3" refreshedVersion="8" minRefreshableVersion="3" recordCount="0" supportSubquery="1" supportAdvancedDrill="1" xr:uid="{7E323A88-F581-416D-97B2-8188AF1BD598}">
  <cacheSource type="external" connectionId="18">
    <extLst>
      <ext xmlns:x14="http://schemas.microsoft.com/office/spreadsheetml/2009/9/main" uri="{F057638F-6D5F-4e77-A914-E7F072B9BCA8}">
        <x14:sourceConnection name="ThisWorkbookDataModel"/>
      </ext>
    </extLst>
  </cacheSource>
  <cacheFields count="0"/>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48525733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32201041668" backgroundQuery="1" createdVersion="3" refreshedVersion="8" minRefreshableVersion="3" recordCount="0" supportSubquery="1" supportAdvancedDrill="1" xr:uid="{0A1E93A7-FE67-48A9-8055-5A984AA58374}">
  <cacheSource type="external" connectionId="18">
    <extLst>
      <ext xmlns:x14="http://schemas.microsoft.com/office/spreadsheetml/2009/9/main" uri="{F057638F-6D5F-4e77-A914-E7F072B9BCA8}">
        <x14:sourceConnection name="ThisWorkbookDataModel"/>
      </ext>
    </extLst>
  </cacheSource>
  <cacheFields count="0"/>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0"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6407367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7662037" backgroundQuery="1" createdVersion="8" refreshedVersion="8" minRefreshableVersion="3" recordCount="0" supportSubquery="1" supportAdvancedDrill="1" xr:uid="{06DCB7EE-0665-4AC3-934C-D693FE4CDC6E}">
  <cacheSource type="external" connectionId="18">
    <extLst>
      <ext xmlns:x14="http://schemas.microsoft.com/office/spreadsheetml/2009/9/main" uri="{F057638F-6D5F-4e77-A914-E7F072B9BCA8}">
        <x14:sourceConnection name="ThisWorkbookDataModel"/>
      </ext>
    </extLst>
  </cacheSource>
  <cacheFields count="4">
    <cacheField name="[Measures].[Count of Request Date]" caption="Count of Request Date" numFmtId="0" hierarchy="56" level="32767"/>
    <cacheField name="[2022].[Request Filled].[Request Filled]" caption="Request Filled" numFmtId="0" hierarchy="11" level="1">
      <sharedItems containsSemiMixedTypes="0" containsNonDate="0" containsString="0"/>
    </cacheField>
    <cacheField name="[2022].[Issue Type].[Issue Type]" caption="Issue Type" numFmtId="0" hierarchy="7" level="1">
      <sharedItems count="4">
        <s v="Behavior"/>
        <s v="Housing"/>
        <s v="Resources"/>
        <s v="Veterinary"/>
      </sharedItems>
    </cacheField>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2"/>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1"/>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3"/>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1912195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8124999" backgroundQuery="1" createdVersion="8" refreshedVersion="8" minRefreshableVersion="3" recordCount="0" supportSubquery="1" supportAdvancedDrill="1" xr:uid="{DE9EEF78-E655-4AB0-B30A-0CE6DC965790}">
  <cacheSource type="external" connectionId="18">
    <extLst>
      <ext xmlns:x14="http://schemas.microsoft.com/office/spreadsheetml/2009/9/main" uri="{F057638F-6D5F-4e77-A914-E7F072B9BCA8}">
        <x14:sourceConnection name="ThisWorkbookDataModel"/>
      </ext>
    </extLst>
  </cacheSource>
  <cacheFields count="3">
    <cacheField name="[Measures].[Count of Request Filled]" caption="Count of Request Filled" numFmtId="0" hierarchy="57" level="32767"/>
    <cacheField name="[2022].[Request Filled].[Request Filled]" caption="Request Filled" numFmtId="0" hierarchy="11" level="1">
      <sharedItems count="2">
        <s v="No"/>
        <s v="Yes"/>
      </sharedItems>
    </cacheField>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1"/>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2"/>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10012454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8472222" backgroundQuery="1" createdVersion="8" refreshedVersion="8" minRefreshableVersion="3" recordCount="0" supportSubquery="1" supportAdvancedDrill="1" xr:uid="{709BB03F-5C1D-4A4B-9595-A0736322D7FC}">
  <cacheSource type="external" connectionId="18">
    <extLst>
      <ext xmlns:x14="http://schemas.microsoft.com/office/spreadsheetml/2009/9/main" uri="{F057638F-6D5F-4e77-A914-E7F072B9BCA8}">
        <x14:sourceConnection name="ThisWorkbookDataModel"/>
      </ext>
    </extLst>
  </cacheSource>
  <cacheFields count="3">
    <cacheField name="[Measures].[Count of Request Date]" caption="Count of Request Date" numFmtId="0" hierarchy="56" level="32767"/>
    <cacheField name="[2022].[Issue Type].[Issue Type]" caption="Issue Type" numFmtId="0" hierarchy="7" level="1">
      <sharedItems count="4">
        <s v="Behavior"/>
        <s v="Housing"/>
        <s v="Resources"/>
        <s v="Veterinary"/>
      </sharedItems>
    </cacheField>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1"/>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2"/>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7017390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8819445" backgroundQuery="1" createdVersion="8" refreshedVersion="8" minRefreshableVersion="3" recordCount="0" supportSubquery="1" supportAdvancedDrill="1" xr:uid="{05D40DD2-E57F-474B-A66D-3ABE913E9F65}">
  <cacheSource type="external" connectionId="18">
    <extLst>
      <ext xmlns:x14="http://schemas.microsoft.com/office/spreadsheetml/2009/9/main" uri="{F057638F-6D5F-4e77-A914-E7F072B9BCA8}">
        <x14:sourceConnection name="ThisWorkbookDataModel"/>
      </ext>
    </extLst>
  </cacheSource>
  <cacheFields count="4">
    <cacheField name="[2022].[Need Type].[Need Type]" caption="Need Type" numFmtId="0" hierarchy="8" level="1">
      <sharedItems count="5">
        <s v="Financial"/>
        <s v="Information"/>
        <s v="Partnership"/>
        <s v="Training"/>
        <s v="Transport"/>
      </sharedItems>
    </cacheField>
    <cacheField name="[2022].[Request Filled].[Request Filled]" caption="Request Filled" numFmtId="0" hierarchy="11" level="1">
      <sharedItems containsSemiMixedTypes="0" containsNonDate="0" containsString="0"/>
    </cacheField>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2" memberValueDatatype="130" unbalanced="0">
      <fieldsUsage count="2">
        <fieldUsage x="-1"/>
        <fieldUsage x="0"/>
      </fieldsUsage>
    </cacheHierarchy>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1"/>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3"/>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9651869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9861108" backgroundQuery="1" createdVersion="8" refreshedVersion="8" minRefreshableVersion="3" recordCount="0" supportSubquery="1" supportAdvancedDrill="1" xr:uid="{4912EE87-884B-4D92-A4E0-46FF551874E6}">
  <cacheSource type="external" connectionId="18">
    <extLst>
      <ext xmlns:x14="http://schemas.microsoft.com/office/spreadsheetml/2009/9/main" uri="{F057638F-6D5F-4e77-A914-E7F072B9BCA8}">
        <x14:sourceConnection name="ThisWorkbookDataModel"/>
      </ext>
    </extLst>
  </cacheSource>
  <cacheFields count="4">
    <cacheField name="[Measures].[Count of Request Date]" caption="Count of Request Date" numFmtId="0" hierarchy="56" level="32767"/>
    <cacheField name="[2022].[Request Filled].[Request Filled]" caption="Request Filled" numFmtId="0" hierarchy="11" level="1">
      <sharedItems containsSemiMixedTypes="0" containsNonDate="0" containsString="0"/>
    </cacheField>
    <cacheField name="[2022].[Issue Type].[Issue Type]" caption="Issue Type" numFmtId="0" hierarchy="7" level="1">
      <sharedItems count="4">
        <s v="Behavior"/>
        <s v="Housing"/>
        <s v="Resources"/>
        <s v="Veterinary"/>
      </sharedItems>
    </cacheField>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2"/>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1"/>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3"/>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8736474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80555554" backgroundQuery="1" createdVersion="8" refreshedVersion="8" minRefreshableVersion="3" recordCount="0" supportSubquery="1" supportAdvancedDrill="1" xr:uid="{2ACFE6A1-B38C-4F5B-9117-5AF2C131F8CD}">
  <cacheSource type="external" connectionId="18">
    <extLst>
      <ext xmlns:x14="http://schemas.microsoft.com/office/spreadsheetml/2009/9/main" uri="{F057638F-6D5F-4e77-A914-E7F072B9BCA8}">
        <x14:sourceConnection name="ThisWorkbookDataModel"/>
      </ext>
    </extLst>
  </cacheSource>
  <cacheFields count="4">
    <cacheField name="[2022].[Need Type].[Need Type]" caption="Need Type" numFmtId="0" hierarchy="8" level="1">
      <sharedItems count="5">
        <s v="Financial"/>
        <s v="Information"/>
        <s v="Partnership"/>
        <s v="Training"/>
        <s v="Transport"/>
      </sharedItems>
    </cacheField>
    <cacheField name="[2022].[Request Filled].[Request Filled]" caption="Request Filled" numFmtId="0" hierarchy="11" level="1">
      <sharedItems containsSemiMixedTypes="0" containsNonDate="0" containsString="0"/>
    </cacheField>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2" memberValueDatatype="130" unbalanced="0">
      <fieldsUsage count="2">
        <fieldUsage x="-1"/>
        <fieldUsage x="0"/>
      </fieldsUsage>
    </cacheHierarchy>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1"/>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3"/>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11306106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0949071" backgroundQuery="1" createdVersion="8" refreshedVersion="8" minRefreshableVersion="3" recordCount="0" supportSubquery="1" supportAdvancedDrill="1" xr:uid="{D4CB6B6A-62FA-465F-A9A7-44C1BD19B2C2}">
  <cacheSource type="external" connectionId="18">
    <extLst>
      <ext xmlns:x14="http://schemas.microsoft.com/office/spreadsheetml/2009/9/main" uri="{F057638F-6D5F-4e77-A914-E7F072B9BCA8}">
        <x14:sourceConnection name="ThisWorkbookDataModel"/>
      </ext>
    </extLst>
  </cacheSource>
  <cacheFields count="6">
    <cacheField name="[2022].[Invoice Number].[Invoice Number]" caption="Invoice Number" numFmtId="0" hierarchy="14" level="1">
      <sharedItems containsSemiMixedTypes="0" containsNonDate="0" containsString="0"/>
    </cacheField>
    <cacheField name="[Measures].[Average of Invoice Amount]" caption="Average of Invoice Amount" numFmtId="0" hierarchy="62" level="32767"/>
    <cacheField name="[2022].[Need Type].[Need Type]" caption="Need Type" numFmtId="0" hierarchy="8" level="1">
      <sharedItems count="3">
        <s v="Financial"/>
        <s v="Transport"/>
        <s v="Information" u="1"/>
      </sharedItems>
    </cacheField>
    <cacheField name="[2022].[Invoice Amount].[Invoice Amount]" caption="Invoice Amount" numFmtId="0" hierarchy="15" level="1">
      <sharedItems containsSemiMixedTypes="0" containsNonDate="0" containsString="0"/>
    </cacheField>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5"/>
      </fieldsUsage>
    </cacheHierarchy>
    <cacheHierarchy uniqueName="[2022].[Need Type]" caption="Need Type" attribute="1" defaultMemberUniqueName="[2022].[Need Type].[All]" allUniqueName="[2022].[Need Type].[All]" dimensionUniqueName="[2022]" displayFolder="" count="2" memberValueDatatype="130" unbalanced="0">
      <fieldsUsage count="2">
        <fieldUsage x="-1"/>
        <fieldUsage x="2"/>
      </fieldsUsage>
    </cacheHierarchy>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2" memberValueDatatype="130" unbalanced="0">
      <fieldsUsage count="2">
        <fieldUsage x="-1"/>
        <fieldUsage x="0"/>
      </fieldsUsage>
    </cacheHierarchy>
    <cacheHierarchy uniqueName="[2022].[Invoice Amount]" caption="Invoice Amount" attribute="1" defaultMemberUniqueName="[2022].[Invoice Amount].[All]" allUniqueName="[2022].[Invoice Amount].[All]" dimensionUniqueName="[2022]" displayFolder="" count="2" memberValueDatatype="5" unbalanced="0">
      <fieldsUsage count="2">
        <fieldUsage x="-1"/>
        <fieldUsage x="3"/>
      </fieldsUsage>
    </cacheHierarchy>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4"/>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11693052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1296294" backgroundQuery="1" createdVersion="8" refreshedVersion="8" minRefreshableVersion="3" recordCount="0" supportSubquery="1" supportAdvancedDrill="1" xr:uid="{F8355526-E3EA-47EC-89AB-92371321DFD2}">
  <cacheSource type="external" connectionId="18">
    <extLst>
      <ext xmlns:x14="http://schemas.microsoft.com/office/spreadsheetml/2009/9/main" uri="{F057638F-6D5F-4e77-A914-E7F072B9BCA8}">
        <x14:sourceConnection name="ThisWorkbookDataModel"/>
      </ext>
    </extLst>
  </cacheSource>
  <cacheFields count="5">
    <cacheField name="[Measures].[Count of Invoice Amount]" caption="Count of Invoice Amount" numFmtId="0" hierarchy="58" level="32767"/>
    <cacheField name="[2022].[Invoice Amount].[Invoice Amount]" caption="Invoice Amount" numFmtId="0" hierarchy="15" level="1">
      <sharedItems containsSemiMixedTypes="0" containsNonDate="0" containsString="0"/>
    </cacheField>
    <cacheField name="[2022].[Need Type].[Need Type]" caption="Need Type" numFmtId="0" hierarchy="8" level="1">
      <sharedItems count="2">
        <s v="Financial"/>
        <s v="Transport"/>
      </sharedItems>
    </cacheField>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4"/>
      </fieldsUsage>
    </cacheHierarchy>
    <cacheHierarchy uniqueName="[2022].[Need Type]" caption="Need Type" attribute="1" defaultMemberUniqueName="[2022].[Need Type].[All]" allUniqueName="[2022].[Need Type].[All]" dimensionUniqueName="[2022]" displayFolder="" count="2" memberValueDatatype="130" unbalanced="0">
      <fieldsUsage count="2">
        <fieldUsage x="-1"/>
        <fieldUsage x="2"/>
      </fieldsUsage>
    </cacheHierarchy>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2" memberValueDatatype="5" unbalanced="0">
      <fieldsUsage count="2">
        <fieldUsage x="-1"/>
        <fieldUsage x="1"/>
      </fieldsUsage>
    </cacheHierarchy>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3"/>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8587431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64206435185" backgroundQuery="1" createdVersion="8" refreshedVersion="8" minRefreshableVersion="3" recordCount="0" supportSubquery="1" supportAdvancedDrill="1" xr:uid="{C82B22DA-EE87-4B97-8312-CBE0E7600CDE}">
  <cacheSource type="external" connectionId="18"/>
  <cacheFields count="7">
    <cacheField name="[Invoices].[Pet Name].[Pet Name]" caption="Pet Name" numFmtId="0" hierarchy="30" level="1">
      <sharedItems count="3">
        <s v="Diamond"/>
        <s v="Debo"/>
        <s v="Sheila"/>
      </sharedItems>
    </cacheField>
    <cacheField name="[Invoices].[Partner Agency].[Partner Agency]" caption="Partner Agency" numFmtId="0" hierarchy="32" level="1">
      <sharedItems count="1">
        <s v="Gergich Vet Partners"/>
      </sharedItems>
    </cacheField>
    <cacheField name="[Invoices].[Invoice Paid Date].[Invoice Paid Date]" caption="Invoice Paid Date" numFmtId="0" hierarchy="36" level="1">
      <sharedItems containsSemiMixedTypes="0" containsNonDate="0" containsString="0"/>
    </cacheField>
    <cacheField name="[Invoices].[Invoice Number].[Invoice Number]" caption="Invoice Number" numFmtId="0" hierarchy="33" level="1">
      <sharedItems count="3">
        <s v="50"/>
        <s v="37"/>
        <s v="38"/>
      </sharedItems>
    </cacheField>
    <cacheField name="[Invoices].[Invoice Amount].[Invoice Amount]" caption="Invoice Amount" numFmtId="0" hierarchy="34" level="1">
      <sharedItems containsSemiMixedTypes="0" containsString="0" containsNumber="1" containsInteger="1" minValue="175" maxValue="450" count="3">
        <n v="300"/>
        <n v="450"/>
        <n v="175"/>
      </sharedItems>
      <extLst>
        <ext xmlns:x15="http://schemas.microsoft.com/office/spreadsheetml/2010/11/main" uri="{4F2E5C28-24EA-4eb8-9CBF-B6C8F9C3D259}">
          <x15:cachedUniqueNames>
            <x15:cachedUniqueName index="0" name="[Invoices].[Invoice Amount].&amp;[300]"/>
            <x15:cachedUniqueName index="1" name="[Invoices].[Invoice Amount].&amp;[450]"/>
            <x15:cachedUniqueName index="2" name="[Invoices].[Invoice Amount].&amp;[175]"/>
          </x15:cachedUniqueNames>
        </ext>
      </extLst>
    </cacheField>
    <cacheField name="[Invoices].[Closed Date].[Closed Date]" caption="Closed Date" numFmtId="0" hierarchy="35" level="1">
      <sharedItems containsSemiMixedTypes="0" containsNonDate="0" containsDate="1" containsString="0" minDate="2022-08-10T00:00:00" maxDate="2022-10-22T00:00:00" count="3">
        <d v="2022-10-21T00:00:00"/>
        <d v="2022-08-22T00:00:00"/>
        <d v="2022-08-10T00:00:00"/>
      </sharedItems>
    </cacheField>
    <cacheField name="[Invoices].[Owner Name].[Owner Name]" caption="Owner Name" numFmtId="0" hierarchy="29" level="1">
      <sharedItems count="3">
        <s v="Joan Callamezza"/>
        <s v="Roy Hibbert"/>
        <s v="Rufus Langly"/>
      </sharedItems>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0"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2" memberValueDatatype="130" unbalanced="0">
      <fieldsUsage count="2">
        <fieldUsage x="-1"/>
        <fieldUsage x="6"/>
      </fieldsUsage>
    </cacheHierarchy>
    <cacheHierarchy uniqueName="[Invoices].[Pet Name]" caption="Pet Name" attribute="1" defaultMemberUniqueName="[Invoices].[Pet Name].[All]" allUniqueName="[Invoices].[Pet Name].[All]" dimensionUniqueName="[Invoices]" displayFolder="" count="2" memberValueDatatype="130" unbalanced="0">
      <fieldsUsage count="2">
        <fieldUsage x="-1"/>
        <fieldUsage x="0"/>
      </fieldsUsage>
    </cacheHierarchy>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2" memberValueDatatype="130" unbalanced="0">
      <fieldsUsage count="2">
        <fieldUsage x="-1"/>
        <fieldUsage x="1"/>
      </fieldsUsage>
    </cacheHierarchy>
    <cacheHierarchy uniqueName="[Invoices].[Invoice Number]" caption="Invoice Number" attribute="1" defaultMemberUniqueName="[Invoices].[Invoice Number].[All]" allUniqueName="[Invoices].[Invoice Number].[All]" dimensionUniqueName="[Invoices]" displayFolder="" count="2" memberValueDatatype="130" unbalanced="0">
      <fieldsUsage count="2">
        <fieldUsage x="-1"/>
        <fieldUsage x="3"/>
      </fieldsUsage>
    </cacheHierarchy>
    <cacheHierarchy uniqueName="[Invoices].[Invoice Amount]" caption="Invoice Amount" attribute="1" defaultMemberUniqueName="[Invoices].[Invoice Amount].[All]" allUniqueName="[Invoices].[Invoice Amount].[All]" dimensionUniqueName="[Invoices]" displayFolder="" count="2" memberValueDatatype="20" unbalanced="0">
      <fieldsUsage count="2">
        <fieldUsage x="-1"/>
        <fieldUsage x="4"/>
      </fieldsUsage>
    </cacheHierarchy>
    <cacheHierarchy uniqueName="[Invoices].[Closed Date]" caption="Closed Date" attribute="1" time="1" defaultMemberUniqueName="[Invoices].[Closed Date].[All]" allUniqueName="[Invoices].[Closed Date].[All]" dimensionUniqueName="[Invoices]" displayFolder="" count="2" memberValueDatatype="7" unbalanced="0">
      <fieldsUsage count="2">
        <fieldUsage x="-1"/>
        <fieldUsage x="5"/>
      </fieldsUsage>
    </cacheHierarchy>
    <cacheHierarchy uniqueName="[Invoices].[Invoice Paid Date]" caption="Invoice Paid Date" attribute="1" time="1" defaultMemberUniqueName="[Invoices].[Invoice Paid Date].[All]" allUniqueName="[Invoices].[Invoice Paid Date].[All]" dimensionUniqueName="[Invoices]" displayFolder="" count="2" memberValueDatatype="7" unbalanced="0">
      <fieldsUsage count="2">
        <fieldUsage x="-1"/>
        <fieldUsage x="2"/>
      </fieldsUsage>
    </cacheHierarchy>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1643517" backgroundQuery="1" createdVersion="8" refreshedVersion="8" minRefreshableVersion="3" recordCount="0" supportSubquery="1" supportAdvancedDrill="1" xr:uid="{4588DCD4-D42C-4215-8B76-165D947F1C90}">
  <cacheSource type="external" connectionId="18">
    <extLst>
      <ext xmlns:x14="http://schemas.microsoft.com/office/spreadsheetml/2009/9/main" uri="{F057638F-6D5F-4e77-A914-E7F072B9BCA8}">
        <x14:sourceConnection name="ThisWorkbookDataModel"/>
      </ext>
    </extLst>
  </cacheSource>
  <cacheFields count="4">
    <cacheField name="[2022].[Need Type].[Need Type]" caption="Need Type" numFmtId="0" hierarchy="8" level="1">
      <sharedItems count="4">
        <s v="Financial"/>
        <s v="Information"/>
        <s v="Partnership"/>
        <s v="Transport"/>
      </sharedItems>
    </cacheField>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3"/>
      </fieldsUsage>
    </cacheHierarchy>
    <cacheHierarchy uniqueName="[2022].[Need Type]" caption="Need Type" attribute="1" defaultMemberUniqueName="[2022].[Need Type].[All]" allUniqueName="[2022].[Need Type].[All]" dimensionUniqueName="[2022]" displayFolder="" count="2" memberValueDatatype="130" unbalanced="0">
      <fieldsUsage count="2">
        <fieldUsage x="-1"/>
        <fieldUsage x="0"/>
      </fieldsUsage>
    </cacheHierarchy>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2"/>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9478135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2106479" backgroundQuery="1" createdVersion="8" refreshedVersion="8" minRefreshableVersion="3" recordCount="0" supportSubquery="1" supportAdvancedDrill="1" xr:uid="{0A760B7B-27DD-40F2-B136-F7FDFA28F665}">
  <cacheSource type="external" connectionId="18">
    <extLst>
      <ext xmlns:x14="http://schemas.microsoft.com/office/spreadsheetml/2009/9/main" uri="{F057638F-6D5F-4e77-A914-E7F072B9BCA8}">
        <x14:sourceConnection name="ThisWorkbookDataModel"/>
      </ext>
    </extLst>
  </cacheSource>
  <cacheFields count="4">
    <cacheField name="[Measures].[Count of Pet Type]" caption="Count of Pet Type" numFmtId="0" hierarchy="61" level="32767"/>
    <cacheField name="[2022].[Pet Type].[Pet Type]" caption="Pet Type" numFmtId="0" hierarchy="5" level="1">
      <sharedItems count="5">
        <s v="Cat"/>
        <s v="Dog"/>
        <s v="Small Mammal" u="1"/>
        <s v="Other" u="1"/>
        <s v="Reptile" u="1"/>
      </sharedItems>
    </cacheField>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2" memberValueDatatype="130" unbalanced="0">
      <fieldsUsage count="2">
        <fieldUsage x="-1"/>
        <fieldUsage x="1"/>
      </fieldsUsage>
    </cacheHierarchy>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3"/>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2"/>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pivotCacheId="472228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9050922" backgroundQuery="1" createdVersion="8" refreshedVersion="8" minRefreshableVersion="3" recordCount="0" supportSubquery="1" supportAdvancedDrill="1" xr:uid="{F122C8DE-21EE-43F9-A646-B1B96BF47742}">
  <cacheSource type="external" connectionId="18"/>
  <cacheFields count="2">
    <cacheField name="[Measures].[Sum of Invoice Amount 2]" caption="Sum of Invoice Amount 2" numFmtId="0" hierarchy="59" level="32767"/>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1"/>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79513892" backgroundQuery="1" createdVersion="8" refreshedVersion="8" minRefreshableVersion="3" recordCount="0" supportSubquery="1" supportAdvancedDrill="1" xr:uid="{C3FAC782-3509-4088-992B-9FF49DEF1243}">
  <cacheSource type="external" connectionId="18"/>
  <cacheFields count="2">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1"/>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782754632" backgroundQuery="1" createdVersion="8" refreshedVersion="8" minRefreshableVersion="3" recordCount="0" supportSubquery="1" supportAdvancedDrill="1" xr:uid="{249330D7-15BF-4506-BAC0-410D25B08F00}">
  <cacheSource type="external" connectionId="18"/>
  <cacheFields count="2">
    <cacheField name="[Measures].[Count of Invoice Number]" caption="Count of Invoice Number" numFmtId="0" hierarchy="60" level="32767"/>
    <cacheField name="[2022].[Request Date Month Name].[Request Date Month Name]" caption="Request Date Month Name" numFmtId="0" hierarchy="19"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1"/>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2337964" backgroundQuery="1" createdVersion="8" refreshedVersion="8" minRefreshableVersion="3" recordCount="0" supportSubquery="1" supportAdvancedDrill="1" xr:uid="{14E6922A-004C-4646-A7E3-C2599D3A9DFA}">
  <cacheSource type="external" connectionId="18"/>
  <cacheFields count="4">
    <cacheField name="[2022].[Request Filled].[Request Filled]" caption="Request Filled" numFmtId="0" hierarchy="11" level="1">
      <sharedItems containsSemiMixedTypes="0" containsNonDate="0" containsString="0"/>
    </cacheField>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3"/>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2" memberValueDatatype="130" unbalanced="0">
      <fieldsUsage count="2">
        <fieldUsage x="-1"/>
        <fieldUsage x="0"/>
      </fieldsUsage>
    </cacheHierarchy>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2"/>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2685187" backgroundQuery="1" createdVersion="8" refreshedVersion="8" minRefreshableVersion="3" recordCount="0" supportSubquery="1" supportAdvancedDrill="1" xr:uid="{8673C7AA-BD81-4EB4-BB82-4333B668DCC8}">
  <cacheSource type="external" connectionId="18"/>
  <cacheFields count="3">
    <cacheField name="[Measures].[Count of Request Date]" caption="Count of Request Date" numFmtId="0" hierarchy="56" level="32767"/>
    <cacheField name="[2022].[Request Date Month Name].[Request Date Month Name]" caption="Request Date Month Name" numFmtId="0" hierarchy="19"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2"/>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2" memberValueDatatype="130" unbalanced="0">
      <fieldsUsage count="2">
        <fieldUsage x="-1"/>
        <fieldUsage x="1"/>
      </fieldsUsage>
    </cacheHierarchy>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hidden="1">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74992303241" backgroundQuery="1" createdVersion="8" refreshedVersion="8" minRefreshableVersion="3" recordCount="0" supportSubquery="1" supportAdvancedDrill="1" xr:uid="{82F8440E-FEB9-47F3-995B-818CB42E9458}">
  <cacheSource type="external" connectionId="18"/>
  <cacheFields count="3">
    <cacheField name="[Measures].[Average of Invoice Amount]" caption="Average of Invoice Amount" numFmtId="0" hierarchy="62" level="32767"/>
    <cacheField name="[2022].[Invoice Amount].[Invoice Amount]" caption="Invoice Amount" numFmtId="0" hierarchy="15" level="1">
      <sharedItems containsSemiMixedTypes="0" containsNonDate="0" containsString="0"/>
    </cacheField>
    <cacheField name="[2022].[Issue Type].[Issue Type]" caption="Issue Type" numFmtId="0" hierarchy="7" level="1">
      <sharedItems containsSemiMixedTypes="0" containsNonDate="0" containsString="0"/>
    </cacheField>
  </cacheFields>
  <cacheHierarchies count="63">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2" memberValueDatatype="130" unbalanced="0">
      <fieldsUsage count="2">
        <fieldUsage x="-1"/>
        <fieldUsage x="2"/>
      </fieldsUsage>
    </cacheHierarchy>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2" memberValueDatatype="5" unbalanced="0">
      <fieldsUsage count="2">
        <fieldUsage x="-1"/>
        <fieldUsage x="1"/>
      </fieldsUsage>
    </cacheHierarchy>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0"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y uniqueName="[Measures].[Sum of Invoice Amount 2]" caption="Sum of Invoice Amount 2" measure="1" displayFolder="" measureGroup="2022" count="0" hidden="1">
      <extLst>
        <ext xmlns:x15="http://schemas.microsoft.com/office/spreadsheetml/2010/11/main" uri="{B97F6D7D-B522-45F9-BDA1-12C45D357490}">
          <x15:cacheHierarchy aggregatedColumn="15"/>
        </ext>
      </extLst>
    </cacheHierarchy>
    <cacheHierarchy uniqueName="[Measures].[Count of Invoice Number]" caption="Count of Invoice Number" measure="1" displayFolder="" measureGroup="2022" count="0" hidden="1">
      <extLst>
        <ext xmlns:x15="http://schemas.microsoft.com/office/spreadsheetml/2010/11/main" uri="{B97F6D7D-B522-45F9-BDA1-12C45D357490}">
          <x15:cacheHierarchy aggregatedColumn="14"/>
        </ext>
      </extLst>
    </cacheHierarchy>
    <cacheHierarchy uniqueName="[Measures].[Count of Pet Type]" caption="Count of Pet Type" measure="1" displayFolder="" measureGroup="2022" count="0" hidden="1">
      <extLst>
        <ext xmlns:x15="http://schemas.microsoft.com/office/spreadsheetml/2010/11/main" uri="{B97F6D7D-B522-45F9-BDA1-12C45D357490}">
          <x15:cacheHierarchy aggregatedColumn="5"/>
        </ext>
      </extLst>
    </cacheHierarchy>
    <cacheHierarchy uniqueName="[Measures].[Average of Invoice Amount]" caption="Average of Invoice Amount" measure="1" displayFolder="" measureGroup="2022"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2022" uniqueName="[2022]" caption="2022"/>
    <dimension name="Calendar" uniqueName="[Calendar]" caption="Calendar"/>
    <dimension name="Invoices" uniqueName="[Invoices]" caption="Invoices"/>
    <dimension measure="1" name="Measures" uniqueName="[Measures]" caption="Measures"/>
    <dimension name="Need Follow-Up" uniqueName="[Need Follow-Up]" caption="Need Follow-Up"/>
  </dimensions>
  <measureGroups count="4">
    <measureGroup name="2022" caption="2022"/>
    <measureGroup name="Calendar" caption="Calendar"/>
    <measureGroup name="Invoices" caption="Invoices"/>
    <measureGroup name="Need Follow-Up" caption="Need Follow-Up"/>
  </measureGroups>
  <maps count="5">
    <map measureGroup="0" dimension="0"/>
    <map measureGroup="0" dimension="1"/>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nett" refreshedDate="45004.642063194442" backgroundQuery="1" createdVersion="3" refreshedVersion="8" minRefreshableVersion="3" recordCount="0" supportSubquery="1" supportAdvancedDrill="1" xr:uid="{0A842DC3-642D-4DB6-A303-41E2BAFFF372}">
  <cacheSource type="external" connectionId="18">
    <extLst>
      <ext xmlns:x14="http://schemas.microsoft.com/office/spreadsheetml/2009/9/main" uri="{F057638F-6D5F-4e77-A914-E7F072B9BCA8}">
        <x14:sourceConnection name="ThisWorkbookDataModel"/>
      </ext>
    </extLst>
  </cacheSource>
  <cacheFields count="0"/>
  <cacheHierarchies count="59">
    <cacheHierarchy uniqueName="[2022].[Owner Name]" caption="Owner Name" attribute="1" defaultMemberUniqueName="[2022].[Owner Name].[All]" allUniqueName="[2022].[Owner Name].[All]" dimensionUniqueName="[2022]" displayFolder="" count="0" memberValueDatatype="130" unbalanced="0"/>
    <cacheHierarchy uniqueName="[2022].[Owner Zip]" caption="Owner Zip" attribute="1" defaultMemberUniqueName="[2022].[Owner Zip].[All]" allUniqueName="[2022].[Owner Zip].[All]" dimensionUniqueName="[2022]" displayFolder="" count="0" memberValueDatatype="130" unbalanced="0"/>
    <cacheHierarchy uniqueName="[2022].[Phone]" caption="Phone" attribute="1" defaultMemberUniqueName="[2022].[Phone].[All]" allUniqueName="[2022].[Phone].[All]" dimensionUniqueName="[2022]" displayFolder="" count="0" memberValueDatatype="130" unbalanced="0"/>
    <cacheHierarchy uniqueName="[2022].[Email]" caption="Email" attribute="1" defaultMemberUniqueName="[2022].[Email].[All]" allUniqueName="[2022].[Email].[All]" dimensionUniqueName="[2022]" displayFolder="" count="0" memberValueDatatype="130" unbalanced="0"/>
    <cacheHierarchy uniqueName="[2022].[Pet Name]" caption="Pet Name" attribute="1" defaultMemberUniqueName="[2022].[Pet Name].[All]" allUniqueName="[2022].[Pet Name].[All]" dimensionUniqueName="[2022]" displayFolder="" count="0" memberValueDatatype="130" unbalanced="0"/>
    <cacheHierarchy uniqueName="[2022].[Pet Type]" caption="Pet Type" attribute="1" defaultMemberUniqueName="[2022].[Pet Type].[All]" allUniqueName="[2022].[Pet Type].[All]" dimensionUniqueName="[2022]" displayFolder="" count="0" memberValueDatatype="130" unbalanced="0"/>
    <cacheHierarchy uniqueName="[2022].[Pet Age]" caption="Pet Age" attribute="1" defaultMemberUniqueName="[2022].[Pet Age].[All]" allUniqueName="[2022].[Pet Age].[All]" dimensionUniqueName="[2022]" displayFolder="" count="0" memberValueDatatype="130" unbalanced="0"/>
    <cacheHierarchy uniqueName="[2022].[Issue Type]" caption="Issue Type" attribute="1" defaultMemberUniqueName="[2022].[Issue Type].[All]" allUniqueName="[2022].[Issue Type].[All]" dimensionUniqueName="[2022]" displayFolder="" count="0" memberValueDatatype="130" unbalanced="0"/>
    <cacheHierarchy uniqueName="[2022].[Need Type]" caption="Need Type" attribute="1" defaultMemberUniqueName="[2022].[Need Type].[All]" allUniqueName="[2022].[Need Type].[All]" dimensionUniqueName="[2022]" displayFolder="" count="0" memberValueDatatype="130" unbalanced="0"/>
    <cacheHierarchy uniqueName="[2022].[Need Specific]" caption="Need Specific" attribute="1" defaultMemberUniqueName="[2022].[Need Specific].[All]" allUniqueName="[2022].[Need Specific].[All]" dimensionUniqueName="[2022]" displayFolder="" count="0" memberValueDatatype="130" unbalanced="0"/>
    <cacheHierarchy uniqueName="[2022].[Request Date]" caption="Request Date" attribute="1" defaultMemberUniqueName="[2022].[Request Date].[All]" allUniqueName="[2022].[Request Date].[All]" dimensionUniqueName="[2022]" displayFolder="" count="0" memberValueDatatype="130" unbalanced="0"/>
    <cacheHierarchy uniqueName="[2022].[Request Filled]" caption="Request Filled" attribute="1" defaultMemberUniqueName="[2022].[Request Filled].[All]" allUniqueName="[2022].[Request Filled].[All]" dimensionUniqueName="[2022]" displayFolder="" count="0" memberValueDatatype="130" unbalanced="0"/>
    <cacheHierarchy uniqueName="[2022].[Rubric Total]" caption="Rubric Total" attribute="1" defaultMemberUniqueName="[2022].[Rubric Total].[All]" allUniqueName="[2022].[Rubric Total].[All]" dimensionUniqueName="[2022]" displayFolder="" count="0" memberValueDatatype="20" unbalanced="0"/>
    <cacheHierarchy uniqueName="[2022].[Partner Agency]" caption="Partner Agency" attribute="1" defaultMemberUniqueName="[2022].[Partner Agency].[All]" allUniqueName="[2022].[Partner Agency].[All]" dimensionUniqueName="[2022]" displayFolder="" count="0" memberValueDatatype="130" unbalanced="0"/>
    <cacheHierarchy uniqueName="[2022].[Invoice Number]" caption="Invoice Number" attribute="1" defaultMemberUniqueName="[2022].[Invoice Number].[All]" allUniqueName="[2022].[Invoice Number].[All]" dimensionUniqueName="[2022]" displayFolder="" count="0" memberValueDatatype="130" unbalanced="0"/>
    <cacheHierarchy uniqueName="[2022].[Invoice Amount]" caption="Invoice Amount" attribute="1" defaultMemberUniqueName="[2022].[Invoice Amount].[All]" allUniqueName="[2022].[Invoice Amount].[All]" dimensionUniqueName="[2022]" displayFolder="" count="0" memberValueDatatype="5" unbalanced="0"/>
    <cacheHierarchy uniqueName="[2022].[Closed Date]" caption="Closed Date" attribute="1" defaultMemberUniqueName="[2022].[Closed Date].[All]" allUniqueName="[2022].[Closed Date].[All]" dimensionUniqueName="[2022]" displayFolder="" count="0" memberValueDatatype="130" unbalanced="0"/>
    <cacheHierarchy uniqueName="[2022].[Follow Up Date]" caption="Follow Up Date" attribute="1" defaultMemberUniqueName="[2022].[Follow Up Date].[All]" allUniqueName="[2022].[Follow Up Date].[All]" dimensionUniqueName="[2022]" displayFolder="" count="0" memberValueDatatype="130" unbalanced="0"/>
    <cacheHierarchy uniqueName="[2022].[Follow Up Complete]" caption="Follow Up Complete" attribute="1" defaultMemberUniqueName="[2022].[Follow Up Complete].[All]" allUniqueName="[2022].[Follow Up Complete].[All]" dimensionUniqueName="[2022]" displayFolder="" count="0" memberValueDatatype="130" unbalanced="0"/>
    <cacheHierarchy uniqueName="[2022].[Request Date Month Name]" caption="Request Date Month Name" attribute="1" defaultMemberUniqueName="[2022].[Request Date Month Name].[All]" allUniqueName="[2022].[Request Date Month Name].[All]" dimensionUniqueName="[2022]" displayFolder="" count="0" memberValueDatatype="130" unbalanced="0"/>
    <cacheHierarchy uniqueName="[2022].[Month]" caption="Month" attribute="1" defaultMemberUniqueName="[2022].[Month].[All]" allUniqueName="[2022].[Month].[All]" dimensionUniqueName="[2022]" displayFolder="" count="0" memberValueDatatype="2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Invoices].[Owner Name]" caption="Owner Name" attribute="1" defaultMemberUniqueName="[Invoices].[Owner Name].[All]" allUniqueName="[Invoices].[Owner Name].[All]" dimensionUniqueName="[Invoices]" displayFolder="" count="0" memberValueDatatype="130" unbalanced="0"/>
    <cacheHierarchy uniqueName="[Invoices].[Pet Name]" caption="Pet Name" attribute="1" defaultMemberUniqueName="[Invoices].[Pet Name].[All]" allUniqueName="[Invoices].[Pet Name].[All]" dimensionUniqueName="[Invoices]" displayFolder="" count="0" memberValueDatatype="130" unbalanced="0"/>
    <cacheHierarchy uniqueName="[Invoices].[Request Date]" caption="Request Date" attribute="1" time="1" defaultMemberUniqueName="[Invoices].[Request Date].[All]" allUniqueName="[Invoices].[Request Date].[All]" dimensionUniqueName="[Invoices]" displayFolder="" count="0" memberValueDatatype="7" unbalanced="0"/>
    <cacheHierarchy uniqueName="[Invoices].[Partner Agency]" caption="Partner Agency" attribute="1" defaultMemberUniqueName="[Invoices].[Partner Agency].[All]" allUniqueName="[Invoices].[Partner Agency].[All]" dimensionUniqueName="[Invoices]" displayFolder="" count="2" memberValueDatatype="130" unbalanced="0"/>
    <cacheHierarchy uniqueName="[Invoices].[Invoice Number]" caption="Invoice Number" attribute="1" defaultMemberUniqueName="[Invoices].[Invoice Number].[All]" allUniqueName="[Invoices].[Invoice Number].[All]" dimensionUniqueName="[Invoices]" displayFolder="" count="0" memberValueDatatype="130" unbalanced="0"/>
    <cacheHierarchy uniqueName="[Invoices].[Invoice Amount]" caption="Invoice Amount" attribute="1" defaultMemberUniqueName="[Invoices].[Invoice Amount].[All]" allUniqueName="[Invoices].[Invoice Amount].[All]" dimensionUniqueName="[Invoices]" displayFolder="" count="0" memberValueDatatype="20" unbalanced="0"/>
    <cacheHierarchy uniqueName="[Invoices].[Closed Date]" caption="Closed Date" attribute="1" time="1" defaultMemberUniqueName="[Invoices].[Closed Date].[All]" allUniqueName="[Invoices].[Closed Date].[All]" dimensionUniqueName="[Invoices]" displayFolder="" count="0" memberValueDatatype="7" unbalanced="0"/>
    <cacheHierarchy uniqueName="[Invoices].[Invoice Paid Date]" caption="Invoice Paid Date" attribute="1" time="1" defaultMemberUniqueName="[Invoices].[Invoice Paid Date].[All]" allUniqueName="[Invoices].[Invoice Paid Date].[All]" dimensionUniqueName="[Invoices]" displayFolder="" count="0" memberValueDatatype="7" unbalanced="0"/>
    <cacheHierarchy uniqueName="[Invoices].[Closed Date (Month)]" caption="Closed Date (Month)" attribute="1" defaultMemberUniqueName="[Invoices].[Closed Date (Month)].[All]" allUniqueName="[Invoices].[Closed Date (Month)].[All]" dimensionUniqueName="[Invoices]" displayFolder="" count="0" memberValueDatatype="130" unbalanced="0"/>
    <cacheHierarchy uniqueName="[Invoices].[Invoice Paid Date (Month)]" caption="Invoice Paid Date (Month)" attribute="1" defaultMemberUniqueName="[Invoices].[Invoice Paid Date (Month)].[All]" allUniqueName="[Invoices].[Invoice Paid Date (Month)].[All]" dimensionUniqueName="[Invoices]" displayFolder="" count="0" memberValueDatatype="130" unbalanced="0"/>
    <cacheHierarchy uniqueName="[Need Follow-Up].[Owner Name]" caption="Owner Name" attribute="1" defaultMemberUniqueName="[Need Follow-Up].[Owner Name].[All]" allUniqueName="[Need Follow-Up].[Owner Name].[All]" dimensionUniqueName="[Need Follow-Up]" displayFolder="" count="0" memberValueDatatype="130" unbalanced="0"/>
    <cacheHierarchy uniqueName="[Need Follow-Up].[Phone]" caption="Phone" attribute="1" defaultMemberUniqueName="[Need Follow-Up].[Phone].[All]" allUniqueName="[Need Follow-Up].[Phone].[All]" dimensionUniqueName="[Need Follow-Up]" displayFolder="" count="0" memberValueDatatype="130" unbalanced="0"/>
    <cacheHierarchy uniqueName="[Need Follow-Up].[Email]" caption="Email" attribute="1" defaultMemberUniqueName="[Need Follow-Up].[Email].[All]" allUniqueName="[Need Follow-Up].[Email].[All]" dimensionUniqueName="[Need Follow-Up]" displayFolder="" count="0" memberValueDatatype="130" unbalanced="0"/>
    <cacheHierarchy uniqueName="[Need Follow-Up].[Pet Name]" caption="Pet Name" attribute="1" defaultMemberUniqueName="[Need Follow-Up].[Pet Name].[All]" allUniqueName="[Need Follow-Up].[Pet Name].[All]" dimensionUniqueName="[Need Follow-Up]" displayFolder="" count="0" memberValueDatatype="130" unbalanced="0"/>
    <cacheHierarchy uniqueName="[Need Follow-Up].[Issue Type]" caption="Issue Type" attribute="1" defaultMemberUniqueName="[Need Follow-Up].[Issue Type].[All]" allUniqueName="[Need Follow-Up].[Issue Type].[All]" dimensionUniqueName="[Need Follow-Up]" displayFolder="" count="0" memberValueDatatype="130" unbalanced="0"/>
    <cacheHierarchy uniqueName="[Need Follow-Up].[Need Type]" caption="Need Type" attribute="1" defaultMemberUniqueName="[Need Follow-Up].[Need Type].[All]" allUniqueName="[Need Follow-Up].[Need Type].[All]" dimensionUniqueName="[Need Follow-Up]" displayFolder="" count="0" memberValueDatatype="130" unbalanced="0"/>
    <cacheHierarchy uniqueName="[Need Follow-Up].[Follow Up Date]" caption="Follow Up Date" attribute="1" defaultMemberUniqueName="[Need Follow-Up].[Follow Up Date].[All]" allUniqueName="[Need Follow-Up].[Follow Up Date].[All]" dimensionUniqueName="[Need Follow-Up]" displayFolder="" count="0" memberValueDatatype="130" unbalanced="0"/>
    <cacheHierarchy uniqueName="[Invoices].[Closed Date (Month Index)]" caption="Closed Date (Month Index)" attribute="1" defaultMemberUniqueName="[Invoices].[Closed Date (Month Index)].[All]" allUniqueName="[Invoices].[Closed Date (Month Index)].[All]" dimensionUniqueName="[Invoices]" displayFolder="" count="0" memberValueDatatype="20" unbalanced="0" hidden="1"/>
    <cacheHierarchy uniqueName="[Invoices].[Invoice Paid Date (Month Index)]" caption="Invoice Paid Date (Month Index)" attribute="1" defaultMemberUniqueName="[Invoices].[Invoice Paid Date (Month Index)].[All]" allUniqueName="[Invoices].[Invoice Paid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2022]" caption="__XL_Count 2022" measure="1" displayFolder="" measureGroup="2022" count="0" hidden="1"/>
    <cacheHierarchy uniqueName="[Measures].[__XL_Count Need Follow-Up]" caption="__XL_Count Need Follow-Up" measure="1" displayFolder="" measureGroup="Need Follow-U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et Name]" caption="Count of Pet Name" measure="1" displayFolder="" measureGroup="Invoices" count="0" hidden="1">
      <extLst>
        <ext xmlns:x15="http://schemas.microsoft.com/office/spreadsheetml/2010/11/main" uri="{B97F6D7D-B522-45F9-BDA1-12C45D357490}">
          <x15:cacheHierarchy aggregatedColumn="30"/>
        </ext>
      </extLst>
    </cacheHierarchy>
    <cacheHierarchy uniqueName="[Measures].[Count of Owner Name]" caption="Count of Owner Name" measure="1" displayFolder="" measureGroup="Invoices" count="0" hidden="1">
      <extLst>
        <ext xmlns:x15="http://schemas.microsoft.com/office/spreadsheetml/2010/11/main" uri="{B97F6D7D-B522-45F9-BDA1-12C45D357490}">
          <x15:cacheHierarchy aggregatedColumn="29"/>
        </ext>
      </extLst>
    </cacheHierarchy>
    <cacheHierarchy uniqueName="[Measures].[Sum of Invoice Amount]" caption="Sum of Invoice Amount" measure="1" displayFolder="" measureGroup="Invoices" count="0" hidden="1">
      <extLst>
        <ext xmlns:x15="http://schemas.microsoft.com/office/spreadsheetml/2010/11/main" uri="{B97F6D7D-B522-45F9-BDA1-12C45D357490}">
          <x15:cacheHierarchy aggregatedColumn="34"/>
        </ext>
      </extLst>
    </cacheHierarchy>
    <cacheHierarchy uniqueName="[Measures].[Count of Request Date]" caption="Count of Request Date" measure="1" displayFolder="" measureGroup="2022" count="0" hidden="1">
      <extLst>
        <ext xmlns:x15="http://schemas.microsoft.com/office/spreadsheetml/2010/11/main" uri="{B97F6D7D-B522-45F9-BDA1-12C45D357490}">
          <x15:cacheHierarchy aggregatedColumn="10"/>
        </ext>
      </extLst>
    </cacheHierarchy>
    <cacheHierarchy uniqueName="[Measures].[Count of Request Filled]" caption="Count of Request Filled" measure="1" displayFolder="" measureGroup="2022" count="0" hidden="1">
      <extLst>
        <ext xmlns:x15="http://schemas.microsoft.com/office/spreadsheetml/2010/11/main" uri="{B97F6D7D-B522-45F9-BDA1-12C45D357490}">
          <x15:cacheHierarchy aggregatedColumn="11"/>
        </ext>
      </extLst>
    </cacheHierarchy>
    <cacheHierarchy uniqueName="[Measures].[Count of Invoice Amount]" caption="Count of Invoice Amount" measure="1" displayFolder="" measureGroup="2022"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9083572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FA117-0E4C-4829-A9BC-6E020E6CB19D}" name="PivotChartTable10" cacheId="2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pageFields count="1">
    <pageField fld="1" hier="15" name="[2022].[Invoice Amount].&amp;[1.E2]" cap="100"/>
  </pageFields>
  <dataFields count="1">
    <dataField name="Count of Invoice Amount"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44" level="1">
        <member name="[2022].[Invoice Amount].&amp;[1.E2]"/>
        <member name="[2022].[Invoice Amount].&amp;[2.E1]"/>
        <member name="[2022].[Invoice Amount].&amp;[2.E2]"/>
        <member name="[2022].[Invoice Amount].&amp;[3.E1]"/>
        <member name="[2022].[Invoice Amount].&amp;[3.E2]"/>
        <member name="[2022].[Invoice Amount].&amp;[4.E1]"/>
        <member name="[2022].[Invoice Amount].&amp;[4.E2]"/>
        <member name="[2022].[Invoice Amount].&amp;[5.E1]"/>
        <member name="[2022].[Invoice Amount].&amp;[5.E2]"/>
        <member name="[2022].[Invoice Amount].&amp;[6.E1]"/>
        <member name="[2022].[Invoice Amount].&amp;[6.E2]"/>
        <member name="[2022].[Invoice Amount].&amp;[7.E1]"/>
        <member name="[2022].[Invoice Amount].&amp;[7.E2]"/>
        <member name="[2022].[Invoice Amount].&amp;[9.E1]"/>
        <member name="[2022].[Invoice Amount].&amp;[1.5E1]"/>
        <member name="[2022].[Invoice Amount].&amp;[1.5E2]"/>
        <member name="[2022].[Invoice Amount].&amp;[2.4E2]"/>
        <member name="[2022].[Invoice Amount].&amp;[2.5E1]"/>
        <member name="[2022].[Invoice Amount].&amp;[2.5E2]"/>
        <member name="[2022].[Invoice Amount].&amp;[3.4E2]"/>
        <member name="[2022].[Invoice Amount].&amp;[3.5E1]"/>
        <member name="[2022].[Invoice Amount].&amp;[3.5E2]"/>
        <member name="[2022].[Invoice Amount].&amp;[3.7E1]"/>
        <member name="[2022].[Invoice Amount].&amp;[4.3E2]"/>
        <member name="[2022].[Invoice Amount].&amp;[4.5E1]"/>
        <member name="[2022].[Invoice Amount].&amp;[4.5E2]"/>
        <member name="[2022].[Invoice Amount].&amp;[4.8E1]"/>
        <member name="[2022].[Invoice Amount].&amp;[5.5E1]"/>
        <member name="[2022].[Invoice Amount].&amp;[5.5E2]"/>
        <member name="[2022].[Invoice Amount].&amp;[6.5E1]"/>
        <member name="[2022].[Invoice Amount].&amp;[7.5E1]"/>
        <member name="[2022].[Invoice Amount].&amp;[8.5E1]"/>
        <member name="[2022].[Invoice Amount].&amp;[8.6E1]"/>
        <member name="[2022].[Invoice Amount].&amp;[1.15E2]"/>
        <member name="[2022].[Invoice Amount].&amp;[1.25E2]"/>
        <member name="[2022].[Invoice Amount].&amp;[1.35E2]"/>
        <member name="[2022].[Invoice Amount].&amp;[1.75E2]"/>
        <member name="[2022].[Invoice Amount].&amp;[2.25E2]"/>
        <member name="[2022].[Invoice Amount].&amp;[2.75E2]"/>
        <member name="[2022].[Invoice Amount].&amp;[3.04E2]"/>
        <member name="[2022].[Invoice Amount].&amp;[3.42E2]"/>
        <member name="[2022].[Invoice Amount].&amp;[3.65E2]"/>
        <member name="[2022].[Invoice Amount].&amp;[3.75E2]"/>
        <member name="[2022].[Invoice Amount].&amp;[4.33E2]"/>
      </members>
    </pivotHierarchy>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nvoice Amount"/>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858743160">
        <x15:pivotRow count="1">
          <x15:c>
            <x15:v>3</x15:v>
          </x15:c>
        </x15:pivotRow>
        <x15:pivotRow count="1">
          <x15:c>
            <x15:v>1</x15:v>
          </x15:c>
        </x15:pivotRow>
        <x15:pivotRow count="1">
          <x15:c>
            <x15:v>4</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E8B104-8F07-49B9-BF5B-BEFA1CFF1989}" name="PivotChartTable1" cacheId="20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Request Dat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01739002">
        <x15:pivotRow count="1">
          <x15:c>
            <x15:v>23</x15:v>
          </x15:c>
        </x15:pivotRow>
        <x15:pivotRow count="1">
          <x15:c>
            <x15:v>27</x15:v>
          </x15:c>
        </x15:pivotRow>
        <x15:pivotRow count="1">
          <x15:c>
            <x15:v>55</x15:v>
          </x15:c>
        </x15:pivotRow>
        <x15:pivotRow count="1">
          <x15:c>
            <x15:v>279</x15:v>
          </x15:c>
        </x15:pivotRow>
        <x15:pivotRow count="1">
          <x15:c>
            <x15:v>384</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E46169-DB32-48D2-8DFE-D02FFBDC29C7}" name="Invoice_Count" cacheId="2098" applyNumberFormats="0" applyBorderFormats="0" applyFontFormats="0" applyPatternFormats="0" applyAlignmentFormats="0" applyWidthHeightFormats="1" dataCaption="Values" tag="d4d4729b-82c1-40a3-a39a-91c5bb0be167" updatedVersion="8" minRefreshableVersion="3" useAutoFormatting="1" itemPrintTitles="1" createdVersion="8" indent="0" outline="1" outlineData="1" multipleFieldFilters="0">
  <location ref="M19:M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nvoice Number" fld="0" subtotal="count" baseField="0" baseItem="0"/>
  </dataFields>
  <formats count="6">
    <format dxfId="801">
      <pivotArea type="all" dataOnly="0" outline="0" fieldPosition="0"/>
    </format>
    <format dxfId="800">
      <pivotArea outline="0" collapsedLevelsAreSubtotals="1" fieldPosition="0"/>
    </format>
    <format dxfId="799">
      <pivotArea dataOnly="0" labelOnly="1" outline="0" axis="axisValues" fieldPosition="0"/>
    </format>
    <format dxfId="798">
      <pivotArea type="all" dataOnly="0" outline="0" fieldPosition="0"/>
    </format>
    <format dxfId="797">
      <pivotArea outline="0" collapsedLevelsAreSubtotals="1" fieldPosition="0"/>
    </format>
    <format dxfId="796">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51A6F6-8B8B-45DC-AF0D-5EABED4A4BA5}" name="Total_Requests" cacheId="2074" applyNumberFormats="0" applyBorderFormats="0" applyFontFormats="0" applyPatternFormats="0" applyAlignmentFormats="0" applyWidthHeightFormats="1" dataCaption="Values" tag="5136f63b-3d57-42ca-a171-016175cc4bf4" updatedVersion="8" minRefreshableVersion="3" useAutoFormatting="1" itemPrintTitles="1" createdVersion="8" indent="0" outline="1" outlineData="1" multipleFieldFilters="0">
  <location ref="M12:M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quest Date" fld="0" subtotal="count" baseField="0" baseItem="0"/>
  </dataFields>
  <formats count="9">
    <format dxfId="810">
      <pivotArea type="all" dataOnly="0" outline="0" fieldPosition="0"/>
    </format>
    <format dxfId="809">
      <pivotArea outline="0" collapsedLevelsAreSubtotals="1" fieldPosition="0"/>
    </format>
    <format dxfId="808">
      <pivotArea dataOnly="0" labelOnly="1" outline="0" axis="axisValues" fieldPosition="0"/>
    </format>
    <format dxfId="807">
      <pivotArea type="all" dataOnly="0" outline="0" fieldPosition="0"/>
    </format>
    <format dxfId="806">
      <pivotArea outline="0" collapsedLevelsAreSubtotals="1" fieldPosition="0"/>
    </format>
    <format dxfId="805">
      <pivotArea dataOnly="0" labelOnly="1" outline="0" axis="axisValues" fieldPosition="0"/>
    </format>
    <format dxfId="804">
      <pivotArea type="all" dataOnly="0" outline="0" fieldPosition="0"/>
    </format>
    <format dxfId="803">
      <pivotArea outline="0" collapsedLevelsAreSubtotals="1" fieldPosition="0"/>
    </format>
    <format dxfId="802">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A5F3445-69EF-43C1-BFC3-B44517AFA3BD}" name="Invoice_Total" cacheId="2071" applyNumberFormats="0" applyBorderFormats="0" applyFontFormats="0" applyPatternFormats="0" applyAlignmentFormats="0" applyWidthHeightFormats="1" dataCaption="Values" tag="90e47623-998c-46d5-acf9-6bb081ead9a2" updatedVersion="8" minRefreshableVersion="3" itemPrintTitles="1" createdVersion="8" indent="0" outline="1" outlineData="1" multipleFieldFilters="0">
  <location ref="M26:M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nvoice Amount" fld="0" baseField="0" baseItem="9" numFmtId="166"/>
  </dataFields>
  <formats count="9">
    <format dxfId="819">
      <pivotArea type="all" dataOnly="0" outline="0" fieldPosition="0"/>
    </format>
    <format dxfId="818">
      <pivotArea outline="0" collapsedLevelsAreSubtotals="1" fieldPosition="0"/>
    </format>
    <format dxfId="817">
      <pivotArea dataOnly="0" labelOnly="1" outline="0" axis="axisValues" fieldPosition="0"/>
    </format>
    <format dxfId="816">
      <pivotArea type="all" dataOnly="0" outline="0" fieldPosition="0"/>
    </format>
    <format dxfId="815">
      <pivotArea outline="0" collapsedLevelsAreSubtotals="1" fieldPosition="0"/>
    </format>
    <format dxfId="814">
      <pivotArea dataOnly="0" labelOnly="1" outline="0" axis="axisValues" fieldPosition="0"/>
    </format>
    <format dxfId="813">
      <pivotArea type="all" dataOnly="0" outline="0" fieldPosition="0"/>
    </format>
    <format dxfId="812">
      <pivotArea outline="0" collapsedLevelsAreSubtotals="1" fieldPosition="0"/>
    </format>
    <format dxfId="811">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Invoice Amount"/>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5C043DD-6C18-4BD5-AD5C-849CAA3CD506}" name="Invoice_Average" cacheId="2143" applyNumberFormats="0" applyBorderFormats="0" applyFontFormats="0" applyPatternFormats="0" applyAlignmentFormats="0" applyWidthHeightFormats="1" dataCaption="Values" tag="a1de8f91-c937-4e8a-bfca-5e3a7a84ef44" updatedVersion="8" minRefreshableVersion="3" itemPrintTitles="1" createdVersion="8" indent="0" outline="1" outlineData="1" multipleFieldFilters="0">
  <location ref="O19:O20"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5" name="[2022].[Invoice Amount].&amp;[1.E2]" cap="100"/>
  </pageFields>
  <dataFields count="1">
    <dataField name="Average of Invoice Amount" fld="0" subtotal="average" baseField="0" baseItem="9" numFmtId="168"/>
  </dataFields>
  <formats count="11">
    <format dxfId="689">
      <pivotArea type="all" dataOnly="0" outline="0" fieldPosition="0"/>
    </format>
    <format dxfId="688">
      <pivotArea outline="0" collapsedLevelsAreSubtotals="1" fieldPosition="0"/>
    </format>
    <format dxfId="687">
      <pivotArea dataOnly="0" labelOnly="1" outline="0" axis="axisValues" fieldPosition="0"/>
    </format>
    <format dxfId="685">
      <pivotArea type="all" dataOnly="0" outline="0" fieldPosition="0"/>
    </format>
    <format dxfId="684">
      <pivotArea outline="0" collapsedLevelsAreSubtotals="1" fieldPosition="0"/>
    </format>
    <format dxfId="683">
      <pivotArea field="1" type="button" dataOnly="0" labelOnly="1" outline="0" axis="axisPage" fieldPosition="0"/>
    </format>
    <format dxfId="682">
      <pivotArea dataOnly="0" labelOnly="1" outline="0" axis="axisValues" fieldPosition="0"/>
    </format>
    <format dxfId="666">
      <pivotArea outline="0" fieldPosition="0">
        <references count="1">
          <reference field="4294967294" count="1">
            <x v="0"/>
          </reference>
        </references>
      </pivotArea>
    </format>
    <format dxfId="665">
      <pivotArea type="all" dataOnly="0" outline="0" fieldPosition="0"/>
    </format>
    <format dxfId="664">
      <pivotArea outline="0" collapsedLevelsAreSubtotals="1" fieldPosition="0"/>
    </format>
    <format dxfId="663">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44" level="1">
        <member name="[2022].[Invoice Amount].&amp;[1.E2]"/>
        <member name="[2022].[Invoice Amount].&amp;[2.E1]"/>
        <member name="[2022].[Invoice Amount].&amp;[2.E2]"/>
        <member name="[2022].[Invoice Amount].&amp;[3.E1]"/>
        <member name="[2022].[Invoice Amount].&amp;[3.E2]"/>
        <member name="[2022].[Invoice Amount].&amp;[4.E1]"/>
        <member name="[2022].[Invoice Amount].&amp;[4.E2]"/>
        <member name="[2022].[Invoice Amount].&amp;[5.E1]"/>
        <member name="[2022].[Invoice Amount].&amp;[5.E2]"/>
        <member name="[2022].[Invoice Amount].&amp;[6.E1]"/>
        <member name="[2022].[Invoice Amount].&amp;[6.E2]"/>
        <member name="[2022].[Invoice Amount].&amp;[7.E1]"/>
        <member name="[2022].[Invoice Amount].&amp;[7.E2]"/>
        <member name="[2022].[Invoice Amount].&amp;[9.E1]"/>
        <member name="[2022].[Invoice Amount].&amp;[1.5E1]"/>
        <member name="[2022].[Invoice Amount].&amp;[1.5E2]"/>
        <member name="[2022].[Invoice Amount].&amp;[2.4E2]"/>
        <member name="[2022].[Invoice Amount].&amp;[2.5E1]"/>
        <member name="[2022].[Invoice Amount].&amp;[2.5E2]"/>
        <member name="[2022].[Invoice Amount].&amp;[3.4E2]"/>
        <member name="[2022].[Invoice Amount].&amp;[3.5E1]"/>
        <member name="[2022].[Invoice Amount].&amp;[3.5E2]"/>
        <member name="[2022].[Invoice Amount].&amp;[3.7E1]"/>
        <member name="[2022].[Invoice Amount].&amp;[4.3E2]"/>
        <member name="[2022].[Invoice Amount].&amp;[4.5E1]"/>
        <member name="[2022].[Invoice Amount].&amp;[4.5E2]"/>
        <member name="[2022].[Invoice Amount].&amp;[4.8E1]"/>
        <member name="[2022].[Invoice Amount].&amp;[5.5E1]"/>
        <member name="[2022].[Invoice Amount].&amp;[5.5E2]"/>
        <member name="[2022].[Invoice Amount].&amp;[6.5E1]"/>
        <member name="[2022].[Invoice Amount].&amp;[7.5E1]"/>
        <member name="[2022].[Invoice Amount].&amp;[8.5E1]"/>
        <member name="[2022].[Invoice Amount].&amp;[8.6E1]"/>
        <member name="[2022].[Invoice Amount].&amp;[1.15E2]"/>
        <member name="[2022].[Invoice Amount].&amp;[1.25E2]"/>
        <member name="[2022].[Invoice Amount].&amp;[1.35E2]"/>
        <member name="[2022].[Invoice Amount].&amp;[1.75E2]"/>
        <member name="[2022].[Invoice Amount].&amp;[2.25E2]"/>
        <member name="[2022].[Invoice Amount].&amp;[2.75E2]"/>
        <member name="[2022].[Invoice Amount].&amp;[3.04E2]"/>
        <member name="[2022].[Invoice Amount].&amp;[3.42E2]"/>
        <member name="[2022].[Invoice Amount].&amp;[3.65E2]"/>
        <member name="[2022].[Invoice Amount].&amp;[3.75E2]"/>
        <member name="[2022].[Invoice Amount].&amp;[4.33E2]"/>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voice Amount"/>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E06847F-164F-4EEB-8A93-3E6050D76BFC}" name="Requests_Fulfilled" cacheId="2137" applyNumberFormats="0" applyBorderFormats="0" applyFontFormats="0" applyPatternFormats="0" applyAlignmentFormats="0" applyWidthHeightFormats="1" dataCaption="Values" tag="213db414-a4fb-4cc3-9c4a-e3af5f2522e9" updatedVersion="8" minRefreshableVersion="3" itemPrintTitles="1" createdVersion="8" indent="0" outline="1" outlineData="1" multipleFieldFilters="0">
  <location ref="O10:O11" firstHeaderRow="1" firstDataRow="1" firstDataCol="0" rowPageCount="1" colPageCount="1"/>
  <pivotFields count="4">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0" hier="11" name="[2022].[Request Filled].&amp;[Yes]" cap="Yes"/>
  </pageFields>
  <dataFields count="1">
    <dataField name="Count of Request Date" fld="1" subtotal="count" baseField="0" baseItem="0"/>
  </dataFields>
  <formats count="6">
    <format dxfId="785">
      <pivotArea type="all" dataOnly="0" outline="0" fieldPosition="0"/>
    </format>
    <format dxfId="784">
      <pivotArea outline="0" collapsedLevelsAreSubtotals="1" fieldPosition="0"/>
    </format>
    <format dxfId="783">
      <pivotArea dataOnly="0" labelOnly="1" outline="0" axis="axisValues" fieldPosition="0"/>
    </format>
    <format dxfId="782">
      <pivotArea type="all" dataOnly="0" outline="0" fieldPosition="0"/>
    </format>
    <format dxfId="781">
      <pivotArea outline="0" collapsedLevelsAreSubtotals="1" fieldPosition="0"/>
    </format>
    <format dxfId="780">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EFA0827-B692-4A15-99D4-45E184BB4AF4}" name="Total_Requests" cacheId="2140" applyNumberFormats="0" applyBorderFormats="0" applyFontFormats="0" applyPatternFormats="0" applyAlignmentFormats="0" applyWidthHeightFormats="1" dataCaption="Values" tag="52d2e267-7029-421b-a8d3-4949e6f58695" updatedVersion="8" minRefreshableVersion="3" itemPrintTitles="1" createdVersion="8" indent="0" outline="1" outlineData="1" multipleFieldFilters="0">
  <location ref="P4:P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Request Date" fld="0" subtotal="count" baseField="0" baseItem="0"/>
  </dataFields>
  <formats count="6">
    <format dxfId="791">
      <pivotArea type="all" dataOnly="0" outline="0" fieldPosition="0"/>
    </format>
    <format dxfId="790">
      <pivotArea outline="0" collapsedLevelsAreSubtotals="1" fieldPosition="0"/>
    </format>
    <format dxfId="789">
      <pivotArea dataOnly="0" labelOnly="1" outline="0" axis="axisValues" fieldPosition="0"/>
    </format>
    <format dxfId="788">
      <pivotArea type="all" dataOnly="0" outline="0" fieldPosition="0"/>
    </format>
    <format dxfId="787">
      <pivotArea outline="0" collapsedLevelsAreSubtotals="1" fieldPosition="0"/>
    </format>
    <format dxfId="786">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40AFFB4-BE88-47F0-87FD-39858BEEAE23}" name="PivotTable2" cacheId="1065" applyNumberFormats="0" applyBorderFormats="0" applyFontFormats="0" applyPatternFormats="0" applyAlignmentFormats="0" applyWidthHeightFormats="1" dataCaption="Values" tag="fa1f55b3-2c09-447b-a28b-11d712e0ae4b" updatedVersion="8" minRefreshableVersion="3" useAutoFormatting="1" itemPrintTitles="1" createdVersion="8" indent="0" outline="1" outlineData="1" multipleFieldFilters="0">
  <location ref="H4:H5" firstHeaderRow="1" firstDataRow="1" firstDataCol="0" rowPageCount="1" colPageCount="1"/>
  <pivotFields count="3">
    <pivotField dataField="1" subtotalTop="0" showAll="0" defaultSubtotal="0"/>
    <pivotField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1">
    <pageField fld="2" hier="36" name="[Invoices].[Invoice Paid Date].&amp;" cap=""/>
  </pageFields>
  <dataFields count="1">
    <dataField name="Sum of Invoice Amount" fld="0" baseField="0" baseItem="0"/>
  </dataFields>
  <formats count="6">
    <format dxfId="832">
      <pivotArea type="all" dataOnly="0" outline="0" fieldPosition="0"/>
    </format>
    <format dxfId="831">
      <pivotArea outline="0" collapsedLevelsAreSubtotals="1" fieldPosition="0"/>
    </format>
    <format dxfId="830">
      <pivotArea dataOnly="0" labelOnly="1" outline="0" axis="axisValues" fieldPosition="0"/>
    </format>
    <format dxfId="829">
      <pivotArea type="all" dataOnly="0" outline="0" fieldPosition="0"/>
    </format>
    <format dxfId="828">
      <pivotArea outline="0" collapsedLevelsAreSubtotals="1" fieldPosition="0"/>
    </format>
    <format dxfId="827">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s].[Partner Agency].&amp;[Gergich Vet Partn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t Support Tracking.xlsx!Invoice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5C8C039-55D6-4013-8179-4C9B14F26799}" name="Open Invoices" cacheId="1066" applyNumberFormats="0" applyBorderFormats="0" applyFontFormats="0" applyPatternFormats="0" applyAlignmentFormats="0" applyWidthHeightFormats="1" dataCaption="Values" tag="b070ffec-a873-4ee2-b829-0baea6b3a4a5" updatedVersion="8" minRefreshableVersion="3" showDrill="0" subtotalHiddenItems="1" rowGrandTotals="0" colGrandTotals="0" itemPrintTitles="1" createdVersion="8" indent="0" showHeaders="0" compact="0" compactData="0" multipleFieldFilters="0">
  <location ref="A4:F6" firstHeaderRow="0" firstDataRow="0" firstDataCol="6" rowPageCount="1" colPageCount="1"/>
  <pivotFields count="7">
    <pivotField axis="axisRow" compact="0" allDrilled="1" outline="0" showAll="0" dataSourceSort="1" defaultSubtotal="0" defaultAttributeDrillState="1">
      <items count="3">
        <item x="0"/>
        <item x="1"/>
        <item x="2"/>
      </items>
    </pivotField>
    <pivotField axis="axisRow" compact="0" allDrilled="1" outline="0" showAll="0" sortType="ascending" defaultSubtotal="0" defaultAttributeDrillState="1">
      <items count="1">
        <item s="1" x="0"/>
      </items>
    </pivotField>
    <pivotField axis="axisPage" compact="0" allDrilled="1" outline="0" showAll="0" dataSourceSort="1" defaultSubtotal="0" defaultAttributeDrillState="1"/>
    <pivotField axis="axisRow" compact="0" allDrilled="1" outline="0" showAll="0" sortType="ascending" defaultSubtotal="0" defaultAttributeDrillState="1">
      <items count="3">
        <item x="1"/>
        <item x="2"/>
        <item x="0"/>
      </items>
    </pivotField>
    <pivotField axis="axisRow" compact="0" allDrilled="1" outline="0" showAll="0" dataSourceSort="1" defaultAttributeDrillState="1">
      <items count="4">
        <item x="0"/>
        <item x="1"/>
        <item x="2"/>
        <item t="default"/>
      </items>
    </pivotField>
    <pivotField axis="axisRow" compact="0" allDrilled="1" outline="0" showAll="0" dataSourceSort="1" defaultSubtotal="0" defaultAttributeDrillState="1">
      <items count="3">
        <item x="0"/>
        <item x="1"/>
        <item x="2"/>
      </items>
    </pivotField>
    <pivotField axis="axisRow" compact="0" allDrilled="1" outline="0" showAll="0" dataSourceSort="1" defaultSubtotal="0" defaultAttributeDrillState="1">
      <items count="3">
        <item x="0"/>
        <item x="1"/>
        <item x="2"/>
      </items>
    </pivotField>
  </pivotFields>
  <rowFields count="6">
    <field x="1"/>
    <field x="6"/>
    <field x="0"/>
    <field x="3"/>
    <field x="5"/>
    <field x="4"/>
  </rowFields>
  <rowItems count="3">
    <i>
      <x/>
      <x/>
      <x/>
      <x v="2"/>
      <x/>
      <x/>
    </i>
    <i r="1">
      <x v="1"/>
      <x v="1"/>
      <x/>
      <x v="1"/>
      <x v="1"/>
    </i>
    <i r="1">
      <x v="2"/>
      <x v="2"/>
      <x v="1"/>
      <x v="2"/>
      <x v="2"/>
    </i>
  </rowItems>
  <pageFields count="1">
    <pageField fld="2" hier="36" name="[Invoices].[Invoice Paid Date].&amp;" cap=""/>
  </pageFields>
  <formats count="1">
    <format dxfId="833">
      <pivotArea dataOnly="0" labelOnly="1" outline="0" fieldPosition="0">
        <references count="1">
          <reference field="2" count="0"/>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Invoices" showRowHeaders="1" showColHeaders="1" showRowStripes="0" showColStripes="0" showLastColumn="1"/>
  <rowHierarchiesUsage count="6">
    <rowHierarchyUsage hierarchyUsage="32"/>
    <rowHierarchyUsage hierarchyUsage="29"/>
    <rowHierarchyUsage hierarchyUsage="30"/>
    <rowHierarchyUsage hierarchyUsage="33"/>
    <rowHierarchyUsage hierarchyUsage="35"/>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t Support Tracking.xlsx!Invoice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4C889-E587-4BEA-8E19-C15864CA2D2E}" name="PivotChartTable9" cacheId="2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pageFields count="1">
    <pageField fld="3" hier="15" name="[2022].[Invoice Amount].&amp;[1.E2]" cap="100"/>
  </pageFields>
  <dataFields count="1">
    <dataField name="Average of Invoice Amount" fld="1" subtotal="average" baseField="0" baseItem="9" numFmtId="168"/>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multipleItemSelectionAllowed="1" dragToData="1">
      <members count="135" level="1">
        <member name="[2022].[Invoice Number].&amp;[1]"/>
        <member name="[2022].[Invoice Number].&amp;[2]"/>
        <member name="[2022].[Invoice Number].&amp;[3]"/>
        <member name="[2022].[Invoice Number].&amp;[4]"/>
        <member name="[2022].[Invoice Number].&amp;[5]"/>
        <member name="[2022].[Invoice Number].&amp;[6]"/>
        <member name="[2022].[Invoice Number].&amp;[7]"/>
        <member name="[2022].[Invoice Number].&amp;[8]"/>
        <member name="[2022].[Invoice Number].&amp;[9]"/>
        <member name="[2022].[Invoice Number].&amp;[10]"/>
        <member name="[2022].[Invoice Number].&amp;[11]"/>
        <member name="[2022].[Invoice Number].&amp;[12]"/>
        <member name="[2022].[Invoice Number].&amp;[13]"/>
        <member name="[2022].[Invoice Number].&amp;[14]"/>
        <member name="[2022].[Invoice Number].&amp;[15]"/>
        <member name="[2022].[Invoice Number].&amp;[16]"/>
        <member name="[2022].[Invoice Number].&amp;[17]"/>
        <member name="[2022].[Invoice Number].&amp;[18]"/>
        <member name="[2022].[Invoice Number].&amp;[19]"/>
        <member name="[2022].[Invoice Number].&amp;[20]"/>
        <member name="[2022].[Invoice Number].&amp;[21]"/>
        <member name="[2022].[Invoice Number].&amp;[22]"/>
        <member name="[2022].[Invoice Number].&amp;[23]"/>
        <member name="[2022].[Invoice Number].&amp;[24]"/>
        <member name="[2022].[Invoice Number].&amp;[25]"/>
        <member name="[2022].[Invoice Number].&amp;[26]"/>
        <member name="[2022].[Invoice Number].&amp;[27]"/>
        <member name="[2022].[Invoice Number].&amp;[28]"/>
        <member name="[2022].[Invoice Number].&amp;[29]"/>
        <member name="[2022].[Invoice Number].&amp;[30]"/>
        <member name="[2022].[Invoice Number].&amp;[31]"/>
        <member name="[2022].[Invoice Number].&amp;[32]"/>
        <member name="[2022].[Invoice Number].&amp;[33]"/>
        <member name="[2022].[Invoice Number].&amp;[34]"/>
        <member name="[2022].[Invoice Number].&amp;[35]"/>
        <member name="[2022].[Invoice Number].&amp;[36]"/>
        <member name="[2022].[Invoice Number].&amp;[37]"/>
        <member name="[2022].[Invoice Number].&amp;[38]"/>
        <member name="[2022].[Invoice Number].&amp;[39]"/>
        <member name="[2022].[Invoice Number].&amp;[40]"/>
        <member name="[2022].[Invoice Number].&amp;[41]"/>
        <member name="[2022].[Invoice Number].&amp;[42]"/>
        <member name="[2022].[Invoice Number].&amp;[43]"/>
        <member name="[2022].[Invoice Number].&amp;[44]"/>
        <member name="[2022].[Invoice Number].&amp;[45]"/>
        <member name="[2022].[Invoice Number].&amp;[46]"/>
        <member name="[2022].[Invoice Number].&amp;[47]"/>
        <member name="[2022].[Invoice Number].&amp;[48]"/>
        <member name="[2022].[Invoice Number].&amp;[49]"/>
        <member name="[2022].[Invoice Number].&amp;[50]"/>
        <member name="[2022].[Invoice Number].&amp;[51]"/>
        <member name="[2022].[Invoice Number].&amp;[52]"/>
        <member name="[2022].[Invoice Number].&amp;[53]"/>
        <member name="[2022].[Invoice Number].&amp;[54]"/>
        <member name="[2022].[Invoice Number].&amp;[55]"/>
        <member name="[2022].[Invoice Number].&amp;[56]"/>
        <member name="[2022].[Invoice Number].&amp;[57]"/>
        <member name="[2022].[Invoice Number].&amp;[58]"/>
        <member name="[2022].[Invoice Number].&amp;[59]"/>
        <member name="[2022].[Invoice Number].&amp;[60]"/>
        <member name="[2022].[Invoice Number].&amp;[61]"/>
        <member name="[2022].[Invoice Number].&amp;[62]"/>
        <member name="[2022].[Invoice Number].&amp;[63]"/>
        <member name="[2022].[Invoice Number].&amp;[64]"/>
        <member name="[2022].[Invoice Number].&amp;[65]"/>
        <member name="[2022].[Invoice Number].&amp;[66]"/>
        <member name="[2022].[Invoice Number].&amp;[67]"/>
        <member name="[2022].[Invoice Number].&amp;[68]"/>
        <member name="[2022].[Invoice Number].&amp;[69]"/>
        <member name="[2022].[Invoice Number].&amp;[70]"/>
        <member name="[2022].[Invoice Number].&amp;[71]"/>
        <member name="[2022].[Invoice Number].&amp;[72]"/>
        <member name="[2022].[Invoice Number].&amp;[73]"/>
        <member name="[2022].[Invoice Number].&amp;[74]"/>
        <member name="[2022].[Invoice Number].&amp;[75]"/>
        <member name="[2022].[Invoice Number].&amp;[76]"/>
        <member name="[2022].[Invoice Number].&amp;[77]"/>
        <member name="[2022].[Invoice Number].&amp;[78]"/>
        <member name="[2022].[Invoice Number].&amp;[79]"/>
        <member name="[2022].[Invoice Number].&amp;[80]"/>
        <member name="[2022].[Invoice Number].&amp;[81]"/>
        <member name="[2022].[Invoice Number].&amp;[82]"/>
        <member name="[2022].[Invoice Number].&amp;[83]"/>
        <member name="[2022].[Invoice Number].&amp;[84]"/>
        <member name="[2022].[Invoice Number].&amp;[85]"/>
        <member name="[2022].[Invoice Number].&amp;[86]"/>
        <member name="[2022].[Invoice Number].&amp;[87]"/>
        <member name="[2022].[Invoice Number].&amp;[88]"/>
        <member name="[2022].[Invoice Number].&amp;[89]"/>
        <member name="[2022].[Invoice Number].&amp;[90]"/>
        <member name="[2022].[Invoice Number].&amp;[91]"/>
        <member name="[2022].[Invoice Number].&amp;[92]"/>
        <member name="[2022].[Invoice Number].&amp;[93]"/>
        <member name="[2022].[Invoice Number].&amp;[94]"/>
        <member name="[2022].[Invoice Number].&amp;[95]"/>
        <member name="[2022].[Invoice Number].&amp;[96]"/>
        <member name="[2022].[Invoice Number].&amp;[97]"/>
        <member name="[2022].[Invoice Number].&amp;[98]"/>
        <member name="[2022].[Invoice Number].&amp;[99]"/>
        <member name="[2022].[Invoice Number].&amp;[100]"/>
        <member name="[2022].[Invoice Number].&amp;[101]"/>
        <member name="[2022].[Invoice Number].&amp;[102]"/>
        <member name="[2022].[Invoice Number].&amp;[103]"/>
        <member name="[2022].[Invoice Number].&amp;[104]"/>
        <member name="[2022].[Invoice Number].&amp;[105]"/>
        <member name="[2022].[Invoice Number].&amp;[106]"/>
        <member name="[2022].[Invoice Number].&amp;[107]"/>
        <member name="[2022].[Invoice Number].&amp;[108]"/>
        <member name="[2022].[Invoice Number].&amp;[109]"/>
        <member name="[2022].[Invoice Number].&amp;[110]"/>
        <member name="[2022].[Invoice Number].&amp;[111]"/>
        <member name="[2022].[Invoice Number].&amp;[112]"/>
        <member name="[2022].[Invoice Number].&amp;[113]"/>
        <member name="[2022].[Invoice Number].&amp;[114]"/>
        <member name="[2022].[Invoice Number].&amp;[123]"/>
        <member name="[2022].[Invoice Number].&amp;[134]"/>
        <member name="[2022].[Invoice Number].&amp;[556]"/>
        <member name="[2022].[Invoice Number].&amp;[1234]"/>
        <member name="[2022].[Invoice Number].&amp;[3432]"/>
        <member name="[2022].[Invoice Number].&amp;[3953]"/>
        <member name="[2022].[Invoice Number].&amp;[4321]"/>
        <member name="[2022].[Invoice Number].&amp;[6863]"/>
        <member name="[2022].[Invoice Number].&amp;[7652]"/>
        <member name="[2022].[Invoice Number].&amp;[1-100]"/>
        <member name="[2022].[Invoice Number].&amp;[1-897]"/>
        <member name="[2022].[Invoice Number].&amp;[12357]"/>
        <member name="[2022].[Invoice Number].&amp;[3-300]"/>
        <member name="[2022].[Invoice Number].&amp;[54321]"/>
        <member name="[2022].[Invoice Number].&amp;[65795]"/>
        <member name="[2022].[Invoice Number].&amp;[3245624]"/>
        <member name="[2022].[Invoice Number].&amp;[3565-43]"/>
        <member name="[2022].[Invoice Number].&amp;[45-3245]"/>
        <member name="[2022].[Invoice Number].&amp;[5-32465]"/>
        <member name="[2022].[Invoice Number].&amp;[Swanson]"/>
        <member name="[2022].[Invoice Number].&amp;[43521357-1]"/>
      </members>
    </pivotHierarchy>
    <pivotHierarchy multipleItemSelectionAllowed="1" dragToData="1">
      <members count="44" level="1">
        <member name="[2022].[Invoice Amount].&amp;[1.E2]"/>
        <member name="[2022].[Invoice Amount].&amp;[2.E1]"/>
        <member name="[2022].[Invoice Amount].&amp;[2.E2]"/>
        <member name="[2022].[Invoice Amount].&amp;[3.E1]"/>
        <member name="[2022].[Invoice Amount].&amp;[3.E2]"/>
        <member name="[2022].[Invoice Amount].&amp;[4.E1]"/>
        <member name="[2022].[Invoice Amount].&amp;[4.E2]"/>
        <member name="[2022].[Invoice Amount].&amp;[5.E1]"/>
        <member name="[2022].[Invoice Amount].&amp;[5.E2]"/>
        <member name="[2022].[Invoice Amount].&amp;[6.E1]"/>
        <member name="[2022].[Invoice Amount].&amp;[6.E2]"/>
        <member name="[2022].[Invoice Amount].&amp;[7.E1]"/>
        <member name="[2022].[Invoice Amount].&amp;[7.E2]"/>
        <member name="[2022].[Invoice Amount].&amp;[9.E1]"/>
        <member name="[2022].[Invoice Amount].&amp;[1.5E1]"/>
        <member name="[2022].[Invoice Amount].&amp;[1.5E2]"/>
        <member name="[2022].[Invoice Amount].&amp;[2.4E2]"/>
        <member name="[2022].[Invoice Amount].&amp;[2.5E1]"/>
        <member name="[2022].[Invoice Amount].&amp;[2.5E2]"/>
        <member name="[2022].[Invoice Amount].&amp;[3.4E2]"/>
        <member name="[2022].[Invoice Amount].&amp;[3.5E1]"/>
        <member name="[2022].[Invoice Amount].&amp;[3.5E2]"/>
        <member name="[2022].[Invoice Amount].&amp;[3.7E1]"/>
        <member name="[2022].[Invoice Amount].&amp;[4.3E2]"/>
        <member name="[2022].[Invoice Amount].&amp;[4.5E1]"/>
        <member name="[2022].[Invoice Amount].&amp;[4.5E2]"/>
        <member name="[2022].[Invoice Amount].&amp;[4.8E1]"/>
        <member name="[2022].[Invoice Amount].&amp;[5.5E1]"/>
        <member name="[2022].[Invoice Amount].&amp;[5.5E2]"/>
        <member name="[2022].[Invoice Amount].&amp;[6.5E1]"/>
        <member name="[2022].[Invoice Amount].&amp;[7.5E1]"/>
        <member name="[2022].[Invoice Amount].&amp;[8.5E1]"/>
        <member name="[2022].[Invoice Amount].&amp;[8.6E1]"/>
        <member name="[2022].[Invoice Amount].&amp;[1.15E2]"/>
        <member name="[2022].[Invoice Amount].&amp;[1.25E2]"/>
        <member name="[2022].[Invoice Amount].&amp;[1.35E2]"/>
        <member name="[2022].[Invoice Amount].&amp;[1.75E2]"/>
        <member name="[2022].[Invoice Amount].&amp;[2.25E2]"/>
        <member name="[2022].[Invoice Amount].&amp;[2.75E2]"/>
        <member name="[2022].[Invoice Amount].&amp;[3.04E2]"/>
        <member name="[2022].[Invoice Amount].&amp;[3.42E2]"/>
        <member name="[2022].[Invoice Amount].&amp;[3.65E2]"/>
        <member name="[2022].[Invoice Amount].&amp;[3.75E2]"/>
        <member name="[2022].[Invoice Amount].&amp;[4.33E2]"/>
      </members>
    </pivotHierarchy>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voice Amount"/>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169305239">
        <x15:pivotRow count="1">
          <x15:c>
            <x15:v>63.333333333333336</x15:v>
          </x15:c>
        </x15:pivotRow>
        <x15:pivotRow count="1">
          <x15:c>
            <x15:v>35</x15:v>
          </x15:c>
        </x15:pivotRow>
        <x15:pivotRow count="1">
          <x15:c>
            <x15:v>56.25</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464476-42D1-4101-BE6A-4BD618714A61}" name="PivotChartTable8" cacheId="20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1" hier="11" name="[2022].[Request Filled].&amp;[Yes]" cap="Yes"/>
  </pageFields>
  <dataFields count="1">
    <dataField name="Count of Request Dat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130610644">
        <x15:pivotRow count="1">
          <x15:c>
            <x15:v>42</x15:v>
          </x15:c>
        </x15:pivotRow>
        <x15:pivotRow count="1">
          <x15:c>
            <x15:v>137</x15:v>
          </x15:c>
        </x15:pivotRow>
        <x15:pivotRow count="1">
          <x15:c>
            <x15:v>10</x15:v>
          </x15:c>
        </x15:pivotRow>
        <x15:pivotRow count="1">
          <x15:c>
            <x15:v>2</x15:v>
          </x15:c>
        </x15:pivotRow>
        <x15:pivotRow count="1">
          <x15:c>
            <x15:v>16</x15:v>
          </x15:c>
        </x15:pivotRow>
        <x15:pivotRow count="1">
          <x15:c>
            <x15:v>207</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A2BBA2-B871-46C0-A654-1815545254DC}" name="PivotChartTable7" cacheId="20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3:B8"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pageFields count="1">
    <pageField fld="1" hier="11" name="[2022].[Request Filled].&amp;[Yes]" cap="Yes"/>
  </pageFields>
  <dataFields count="1">
    <dataField name="Count of Request 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873647412">
        <x15:pivotRow count="1">
          <x15:c>
            <x15:v>15</x15:v>
          </x15:c>
        </x15:pivotRow>
        <x15:pivotRow count="1">
          <x15:c>
            <x15:v>14</x15:v>
          </x15:c>
        </x15:pivotRow>
        <x15:pivotRow count="1">
          <x15:c>
            <x15:v>30</x15:v>
          </x15:c>
        </x15:pivotRow>
        <x15:pivotRow count="1">
          <x15:c>
            <x15:v>148</x15:v>
          </x15:c>
        </x15:pivotRow>
        <x15:pivotRow count="1">
          <x15:c>
            <x15:v>207</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2C134-1F8B-4DF1-BAE2-37557CE1BF5C}" name="PivotChartTable6" cacheId="2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quest Dat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947813515">
        <x15:pivotRow count="1">
          <x15:c>
            <x15:v>7</x15:v>
          </x15:c>
        </x15:pivotRow>
        <x15:pivotRow count="1">
          <x15:c>
            <x15:v>19</x15:v>
          </x15:c>
        </x15:pivotRow>
        <x15:pivotRow count="1">
          <x15:c>
            <x15:v>23</x15:v>
          </x15:c>
        </x15:pivotRow>
        <x15:pivotRow count="1">
          <x15:c>
            <x15:v>6</x15:v>
          </x15:c>
        </x15:pivotRow>
        <x15:pivotRow count="1">
          <x15:c>
            <x15:v>55</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86753F-274D-450E-84C2-2CE763C9EF1B}" name="PivotChartTable5" cacheId="2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et Typ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Issue Type].&amp;[Resourc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47222861">
        <x15:pivotRow count="1">
          <x15:c>
            <x15:v>28</x15:v>
          </x15:c>
        </x15:pivotRow>
        <x15:pivotRow count="1">
          <x15:c>
            <x15:v>27</x15:v>
          </x15:c>
        </x15:pivotRow>
        <x15:pivotRow count="1">
          <x15:c>
            <x15:v>55</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464476-42D1-4101-BE6A-4BD618714A61}" name="PivotChartTable4" cacheId="20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1" hier="11" name="[2022].[Request Filled].&amp;[Yes]" cap="Yes"/>
  </pageFields>
  <dataFields count="1">
    <dataField name="Count of Request Dat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65186948">
        <x15:pivotRow count="1">
          <x15:c>
            <x15:v>42</x15:v>
          </x15:c>
        </x15:pivotRow>
        <x15:pivotRow count="1">
          <x15:c>
            <x15:v>137</x15:v>
          </x15:c>
        </x15:pivotRow>
        <x15:pivotRow count="1">
          <x15:c>
            <x15:v>10</x15:v>
          </x15:c>
        </x15:pivotRow>
        <x15:pivotRow count="1">
          <x15:c>
            <x15:v>2</x15:v>
          </x15:c>
        </x15:pivotRow>
        <x15:pivotRow count="1">
          <x15:c>
            <x15:v>16</x15:v>
          </x15:c>
        </x15:pivotRow>
        <x15:pivotRow count="1">
          <x15:c>
            <x15:v>207</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3112B-0161-4A5C-AE9E-D6C902AD4A15}" name="PivotChartTable3" cacheId="20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Request Fille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001245411">
        <x15:pivotRow count="1">
          <x15:c>
            <x15:v>177</x15:v>
          </x15:c>
        </x15:pivotRow>
        <x15:pivotRow count="1">
          <x15:c>
            <x15:v>207</x15:v>
          </x15:c>
        </x15:pivotRow>
        <x15:pivotRow count="1">
          <x15:c>
            <x15:v>384</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A2BBA2-B871-46C0-A654-1815545254DC}" name="PivotChartTable2" cacheId="20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3:B8"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pageFields count="1">
    <pageField fld="1" hier="11" name="[2022].[Request Filled].&amp;[Yes]" cap="Yes"/>
  </pageFields>
  <dataFields count="1">
    <dataField name="Count of Request 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2022].[Request Date Month Name].&amp;[September]"/>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912195846">
        <x15:pivotRow count="1">
          <x15:c>
            <x15:v>15</x15:v>
          </x15:c>
        </x15:pivotRow>
        <x15:pivotRow count="1">
          <x15:c>
            <x15:v>14</x15:v>
          </x15:c>
        </x15:pivotRow>
        <x15:pivotRow count="1">
          <x15:c>
            <x15:v>30</x15:v>
          </x15:c>
        </x15:pivotRow>
        <x15:pivotRow count="1">
          <x15:c>
            <x15:v>148</x15:v>
          </x15:c>
        </x15:pivotRow>
        <x15:pivotRow count="1">
          <x15:c>
            <x15:v>207</x15:v>
          </x15:c>
        </x15:pivotRow>
      </x15:pivotTableData>
    </ext>
    <ext xmlns:x15="http://schemas.microsoft.com/office/spreadsheetml/2010/11/main" uri="{E67621CE-5B39-4880-91FE-76760E9C1902}">
      <x15:pivotTableUISettings>
        <x15:activeTabTopLevelEntity name="[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3720E561-44EA-4A75-8E1B-C8472B3A47E4}" autoFormatId="16" applyNumberFormats="0" applyBorderFormats="0" applyFontFormats="0" applyPatternFormats="0" applyAlignmentFormats="0" applyWidthHeightFormats="0">
  <queryTableRefresh nextId="10">
    <queryTableFields count="7">
      <queryTableField id="1" name="Owner Name" tableColumnId="1"/>
      <queryTableField id="6" name="Phone" tableColumnId="6"/>
      <queryTableField id="7" name="Email" tableColumnId="7"/>
      <queryTableField id="2" name="Pet Name" tableColumnId="2"/>
      <queryTableField id="3" name="Issue Type" tableColumnId="3"/>
      <queryTableField id="4" name="Need Type" tableColumnId="4"/>
      <queryTableField id="5" name="Follow Up Date" tableColumnId="5"/>
    </queryTableFields>
  </queryTableRefresh>
  <extLst>
    <ext xmlns:x15="http://schemas.microsoft.com/office/spreadsheetml/2010/11/main" uri="{883FBD77-0823-4a55-B5E3-86C4891E6966}">
      <x15:queryTable sourceDataName="Query - Need Follow-U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1E025B40-5CA2-4CD0-BE5B-8583025A508E}" autoFormatId="16" applyNumberFormats="0" applyBorderFormats="0" applyFontFormats="0" applyPatternFormats="0" applyAlignmentFormats="0" applyWidthHeightFormats="0">
  <queryTableRefresh nextId="10" unboundColumnsRight="1">
    <queryTableFields count="8">
      <queryTableField id="1" name="Owner Name" tableColumnId="1"/>
      <queryTableField id="2" name="Pet Name" tableColumnId="2"/>
      <queryTableField id="4" name="Request Date" tableColumnId="4"/>
      <queryTableField id="5" name="Partner Agency" tableColumnId="5"/>
      <queryTableField id="6" name="Invoice Number" tableColumnId="6"/>
      <queryTableField id="7" name="Invoice Amount" tableColumnId="7"/>
      <queryTableField id="9" name="Closed Date" tableColumnId="9"/>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_Agency" xr10:uid="{924E9713-2D8B-4E65-A5B3-B330E5D2A947}" sourceName="[Invoices].[Partner Agency]">
  <pivotTables>
    <pivotTable tabId="34" name="Open Invoices"/>
    <pivotTable tabId="34" name="PivotTable2"/>
  </pivotTables>
  <data>
    <olap pivotCacheId="1908357212">
      <levels count="2">
        <level uniqueName="[Invoices].[Partner Agency].[(All)]" sourceCaption="(All)" count="0"/>
        <level uniqueName="[Invoices].[Partner Agency].[Partner Agency]" sourceCaption="Partner Agency" count="9">
          <ranges>
            <range startItem="0">
              <i n="[Invoices].[Partner Agency].&amp;" c="(blank)"/>
              <i n="[Invoices].[Partner Agency].&amp;[Beasely Ave Vet Clinic]" c="Beasely Ave Vet Clinic"/>
              <i n="[Invoices].[Partner Agency].&amp;[Flenderson's Feline Friends]" c="Flenderson's Feline Friends"/>
              <i n="[Invoices].[Partner Agency].&amp;[Gergich Vet Partners]" c="Gergich Vet Partners"/>
              <i n="[Invoices].[Partner Agency].&amp;[Halpert Training and Agility]" c="Halpert Training and Agility"/>
              <i n="[Invoices].[Partner Agency].&amp;[Pawnee Veterinary Clinic]" c="Pawnee Veterinary Clinic"/>
              <i n="[Invoices].[Partner Agency].&amp;[Schur Tack and Feed]" c="Schur Tack and Feed"/>
              <i n="[Invoices].[Partner Agency].&amp;[Spay/Neuter Scranton]" c="Spay/Neuter Scranton"/>
              <i n="[Invoices].[Partner Agency].&amp;[Tom Havie's Taxis]" c="Tom Havie's Taxis"/>
            </range>
          </ranges>
        </level>
      </levels>
      <selections count="1">
        <selection n="[Invoices].[Partner Agency].&amp;[Gergich Vet Partne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Date_Month_Name" xr10:uid="{64197CE6-6E82-41B3-840A-D92247157FA4}" sourceName="[2022].[Request Date Month Name]">
  <pivotTables>
    <pivotTable tabId="37" name="Invoice_Total"/>
    <pivotTable tabId="37" name="Total_Requests"/>
    <pivotTable tabId="38" name="Requests_Fulfilled"/>
    <pivotTable tabId="38" name="Total_Requests"/>
    <pivotTable tabId="37" name="Invoice_Count"/>
  </pivotTables>
  <data>
    <olap pivotCacheId="485257333">
      <levels count="2">
        <level uniqueName="[2022].[Request Date Month Name].[(All)]" sourceCaption="(All)" count="0"/>
        <level uniqueName="[2022].[Request Date Month Name].[Request Date Month Name]" sourceCaption="Request Date Month Name" count="12">
          <ranges>
            <range startItem="0">
              <i n="[2022].[Request Date Month Name].&amp;[January]" c="January"/>
              <i n="[2022].[Request Date Month Name].&amp;[February]" c="February"/>
              <i n="[2022].[Request Date Month Name].&amp;[March]" c="March"/>
              <i n="[2022].[Request Date Month Name].&amp;[April]" c="April"/>
              <i n="[2022].[Request Date Month Name].&amp;[May]" c="May"/>
              <i n="[2022].[Request Date Month Name].&amp;[June]" c="June"/>
              <i n="[2022].[Request Date Month Name].&amp;[July]" c="July"/>
              <i n="[2022].[Request Date Month Name].&amp;[August]" c="August"/>
              <i n="[2022].[Request Date Month Name].&amp;[September]" c="September"/>
              <i n="[2022].[Request Date Month Name].&amp;[October]" c="October"/>
              <i n="[2022].[Request Date Month Name].&amp;[November]" c="November"/>
              <i n="[2022].[Request Date Month Name].&amp;" c="(blank)" nd="1"/>
            </range>
          </ranges>
        </level>
      </levels>
      <selections count="1">
        <selection n="[2022].[Request Date Month Name].&amp;[Septemb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4"/>
        <pivotTable tabId="4294967295" name="PivotChartTable7"/>
        <pivotTable tabId="4294967295" name="PivotChartTable8"/>
        <pivotTable tabId="4294967295" name="PivotChartTable10"/>
        <pivotTable tabId="4294967295" name="PivotChartTable6"/>
        <pivotTable tabId="4294967295" name="PivotChartTable5"/>
        <pivotTable tabId="4294967295" name="PivotChartTable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Type" xr10:uid="{5AE1D881-AF1B-4E14-AC12-41D92167FA2E}" sourceName="[2022].[Issue Type]">
  <pivotTables>
    <pivotTable tabId="38" name="Requests_Fulfilled"/>
    <pivotTable tabId="38" name="Total_Requests"/>
    <pivotTable tabId="38" name="Invoice_Average"/>
  </pivotTables>
  <data>
    <olap pivotCacheId="964073671">
      <levels count="2">
        <level uniqueName="[2022].[Issue Type].[(All)]" sourceCaption="(All)" count="0"/>
        <level uniqueName="[2022].[Issue Type].[Issue Type]" sourceCaption="Issue Type" count="5">
          <ranges>
            <range startItem="0">
              <i n="[2022].[Issue Type].&amp;[Behavior]" c="Behavior"/>
              <i n="[2022].[Issue Type].&amp;[Housing]" c="Housing"/>
              <i n="[2022].[Issue Type].&amp;[Resources]" c="Resources"/>
              <i n="[2022].[Issue Type].&amp;[Veterinary]" c="Veterinary"/>
              <i n="[2022].[Issue Type].&amp;" c="(blank)" nd="1"/>
            </range>
          </ranges>
        </level>
      </levels>
      <selections count="1">
        <selection n="[2022].[Issue Type].&amp;[Resources]"/>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6"/>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 Date Month Name" xr10:uid="{83AF3266-F842-40B7-B4F0-62A2505804AC}" cache="Slicer_Request_Date_Month_Name" caption="Request Date Month Name" columnCount="4" showCaption="0" level="1" style="Good Place Green" rowHeight="3200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 Date Month Name 1" xr10:uid="{1E1B213D-EE88-40C7-BB42-28C29019C30C}" cache="Slicer_Request_Date_Month_Name" caption="Request Date Month Name" columnCount="4" showCaption="0" level="1" style="Good Place Green" rowHeight="320040"/>
  <slicer name="Issue Type" xr10:uid="{44492843-B56B-4A53-B39E-8EA1CF1BB9E3}" cache="Slicer_Issue_Type" caption="Issue Type" showCaption="0" level="1" style="Good Place Blu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 Agency" xr10:uid="{C7EEC8BC-A468-4913-8023-0758876644F9}" cache="Slicer_Partner_Agency" caption="Partner Agency" showCaption="0" level="1" style="Good Place Blu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0B26E0-92F7-41C8-BA0B-A60F4A94E7C1}" name="Need_Follow_Up" displayName="Need_Follow_Up" ref="A1:G186" tableType="queryTable" totalsRowShown="0">
  <autoFilter ref="A1:G186" xr:uid="{800B26E0-92F7-41C8-BA0B-A60F4A94E7C1}"/>
  <sortState xmlns:xlrd2="http://schemas.microsoft.com/office/spreadsheetml/2017/richdata2" ref="A2:G186">
    <sortCondition ref="G1:G186"/>
  </sortState>
  <tableColumns count="7">
    <tableColumn id="1" xr3:uid="{5F0A2588-6D9B-4EDB-B753-CC3A401A1314}" uniqueName="1" name="Owner Name" queryTableFieldId="1"/>
    <tableColumn id="6" xr3:uid="{576C2106-6AF3-4DB6-A3EE-9BD9CF5EF944}" uniqueName="6" name="Phone" queryTableFieldId="6"/>
    <tableColumn id="7" xr3:uid="{D2D89D05-B266-4459-BDC8-344BFDA563ED}" uniqueName="7" name="Email" queryTableFieldId="7"/>
    <tableColumn id="2" xr3:uid="{9FFB4BEC-6770-4238-AD31-1F5484E748CF}" uniqueName="2" name="Pet Name" queryTableFieldId="2"/>
    <tableColumn id="3" xr3:uid="{F86610BD-6713-45FB-97D1-37E03BE5320A}" uniqueName="3" name="Issue Type" queryTableFieldId="3"/>
    <tableColumn id="4" xr3:uid="{997B1727-6779-4188-A6B4-8A81F43FDCB3}" uniqueName="4" name="Need Type" queryTableFieldId="4"/>
    <tableColumn id="5" xr3:uid="{0A6EDF09-A31B-4E58-903B-6FEDC4D6D645}" uniqueName="5" name="Follow Up Date" queryTableFieldId="5" dataDxfId="820"/>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640BFFC-4B41-4B5C-8A3B-7C05A0CB466D}" name="September" displayName="September" ref="A1:S385" totalsRowShown="0" headerRowDxfId="952" dataDxfId="950" headerRowBorderDxfId="951" tableBorderDxfId="949">
  <autoFilter ref="A1:S385" xr:uid="{886ED941-8D78-46B8-B0DA-69F152741044}"/>
  <sortState xmlns:xlrd2="http://schemas.microsoft.com/office/spreadsheetml/2017/richdata2" ref="A2:S385">
    <sortCondition ref="K1:K385"/>
  </sortState>
  <tableColumns count="19">
    <tableColumn id="1" xr3:uid="{9A696C4F-4DAA-46F7-A686-2910AA226229}" name="Owner Name" dataDxfId="948"/>
    <tableColumn id="2" xr3:uid="{A8D66011-507F-447E-B410-ADBE616DFE87}" name="Owner Zip" dataDxfId="947"/>
    <tableColumn id="3" xr3:uid="{FCF234ED-4CB6-48F7-9865-308E7F2847DD}" name="Phone" dataDxfId="946"/>
    <tableColumn id="4" xr3:uid="{57EEE062-0B79-4B6C-8C48-AC7591D91235}" name="Email" dataDxfId="945"/>
    <tableColumn id="5" xr3:uid="{93D875DF-5D30-4E38-8813-FDD7CF70F5DD}" name="Pet Name" dataDxfId="944"/>
    <tableColumn id="6" xr3:uid="{10320FDF-DAE2-4E14-A877-C52E7287B310}" name="Pet Type" dataDxfId="943"/>
    <tableColumn id="7" xr3:uid="{914D8B74-4111-431A-B60A-C144BE247096}" name="Pet Age" dataDxfId="942"/>
    <tableColumn id="8" xr3:uid="{FCAA50B3-FC6F-44E3-8EE8-7B76F098A16F}" name="Issue Type" dataDxfId="941"/>
    <tableColumn id="9" xr3:uid="{126B89FF-552F-46A7-9339-5916505FAC92}" name="Need Type" dataDxfId="940"/>
    <tableColumn id="10" xr3:uid="{E71CAE7C-F44A-4748-945C-1421711A3B64}" name="Need Specific" dataDxfId="939"/>
    <tableColumn id="11" xr3:uid="{55E806F1-5A55-43F7-A712-930F4643A0A8}" name="Request Date" dataDxfId="938"/>
    <tableColumn id="19" xr3:uid="{1353CF24-BA2A-428C-9FD6-86913D569922}" name="Request Filled" dataDxfId="937"/>
    <tableColumn id="12" xr3:uid="{BFD3A1F0-5415-4CAC-B8BA-A5D60AB8719D}" name="Rubric Total"/>
    <tableColumn id="13" xr3:uid="{956C01DB-F0EF-4C89-A3AB-32C30FF17C6D}" name="Partner Agency" dataDxfId="936"/>
    <tableColumn id="14" xr3:uid="{743418F0-98B2-43BA-8733-09E1F2A9CE2F}" name="Invoice Number" dataDxfId="935"/>
    <tableColumn id="15" xr3:uid="{A16A761A-CD9B-4033-8152-A3D825341E53}" name="Invoice Amount" dataDxfId="857"/>
    <tableColumn id="20" xr3:uid="{6BC70830-7D5E-4C19-83A5-165660AAEEE7}" name="Closed Date" dataDxfId="856"/>
    <tableColumn id="17" xr3:uid="{91B6BF64-5773-4E18-A362-D95CCDDA0975}" name="Follow Up Date" dataDxfId="854">
      <calculatedColumnFormula>IF(EDATE(September[[#This Row],[Closed Date]],1)=31,"",EDATE(September[[#This Row],[Closed Date]],1))</calculatedColumnFormula>
    </tableColumn>
    <tableColumn id="18" xr3:uid="{44957540-AB93-4124-A1FA-AAB9F1FB1501}" name="Follow Up Complete" dataDxfId="85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35C60A-1C44-47BC-8735-7F09493B132A}" name="October" displayName="October" ref="A1:S377" totalsRowShown="0" headerRowDxfId="934" dataDxfId="932" headerRowBorderDxfId="933" tableBorderDxfId="931">
  <autoFilter ref="A1:S377" xr:uid="{886ED941-8D78-46B8-B0DA-69F152741044}"/>
  <sortState xmlns:xlrd2="http://schemas.microsoft.com/office/spreadsheetml/2017/richdata2" ref="A2:S377">
    <sortCondition ref="K1:K377"/>
  </sortState>
  <tableColumns count="19">
    <tableColumn id="1" xr3:uid="{8703051B-B602-4A8F-A870-88B622A14868}" name="Owner Name" dataDxfId="930"/>
    <tableColumn id="2" xr3:uid="{C2B3799C-4E39-48B1-9109-195DA87E07A5}" name="Owner Zip" dataDxfId="929"/>
    <tableColumn id="3" xr3:uid="{6F817029-E8B8-4D17-B130-D3C0DBD81834}" name="Phone" dataDxfId="928"/>
    <tableColumn id="4" xr3:uid="{C7819504-9BDA-4825-8D8E-9F4B9DBB4878}" name="Email" dataDxfId="927"/>
    <tableColumn id="5" xr3:uid="{B63F65B8-3F85-4A61-B178-6A60B3D0BC11}" name="Pet Name" dataDxfId="926"/>
    <tableColumn id="6" xr3:uid="{1023F304-70BF-445F-8D07-21586DD23A03}" name="Pet Type" dataDxfId="925"/>
    <tableColumn id="7" xr3:uid="{871FCA40-A11E-440B-B17D-E79A9B61103F}" name="Pet Age" dataDxfId="924"/>
    <tableColumn id="8" xr3:uid="{1E16CB73-23E5-4F78-A4BB-6A1387C443C0}" name="Issue Type" dataDxfId="923"/>
    <tableColumn id="9" xr3:uid="{5B9F0271-EA97-401D-98A6-E15828D55580}" name="Need Type" dataDxfId="922"/>
    <tableColumn id="10" xr3:uid="{C083668A-0D5C-412A-BFA6-14F6F0C3992B}" name="Need Specific" dataDxfId="921"/>
    <tableColumn id="11" xr3:uid="{6C6C607F-3FFD-43F9-A795-3C992FC553A7}" name="Request Date" dataDxfId="920"/>
    <tableColumn id="12" xr3:uid="{348DE053-0DAA-483C-B7C9-4B0B5823A6A9}" name="Request Filled" dataDxfId="919"/>
    <tableColumn id="19" xr3:uid="{62BC701A-6040-4A53-A464-66EA68B59472}" name="Rubric Total"/>
    <tableColumn id="13" xr3:uid="{BD060155-D9AE-4AEF-810D-6537764042F0}" name="Partner Agency" dataDxfId="918"/>
    <tableColumn id="14" xr3:uid="{F67BCC1F-072B-4AA7-B3C1-B5D32BE3CDC2}" name="Invoice Number" dataDxfId="917"/>
    <tableColumn id="15" xr3:uid="{445C2F1D-21D2-4BC0-9300-C950814016CD}" name="Invoice Amount" dataDxfId="916"/>
    <tableColumn id="16" xr3:uid="{031617AF-C280-4D64-8310-FBB7FB0640AA}" name="Closed Date" dataDxfId="853">
      <calculatedColumnFormula>K2+6</calculatedColumnFormula>
    </tableColumn>
    <tableColumn id="17" xr3:uid="{193F8D8D-A6E9-4D70-AED6-C92FBD26DDC9}" name="Follow Up Date" dataDxfId="851">
      <calculatedColumnFormula>IF(EDATE(October[[#This Row],[Closed Date]],1)=31,"",EDATE(October[[#This Row],[Closed Date]],1))</calculatedColumnFormula>
    </tableColumn>
    <tableColumn id="18" xr3:uid="{F37FB5A2-96E3-4D2E-BFC5-FA8613528C08}" name="Follow Up Complete" dataDxfId="85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EB6EE99-8034-442A-AC79-7E98A47A3CEC}" name="November" displayName="November" ref="A1:S85" totalsRowShown="0" headerRowDxfId="915" dataDxfId="913" headerRowBorderDxfId="914" tableBorderDxfId="912">
  <autoFilter ref="A1:S85" xr:uid="{886ED941-8D78-46B8-B0DA-69F152741044}"/>
  <sortState xmlns:xlrd2="http://schemas.microsoft.com/office/spreadsheetml/2017/richdata2" ref="A2:S85">
    <sortCondition ref="K1:K85"/>
  </sortState>
  <tableColumns count="19">
    <tableColumn id="1" xr3:uid="{4975E7AD-48C7-4DC3-ACD9-02802AB1AADF}" name="Owner Name" dataDxfId="911"/>
    <tableColumn id="2" xr3:uid="{F6A1F206-4638-40DB-997F-7BC68F18A09C}" name="Owner Zip" dataDxfId="910"/>
    <tableColumn id="3" xr3:uid="{11BC2AAC-F3CA-404F-986E-E04F29301E5D}" name="Phone" dataDxfId="909"/>
    <tableColumn id="4" xr3:uid="{2CF6E513-E3CA-4C3A-967B-E2746F2234C3}" name="Email" dataDxfId="908"/>
    <tableColumn id="5" xr3:uid="{72D01EC2-EF3B-412A-B5CB-928A810536A9}" name="Pet Name" dataDxfId="907"/>
    <tableColumn id="6" xr3:uid="{C27F4923-F472-4FE7-B87A-B5BA3A5BF9A1}" name="Pet Type" dataDxfId="906"/>
    <tableColumn id="7" xr3:uid="{79F1C15D-412A-4048-A682-3AFF26666421}" name="Pet Age" dataDxfId="905"/>
    <tableColumn id="8" xr3:uid="{A9494988-8AD4-42D7-929E-7227A9B8693A}" name="Issue Type" dataDxfId="904"/>
    <tableColumn id="9" xr3:uid="{5EC1C143-EADC-46ED-88B0-A99557926B2B}" name="Need Type" dataDxfId="903"/>
    <tableColumn id="10" xr3:uid="{E9C10BB1-0B4A-4C4F-8D6C-9B306EB265A6}" name="Need Specific" dataDxfId="902"/>
    <tableColumn id="11" xr3:uid="{107DDD22-2EB8-40CF-93D8-519781E69953}" name="Request Date" dataDxfId="901"/>
    <tableColumn id="12" xr3:uid="{E1B1D7FA-24B7-447C-9378-8F91D8DC1F60}" name="Request Filled" dataDxfId="900"/>
    <tableColumn id="19" xr3:uid="{28DE998E-1C59-4E8C-875F-83CA2761B8A0}" name="Rubric Total" dataDxfId="899"/>
    <tableColumn id="13" xr3:uid="{63DB1E58-C5FD-4F38-AC28-CEE5FE50237C}" name="Partner Agency" dataDxfId="898"/>
    <tableColumn id="14" xr3:uid="{1539DBF3-2437-4F05-AC52-42350DA910DB}" name="Invoice Number" dataDxfId="897"/>
    <tableColumn id="15" xr3:uid="{315A150E-65BD-427B-B419-6E78F154045F}" name="Invoice Amount" dataDxfId="896"/>
    <tableColumn id="16" xr3:uid="{B87EAFAC-2D4B-4033-8096-1E30E52677B2}" name="Closed Date" dataDxfId="848">
      <calculatedColumnFormula>K2+6</calculatedColumnFormula>
    </tableColumn>
    <tableColumn id="17" xr3:uid="{F96B54E1-2443-4030-B2ED-E47F45E487DC}" name="Follow Up Date" dataDxfId="849">
      <calculatedColumnFormula>IF(EDATE(November[[#This Row],[Closed Date]],1)=31,"",EDATE(November[[#This Row],[Closed Date]],1))</calculatedColumnFormula>
    </tableColumn>
    <tableColumn id="18" xr3:uid="{F123C647-BC6D-4AB4-A92F-204C82793F68}" name="Follow Up Complete" dataDxfId="85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28FA185-A392-4493-AA80-6E1C6F98B2F0}" name="December" displayName="December" ref="A1:R2" totalsRowShown="0" headerRowDxfId="895" dataDxfId="893" headerRowBorderDxfId="894" tableBorderDxfId="892">
  <autoFilter ref="A1:R2" xr:uid="{886ED941-8D78-46B8-B0DA-69F152741044}"/>
  <tableColumns count="18">
    <tableColumn id="1" xr3:uid="{64EFE443-68EF-4221-9F21-E57F20F193EB}" name="Owner Name" dataDxfId="891"/>
    <tableColumn id="2" xr3:uid="{29CD541E-09E7-4076-917D-222FC4CF5498}" name="Owner Zip" dataDxfId="890"/>
    <tableColumn id="3" xr3:uid="{390547BD-9760-4956-85C7-0DC40E208BE4}" name="Phone" dataDxfId="889"/>
    <tableColumn id="4" xr3:uid="{EDB910A1-F48A-4583-9068-B395392E561D}" name="Email" dataDxfId="888"/>
    <tableColumn id="5" xr3:uid="{13950DE2-7369-444C-9139-555DE13268E1}" name="Pet Name" dataDxfId="887"/>
    <tableColumn id="6" xr3:uid="{5B59684F-34D8-4049-A2F0-DEEA2F783DFD}" name="Pet Type" dataDxfId="886"/>
    <tableColumn id="7" xr3:uid="{CA6123DB-9050-423A-889E-6F1D15B1C4EB}" name="Pet Age" dataDxfId="885"/>
    <tableColumn id="8" xr3:uid="{4AE8CB8B-FCDD-43CC-B64D-16ECA384B3BA}" name="Issue Type" dataDxfId="884"/>
    <tableColumn id="9" xr3:uid="{93625AB8-6B3B-499E-B166-49F0598B2B3D}" name="Need Type" dataDxfId="883"/>
    <tableColumn id="10" xr3:uid="{EFE2619C-FCA7-40DC-A7EE-846892639260}" name="Need Specific" dataDxfId="882"/>
    <tableColumn id="11" xr3:uid="{74DDA4BB-3642-4CD9-94B1-8CE859B43ECB}" name="Request Date" dataDxfId="881"/>
    <tableColumn id="12" xr3:uid="{EE299576-9144-4881-9AD0-20519BDA6477}" name="Request Filled" dataDxfId="880"/>
    <tableColumn id="13" xr3:uid="{241DFF9C-8EAC-4A48-8D48-6A3D06B633E0}" name="Partner Agency" dataDxfId="879"/>
    <tableColumn id="14" xr3:uid="{03F86934-30AA-4C22-AB16-CA4EDDA523FE}" name="Invoice Number" dataDxfId="878"/>
    <tableColumn id="15" xr3:uid="{1B0C3CC4-7C2A-414D-B357-44F2019EB96A}" name="Invoice Amount" dataDxfId="877"/>
    <tableColumn id="16" xr3:uid="{82EB562C-F761-4762-8EA5-2BFFB0409602}" name="Closed Date" dataDxfId="876"/>
    <tableColumn id="17" xr3:uid="{0B5C450E-C43D-46B2-84ED-550FA21AACFA}" name="Follow Up Date" dataDxfId="875"/>
    <tableColumn id="18" xr3:uid="{3CB07FBF-64EB-4244-828B-02208E9F5F3F}" name="Follow Up Complete" dataDxfId="87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06ED1-ADE5-4560-9B3D-0774BA3B4BFA}" name="Invoices" displayName="Invoices" ref="A1:H492" tableType="queryTable" totalsRowShown="0">
  <autoFilter ref="A1:H492" xr:uid="{13F06ED1-ADE5-4560-9B3D-0774BA3B4BFA}">
    <filterColumn colId="3">
      <filters blank="1"/>
    </filterColumn>
  </autoFilter>
  <sortState xmlns:xlrd2="http://schemas.microsoft.com/office/spreadsheetml/2017/richdata2" ref="A2:H492">
    <sortCondition ref="E1:E492"/>
  </sortState>
  <tableColumns count="8">
    <tableColumn id="1" xr3:uid="{D844742D-E6BA-48F5-B4A6-F6F27629F932}" uniqueName="1" name="Owner Name" queryTableFieldId="1"/>
    <tableColumn id="2" xr3:uid="{E1CCAFF3-8417-435A-8480-2F7047BE27D0}" uniqueName="2" name="Pet Name" queryTableFieldId="2"/>
    <tableColumn id="4" xr3:uid="{B13A2A5B-F047-4F5A-8822-E6B6869A06FF}" uniqueName="4" name="Request Date" queryTableFieldId="4" dataDxfId="826"/>
    <tableColumn id="5" xr3:uid="{24DBED9E-BEC3-4189-A86A-9D40B4AF157D}" uniqueName="5" name="Partner Agency" queryTableFieldId="5"/>
    <tableColumn id="6" xr3:uid="{B42B2BA5-DB72-4E6D-B4B7-3E43AF4C55C2}" uniqueName="6" name="Invoice Number" queryTableFieldId="6" dataDxfId="825"/>
    <tableColumn id="7" xr3:uid="{4B83F9F6-BC07-4C61-ABE9-CF68D13C9608}" uniqueName="7" name="Invoice Amount" queryTableFieldId="7"/>
    <tableColumn id="9" xr3:uid="{65D2DD34-2244-4E3D-B83E-D2AF9E27B4E4}" uniqueName="9" name="Closed Date" queryTableFieldId="9" dataDxfId="824"/>
    <tableColumn id="8" xr3:uid="{FBA961A8-F9D8-4EAA-86F6-CD66CA14462D}" uniqueName="8" name="Invoice Paid Date" queryTableFieldId="8" dataDxfId="823"/>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6ED941-8D78-46B8-B0DA-69F152741044}" name="January" displayName="January" ref="A1:S261" totalsRowShown="0" headerRowDxfId="1106" dataDxfId="1104" headerRowBorderDxfId="1105" tableBorderDxfId="1103">
  <autoFilter ref="A1:S261" xr:uid="{886ED941-8D78-46B8-B0DA-69F152741044}"/>
  <sortState xmlns:xlrd2="http://schemas.microsoft.com/office/spreadsheetml/2017/richdata2" ref="A2:S261">
    <sortCondition ref="K1:K261"/>
  </sortState>
  <tableColumns count="19">
    <tableColumn id="1" xr3:uid="{B08328B6-6B3C-42D8-80F0-17A5A8F70EE4}" name="Owner Name" dataDxfId="1102"/>
    <tableColumn id="2" xr3:uid="{4CE21A7C-80A5-4616-BEA2-171354ADB778}" name="Owner Zip" dataDxfId="1101"/>
    <tableColumn id="3" xr3:uid="{71A3E517-1498-45E9-ADBB-BF0D45D03D60}" name="Phone" dataDxfId="1100"/>
    <tableColumn id="4" xr3:uid="{3CC14205-DE6C-4BD2-9D62-DA68B461573A}" name="Email" dataDxfId="1099"/>
    <tableColumn id="5" xr3:uid="{EB766873-1CBA-426C-A3A1-26B473FF523B}" name="Pet Name" dataDxfId="1098"/>
    <tableColumn id="6" xr3:uid="{63EC7C78-E007-43D9-BCBE-8ABC6FAAF6B6}" name="Pet Type" dataDxfId="1097"/>
    <tableColumn id="7" xr3:uid="{6BFBFE1C-57C0-42AB-BBE2-497FAD701DFD}" name="Pet Age" dataDxfId="1096"/>
    <tableColumn id="8" xr3:uid="{9CB051D5-28BA-43FD-B158-3C9754E20C15}" name="Issue Type" dataDxfId="1095"/>
    <tableColumn id="9" xr3:uid="{8D05E500-6666-4EF4-86EA-17B6117C1497}" name="Need Type" dataDxfId="1094"/>
    <tableColumn id="10" xr3:uid="{0AFB6786-B478-4A30-BE12-A6676A7015E9}" name="Need Specific" dataDxfId="1093"/>
    <tableColumn id="11" xr3:uid="{76D43846-9D08-4B71-AE0B-72C88CF04E8D}" name="Request Date" dataDxfId="1092"/>
    <tableColumn id="12" xr3:uid="{D70B6C0D-B6A6-4594-912A-526DE0C77EB6}" name="Request Filled"/>
    <tableColumn id="19" xr3:uid="{3F71110C-0339-4B14-A593-3B8B45D89F3C}" name="Rubric Total"/>
    <tableColumn id="13" xr3:uid="{9474C0D3-9343-4512-8190-67E838B0C392}" name="Partner Agency" dataDxfId="1091"/>
    <tableColumn id="14" xr3:uid="{39B45772-D341-4E5B-98BD-410A0BB8E757}" name="Invoice Number" dataDxfId="1090"/>
    <tableColumn id="15" xr3:uid="{A2F2291F-E295-44DF-B1B5-489A7E7CBA3B}" name="Invoice Amount" dataDxfId="1089"/>
    <tableColumn id="20" xr3:uid="{6F15E397-ED79-4681-AC9F-99055106F272}" name="Closed Date" dataDxfId="1088"/>
    <tableColumn id="17" xr3:uid="{6321F06D-7221-40F4-B9C8-FB87ACA19C53}" name="Follow Up Date" dataDxfId="1087">
      <calculatedColumnFormula>IF(EDATE(January[[#This Row],[Closed Date]],1)=31,"",EDATE(January[[#This Row],[Closed Date]],1))</calculatedColumnFormula>
    </tableColumn>
    <tableColumn id="18" xr3:uid="{001437DD-8441-4DC5-A099-56A0BD312FA9}" name="Follow Up Complete" dataDxfId="10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8CDF332-7808-444F-9E6E-6098E8AEFCE9}" name="February" displayName="February" ref="A1:S269" totalsRowShown="0" headerRowDxfId="1085" dataDxfId="1083" headerRowBorderDxfId="1084" tableBorderDxfId="1082">
  <autoFilter ref="A1:S269" xr:uid="{886ED941-8D78-46B8-B0DA-69F152741044}"/>
  <sortState xmlns:xlrd2="http://schemas.microsoft.com/office/spreadsheetml/2017/richdata2" ref="A2:S269">
    <sortCondition ref="K1:K269"/>
  </sortState>
  <tableColumns count="19">
    <tableColumn id="1" xr3:uid="{1BA7ED25-5FDC-4D7E-8EC6-8B2AE1CCB172}" name="Owner Name" dataDxfId="1081"/>
    <tableColumn id="2" xr3:uid="{DC036963-D507-400D-B03E-D0758232F0BF}" name="Owner Zip" dataDxfId="1080"/>
    <tableColumn id="3" xr3:uid="{B7D5CAB3-CF69-4527-BBBA-2768007F581F}" name="Phone" dataDxfId="1079"/>
    <tableColumn id="4" xr3:uid="{330A3DB2-0AF7-436F-82F6-3C8FF28CD85C}" name="Email" dataDxfId="1078"/>
    <tableColumn id="5" xr3:uid="{35FAAF10-95A2-4A35-822D-FF2E66F86AC0}" name="Pet Name" dataDxfId="1077"/>
    <tableColumn id="6" xr3:uid="{3D13A8FF-46D7-4543-A412-D3D44421128E}" name="Pet Type" dataDxfId="1076"/>
    <tableColumn id="7" xr3:uid="{B1BF5B71-9FA3-44AA-B4AF-1D4772438542}" name="Pet Age" dataDxfId="1075"/>
    <tableColumn id="8" xr3:uid="{AC15434D-23E3-4D95-B1A0-653CEC15C78B}" name="Issue Type" dataDxfId="1074"/>
    <tableColumn id="9" xr3:uid="{C6A47683-144E-4239-8812-38638F029CE6}" name="Need Type" dataDxfId="1073"/>
    <tableColumn id="10" xr3:uid="{DC4F94DB-88EB-48E3-AB72-6446F3025981}" name="Need Specific" dataDxfId="1072"/>
    <tableColumn id="11" xr3:uid="{1F834284-0551-4F40-AF44-F5CAF4F30BF3}" name="Request Date" dataDxfId="1071"/>
    <tableColumn id="12" xr3:uid="{4A232B6F-137D-4B0B-81ED-8C8069C0BD1D}" name="Request Filled"/>
    <tableColumn id="19" xr3:uid="{7FF87A71-B24D-44C4-8259-4D175D8A53A7}" name="Rubric Total"/>
    <tableColumn id="13" xr3:uid="{7F5BC133-1C80-4B88-B7BF-E7E34438A852}" name="Partner Agency" dataDxfId="1070"/>
    <tableColumn id="14" xr3:uid="{04CD736D-B191-4617-9AF6-A2C1FB1DE2CA}" name="Invoice Number" dataDxfId="1069"/>
    <tableColumn id="15" xr3:uid="{CFBAEEF9-770E-470F-9F01-344FD2C2F513}" name="Invoice Amount" dataDxfId="1068"/>
    <tableColumn id="20" xr3:uid="{E0992208-9913-47EB-BBC0-7B63F38681CA}" name="Closed Date" dataDxfId="1067"/>
    <tableColumn id="17" xr3:uid="{81E40DC4-F83B-49C9-9168-07E8667A6B10}" name="Follow Up Date" dataDxfId="1066">
      <calculatedColumnFormula>IF(EDATE(February[[#This Row],[Closed Date]],1)=31,"",EDATE(February[[#This Row],[Closed Date]],1))</calculatedColumnFormula>
    </tableColumn>
    <tableColumn id="18" xr3:uid="{00EA7E5F-0EE6-4005-B2AE-F5BA96030CCC}" name="Follow Up Complete" dataDxfId="10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86E89B7-9360-439F-9D5B-583365E9623B}" name="March" displayName="March" ref="A1:S285" totalsRowShown="0" headerRowDxfId="1064" dataDxfId="1062" headerRowBorderDxfId="1063" tableBorderDxfId="1061">
  <autoFilter ref="A1:S285" xr:uid="{886ED941-8D78-46B8-B0DA-69F152741044}"/>
  <sortState xmlns:xlrd2="http://schemas.microsoft.com/office/spreadsheetml/2017/richdata2" ref="A2:S285">
    <sortCondition ref="K1:K285"/>
  </sortState>
  <tableColumns count="19">
    <tableColumn id="1" xr3:uid="{08954AE2-AF50-401F-96A9-ECB11FF78212}" name="Owner Name" dataDxfId="1060"/>
    <tableColumn id="2" xr3:uid="{EDE02774-F736-4949-896E-6102FA2ED0CB}" name="Owner Zip" dataDxfId="1059"/>
    <tableColumn id="3" xr3:uid="{12C154DD-AB8E-4698-9440-0C242CBCFBA2}" name="Phone" dataDxfId="1058"/>
    <tableColumn id="4" xr3:uid="{1D3AFF0A-66A0-4DD8-8D69-B07336B4F87D}" name="Email" dataDxfId="1057"/>
    <tableColumn id="5" xr3:uid="{B26FA689-00B7-426E-82CA-82F4778F1124}" name="Pet Name" dataDxfId="1056"/>
    <tableColumn id="6" xr3:uid="{98B360D7-2480-4063-8813-A4AE7ECD3AA3}" name="Pet Type" dataDxfId="1055"/>
    <tableColumn id="7" xr3:uid="{7818768F-291F-4117-B789-55390AF7F859}" name="Pet Age" dataDxfId="1054"/>
    <tableColumn id="8" xr3:uid="{AB822DA9-FE80-4346-BD55-233B9866B8CD}" name="Issue Type" dataDxfId="1053"/>
    <tableColumn id="9" xr3:uid="{86933BFF-89B8-4642-8DC2-3BD913166ABE}" name="Need Type" dataDxfId="1052"/>
    <tableColumn id="10" xr3:uid="{00A684BA-4028-48CE-84F6-DE74B1D1DCBE}" name="Need Specific" dataDxfId="1051"/>
    <tableColumn id="11" xr3:uid="{9D21C847-E53A-4B13-9168-43A0FA1DAC1A}" name="Request Date" dataDxfId="1050"/>
    <tableColumn id="12" xr3:uid="{40D36866-7A0C-408E-836F-26779E069FFF}" name="Request Filled"/>
    <tableColumn id="19" xr3:uid="{2BE43E70-DD3A-4CD7-8161-241ADDDFC706}" name="Rubric Total"/>
    <tableColumn id="13" xr3:uid="{C6FAA09E-E6D6-48BF-A878-0B786EEE2677}" name="Partner Agency" dataDxfId="1049"/>
    <tableColumn id="14" xr3:uid="{6B851555-9FD4-4847-BB86-7DE3D36F807B}" name="Invoice Number" dataDxfId="1048"/>
    <tableColumn id="15" xr3:uid="{A8955AA0-27D7-412B-96FC-2FBC0B1A6FDB}" name="Invoice Amount" dataDxfId="1047"/>
    <tableColumn id="20" xr3:uid="{1CD7E2FC-1BD9-4F0B-8674-B41A93AC58BA}" name="Closed Date" dataDxfId="1046"/>
    <tableColumn id="17" xr3:uid="{A0B4BDDE-C736-4535-B8F4-A5ED4F730609}" name="Follow Up Date" dataDxfId="1045">
      <calculatedColumnFormula>IF(EDATE(March[[#This Row],[Closed Date]],1)=31,"",EDATE(March[[#This Row],[Closed Date]],1))</calculatedColumnFormula>
    </tableColumn>
    <tableColumn id="18" xr3:uid="{4D282C7D-5D97-42EF-989A-C702BB96A83E}" name="Follow Up Complete" dataDxfId="10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6B17D7C-400D-4D54-8470-5AC818C3784A}" name="April" displayName="April" ref="A1:S301" totalsRowShown="0" headerRowDxfId="1043" dataDxfId="1041" headerRowBorderDxfId="1042" tableBorderDxfId="1040">
  <autoFilter ref="A1:S301" xr:uid="{886ED941-8D78-46B8-B0DA-69F152741044}"/>
  <sortState xmlns:xlrd2="http://schemas.microsoft.com/office/spreadsheetml/2017/richdata2" ref="A2:S301">
    <sortCondition ref="K1:K301"/>
  </sortState>
  <tableColumns count="19">
    <tableColumn id="1" xr3:uid="{A0D7E557-5A64-43CB-B084-F42A2FF50D74}" name="Owner Name" dataDxfId="1039"/>
    <tableColumn id="2" xr3:uid="{225AB1D2-48EA-41E0-9A53-C562B4F2BB6F}" name="Owner Zip" dataDxfId="1038"/>
    <tableColumn id="3" xr3:uid="{6D2C800C-A7D5-419D-9B1E-3AEF34B28B32}" name="Phone" dataDxfId="1037"/>
    <tableColumn id="4" xr3:uid="{975A681C-918D-4B36-9CBB-4B6CDD6E37B2}" name="Email" dataDxfId="1036"/>
    <tableColumn id="5" xr3:uid="{3A181623-A896-4FE4-947B-C4630391728F}" name="Pet Name" dataDxfId="1035"/>
    <tableColumn id="6" xr3:uid="{71641D1D-D933-401B-925D-13CB46979E11}" name="Pet Type" dataDxfId="1034"/>
    <tableColumn id="7" xr3:uid="{3BF85C94-A42E-4B91-B437-A8AB0E842900}" name="Pet Age" dataDxfId="1033"/>
    <tableColumn id="8" xr3:uid="{0A35140F-94A4-4D51-B830-255B50D8423F}" name="Issue Type" dataDxfId="1032"/>
    <tableColumn id="9" xr3:uid="{60FC097E-4F05-4057-A9C3-42F383471524}" name="Need Type" dataDxfId="1031"/>
    <tableColumn id="10" xr3:uid="{9ED776F4-01F4-48A6-A1AB-12CEA9892E3C}" name="Need Specific" dataDxfId="1030"/>
    <tableColumn id="11" xr3:uid="{3B44074D-47CF-49A1-81A5-ED91E6AD57DD}" name="Request Date" dataDxfId="1029"/>
    <tableColumn id="12" xr3:uid="{700A1A91-25C9-4CD6-948E-B1091232F3E7}" name="Request Filled"/>
    <tableColumn id="19" xr3:uid="{04E528ED-0E5D-4333-9848-D1E5D3A60921}" name="Rubric Total"/>
    <tableColumn id="13" xr3:uid="{B81E77F0-C495-41F4-920C-86ACFBFF291F}" name="Partner Agency" dataDxfId="1028"/>
    <tableColumn id="14" xr3:uid="{51C69FD9-0BE3-4A70-A8FE-4AC52B155129}" name="Invoice Number" dataDxfId="1027"/>
    <tableColumn id="15" xr3:uid="{FCBAB793-87E7-4B1A-9B1D-1E252B3EF866}" name="Invoice Amount" dataDxfId="1026"/>
    <tableColumn id="20" xr3:uid="{B3D2FADE-15D4-445F-8290-B57F7DDA4B3C}" name="Closed Date" dataDxfId="1025"/>
    <tableColumn id="17" xr3:uid="{CAE87957-2564-4753-8E00-40FA6CECDB41}" name="Follow Up Date" dataDxfId="1024">
      <calculatedColumnFormula>IF(EDATE(April[[#This Row],[Closed Date]],1)=31,"",EDATE(April[[#This Row],[Closed Date]],1))</calculatedColumnFormula>
    </tableColumn>
    <tableColumn id="18" xr3:uid="{86A392FD-1605-4642-A23E-8F0BA843AF5E}" name="Follow Up Complete" dataDxfId="10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C33F29A-3DEF-4035-86F6-70D0FF1ACEC3}" name="May" displayName="May" ref="A1:S349" totalsRowShown="0" headerRowDxfId="1022" dataDxfId="1020" headerRowBorderDxfId="1021" tableBorderDxfId="1019">
  <autoFilter ref="A1:S349" xr:uid="{886ED941-8D78-46B8-B0DA-69F152741044}"/>
  <sortState xmlns:xlrd2="http://schemas.microsoft.com/office/spreadsheetml/2017/richdata2" ref="A2:S349">
    <sortCondition ref="K1:K349"/>
  </sortState>
  <tableColumns count="19">
    <tableColumn id="1" xr3:uid="{AE39B0F1-1E9E-4BD7-8979-6BB55D3B38F5}" name="Owner Name" dataDxfId="1018"/>
    <tableColumn id="2" xr3:uid="{A60A64E5-5E06-443A-BD7D-DBE047646E92}" name="Owner Zip" dataDxfId="1017"/>
    <tableColumn id="3" xr3:uid="{6D607EE2-3C9B-4A7E-B5C2-884D5B10A8F2}" name="Phone" dataDxfId="1016"/>
    <tableColumn id="4" xr3:uid="{E74A1FAE-CB78-49AF-9DFA-A6CAB1B99BE9}" name="Email" dataDxfId="1015"/>
    <tableColumn id="5" xr3:uid="{B97F6143-DFF2-4F8F-A694-BBF94D613364}" name="Pet Name" dataDxfId="1014"/>
    <tableColumn id="6" xr3:uid="{61E7E58C-587B-4110-A7E3-3115F3D33CE8}" name="Pet Type" dataDxfId="1013"/>
    <tableColumn id="7" xr3:uid="{7A309EBD-2F4A-44FE-B3FB-7E3B29FBA757}" name="Pet Age" dataDxfId="1012"/>
    <tableColumn id="8" xr3:uid="{A94D933D-347D-48EB-AB92-5A6B5381052C}" name="Issue Type" dataDxfId="1011"/>
    <tableColumn id="9" xr3:uid="{4DA78998-84AE-4F89-9F4C-BEEA1D7B854D}" name="Need Type" dataDxfId="1010"/>
    <tableColumn id="10" xr3:uid="{34CEB1B1-62F9-49E9-9C2B-C4CD7E4BCE1E}" name="Need Specific" dataDxfId="1009"/>
    <tableColumn id="11" xr3:uid="{F2164B5A-59CD-43DD-AD9F-22E116DD3688}" name="Request Date" dataDxfId="1008"/>
    <tableColumn id="12" xr3:uid="{86992B84-7C01-40C9-B2D0-DCDDF5BDC233}" name="Request Filled"/>
    <tableColumn id="19" xr3:uid="{48610275-D1DC-4B1D-920A-F6EBAA1C26D1}" name="Rubric Total"/>
    <tableColumn id="13" xr3:uid="{C93B71B3-594F-47B6-8EE3-09693062307B}" name="Partner Agency" dataDxfId="1007"/>
    <tableColumn id="14" xr3:uid="{EB78FB76-3224-4632-85ED-664082FEEF52}" name="Invoice Number" dataDxfId="1006"/>
    <tableColumn id="15" xr3:uid="{8DB52813-C087-4754-974E-3D3C29BCAEE7}" name="Invoice Amount" dataDxfId="873"/>
    <tableColumn id="20" xr3:uid="{525850AE-2FE9-4CC5-803D-E62CFA08F022}" name="Closed Date" dataDxfId="872"/>
    <tableColumn id="17" xr3:uid="{57F20DDC-E830-4D60-ACA6-C37A5DCCC9D1}" name="Follow Up Date" dataDxfId="870">
      <calculatedColumnFormula>IF(EDATE(May[[#This Row],[Closed Date]],1)=31,"",EDATE(May[[#This Row],[Closed Date]],1))</calculatedColumnFormula>
    </tableColumn>
    <tableColumn id="18" xr3:uid="{949C3894-B58F-440E-B383-71F43CFAB607}" name="Follow Up Complete" dataDxfId="87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048CA6B-DDCE-4CE7-9A36-2ABF44038E32}" name="June" displayName="June" ref="A1:S301" totalsRowShown="0" headerRowDxfId="1005" dataDxfId="1003" headerRowBorderDxfId="1004" tableBorderDxfId="1002">
  <autoFilter ref="A1:S301" xr:uid="{F048CA6B-DDCE-4CE7-9A36-2ABF44038E32}"/>
  <sortState xmlns:xlrd2="http://schemas.microsoft.com/office/spreadsheetml/2017/richdata2" ref="A2:S301">
    <sortCondition ref="K1:K301"/>
  </sortState>
  <tableColumns count="19">
    <tableColumn id="1" xr3:uid="{812E3B58-7860-4D24-8094-854B1E6DA611}" name="Owner Name" dataDxfId="1001"/>
    <tableColumn id="2" xr3:uid="{F9AC49E3-3FE8-450A-8554-817323FC840C}" name="Owner Zip" dataDxfId="1000"/>
    <tableColumn id="3" xr3:uid="{66A62F94-659D-4FA7-A46D-52A3F7A11239}" name="Phone" dataDxfId="999"/>
    <tableColumn id="4" xr3:uid="{A3AE34DC-303A-4896-9E23-126E7CF6F4E5}" name="Email" dataDxfId="998"/>
    <tableColumn id="5" xr3:uid="{A0349D95-7F48-49F0-BDD5-97DB65D8E024}" name="Pet Name" dataDxfId="997"/>
    <tableColumn id="6" xr3:uid="{14D420F4-F03B-4087-9ECC-3B0A4152772B}" name="Pet Type" dataDxfId="996"/>
    <tableColumn id="7" xr3:uid="{3528D65E-CCE6-4A85-89E2-2ADAEB49DB6F}" name="Pet Age" dataDxfId="995"/>
    <tableColumn id="8" xr3:uid="{21251308-1E9A-449E-BD11-E002E5144944}" name="Issue Type" dataDxfId="994"/>
    <tableColumn id="9" xr3:uid="{DAF5EC76-8A8E-4474-886D-CC06803194EE}" name="Need Type" dataDxfId="993"/>
    <tableColumn id="10" xr3:uid="{1D1617EB-44C3-4757-9027-3CB0982A6AB5}" name="Need Specific" dataDxfId="992"/>
    <tableColumn id="11" xr3:uid="{0302334A-6793-4283-B412-660F5FFD2220}" name="Request Date" dataDxfId="991"/>
    <tableColumn id="12" xr3:uid="{FE87BC91-9E7C-46DD-BBC9-FEFA32F32BF4}" name="Request Filled"/>
    <tableColumn id="19" xr3:uid="{7ADBB7FD-5C91-4002-8609-51207A89D408}" name="Rubric Total"/>
    <tableColumn id="13" xr3:uid="{EF9FFAB0-A568-42CE-A313-0ED26CFDB1B6}" name="Partner Agency" dataDxfId="990"/>
    <tableColumn id="14" xr3:uid="{9D519442-7DCC-4803-8032-FD75AA502AF5}" name="Invoice Number" dataDxfId="989"/>
    <tableColumn id="15" xr3:uid="{EE423A46-C4C7-4753-A8A1-42ED4A24778E}" name="Invoice Amount" dataDxfId="869"/>
    <tableColumn id="20" xr3:uid="{34D04D5B-49AE-461D-8427-40C09E08341B}" name="Closed Date" dataDxfId="868"/>
    <tableColumn id="17" xr3:uid="{A87049C2-577A-4D95-8A35-0160D38ED5E9}" name="Follow Up Date" dataDxfId="866">
      <calculatedColumnFormula>IF(EDATE(June[[#This Row],[Closed Date]],1)=31,"",EDATE(June[[#This Row],[Closed Date]],1))</calculatedColumnFormula>
    </tableColumn>
    <tableColumn id="18" xr3:uid="{68B011D3-A1B7-4E0A-A893-8478BEF89988}" name="Follow Up Complete" dataDxfId="86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8E03825-B6FC-4BEC-91DA-E1014FC5554B}" name="July" displayName="July" ref="A1:S345" totalsRowShown="0" headerRowDxfId="988" dataDxfId="986" headerRowBorderDxfId="987" tableBorderDxfId="985">
  <autoFilter ref="A1:S345" xr:uid="{886ED941-8D78-46B8-B0DA-69F152741044}"/>
  <sortState xmlns:xlrd2="http://schemas.microsoft.com/office/spreadsheetml/2017/richdata2" ref="A2:S345">
    <sortCondition ref="K1:K345"/>
  </sortState>
  <tableColumns count="19">
    <tableColumn id="1" xr3:uid="{B7554356-BC28-49A0-BEB3-718A1325681A}" name="Owner Name" dataDxfId="984"/>
    <tableColumn id="2" xr3:uid="{1C1EDBF9-B91C-4643-B87E-1ABD534A537D}" name="Owner Zip" dataDxfId="983"/>
    <tableColumn id="3" xr3:uid="{34C35567-ADDB-400C-9FB1-FC191455A539}" name="Phone" dataDxfId="982"/>
    <tableColumn id="4" xr3:uid="{D7B56CCB-9745-4D12-9AAA-886BAFB76A3D}" name="Email" dataDxfId="981"/>
    <tableColumn id="5" xr3:uid="{69727ADF-12A8-4A71-828E-05F91009A205}" name="Pet Name" dataDxfId="980"/>
    <tableColumn id="6" xr3:uid="{7BE29F1F-8145-4B22-BE6D-7C9634D9F2C7}" name="Pet Type" dataDxfId="979"/>
    <tableColumn id="7" xr3:uid="{9444CB78-BDDF-4388-9EC5-3CB0EA570BB9}" name="Pet Age" dataDxfId="978"/>
    <tableColumn id="8" xr3:uid="{F97E5D49-9CC2-4021-8B5D-66FB39DA5009}" name="Issue Type" dataDxfId="977"/>
    <tableColumn id="9" xr3:uid="{9C51CEC2-5155-4BBE-B903-5EA373846AD1}" name="Need Type" dataDxfId="976"/>
    <tableColumn id="10" xr3:uid="{DE473E3D-29CE-426F-8FB1-772ED8E68994}" name="Need Specific" dataDxfId="975"/>
    <tableColumn id="11" xr3:uid="{4B88F881-E3B4-49D1-A478-CF9A6789FE95}" name="Request Date" dataDxfId="974"/>
    <tableColumn id="19" xr3:uid="{E6D099C2-D348-4C35-BD3A-4B5083051831}" name="Request Filled" dataDxfId="973"/>
    <tableColumn id="12" xr3:uid="{4C24DA88-83ED-487D-B3C8-5F2749CDAE12}" name="Rubric Total"/>
    <tableColumn id="13" xr3:uid="{4C24FA8F-9B89-4DB6-9BBD-970739FC9187}" name="Partner Agency" dataDxfId="972"/>
    <tableColumn id="14" xr3:uid="{EAAEE7CC-2EE3-410F-A4D8-F1AA1BA387E1}" name="Invoice Number" dataDxfId="971"/>
    <tableColumn id="15" xr3:uid="{68D621A7-9FD2-49CB-BF0F-C7C517BD10E3}" name="Invoice Amount" dataDxfId="865"/>
    <tableColumn id="20" xr3:uid="{E40E3A25-D4AE-4D34-BBCC-0EDFF24DC5CA}" name="Closed Date" dataDxfId="864"/>
    <tableColumn id="17" xr3:uid="{191404C3-E959-49CC-99B7-EF2AA2316F91}" name="Follow Up Date" dataDxfId="861">
      <calculatedColumnFormula>IF(EDATE(July[[#This Row],[Closed Date]],1)=31,"",EDATE(July[[#This Row],[Closed Date]],1))</calculatedColumnFormula>
    </tableColumn>
    <tableColumn id="18" xr3:uid="{57155F7A-4947-4446-9025-754A9948976B}" name="Follow Up Complete" dataDxfId="8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E3595A0-AD7D-4852-87F3-D00862A2554E}" name="August" displayName="August" ref="A1:S365" totalsRowShown="0" headerRowDxfId="970" dataDxfId="968" headerRowBorderDxfId="969" tableBorderDxfId="967">
  <autoFilter ref="A1:S365" xr:uid="{886ED941-8D78-46B8-B0DA-69F152741044}"/>
  <sortState xmlns:xlrd2="http://schemas.microsoft.com/office/spreadsheetml/2017/richdata2" ref="A2:S365">
    <sortCondition ref="K1:K365"/>
  </sortState>
  <tableColumns count="19">
    <tableColumn id="1" xr3:uid="{EE9C5A97-0CE8-4081-B124-2BB857686F8A}" name="Owner Name" dataDxfId="966"/>
    <tableColumn id="2" xr3:uid="{1B5CCB22-29C1-4187-A21F-CBC40F89BC4A}" name="Owner Zip" dataDxfId="965"/>
    <tableColumn id="3" xr3:uid="{63C981B4-2577-4C65-8258-C8511935E759}" name="Phone" dataDxfId="964"/>
    <tableColumn id="4" xr3:uid="{005CE342-E050-41C2-A1DB-DE6D92CF4888}" name="Email" dataDxfId="963"/>
    <tableColumn id="5" xr3:uid="{6651C133-7E26-4D4C-B724-8F7EAA78C678}" name="Pet Name" dataDxfId="962"/>
    <tableColumn id="6" xr3:uid="{30B31D2E-6C45-4097-BB47-DEF145E0D14B}" name="Pet Type" dataDxfId="961"/>
    <tableColumn id="7" xr3:uid="{3D5C6809-6B78-4A58-B79C-37CA87BE458D}" name="Pet Age" dataDxfId="960"/>
    <tableColumn id="8" xr3:uid="{75F6AD5E-5504-4F96-BD2E-4183EDBC353F}" name="Issue Type" dataDxfId="959"/>
    <tableColumn id="9" xr3:uid="{F6BCCBAD-781D-42F2-AC6E-FA09CB24FE0A}" name="Need Type" dataDxfId="958"/>
    <tableColumn id="10" xr3:uid="{CBA0A856-F00B-4662-9804-8F6E2BC380A6}" name="Need Specific" dataDxfId="957"/>
    <tableColumn id="11" xr3:uid="{E9CAAF7F-50F6-4FD3-B382-A9D2B59D9841}" name="Request Date" dataDxfId="956"/>
    <tableColumn id="19" xr3:uid="{BF828903-C430-4DCC-A759-469CE188C16E}" name="Request Filled" dataDxfId="955"/>
    <tableColumn id="12" xr3:uid="{FFAB7533-8E0E-4E29-9D4A-8B10C107CE0F}" name="Rubric Total"/>
    <tableColumn id="13" xr3:uid="{69C5EC4B-7050-4A14-A2DA-1ED74F5C8F10}" name="Partner Agency" dataDxfId="954"/>
    <tableColumn id="14" xr3:uid="{CBA0FE0F-0208-4259-A751-BF01495E12D8}" name="Invoice Number" dataDxfId="953"/>
    <tableColumn id="15" xr3:uid="{C8344637-2177-4C07-94BF-6A09BBAA8343}" name="Invoice Amount" dataDxfId="862"/>
    <tableColumn id="20" xr3:uid="{CC942FBD-F41A-4900-A607-B986FEC497F7}" name="Closed Date" dataDxfId="860"/>
    <tableColumn id="17" xr3:uid="{57A3150B-BE01-4EF8-ACC7-61FDE80EC6A4}" name="Follow Up Date" dataDxfId="858">
      <calculatedColumnFormula>IF(EDATE(August[[#This Row],[Closed Date]],1)=31,"",EDATE(August[[#This Row],[Closed Date]],1))</calculatedColumnFormula>
    </tableColumn>
    <tableColumn id="18" xr3:uid="{6BD7B61E-663C-4829-AE6E-D9A2826AC0CD}" name="Follow Up Complete" dataDxfId="859"/>
  </tableColumns>
  <tableStyleInfo name="TableStyleMedium2" showFirstColumn="0" showLastColumn="0" showRowStripes="1" showColumnStripes="0"/>
</table>
</file>

<file path=xl/theme/theme1.xml><?xml version="1.0" encoding="utf-8"?>
<a:theme xmlns:a="http://schemas.openxmlformats.org/drawingml/2006/main" name="The Good Place">
  <a:themeElements>
    <a:clrScheme name="Custom 1">
      <a:dk1>
        <a:srgbClr val="40296F"/>
      </a:dk1>
      <a:lt1>
        <a:srgbClr val="FFFFFF"/>
      </a:lt1>
      <a:dk2>
        <a:srgbClr val="027EC8"/>
      </a:dk2>
      <a:lt2>
        <a:srgbClr val="FFFFFF"/>
      </a:lt2>
      <a:accent1>
        <a:srgbClr val="6DB866"/>
      </a:accent1>
      <a:accent2>
        <a:srgbClr val="CB0600"/>
      </a:accent2>
      <a:accent3>
        <a:srgbClr val="FFC82B"/>
      </a:accent3>
      <a:accent4>
        <a:srgbClr val="027EC8"/>
      </a:accent4>
      <a:accent5>
        <a:srgbClr val="E87B4C"/>
      </a:accent5>
      <a:accent6>
        <a:srgbClr val="40296F"/>
      </a:accent6>
      <a:hlink>
        <a:srgbClr val="CE84C2"/>
      </a:hlink>
      <a:folHlink>
        <a:srgbClr val="9EC7E3"/>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7274-6176-47B5-815B-6C040040B516}">
  <sheetPr>
    <tabColor theme="4"/>
  </sheetPr>
  <dimension ref="M8:M28"/>
  <sheetViews>
    <sheetView workbookViewId="0">
      <selection activeCell="M26" sqref="M26"/>
    </sheetView>
  </sheetViews>
  <sheetFormatPr defaultRowHeight="15" x14ac:dyDescent="0.25"/>
  <cols>
    <col min="13" max="13" width="20.5" bestFit="1" customWidth="1"/>
  </cols>
  <sheetData>
    <row r="8" spans="13:13" x14ac:dyDescent="0.25">
      <c r="M8" s="13"/>
    </row>
    <row r="9" spans="13:13" x14ac:dyDescent="0.25">
      <c r="M9" s="13"/>
    </row>
    <row r="10" spans="13:13" x14ac:dyDescent="0.25">
      <c r="M10" s="13"/>
    </row>
    <row r="11" spans="13:13" x14ac:dyDescent="0.25">
      <c r="M11" s="13"/>
    </row>
    <row r="12" spans="13:13" x14ac:dyDescent="0.25">
      <c r="M12" s="27" t="s">
        <v>498</v>
      </c>
    </row>
    <row r="13" spans="13:13" x14ac:dyDescent="0.25">
      <c r="M13" s="29">
        <v>384</v>
      </c>
    </row>
    <row r="14" spans="13:13" x14ac:dyDescent="0.25">
      <c r="M14" s="13"/>
    </row>
    <row r="19" spans="13:13" x14ac:dyDescent="0.25">
      <c r="M19" s="30" t="s">
        <v>499</v>
      </c>
    </row>
    <row r="20" spans="13:13" x14ac:dyDescent="0.25">
      <c r="M20" s="31">
        <v>60</v>
      </c>
    </row>
    <row r="24" spans="13:13" x14ac:dyDescent="0.25">
      <c r="M24" s="13"/>
    </row>
    <row r="25" spans="13:13" x14ac:dyDescent="0.25">
      <c r="M25" s="13"/>
    </row>
    <row r="26" spans="13:13" x14ac:dyDescent="0.25">
      <c r="M26" s="27" t="s">
        <v>467</v>
      </c>
    </row>
    <row r="27" spans="13:13" x14ac:dyDescent="0.25">
      <c r="M27" s="28">
        <v>12010</v>
      </c>
    </row>
    <row r="28" spans="13:13" x14ac:dyDescent="0.25">
      <c r="M28" s="13"/>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1DD3-295A-4B76-AD44-4C8FC7F3EED3}">
  <sheetPr>
    <tabColor theme="9"/>
  </sheetPr>
  <dimension ref="A1:S301"/>
  <sheetViews>
    <sheetView workbookViewId="0">
      <selection activeCell="R2" sqref="R2"/>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style="7"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t="s">
        <v>178</v>
      </c>
      <c r="B2" s="6">
        <v>75230</v>
      </c>
      <c r="E2" t="s">
        <v>318</v>
      </c>
      <c r="F2" t="s">
        <v>23</v>
      </c>
      <c r="G2">
        <v>3</v>
      </c>
      <c r="H2" t="s">
        <v>28</v>
      </c>
      <c r="I2" t="s">
        <v>33</v>
      </c>
      <c r="J2" t="s">
        <v>39</v>
      </c>
      <c r="K2" s="14">
        <v>44713</v>
      </c>
      <c r="L2" t="s">
        <v>21</v>
      </c>
      <c r="M2">
        <v>16</v>
      </c>
      <c r="R2" s="7" t="str">
        <f>IF(EDATE(June[[#This Row],[Closed Date]],1)=31,"",EDATE(June[[#This Row],[Closed Date]],1))</f>
        <v/>
      </c>
    </row>
    <row r="3" spans="1:19" x14ac:dyDescent="0.25">
      <c r="A3" s="13" t="s">
        <v>196</v>
      </c>
      <c r="B3" s="6">
        <v>75212</v>
      </c>
      <c r="E3" t="s">
        <v>315</v>
      </c>
      <c r="F3" t="s">
        <v>23</v>
      </c>
      <c r="G3">
        <v>1</v>
      </c>
      <c r="H3" t="s">
        <v>29</v>
      </c>
      <c r="I3" t="s">
        <v>31</v>
      </c>
      <c r="J3" t="s">
        <v>43</v>
      </c>
      <c r="K3" s="9">
        <v>44713</v>
      </c>
      <c r="L3" t="s">
        <v>20</v>
      </c>
      <c r="Q3" s="7">
        <v>44713</v>
      </c>
      <c r="R3" s="7">
        <f>IF(EDATE(June[[#This Row],[Closed Date]],1)=31,"",EDATE(June[[#This Row],[Closed Date]],1))</f>
        <v>44743</v>
      </c>
      <c r="S3" t="s">
        <v>20</v>
      </c>
    </row>
    <row r="4" spans="1:19" x14ac:dyDescent="0.25">
      <c r="A4" s="13" t="s">
        <v>190</v>
      </c>
      <c r="B4" s="6">
        <v>75240</v>
      </c>
      <c r="E4" t="s">
        <v>317</v>
      </c>
      <c r="F4" t="s">
        <v>22</v>
      </c>
      <c r="G4">
        <v>1</v>
      </c>
      <c r="H4" t="s">
        <v>28</v>
      </c>
      <c r="I4" t="s">
        <v>33</v>
      </c>
      <c r="J4" t="s">
        <v>36</v>
      </c>
      <c r="K4" s="9">
        <v>44713</v>
      </c>
      <c r="L4" t="s">
        <v>21</v>
      </c>
      <c r="M4">
        <v>21</v>
      </c>
      <c r="R4" s="7" t="str">
        <f>IF(EDATE(June[[#This Row],[Closed Date]],1)=31,"",EDATE(June[[#This Row],[Closed Date]],1))</f>
        <v/>
      </c>
    </row>
    <row r="5" spans="1:19" x14ac:dyDescent="0.25">
      <c r="A5" s="13" t="s">
        <v>243</v>
      </c>
      <c r="B5" s="6">
        <v>75206</v>
      </c>
      <c r="E5" t="s">
        <v>284</v>
      </c>
      <c r="F5" t="s">
        <v>23</v>
      </c>
      <c r="G5">
        <v>13</v>
      </c>
      <c r="H5" t="s">
        <v>28</v>
      </c>
      <c r="I5" t="s">
        <v>33</v>
      </c>
      <c r="J5" t="s">
        <v>36</v>
      </c>
      <c r="K5" s="9">
        <v>44713</v>
      </c>
      <c r="L5" t="s">
        <v>21</v>
      </c>
      <c r="M5">
        <v>20</v>
      </c>
      <c r="R5" s="7" t="str">
        <f>IF(EDATE(June[[#This Row],[Closed Date]],1)=31,"",EDATE(June[[#This Row],[Closed Date]],1))</f>
        <v/>
      </c>
    </row>
    <row r="6" spans="1:19" x14ac:dyDescent="0.25">
      <c r="A6" t="s">
        <v>105</v>
      </c>
      <c r="B6" s="6">
        <v>75212</v>
      </c>
      <c r="E6" t="s">
        <v>286</v>
      </c>
      <c r="F6" t="s">
        <v>22</v>
      </c>
      <c r="G6">
        <v>5</v>
      </c>
      <c r="H6" t="s">
        <v>28</v>
      </c>
      <c r="I6" t="s">
        <v>33</v>
      </c>
      <c r="J6" t="s">
        <v>38</v>
      </c>
      <c r="K6" s="9">
        <v>44713</v>
      </c>
      <c r="L6" t="s">
        <v>21</v>
      </c>
      <c r="M6">
        <v>16</v>
      </c>
      <c r="R6" s="7" t="str">
        <f>IF(EDATE(June[[#This Row],[Closed Date]],1)=31,"",EDATE(June[[#This Row],[Closed Date]],1))</f>
        <v/>
      </c>
    </row>
    <row r="7" spans="1:19" x14ac:dyDescent="0.25">
      <c r="A7" s="13" t="s">
        <v>183</v>
      </c>
      <c r="B7" s="6">
        <v>75215</v>
      </c>
      <c r="E7" t="s">
        <v>277</v>
      </c>
      <c r="F7" t="s">
        <v>23</v>
      </c>
      <c r="G7">
        <v>1</v>
      </c>
      <c r="H7" t="s">
        <v>28</v>
      </c>
      <c r="I7" t="s">
        <v>33</v>
      </c>
      <c r="J7" t="s">
        <v>38</v>
      </c>
      <c r="K7" s="9">
        <v>44713</v>
      </c>
      <c r="L7" t="s">
        <v>20</v>
      </c>
      <c r="M7">
        <v>27</v>
      </c>
      <c r="N7" t="s">
        <v>56</v>
      </c>
      <c r="O7">
        <v>25</v>
      </c>
      <c r="P7">
        <v>75</v>
      </c>
      <c r="Q7" s="7">
        <v>44719</v>
      </c>
      <c r="R7" s="7">
        <f>IF(EDATE(June[[#This Row],[Closed Date]],1)=31,"",EDATE(June[[#This Row],[Closed Date]],1))</f>
        <v>44749</v>
      </c>
      <c r="S7" t="s">
        <v>20</v>
      </c>
    </row>
    <row r="8" spans="1:19" x14ac:dyDescent="0.25">
      <c r="A8" s="13" t="s">
        <v>130</v>
      </c>
      <c r="B8" s="6">
        <v>75218</v>
      </c>
      <c r="E8" t="s">
        <v>299</v>
      </c>
      <c r="F8" t="s">
        <v>23</v>
      </c>
      <c r="G8">
        <v>9</v>
      </c>
      <c r="H8" t="s">
        <v>28</v>
      </c>
      <c r="I8" t="s">
        <v>31</v>
      </c>
      <c r="J8" t="s">
        <v>38</v>
      </c>
      <c r="K8" s="9">
        <v>44713</v>
      </c>
      <c r="L8" t="s">
        <v>20</v>
      </c>
      <c r="Q8" s="7">
        <v>44713</v>
      </c>
      <c r="R8" s="7">
        <f>IF(EDATE(June[[#This Row],[Closed Date]],1)=31,"",EDATE(June[[#This Row],[Closed Date]],1))</f>
        <v>44743</v>
      </c>
      <c r="S8" t="s">
        <v>20</v>
      </c>
    </row>
    <row r="9" spans="1:19" x14ac:dyDescent="0.25">
      <c r="A9" s="13" t="s">
        <v>160</v>
      </c>
      <c r="B9" s="6">
        <v>75236</v>
      </c>
      <c r="E9" t="s">
        <v>283</v>
      </c>
      <c r="F9" t="s">
        <v>22</v>
      </c>
      <c r="G9">
        <v>7</v>
      </c>
      <c r="H9" t="s">
        <v>30</v>
      </c>
      <c r="I9" t="s">
        <v>34</v>
      </c>
      <c r="K9" s="9">
        <v>44713</v>
      </c>
      <c r="L9" t="s">
        <v>20</v>
      </c>
      <c r="N9" t="s">
        <v>51</v>
      </c>
      <c r="Q9" s="7">
        <v>44720</v>
      </c>
      <c r="R9" s="7">
        <f>IF(EDATE(June[[#This Row],[Closed Date]],1)=31,"",EDATE(June[[#This Row],[Closed Date]],1))</f>
        <v>44750</v>
      </c>
      <c r="S9" t="s">
        <v>20</v>
      </c>
    </row>
    <row r="10" spans="1:19" x14ac:dyDescent="0.25">
      <c r="A10" s="13" t="s">
        <v>62</v>
      </c>
      <c r="B10" s="6">
        <v>75220</v>
      </c>
      <c r="E10" t="s">
        <v>281</v>
      </c>
      <c r="F10" t="s">
        <v>22</v>
      </c>
      <c r="G10">
        <v>1</v>
      </c>
      <c r="H10" t="s">
        <v>28</v>
      </c>
      <c r="I10" t="s">
        <v>31</v>
      </c>
      <c r="K10" s="9">
        <v>44713</v>
      </c>
      <c r="L10" t="s">
        <v>20</v>
      </c>
      <c r="Q10" s="7">
        <v>44713</v>
      </c>
      <c r="R10" s="7">
        <f>IF(EDATE(June[[#This Row],[Closed Date]],1)=31,"",EDATE(June[[#This Row],[Closed Date]],1))</f>
        <v>44743</v>
      </c>
      <c r="S10" t="s">
        <v>20</v>
      </c>
    </row>
    <row r="11" spans="1:19" x14ac:dyDescent="0.25">
      <c r="A11" s="13" t="s">
        <v>152</v>
      </c>
      <c r="B11" s="6">
        <v>75249</v>
      </c>
      <c r="E11" t="s">
        <v>294</v>
      </c>
      <c r="F11" t="s">
        <v>22</v>
      </c>
      <c r="G11">
        <v>4</v>
      </c>
      <c r="H11" t="s">
        <v>28</v>
      </c>
      <c r="I11" t="s">
        <v>31</v>
      </c>
      <c r="K11" s="9">
        <v>44713</v>
      </c>
      <c r="L11" t="s">
        <v>20</v>
      </c>
      <c r="Q11" s="7">
        <v>44713</v>
      </c>
      <c r="R11" s="7">
        <f>IF(EDATE(June[[#This Row],[Closed Date]],1)=31,"",EDATE(June[[#This Row],[Closed Date]],1))</f>
        <v>44743</v>
      </c>
      <c r="S11" t="s">
        <v>20</v>
      </c>
    </row>
    <row r="12" spans="1:19" x14ac:dyDescent="0.25">
      <c r="A12" s="13" t="s">
        <v>115</v>
      </c>
      <c r="B12" s="6">
        <v>75219</v>
      </c>
      <c r="E12" t="s">
        <v>284</v>
      </c>
      <c r="F12" t="s">
        <v>23</v>
      </c>
      <c r="G12">
        <v>3</v>
      </c>
      <c r="H12" t="s">
        <v>28</v>
      </c>
      <c r="I12" t="s">
        <v>31</v>
      </c>
      <c r="K12" s="9">
        <v>44713</v>
      </c>
      <c r="L12" t="s">
        <v>20</v>
      </c>
      <c r="Q12" s="7">
        <v>44713</v>
      </c>
      <c r="R12" s="7">
        <f>IF(EDATE(June[[#This Row],[Closed Date]],1)=31,"",EDATE(June[[#This Row],[Closed Date]],1))</f>
        <v>44743</v>
      </c>
      <c r="S12" t="s">
        <v>20</v>
      </c>
    </row>
    <row r="13" spans="1:19" x14ac:dyDescent="0.25">
      <c r="A13" s="13" t="s">
        <v>81</v>
      </c>
      <c r="B13" s="6">
        <v>75244</v>
      </c>
      <c r="E13" t="s">
        <v>318</v>
      </c>
      <c r="F13" t="s">
        <v>23</v>
      </c>
      <c r="G13">
        <v>4</v>
      </c>
      <c r="H13" t="s">
        <v>28</v>
      </c>
      <c r="I13" t="s">
        <v>31</v>
      </c>
      <c r="K13" s="9">
        <v>44713</v>
      </c>
      <c r="L13" t="s">
        <v>20</v>
      </c>
      <c r="Q13" s="7">
        <v>44713</v>
      </c>
      <c r="R13" s="7">
        <f>IF(EDATE(June[[#This Row],[Closed Date]],1)=31,"",EDATE(June[[#This Row],[Closed Date]],1))</f>
        <v>44743</v>
      </c>
      <c r="S13" t="s">
        <v>20</v>
      </c>
    </row>
    <row r="14" spans="1:19" x14ac:dyDescent="0.25">
      <c r="A14" t="s">
        <v>124</v>
      </c>
      <c r="B14" s="6">
        <v>75235</v>
      </c>
      <c r="E14" t="s">
        <v>270</v>
      </c>
      <c r="F14" t="s">
        <v>23</v>
      </c>
      <c r="G14">
        <v>3</v>
      </c>
      <c r="H14" t="s">
        <v>32</v>
      </c>
      <c r="I14" t="s">
        <v>34</v>
      </c>
      <c r="J14" t="s">
        <v>52</v>
      </c>
      <c r="K14" s="9">
        <v>44714</v>
      </c>
      <c r="L14" t="s">
        <v>21</v>
      </c>
      <c r="R14" s="7" t="str">
        <f>IF(EDATE(June[[#This Row],[Closed Date]],1)=31,"",EDATE(June[[#This Row],[Closed Date]],1))</f>
        <v/>
      </c>
    </row>
    <row r="15" spans="1:19" x14ac:dyDescent="0.25">
      <c r="A15" t="s">
        <v>127</v>
      </c>
      <c r="B15" s="6">
        <v>75220</v>
      </c>
      <c r="E15" t="s">
        <v>269</v>
      </c>
      <c r="F15" t="s">
        <v>23</v>
      </c>
      <c r="G15">
        <v>7</v>
      </c>
      <c r="H15" t="s">
        <v>28</v>
      </c>
      <c r="I15" t="s">
        <v>33</v>
      </c>
      <c r="J15" t="s">
        <v>41</v>
      </c>
      <c r="K15" s="9">
        <v>44714</v>
      </c>
      <c r="L15" t="s">
        <v>21</v>
      </c>
      <c r="M15">
        <v>23</v>
      </c>
      <c r="R15" s="7" t="str">
        <f>IF(EDATE(June[[#This Row],[Closed Date]],1)=31,"",EDATE(June[[#This Row],[Closed Date]],1))</f>
        <v/>
      </c>
    </row>
    <row r="16" spans="1:19" x14ac:dyDescent="0.25">
      <c r="A16" s="13" t="s">
        <v>198</v>
      </c>
      <c r="B16" s="6">
        <v>75210</v>
      </c>
      <c r="E16" t="s">
        <v>307</v>
      </c>
      <c r="F16" t="s">
        <v>22</v>
      </c>
      <c r="G16">
        <v>7</v>
      </c>
      <c r="H16" t="s">
        <v>28</v>
      </c>
      <c r="I16" t="s">
        <v>33</v>
      </c>
      <c r="J16" t="s">
        <v>40</v>
      </c>
      <c r="K16" s="9">
        <v>44714</v>
      </c>
      <c r="L16" t="s">
        <v>20</v>
      </c>
      <c r="M16">
        <v>29</v>
      </c>
      <c r="N16" t="s">
        <v>45</v>
      </c>
      <c r="O16">
        <v>27</v>
      </c>
      <c r="P16">
        <v>500</v>
      </c>
      <c r="Q16" s="7">
        <v>44721</v>
      </c>
      <c r="R16" s="7">
        <f>IF(EDATE(June[[#This Row],[Closed Date]],1)=31,"",EDATE(June[[#This Row],[Closed Date]],1))</f>
        <v>44751</v>
      </c>
      <c r="S16" t="s">
        <v>20</v>
      </c>
    </row>
    <row r="17" spans="1:19" x14ac:dyDescent="0.25">
      <c r="A17" s="13" t="s">
        <v>176</v>
      </c>
      <c r="B17" s="6">
        <v>75238</v>
      </c>
      <c r="E17" t="s">
        <v>271</v>
      </c>
      <c r="F17" t="s">
        <v>22</v>
      </c>
      <c r="G17">
        <v>0.25</v>
      </c>
      <c r="H17" t="s">
        <v>28</v>
      </c>
      <c r="I17" t="s">
        <v>31</v>
      </c>
      <c r="J17" t="s">
        <v>40</v>
      </c>
      <c r="K17" s="9">
        <v>44714</v>
      </c>
      <c r="L17" t="s">
        <v>20</v>
      </c>
      <c r="Q17" s="7">
        <v>44714</v>
      </c>
      <c r="R17" s="7">
        <f>IF(EDATE(June[[#This Row],[Closed Date]],1)=31,"",EDATE(June[[#This Row],[Closed Date]],1))</f>
        <v>44744</v>
      </c>
      <c r="S17" t="s">
        <v>20</v>
      </c>
    </row>
    <row r="18" spans="1:19" x14ac:dyDescent="0.25">
      <c r="A18" s="13" t="s">
        <v>189</v>
      </c>
      <c r="B18" s="6">
        <v>75214</v>
      </c>
      <c r="E18" t="s">
        <v>266</v>
      </c>
      <c r="F18" t="s">
        <v>23</v>
      </c>
      <c r="G18">
        <v>6</v>
      </c>
      <c r="H18" t="s">
        <v>28</v>
      </c>
      <c r="I18" t="s">
        <v>33</v>
      </c>
      <c r="J18" t="s">
        <v>36</v>
      </c>
      <c r="K18" s="9">
        <v>44714</v>
      </c>
      <c r="L18" t="s">
        <v>21</v>
      </c>
      <c r="M18">
        <v>12</v>
      </c>
      <c r="R18" s="7" t="str">
        <f>IF(EDATE(June[[#This Row],[Closed Date]],1)=31,"",EDATE(June[[#This Row],[Closed Date]],1))</f>
        <v/>
      </c>
    </row>
    <row r="19" spans="1:19" x14ac:dyDescent="0.25">
      <c r="A19" s="13" t="s">
        <v>61</v>
      </c>
      <c r="B19" s="6">
        <v>75240</v>
      </c>
      <c r="E19" t="s">
        <v>314</v>
      </c>
      <c r="F19" t="s">
        <v>23</v>
      </c>
      <c r="G19">
        <v>13</v>
      </c>
      <c r="H19" t="s">
        <v>28</v>
      </c>
      <c r="I19" t="s">
        <v>33</v>
      </c>
      <c r="J19" t="s">
        <v>36</v>
      </c>
      <c r="K19" s="9">
        <v>44714</v>
      </c>
      <c r="L19" t="s">
        <v>20</v>
      </c>
      <c r="M19">
        <v>24</v>
      </c>
      <c r="N19" t="s">
        <v>56</v>
      </c>
      <c r="O19">
        <v>32</v>
      </c>
      <c r="P19">
        <v>150</v>
      </c>
      <c r="Q19" s="7">
        <v>44719</v>
      </c>
      <c r="R19" s="7">
        <f>IF(EDATE(June[[#This Row],[Closed Date]],1)=31,"",EDATE(June[[#This Row],[Closed Date]],1))</f>
        <v>44749</v>
      </c>
      <c r="S19" t="s">
        <v>20</v>
      </c>
    </row>
    <row r="20" spans="1:19" x14ac:dyDescent="0.25">
      <c r="A20" s="13" t="s">
        <v>239</v>
      </c>
      <c r="B20" s="6">
        <v>75241</v>
      </c>
      <c r="E20" t="s">
        <v>280</v>
      </c>
      <c r="F20" t="s">
        <v>22</v>
      </c>
      <c r="G20">
        <v>5</v>
      </c>
      <c r="H20" t="s">
        <v>28</v>
      </c>
      <c r="I20" t="s">
        <v>31</v>
      </c>
      <c r="K20" s="9">
        <v>44714</v>
      </c>
      <c r="L20" t="s">
        <v>20</v>
      </c>
      <c r="Q20" s="7">
        <v>44714</v>
      </c>
      <c r="R20" s="7">
        <f>IF(EDATE(June[[#This Row],[Closed Date]],1)=31,"",EDATE(June[[#This Row],[Closed Date]],1))</f>
        <v>44744</v>
      </c>
      <c r="S20" t="s">
        <v>20</v>
      </c>
    </row>
    <row r="21" spans="1:19" x14ac:dyDescent="0.25">
      <c r="A21" s="13" t="s">
        <v>187</v>
      </c>
      <c r="B21" s="6">
        <v>75240</v>
      </c>
      <c r="E21" t="s">
        <v>287</v>
      </c>
      <c r="F21" t="s">
        <v>22</v>
      </c>
      <c r="G21">
        <v>8</v>
      </c>
      <c r="H21" t="s">
        <v>28</v>
      </c>
      <c r="I21" t="s">
        <v>31</v>
      </c>
      <c r="K21" s="9">
        <v>44714</v>
      </c>
      <c r="L21" t="s">
        <v>20</v>
      </c>
      <c r="Q21" s="7">
        <v>44714</v>
      </c>
      <c r="R21" s="7">
        <f>IF(EDATE(June[[#This Row],[Closed Date]],1)=31,"",EDATE(June[[#This Row],[Closed Date]],1))</f>
        <v>44744</v>
      </c>
      <c r="S21" t="s">
        <v>20</v>
      </c>
    </row>
    <row r="22" spans="1:19" x14ac:dyDescent="0.25">
      <c r="A22" s="13" t="s">
        <v>66</v>
      </c>
      <c r="B22" s="6">
        <v>75233</v>
      </c>
      <c r="E22" t="s">
        <v>279</v>
      </c>
      <c r="F22" t="s">
        <v>23</v>
      </c>
      <c r="G22">
        <v>5</v>
      </c>
      <c r="H22" t="s">
        <v>28</v>
      </c>
      <c r="I22" t="s">
        <v>31</v>
      </c>
      <c r="J22" t="s">
        <v>41</v>
      </c>
      <c r="K22" s="9">
        <v>44715</v>
      </c>
      <c r="L22" t="s">
        <v>20</v>
      </c>
      <c r="Q22" s="7">
        <v>44715</v>
      </c>
      <c r="R22" s="7">
        <f>IF(EDATE(June[[#This Row],[Closed Date]],1)=31,"",EDATE(June[[#This Row],[Closed Date]],1))</f>
        <v>44745</v>
      </c>
      <c r="S22" t="s">
        <v>20</v>
      </c>
    </row>
    <row r="23" spans="1:19" x14ac:dyDescent="0.25">
      <c r="A23" t="s">
        <v>171</v>
      </c>
      <c r="B23" s="6">
        <v>75244</v>
      </c>
      <c r="E23" t="s">
        <v>319</v>
      </c>
      <c r="F23" t="s">
        <v>22</v>
      </c>
      <c r="G23">
        <v>8</v>
      </c>
      <c r="H23" t="s">
        <v>28</v>
      </c>
      <c r="I23" t="s">
        <v>53</v>
      </c>
      <c r="J23" t="s">
        <v>42</v>
      </c>
      <c r="K23" s="9">
        <v>44715</v>
      </c>
      <c r="L23" t="s">
        <v>21</v>
      </c>
      <c r="M23">
        <v>29</v>
      </c>
      <c r="R23" s="7" t="str">
        <f>IF(EDATE(June[[#This Row],[Closed Date]],1)=31,"",EDATE(June[[#This Row],[Closed Date]],1))</f>
        <v/>
      </c>
    </row>
    <row r="24" spans="1:19" x14ac:dyDescent="0.25">
      <c r="A24" t="s">
        <v>128</v>
      </c>
      <c r="B24" s="6">
        <v>75203</v>
      </c>
      <c r="E24" t="s">
        <v>269</v>
      </c>
      <c r="F24" t="s">
        <v>22</v>
      </c>
      <c r="G24">
        <v>9</v>
      </c>
      <c r="H24" t="s">
        <v>28</v>
      </c>
      <c r="I24" t="s">
        <v>53</v>
      </c>
      <c r="J24" t="s">
        <v>39</v>
      </c>
      <c r="K24" s="9">
        <v>44715</v>
      </c>
      <c r="L24" t="s">
        <v>21</v>
      </c>
      <c r="M24">
        <v>18</v>
      </c>
      <c r="R24" s="7" t="str">
        <f>IF(EDATE(June[[#This Row],[Closed Date]],1)=31,"",EDATE(June[[#This Row],[Closed Date]],1))</f>
        <v/>
      </c>
    </row>
    <row r="25" spans="1:19" x14ac:dyDescent="0.25">
      <c r="A25" s="13" t="s">
        <v>191</v>
      </c>
      <c r="B25" s="6">
        <v>75233</v>
      </c>
      <c r="E25" t="s">
        <v>270</v>
      </c>
      <c r="F25" t="s">
        <v>22</v>
      </c>
      <c r="G25">
        <v>0.25</v>
      </c>
      <c r="H25" t="s">
        <v>28</v>
      </c>
      <c r="I25" t="s">
        <v>33</v>
      </c>
      <c r="J25" t="s">
        <v>40</v>
      </c>
      <c r="K25" s="9">
        <v>44715</v>
      </c>
      <c r="L25" t="s">
        <v>21</v>
      </c>
      <c r="M25">
        <v>20</v>
      </c>
      <c r="R25" s="7" t="str">
        <f>IF(EDATE(June[[#This Row],[Closed Date]],1)=31,"",EDATE(June[[#This Row],[Closed Date]],1))</f>
        <v/>
      </c>
    </row>
    <row r="26" spans="1:19" x14ac:dyDescent="0.25">
      <c r="A26" s="13" t="s">
        <v>63</v>
      </c>
      <c r="B26" s="6">
        <v>75232</v>
      </c>
      <c r="E26" t="s">
        <v>271</v>
      </c>
      <c r="F26" t="s">
        <v>22</v>
      </c>
      <c r="G26">
        <v>6</v>
      </c>
      <c r="H26" t="s">
        <v>28</v>
      </c>
      <c r="I26" t="s">
        <v>53</v>
      </c>
      <c r="J26" t="s">
        <v>40</v>
      </c>
      <c r="K26" s="9">
        <v>44715</v>
      </c>
      <c r="L26" t="s">
        <v>20</v>
      </c>
      <c r="M26">
        <v>30</v>
      </c>
      <c r="N26" t="s">
        <v>54</v>
      </c>
      <c r="O26">
        <v>59</v>
      </c>
      <c r="P26">
        <v>25</v>
      </c>
      <c r="Q26" s="7">
        <v>44722</v>
      </c>
      <c r="R26" s="7">
        <f>IF(EDATE(June[[#This Row],[Closed Date]],1)=31,"",EDATE(June[[#This Row],[Closed Date]],1))</f>
        <v>44752</v>
      </c>
      <c r="S26" t="s">
        <v>20</v>
      </c>
    </row>
    <row r="27" spans="1:19" x14ac:dyDescent="0.25">
      <c r="A27" s="13" t="s">
        <v>263</v>
      </c>
      <c r="B27" s="6">
        <v>75231</v>
      </c>
      <c r="E27" t="s">
        <v>291</v>
      </c>
      <c r="F27" t="s">
        <v>23</v>
      </c>
      <c r="G27">
        <v>0.5</v>
      </c>
      <c r="H27" t="s">
        <v>28</v>
      </c>
      <c r="I27" t="s">
        <v>33</v>
      </c>
      <c r="J27" t="s">
        <v>36</v>
      </c>
      <c r="K27" s="9">
        <v>44715</v>
      </c>
      <c r="L27" t="s">
        <v>21</v>
      </c>
      <c r="M27">
        <v>12</v>
      </c>
      <c r="R27" s="7" t="str">
        <f>IF(EDATE(June[[#This Row],[Closed Date]],1)=31,"",EDATE(June[[#This Row],[Closed Date]],1))</f>
        <v/>
      </c>
    </row>
    <row r="28" spans="1:19" x14ac:dyDescent="0.25">
      <c r="A28" s="13" t="s">
        <v>170</v>
      </c>
      <c r="B28" s="6">
        <v>75220</v>
      </c>
      <c r="E28" t="s">
        <v>285</v>
      </c>
      <c r="F28" t="s">
        <v>23</v>
      </c>
      <c r="G28">
        <v>9</v>
      </c>
      <c r="H28" t="s">
        <v>28</v>
      </c>
      <c r="I28" t="s">
        <v>33</v>
      </c>
      <c r="J28" t="s">
        <v>38</v>
      </c>
      <c r="K28" s="9">
        <v>44715</v>
      </c>
      <c r="L28" t="s">
        <v>20</v>
      </c>
      <c r="M28">
        <v>30</v>
      </c>
      <c r="N28" t="s">
        <v>320</v>
      </c>
      <c r="O28">
        <v>29</v>
      </c>
      <c r="P28">
        <v>125</v>
      </c>
      <c r="Q28" s="7">
        <v>44721</v>
      </c>
      <c r="R28" s="7">
        <f>IF(EDATE(June[[#This Row],[Closed Date]],1)=31,"",EDATE(June[[#This Row],[Closed Date]],1))</f>
        <v>44751</v>
      </c>
      <c r="S28" t="s">
        <v>20</v>
      </c>
    </row>
    <row r="29" spans="1:19" x14ac:dyDescent="0.25">
      <c r="A29" s="13" t="s">
        <v>225</v>
      </c>
      <c r="B29" s="6">
        <v>75233</v>
      </c>
      <c r="E29" t="s">
        <v>271</v>
      </c>
      <c r="F29" t="s">
        <v>22</v>
      </c>
      <c r="G29">
        <v>8</v>
      </c>
      <c r="H29" t="s">
        <v>30</v>
      </c>
      <c r="I29" t="s">
        <v>31</v>
      </c>
      <c r="K29" s="9">
        <v>44715</v>
      </c>
      <c r="L29" t="s">
        <v>20</v>
      </c>
      <c r="Q29" s="7">
        <v>44715</v>
      </c>
      <c r="R29" s="7">
        <f>IF(EDATE(June[[#This Row],[Closed Date]],1)=31,"",EDATE(June[[#This Row],[Closed Date]],1))</f>
        <v>44745</v>
      </c>
      <c r="S29" t="s">
        <v>20</v>
      </c>
    </row>
    <row r="30" spans="1:19" x14ac:dyDescent="0.25">
      <c r="A30" s="13" t="s">
        <v>134</v>
      </c>
      <c r="B30" s="6">
        <v>75214</v>
      </c>
      <c r="E30" t="s">
        <v>315</v>
      </c>
      <c r="F30" t="s">
        <v>23</v>
      </c>
      <c r="G30">
        <v>2</v>
      </c>
      <c r="H30" t="s">
        <v>32</v>
      </c>
      <c r="I30" t="s">
        <v>31</v>
      </c>
      <c r="K30" s="9">
        <v>44715</v>
      </c>
      <c r="L30" t="s">
        <v>20</v>
      </c>
      <c r="Q30" s="7">
        <v>44715</v>
      </c>
      <c r="R30" s="7">
        <f>IF(EDATE(June[[#This Row],[Closed Date]],1)=31,"",EDATE(June[[#This Row],[Closed Date]],1))</f>
        <v>44745</v>
      </c>
      <c r="S30" t="s">
        <v>20</v>
      </c>
    </row>
    <row r="31" spans="1:19" x14ac:dyDescent="0.25">
      <c r="A31" s="13" t="s">
        <v>200</v>
      </c>
      <c r="B31" s="6">
        <v>75241</v>
      </c>
      <c r="E31" t="s">
        <v>282</v>
      </c>
      <c r="F31" t="s">
        <v>22</v>
      </c>
      <c r="G31">
        <v>9</v>
      </c>
      <c r="H31" t="s">
        <v>28</v>
      </c>
      <c r="I31" t="s">
        <v>31</v>
      </c>
      <c r="K31" s="9">
        <v>44715</v>
      </c>
      <c r="L31" t="s">
        <v>20</v>
      </c>
      <c r="Q31" s="7">
        <v>44715</v>
      </c>
      <c r="R31" s="7">
        <f>IF(EDATE(June[[#This Row],[Closed Date]],1)=31,"",EDATE(June[[#This Row],[Closed Date]],1))</f>
        <v>44745</v>
      </c>
      <c r="S31" t="s">
        <v>20</v>
      </c>
    </row>
    <row r="32" spans="1:19" x14ac:dyDescent="0.25">
      <c r="A32" s="13" t="s">
        <v>128</v>
      </c>
      <c r="B32" s="6">
        <v>75229</v>
      </c>
      <c r="E32" t="s">
        <v>301</v>
      </c>
      <c r="F32" t="s">
        <v>22</v>
      </c>
      <c r="G32">
        <v>3</v>
      </c>
      <c r="H32" t="s">
        <v>28</v>
      </c>
      <c r="I32" t="s">
        <v>31</v>
      </c>
      <c r="K32" s="9">
        <v>44715</v>
      </c>
      <c r="L32" t="s">
        <v>20</v>
      </c>
      <c r="Q32" s="7">
        <v>44715</v>
      </c>
      <c r="R32" s="7">
        <f>IF(EDATE(June[[#This Row],[Closed Date]],1)=31,"",EDATE(June[[#This Row],[Closed Date]],1))</f>
        <v>44745</v>
      </c>
      <c r="S32" t="s">
        <v>20</v>
      </c>
    </row>
    <row r="33" spans="1:19" x14ac:dyDescent="0.25">
      <c r="A33" s="13" t="s">
        <v>262</v>
      </c>
      <c r="B33" s="6">
        <v>75232</v>
      </c>
      <c r="E33" t="s">
        <v>305</v>
      </c>
      <c r="F33" t="s">
        <v>23</v>
      </c>
      <c r="G33">
        <v>7</v>
      </c>
      <c r="H33" t="s">
        <v>28</v>
      </c>
      <c r="I33" t="s">
        <v>31</v>
      </c>
      <c r="K33" s="9">
        <v>44715</v>
      </c>
      <c r="L33" t="s">
        <v>20</v>
      </c>
      <c r="Q33" s="7">
        <v>44715</v>
      </c>
      <c r="R33" s="7">
        <f>IF(EDATE(June[[#This Row],[Closed Date]],1)=31,"",EDATE(June[[#This Row],[Closed Date]],1))</f>
        <v>44745</v>
      </c>
      <c r="S33" t="s">
        <v>20</v>
      </c>
    </row>
    <row r="34" spans="1:19" x14ac:dyDescent="0.25">
      <c r="A34" s="13" t="s">
        <v>185</v>
      </c>
      <c r="B34" s="6">
        <v>75244</v>
      </c>
      <c r="E34" t="s">
        <v>319</v>
      </c>
      <c r="F34" t="s">
        <v>22</v>
      </c>
      <c r="G34">
        <v>6</v>
      </c>
      <c r="H34" t="s">
        <v>28</v>
      </c>
      <c r="I34" t="s">
        <v>53</v>
      </c>
      <c r="J34" t="s">
        <v>41</v>
      </c>
      <c r="K34" s="9">
        <v>44716</v>
      </c>
      <c r="L34" t="s">
        <v>20</v>
      </c>
      <c r="M34">
        <v>31</v>
      </c>
      <c r="N34" t="s">
        <v>54</v>
      </c>
      <c r="O34">
        <v>57</v>
      </c>
      <c r="P34">
        <v>60</v>
      </c>
      <c r="Q34" s="7">
        <v>44722</v>
      </c>
      <c r="R34" s="7">
        <f>IF(EDATE(June[[#This Row],[Closed Date]],1)=31,"",EDATE(June[[#This Row],[Closed Date]],1))</f>
        <v>44752</v>
      </c>
      <c r="S34" t="s">
        <v>20</v>
      </c>
    </row>
    <row r="35" spans="1:19" x14ac:dyDescent="0.25">
      <c r="A35" t="s">
        <v>125</v>
      </c>
      <c r="B35" s="6">
        <v>75215</v>
      </c>
      <c r="E35" t="s">
        <v>272</v>
      </c>
      <c r="F35" t="s">
        <v>23</v>
      </c>
      <c r="G35">
        <v>6</v>
      </c>
      <c r="H35" t="s">
        <v>28</v>
      </c>
      <c r="I35" t="s">
        <v>33</v>
      </c>
      <c r="J35" t="s">
        <v>39</v>
      </c>
      <c r="K35" s="9">
        <v>44716</v>
      </c>
      <c r="L35" t="s">
        <v>21</v>
      </c>
      <c r="M35">
        <v>23</v>
      </c>
      <c r="R35" s="7" t="str">
        <f>IF(EDATE(June[[#This Row],[Closed Date]],1)=31,"",EDATE(June[[#This Row],[Closed Date]],1))</f>
        <v/>
      </c>
    </row>
    <row r="36" spans="1:19" x14ac:dyDescent="0.25">
      <c r="A36" s="13" t="s">
        <v>242</v>
      </c>
      <c r="B36" s="6">
        <v>75211</v>
      </c>
      <c r="E36" t="s">
        <v>268</v>
      </c>
      <c r="F36" t="s">
        <v>23</v>
      </c>
      <c r="G36">
        <v>0.5</v>
      </c>
      <c r="H36" t="s">
        <v>28</v>
      </c>
      <c r="I36" t="s">
        <v>31</v>
      </c>
      <c r="J36" t="s">
        <v>40</v>
      </c>
      <c r="K36" s="9">
        <v>44716</v>
      </c>
      <c r="L36" t="s">
        <v>20</v>
      </c>
      <c r="Q36" s="7">
        <v>44716</v>
      </c>
      <c r="R36" s="7">
        <f>IF(EDATE(June[[#This Row],[Closed Date]],1)=31,"",EDATE(June[[#This Row],[Closed Date]],1))</f>
        <v>44746</v>
      </c>
      <c r="S36" t="s">
        <v>20</v>
      </c>
    </row>
    <row r="37" spans="1:19" x14ac:dyDescent="0.25">
      <c r="A37" t="s">
        <v>100</v>
      </c>
      <c r="B37" s="6">
        <v>75229</v>
      </c>
      <c r="E37" t="s">
        <v>294</v>
      </c>
      <c r="F37" t="s">
        <v>22</v>
      </c>
      <c r="G37">
        <v>5</v>
      </c>
      <c r="H37" t="s">
        <v>28</v>
      </c>
      <c r="I37" t="s">
        <v>33</v>
      </c>
      <c r="J37" t="s">
        <v>38</v>
      </c>
      <c r="K37" s="9">
        <v>44716</v>
      </c>
      <c r="L37" t="s">
        <v>21</v>
      </c>
      <c r="M37">
        <v>20</v>
      </c>
      <c r="R37" s="7" t="str">
        <f>IF(EDATE(June[[#This Row],[Closed Date]],1)=31,"",EDATE(June[[#This Row],[Closed Date]],1))</f>
        <v/>
      </c>
    </row>
    <row r="38" spans="1:19" x14ac:dyDescent="0.25">
      <c r="A38" s="13" t="s">
        <v>200</v>
      </c>
      <c r="B38" s="6">
        <v>75219</v>
      </c>
      <c r="E38" t="s">
        <v>288</v>
      </c>
      <c r="F38" t="s">
        <v>22</v>
      </c>
      <c r="G38">
        <v>5</v>
      </c>
      <c r="H38" t="s">
        <v>28</v>
      </c>
      <c r="I38" t="s">
        <v>33</v>
      </c>
      <c r="J38" t="s">
        <v>41</v>
      </c>
      <c r="K38" s="9">
        <v>44717</v>
      </c>
      <c r="L38" t="s">
        <v>21</v>
      </c>
      <c r="M38">
        <v>16</v>
      </c>
      <c r="R38" s="7" t="str">
        <f>IF(EDATE(June[[#This Row],[Closed Date]],1)=31,"",EDATE(June[[#This Row],[Closed Date]],1))</f>
        <v/>
      </c>
    </row>
    <row r="39" spans="1:19" x14ac:dyDescent="0.25">
      <c r="A39" s="13" t="s">
        <v>162</v>
      </c>
      <c r="B39" s="6">
        <v>75240</v>
      </c>
      <c r="E39" t="s">
        <v>299</v>
      </c>
      <c r="F39" t="s">
        <v>23</v>
      </c>
      <c r="G39">
        <v>0.5</v>
      </c>
      <c r="H39" t="s">
        <v>28</v>
      </c>
      <c r="I39" t="s">
        <v>53</v>
      </c>
      <c r="J39" t="s">
        <v>41</v>
      </c>
      <c r="K39" s="9">
        <v>44717</v>
      </c>
      <c r="L39" t="s">
        <v>20</v>
      </c>
      <c r="M39">
        <v>35</v>
      </c>
      <c r="N39" t="s">
        <v>54</v>
      </c>
      <c r="O39">
        <v>60</v>
      </c>
      <c r="P39">
        <v>55</v>
      </c>
      <c r="Q39" s="7">
        <v>44722</v>
      </c>
      <c r="R39" s="7">
        <f>IF(EDATE(June[[#This Row],[Closed Date]],1)=31,"",EDATE(June[[#This Row],[Closed Date]],1))</f>
        <v>44752</v>
      </c>
      <c r="S39" t="s">
        <v>20</v>
      </c>
    </row>
    <row r="40" spans="1:19" x14ac:dyDescent="0.25">
      <c r="A40" s="13" t="s">
        <v>164</v>
      </c>
      <c r="B40" s="6">
        <v>75214</v>
      </c>
      <c r="E40" t="s">
        <v>287</v>
      </c>
      <c r="F40" t="s">
        <v>23</v>
      </c>
      <c r="G40">
        <v>5</v>
      </c>
      <c r="H40" t="s">
        <v>28</v>
      </c>
      <c r="I40" t="s">
        <v>33</v>
      </c>
      <c r="J40" t="s">
        <v>42</v>
      </c>
      <c r="K40" s="9">
        <v>44717</v>
      </c>
      <c r="L40" t="s">
        <v>21</v>
      </c>
      <c r="M40">
        <v>20</v>
      </c>
      <c r="R40" s="7" t="str">
        <f>IF(EDATE(June[[#This Row],[Closed Date]],1)=31,"",EDATE(June[[#This Row],[Closed Date]],1))</f>
        <v/>
      </c>
    </row>
    <row r="41" spans="1:19" x14ac:dyDescent="0.25">
      <c r="A41" s="13" t="s">
        <v>202</v>
      </c>
      <c r="B41" s="6">
        <v>75080</v>
      </c>
      <c r="E41" t="s">
        <v>275</v>
      </c>
      <c r="F41" t="s">
        <v>23</v>
      </c>
      <c r="G41">
        <v>9</v>
      </c>
      <c r="H41" t="s">
        <v>28</v>
      </c>
      <c r="I41" t="s">
        <v>33</v>
      </c>
      <c r="J41" t="s">
        <v>42</v>
      </c>
      <c r="K41" s="9">
        <v>44717</v>
      </c>
      <c r="L41" t="s">
        <v>21</v>
      </c>
      <c r="M41">
        <v>19</v>
      </c>
      <c r="R41" s="7" t="str">
        <f>IF(EDATE(June[[#This Row],[Closed Date]],1)=31,"",EDATE(June[[#This Row],[Closed Date]],1))</f>
        <v/>
      </c>
    </row>
    <row r="42" spans="1:19" x14ac:dyDescent="0.25">
      <c r="A42" s="13" t="s">
        <v>175</v>
      </c>
      <c r="B42" s="6">
        <v>75205</v>
      </c>
      <c r="E42" t="s">
        <v>312</v>
      </c>
      <c r="F42" t="s">
        <v>22</v>
      </c>
      <c r="G42">
        <v>2</v>
      </c>
      <c r="H42" t="s">
        <v>28</v>
      </c>
      <c r="I42" t="s">
        <v>33</v>
      </c>
      <c r="J42" t="s">
        <v>40</v>
      </c>
      <c r="K42" s="9">
        <v>44717</v>
      </c>
      <c r="L42" t="s">
        <v>21</v>
      </c>
      <c r="M42">
        <v>23</v>
      </c>
      <c r="R42" s="7" t="str">
        <f>IF(EDATE(June[[#This Row],[Closed Date]],1)=31,"",EDATE(June[[#This Row],[Closed Date]],1))</f>
        <v/>
      </c>
    </row>
    <row r="43" spans="1:19" x14ac:dyDescent="0.25">
      <c r="A43" s="13" t="s">
        <v>79</v>
      </c>
      <c r="B43" s="6">
        <v>75201</v>
      </c>
      <c r="E43" t="s">
        <v>283</v>
      </c>
      <c r="F43" t="s">
        <v>23</v>
      </c>
      <c r="G43">
        <v>6</v>
      </c>
      <c r="H43" t="s">
        <v>28</v>
      </c>
      <c r="I43" t="s">
        <v>53</v>
      </c>
      <c r="J43" t="s">
        <v>40</v>
      </c>
      <c r="K43" s="9">
        <v>44717</v>
      </c>
      <c r="L43" t="s">
        <v>21</v>
      </c>
      <c r="M43">
        <v>28</v>
      </c>
      <c r="R43" s="7" t="str">
        <f>IF(EDATE(June[[#This Row],[Closed Date]],1)=31,"",EDATE(June[[#This Row],[Closed Date]],1))</f>
        <v/>
      </c>
    </row>
    <row r="44" spans="1:19" x14ac:dyDescent="0.25">
      <c r="A44" s="13" t="s">
        <v>201</v>
      </c>
      <c r="B44" s="6">
        <v>75223</v>
      </c>
      <c r="E44" t="s">
        <v>287</v>
      </c>
      <c r="F44" t="s">
        <v>22</v>
      </c>
      <c r="G44">
        <v>3</v>
      </c>
      <c r="H44" t="s">
        <v>29</v>
      </c>
      <c r="I44" t="s">
        <v>33</v>
      </c>
      <c r="J44" t="s">
        <v>43</v>
      </c>
      <c r="K44" s="9">
        <v>44717</v>
      </c>
      <c r="L44" t="s">
        <v>21</v>
      </c>
      <c r="M44">
        <v>33</v>
      </c>
      <c r="R44" s="7" t="str">
        <f>IF(EDATE(June[[#This Row],[Closed Date]],1)=31,"",EDATE(June[[#This Row],[Closed Date]],1))</f>
        <v/>
      </c>
    </row>
    <row r="45" spans="1:19" x14ac:dyDescent="0.25">
      <c r="A45" s="13" t="s">
        <v>173</v>
      </c>
      <c r="B45" s="6">
        <v>75211</v>
      </c>
      <c r="E45" t="s">
        <v>268</v>
      </c>
      <c r="F45" t="s">
        <v>23</v>
      </c>
      <c r="G45">
        <v>0.5</v>
      </c>
      <c r="H45" t="s">
        <v>29</v>
      </c>
      <c r="I45" t="s">
        <v>31</v>
      </c>
      <c r="J45" t="s">
        <v>43</v>
      </c>
      <c r="K45" s="9">
        <v>44717</v>
      </c>
      <c r="L45" t="s">
        <v>20</v>
      </c>
      <c r="Q45" s="7">
        <v>44717</v>
      </c>
      <c r="R45" s="7">
        <f>IF(EDATE(June[[#This Row],[Closed Date]],1)=31,"",EDATE(June[[#This Row],[Closed Date]],1))</f>
        <v>44747</v>
      </c>
      <c r="S45" t="s">
        <v>20</v>
      </c>
    </row>
    <row r="46" spans="1:19" x14ac:dyDescent="0.25">
      <c r="A46" s="13" t="s">
        <v>111</v>
      </c>
      <c r="B46" s="6">
        <v>75233</v>
      </c>
      <c r="E46" t="s">
        <v>295</v>
      </c>
      <c r="F46" t="s">
        <v>26</v>
      </c>
      <c r="G46">
        <v>1</v>
      </c>
      <c r="H46" t="s">
        <v>28</v>
      </c>
      <c r="I46" t="s">
        <v>33</v>
      </c>
      <c r="J46" t="s">
        <v>38</v>
      </c>
      <c r="K46" s="9">
        <v>44717</v>
      </c>
      <c r="L46" t="s">
        <v>21</v>
      </c>
      <c r="M46">
        <v>18</v>
      </c>
      <c r="R46" s="7" t="str">
        <f>IF(EDATE(June[[#This Row],[Closed Date]],1)=31,"",EDATE(June[[#This Row],[Closed Date]],1))</f>
        <v/>
      </c>
    </row>
    <row r="47" spans="1:19" x14ac:dyDescent="0.25">
      <c r="A47" s="13" t="s">
        <v>111</v>
      </c>
      <c r="B47" s="6">
        <v>75216</v>
      </c>
      <c r="E47" t="s">
        <v>292</v>
      </c>
      <c r="F47" t="s">
        <v>22</v>
      </c>
      <c r="H47" t="s">
        <v>28</v>
      </c>
      <c r="I47" t="s">
        <v>31</v>
      </c>
      <c r="J47" t="s">
        <v>38</v>
      </c>
      <c r="K47" s="9">
        <v>44717</v>
      </c>
      <c r="L47" t="s">
        <v>20</v>
      </c>
      <c r="Q47" s="7">
        <v>44717</v>
      </c>
      <c r="R47" s="7">
        <f>IF(EDATE(June[[#This Row],[Closed Date]],1)=31,"",EDATE(June[[#This Row],[Closed Date]],1))</f>
        <v>44747</v>
      </c>
      <c r="S47" t="s">
        <v>20</v>
      </c>
    </row>
    <row r="48" spans="1:19" x14ac:dyDescent="0.25">
      <c r="A48" t="s">
        <v>169</v>
      </c>
      <c r="B48" s="6">
        <v>75224</v>
      </c>
      <c r="E48" t="s">
        <v>285</v>
      </c>
      <c r="F48" t="s">
        <v>22</v>
      </c>
      <c r="G48">
        <v>4</v>
      </c>
      <c r="H48" t="s">
        <v>30</v>
      </c>
      <c r="I48" t="s">
        <v>35</v>
      </c>
      <c r="K48" s="9">
        <v>44717</v>
      </c>
      <c r="L48" t="s">
        <v>21</v>
      </c>
      <c r="M48">
        <v>33</v>
      </c>
      <c r="R48" s="7" t="str">
        <f>IF(EDATE(June[[#This Row],[Closed Date]],1)=31,"",EDATE(June[[#This Row],[Closed Date]],1))</f>
        <v/>
      </c>
    </row>
    <row r="49" spans="1:19" x14ac:dyDescent="0.25">
      <c r="A49" s="13" t="s">
        <v>72</v>
      </c>
      <c r="B49" s="6">
        <v>75236</v>
      </c>
      <c r="E49" t="s">
        <v>301</v>
      </c>
      <c r="F49" t="s">
        <v>22</v>
      </c>
      <c r="G49">
        <v>1</v>
      </c>
      <c r="H49" t="s">
        <v>28</v>
      </c>
      <c r="I49" t="s">
        <v>31</v>
      </c>
      <c r="K49" s="9">
        <v>44717</v>
      </c>
      <c r="L49" t="s">
        <v>20</v>
      </c>
      <c r="Q49" s="7">
        <v>44717</v>
      </c>
      <c r="R49" s="7">
        <f>IF(EDATE(June[[#This Row],[Closed Date]],1)=31,"",EDATE(June[[#This Row],[Closed Date]],1))</f>
        <v>44747</v>
      </c>
      <c r="S49" t="s">
        <v>20</v>
      </c>
    </row>
    <row r="50" spans="1:19" x14ac:dyDescent="0.25">
      <c r="A50" s="13" t="s">
        <v>255</v>
      </c>
      <c r="B50" s="6">
        <v>75080</v>
      </c>
      <c r="E50" t="s">
        <v>276</v>
      </c>
      <c r="F50" t="s">
        <v>22</v>
      </c>
      <c r="G50">
        <v>5</v>
      </c>
      <c r="H50" t="s">
        <v>28</v>
      </c>
      <c r="I50" t="s">
        <v>31</v>
      </c>
      <c r="J50" t="s">
        <v>41</v>
      </c>
      <c r="K50" s="9">
        <v>44718</v>
      </c>
      <c r="L50" t="s">
        <v>20</v>
      </c>
      <c r="Q50" s="7">
        <v>44718</v>
      </c>
      <c r="R50" s="7">
        <f>IF(EDATE(June[[#This Row],[Closed Date]],1)=31,"",EDATE(June[[#This Row],[Closed Date]],1))</f>
        <v>44748</v>
      </c>
      <c r="S50" t="s">
        <v>20</v>
      </c>
    </row>
    <row r="51" spans="1:19" x14ac:dyDescent="0.25">
      <c r="A51" s="13" t="s">
        <v>134</v>
      </c>
      <c r="B51" s="6">
        <v>75220</v>
      </c>
      <c r="E51" t="s">
        <v>319</v>
      </c>
      <c r="F51" t="s">
        <v>23</v>
      </c>
      <c r="G51">
        <v>1</v>
      </c>
      <c r="H51" t="s">
        <v>28</v>
      </c>
      <c r="I51" t="s">
        <v>53</v>
      </c>
      <c r="J51" t="s">
        <v>42</v>
      </c>
      <c r="K51" s="9">
        <v>44718</v>
      </c>
      <c r="L51" t="s">
        <v>21</v>
      </c>
      <c r="M51">
        <v>25</v>
      </c>
      <c r="R51" s="7" t="str">
        <f>IF(EDATE(June[[#This Row],[Closed Date]],1)=31,"",EDATE(June[[#This Row],[Closed Date]],1))</f>
        <v/>
      </c>
    </row>
    <row r="52" spans="1:19" x14ac:dyDescent="0.25">
      <c r="A52" s="13" t="s">
        <v>180</v>
      </c>
      <c r="B52" s="6">
        <v>75235</v>
      </c>
      <c r="E52" t="s">
        <v>306</v>
      </c>
      <c r="F52" t="s">
        <v>23</v>
      </c>
      <c r="G52">
        <v>4</v>
      </c>
      <c r="H52" t="s">
        <v>28</v>
      </c>
      <c r="I52" t="s">
        <v>53</v>
      </c>
      <c r="J52" t="s">
        <v>42</v>
      </c>
      <c r="K52" s="9">
        <v>44718</v>
      </c>
      <c r="L52" t="s">
        <v>21</v>
      </c>
      <c r="M52">
        <v>23</v>
      </c>
      <c r="R52" s="7" t="str">
        <f>IF(EDATE(June[[#This Row],[Closed Date]],1)=31,"",EDATE(June[[#This Row],[Closed Date]],1))</f>
        <v/>
      </c>
    </row>
    <row r="53" spans="1:19" x14ac:dyDescent="0.25">
      <c r="A53" s="13" t="s">
        <v>68</v>
      </c>
      <c r="B53" s="6">
        <v>75201</v>
      </c>
      <c r="E53" t="s">
        <v>266</v>
      </c>
      <c r="F53" t="s">
        <v>22</v>
      </c>
      <c r="G53">
        <v>10</v>
      </c>
      <c r="H53" t="s">
        <v>28</v>
      </c>
      <c r="I53" t="s">
        <v>33</v>
      </c>
      <c r="J53" t="s">
        <v>40</v>
      </c>
      <c r="K53" s="9">
        <v>44718</v>
      </c>
      <c r="L53" t="s">
        <v>21</v>
      </c>
      <c r="M53">
        <v>16</v>
      </c>
      <c r="R53" s="7" t="str">
        <f>IF(EDATE(June[[#This Row],[Closed Date]],1)=31,"",EDATE(June[[#This Row],[Closed Date]],1))</f>
        <v/>
      </c>
    </row>
    <row r="54" spans="1:19" x14ac:dyDescent="0.25">
      <c r="A54" s="13" t="s">
        <v>213</v>
      </c>
      <c r="B54" s="6">
        <v>75208</v>
      </c>
      <c r="E54" t="s">
        <v>310</v>
      </c>
      <c r="F54" t="s">
        <v>23</v>
      </c>
      <c r="G54">
        <v>7</v>
      </c>
      <c r="H54" t="s">
        <v>28</v>
      </c>
      <c r="I54" t="s">
        <v>31</v>
      </c>
      <c r="J54" t="s">
        <v>36</v>
      </c>
      <c r="K54" s="9">
        <v>44718</v>
      </c>
      <c r="L54" t="s">
        <v>20</v>
      </c>
      <c r="Q54" s="7">
        <v>44718</v>
      </c>
      <c r="R54" s="7">
        <f>IF(EDATE(June[[#This Row],[Closed Date]],1)=31,"",EDATE(June[[#This Row],[Closed Date]],1))</f>
        <v>44748</v>
      </c>
      <c r="S54" t="s">
        <v>20</v>
      </c>
    </row>
    <row r="55" spans="1:19" x14ac:dyDescent="0.25">
      <c r="A55" t="s">
        <v>109</v>
      </c>
      <c r="B55" s="6">
        <v>75224</v>
      </c>
      <c r="E55" t="s">
        <v>311</v>
      </c>
      <c r="F55" t="s">
        <v>22</v>
      </c>
      <c r="G55">
        <v>0.5</v>
      </c>
      <c r="H55" t="s">
        <v>29</v>
      </c>
      <c r="I55" t="s">
        <v>34</v>
      </c>
      <c r="K55" s="9">
        <v>44718</v>
      </c>
      <c r="L55" t="s">
        <v>21</v>
      </c>
      <c r="R55" s="7" t="str">
        <f>IF(EDATE(June[[#This Row],[Closed Date]],1)=31,"",EDATE(June[[#This Row],[Closed Date]],1))</f>
        <v/>
      </c>
    </row>
    <row r="56" spans="1:19" x14ac:dyDescent="0.25">
      <c r="A56" s="13" t="s">
        <v>159</v>
      </c>
      <c r="B56" s="6">
        <v>75249</v>
      </c>
      <c r="E56" t="s">
        <v>290</v>
      </c>
      <c r="F56" t="s">
        <v>22</v>
      </c>
      <c r="G56">
        <v>4</v>
      </c>
      <c r="H56" t="s">
        <v>32</v>
      </c>
      <c r="I56" t="s">
        <v>34</v>
      </c>
      <c r="K56" s="9">
        <v>44718</v>
      </c>
      <c r="L56" t="s">
        <v>20</v>
      </c>
      <c r="Q56" s="7">
        <v>44724</v>
      </c>
      <c r="R56" s="7">
        <f>IF(EDATE(June[[#This Row],[Closed Date]],1)=31,"",EDATE(June[[#This Row],[Closed Date]],1))</f>
        <v>44754</v>
      </c>
      <c r="S56" t="s">
        <v>20</v>
      </c>
    </row>
    <row r="57" spans="1:19" x14ac:dyDescent="0.25">
      <c r="A57" s="13" t="s">
        <v>216</v>
      </c>
      <c r="B57" s="6">
        <v>75244</v>
      </c>
      <c r="E57" t="s">
        <v>290</v>
      </c>
      <c r="F57" t="s">
        <v>22</v>
      </c>
      <c r="G57">
        <v>4</v>
      </c>
      <c r="H57" t="s">
        <v>28</v>
      </c>
      <c r="I57" t="s">
        <v>31</v>
      </c>
      <c r="K57" s="9">
        <v>44718</v>
      </c>
      <c r="L57" t="s">
        <v>20</v>
      </c>
      <c r="Q57" s="7">
        <v>44718</v>
      </c>
      <c r="R57" s="7">
        <f>IF(EDATE(June[[#This Row],[Closed Date]],1)=31,"",EDATE(June[[#This Row],[Closed Date]],1))</f>
        <v>44748</v>
      </c>
      <c r="S57" t="s">
        <v>20</v>
      </c>
    </row>
    <row r="58" spans="1:19" x14ac:dyDescent="0.25">
      <c r="A58" t="s">
        <v>146</v>
      </c>
      <c r="B58" s="6">
        <v>75226</v>
      </c>
      <c r="E58" t="s">
        <v>319</v>
      </c>
      <c r="F58" t="s">
        <v>23</v>
      </c>
      <c r="G58">
        <v>4</v>
      </c>
      <c r="H58" t="s">
        <v>32</v>
      </c>
      <c r="I58" t="s">
        <v>34</v>
      </c>
      <c r="J58" t="s">
        <v>52</v>
      </c>
      <c r="K58" s="9">
        <v>44719</v>
      </c>
      <c r="L58" t="s">
        <v>21</v>
      </c>
      <c r="R58" s="7" t="str">
        <f>IF(EDATE(June[[#This Row],[Closed Date]],1)=31,"",EDATE(June[[#This Row],[Closed Date]],1))</f>
        <v/>
      </c>
    </row>
    <row r="59" spans="1:19" x14ac:dyDescent="0.25">
      <c r="A59" s="13" t="s">
        <v>90</v>
      </c>
      <c r="B59" s="6">
        <v>75218</v>
      </c>
      <c r="E59" t="s">
        <v>295</v>
      </c>
      <c r="F59" t="s">
        <v>22</v>
      </c>
      <c r="G59">
        <v>11</v>
      </c>
      <c r="H59" t="s">
        <v>28</v>
      </c>
      <c r="I59" t="s">
        <v>33</v>
      </c>
      <c r="J59" t="s">
        <v>39</v>
      </c>
      <c r="K59" s="9">
        <v>44719</v>
      </c>
      <c r="L59" t="s">
        <v>21</v>
      </c>
      <c r="M59">
        <v>19</v>
      </c>
      <c r="R59" s="7" t="str">
        <f>IF(EDATE(June[[#This Row],[Closed Date]],1)=31,"",EDATE(June[[#This Row],[Closed Date]],1))</f>
        <v/>
      </c>
    </row>
    <row r="60" spans="1:19" x14ac:dyDescent="0.25">
      <c r="A60" s="13" t="s">
        <v>241</v>
      </c>
      <c r="B60" s="6">
        <v>75237</v>
      </c>
      <c r="E60" t="s">
        <v>293</v>
      </c>
      <c r="F60" t="s">
        <v>22</v>
      </c>
      <c r="G60">
        <v>10</v>
      </c>
      <c r="H60" t="s">
        <v>28</v>
      </c>
      <c r="I60" t="s">
        <v>53</v>
      </c>
      <c r="J60" t="s">
        <v>39</v>
      </c>
      <c r="K60" s="9">
        <v>44719</v>
      </c>
      <c r="L60" t="s">
        <v>20</v>
      </c>
      <c r="M60">
        <v>33</v>
      </c>
      <c r="N60" t="s">
        <v>54</v>
      </c>
      <c r="O60">
        <v>58</v>
      </c>
      <c r="P60">
        <v>35</v>
      </c>
      <c r="Q60" s="7">
        <v>44723</v>
      </c>
      <c r="R60" s="7">
        <f>IF(EDATE(June[[#This Row],[Closed Date]],1)=31,"",EDATE(June[[#This Row],[Closed Date]],1))</f>
        <v>44753</v>
      </c>
      <c r="S60" t="s">
        <v>20</v>
      </c>
    </row>
    <row r="61" spans="1:19" x14ac:dyDescent="0.25">
      <c r="A61" s="13" t="s">
        <v>124</v>
      </c>
      <c r="B61" s="6">
        <v>75254</v>
      </c>
      <c r="E61" t="s">
        <v>277</v>
      </c>
      <c r="F61" t="s">
        <v>22</v>
      </c>
      <c r="G61">
        <v>4</v>
      </c>
      <c r="H61" t="s">
        <v>28</v>
      </c>
      <c r="I61" t="s">
        <v>53</v>
      </c>
      <c r="J61" t="s">
        <v>36</v>
      </c>
      <c r="K61" s="9">
        <v>44719</v>
      </c>
      <c r="L61" t="s">
        <v>21</v>
      </c>
      <c r="M61">
        <v>29</v>
      </c>
      <c r="R61" s="7" t="str">
        <f>IF(EDATE(June[[#This Row],[Closed Date]],1)=31,"",EDATE(June[[#This Row],[Closed Date]],1))</f>
        <v/>
      </c>
    </row>
    <row r="62" spans="1:19" x14ac:dyDescent="0.25">
      <c r="A62" s="13" t="s">
        <v>108</v>
      </c>
      <c r="B62" s="6">
        <v>75201</v>
      </c>
      <c r="E62" t="s">
        <v>276</v>
      </c>
      <c r="F62" t="s">
        <v>23</v>
      </c>
      <c r="G62">
        <v>6</v>
      </c>
      <c r="H62" t="s">
        <v>28</v>
      </c>
      <c r="I62" t="s">
        <v>31</v>
      </c>
      <c r="J62" t="s">
        <v>36</v>
      </c>
      <c r="K62" s="9">
        <v>44719</v>
      </c>
      <c r="L62" t="s">
        <v>20</v>
      </c>
      <c r="Q62" s="7">
        <v>44719</v>
      </c>
      <c r="R62" s="7">
        <f>IF(EDATE(June[[#This Row],[Closed Date]],1)=31,"",EDATE(June[[#This Row],[Closed Date]],1))</f>
        <v>44749</v>
      </c>
      <c r="S62" t="s">
        <v>20</v>
      </c>
    </row>
    <row r="63" spans="1:19" x14ac:dyDescent="0.25">
      <c r="A63" s="13" t="s">
        <v>142</v>
      </c>
      <c r="B63" s="6">
        <v>75240</v>
      </c>
      <c r="E63" t="s">
        <v>294</v>
      </c>
      <c r="F63" t="s">
        <v>22</v>
      </c>
      <c r="G63">
        <v>0.25</v>
      </c>
      <c r="H63" t="s">
        <v>28</v>
      </c>
      <c r="I63" t="s">
        <v>33</v>
      </c>
      <c r="J63" t="s">
        <v>38</v>
      </c>
      <c r="K63" s="9">
        <v>44719</v>
      </c>
      <c r="L63" t="s">
        <v>21</v>
      </c>
      <c r="M63">
        <v>16</v>
      </c>
      <c r="R63" s="7" t="str">
        <f>IF(EDATE(June[[#This Row],[Closed Date]],1)=31,"",EDATE(June[[#This Row],[Closed Date]],1))</f>
        <v/>
      </c>
    </row>
    <row r="64" spans="1:19" x14ac:dyDescent="0.25">
      <c r="A64" s="13" t="s">
        <v>131</v>
      </c>
      <c r="B64" s="6">
        <v>75208</v>
      </c>
      <c r="E64" t="s">
        <v>291</v>
      </c>
      <c r="F64" t="s">
        <v>23</v>
      </c>
      <c r="G64">
        <v>3</v>
      </c>
      <c r="H64" t="s">
        <v>28</v>
      </c>
      <c r="I64" t="s">
        <v>53</v>
      </c>
      <c r="J64" t="s">
        <v>38</v>
      </c>
      <c r="K64" s="9">
        <v>44719</v>
      </c>
      <c r="L64" t="s">
        <v>21</v>
      </c>
      <c r="M64">
        <v>24</v>
      </c>
      <c r="R64" s="7" t="str">
        <f>IF(EDATE(June[[#This Row],[Closed Date]],1)=31,"",EDATE(June[[#This Row],[Closed Date]],1))</f>
        <v/>
      </c>
    </row>
    <row r="65" spans="1:19" x14ac:dyDescent="0.25">
      <c r="A65" s="13" t="s">
        <v>212</v>
      </c>
      <c r="B65" s="6">
        <v>75231</v>
      </c>
      <c r="E65" t="s">
        <v>272</v>
      </c>
      <c r="F65" t="s">
        <v>22</v>
      </c>
      <c r="G65">
        <v>4</v>
      </c>
      <c r="H65" t="s">
        <v>28</v>
      </c>
      <c r="I65" t="s">
        <v>33</v>
      </c>
      <c r="J65" t="s">
        <v>38</v>
      </c>
      <c r="K65" s="9">
        <v>44719</v>
      </c>
      <c r="L65" t="s">
        <v>20</v>
      </c>
      <c r="M65">
        <v>25</v>
      </c>
      <c r="N65" t="s">
        <v>55</v>
      </c>
      <c r="O65">
        <v>48</v>
      </c>
      <c r="P65">
        <v>60</v>
      </c>
      <c r="Q65" s="7">
        <v>44725</v>
      </c>
      <c r="R65" s="7">
        <f>IF(EDATE(June[[#This Row],[Closed Date]],1)=31,"",EDATE(June[[#This Row],[Closed Date]],1))</f>
        <v>44755</v>
      </c>
      <c r="S65" t="s">
        <v>20</v>
      </c>
    </row>
    <row r="66" spans="1:19" x14ac:dyDescent="0.25">
      <c r="A66" s="13" t="s">
        <v>101</v>
      </c>
      <c r="B66" s="6">
        <v>75237</v>
      </c>
      <c r="E66" t="s">
        <v>280</v>
      </c>
      <c r="F66" t="s">
        <v>26</v>
      </c>
      <c r="G66">
        <v>2</v>
      </c>
      <c r="H66" t="s">
        <v>30</v>
      </c>
      <c r="I66" t="s">
        <v>31</v>
      </c>
      <c r="K66" s="9">
        <v>44719</v>
      </c>
      <c r="L66" t="s">
        <v>20</v>
      </c>
      <c r="Q66" s="7">
        <v>44719</v>
      </c>
      <c r="R66" s="7">
        <f>IF(EDATE(June[[#This Row],[Closed Date]],1)=31,"",EDATE(June[[#This Row],[Closed Date]],1))</f>
        <v>44749</v>
      </c>
      <c r="S66" t="s">
        <v>20</v>
      </c>
    </row>
    <row r="67" spans="1:19" x14ac:dyDescent="0.25">
      <c r="A67" s="13" t="s">
        <v>221</v>
      </c>
      <c r="B67" s="6">
        <v>75287</v>
      </c>
      <c r="E67" t="s">
        <v>267</v>
      </c>
      <c r="F67" t="s">
        <v>23</v>
      </c>
      <c r="G67">
        <v>5</v>
      </c>
      <c r="H67" t="s">
        <v>30</v>
      </c>
      <c r="I67" t="s">
        <v>31</v>
      </c>
      <c r="K67" s="9">
        <v>44719</v>
      </c>
      <c r="L67" t="s">
        <v>20</v>
      </c>
      <c r="Q67" s="7">
        <v>44719</v>
      </c>
      <c r="R67" s="7">
        <f>IF(EDATE(June[[#This Row],[Closed Date]],1)=31,"",EDATE(June[[#This Row],[Closed Date]],1))</f>
        <v>44749</v>
      </c>
      <c r="S67" t="s">
        <v>20</v>
      </c>
    </row>
    <row r="68" spans="1:19" x14ac:dyDescent="0.25">
      <c r="A68" s="13" t="s">
        <v>121</v>
      </c>
      <c r="B68" s="6">
        <v>75227</v>
      </c>
      <c r="E68" t="s">
        <v>271</v>
      </c>
      <c r="F68" t="s">
        <v>23</v>
      </c>
      <c r="G68">
        <v>8</v>
      </c>
      <c r="H68" t="s">
        <v>30</v>
      </c>
      <c r="I68" t="s">
        <v>31</v>
      </c>
      <c r="K68" s="9">
        <v>44719</v>
      </c>
      <c r="L68" t="s">
        <v>20</v>
      </c>
      <c r="Q68" s="7">
        <v>44719</v>
      </c>
      <c r="R68" s="7">
        <f>IF(EDATE(June[[#This Row],[Closed Date]],1)=31,"",EDATE(June[[#This Row],[Closed Date]],1))</f>
        <v>44749</v>
      </c>
      <c r="S68" t="s">
        <v>20</v>
      </c>
    </row>
    <row r="69" spans="1:19" x14ac:dyDescent="0.25">
      <c r="A69" s="13" t="s">
        <v>191</v>
      </c>
      <c r="B69" s="6">
        <v>75254</v>
      </c>
      <c r="E69" t="s">
        <v>304</v>
      </c>
      <c r="F69" t="s">
        <v>22</v>
      </c>
      <c r="G69">
        <v>3</v>
      </c>
      <c r="H69" t="s">
        <v>30</v>
      </c>
      <c r="I69" t="s">
        <v>31</v>
      </c>
      <c r="K69" s="9">
        <v>44719</v>
      </c>
      <c r="L69" t="s">
        <v>20</v>
      </c>
      <c r="Q69" s="7">
        <v>44720</v>
      </c>
      <c r="R69" s="7">
        <f>IF(EDATE(June[[#This Row],[Closed Date]],1)=31,"",EDATE(June[[#This Row],[Closed Date]],1))</f>
        <v>44750</v>
      </c>
      <c r="S69" t="s">
        <v>20</v>
      </c>
    </row>
    <row r="70" spans="1:19" x14ac:dyDescent="0.25">
      <c r="A70" s="13" t="s">
        <v>172</v>
      </c>
      <c r="B70" s="6">
        <v>75233</v>
      </c>
      <c r="E70" t="s">
        <v>294</v>
      </c>
      <c r="F70" t="s">
        <v>22</v>
      </c>
      <c r="G70">
        <v>3</v>
      </c>
      <c r="H70" t="s">
        <v>28</v>
      </c>
      <c r="I70" t="s">
        <v>31</v>
      </c>
      <c r="J70" t="s">
        <v>41</v>
      </c>
      <c r="K70" s="9">
        <v>44720</v>
      </c>
      <c r="L70" t="s">
        <v>20</v>
      </c>
      <c r="Q70" s="7">
        <v>44720</v>
      </c>
      <c r="R70" s="7">
        <f>IF(EDATE(June[[#This Row],[Closed Date]],1)=31,"",EDATE(June[[#This Row],[Closed Date]],1))</f>
        <v>44750</v>
      </c>
      <c r="S70" t="s">
        <v>20</v>
      </c>
    </row>
    <row r="71" spans="1:19" x14ac:dyDescent="0.25">
      <c r="A71" s="13" t="s">
        <v>247</v>
      </c>
      <c r="B71" s="6">
        <v>75244</v>
      </c>
      <c r="E71" t="s">
        <v>301</v>
      </c>
      <c r="F71" t="s">
        <v>22</v>
      </c>
      <c r="G71">
        <v>5</v>
      </c>
      <c r="H71" t="s">
        <v>28</v>
      </c>
      <c r="I71" t="s">
        <v>31</v>
      </c>
      <c r="J71" t="s">
        <v>41</v>
      </c>
      <c r="K71" s="9">
        <v>44720</v>
      </c>
      <c r="L71" t="s">
        <v>20</v>
      </c>
      <c r="Q71" s="7">
        <v>44720</v>
      </c>
      <c r="R71" s="7">
        <f>IF(EDATE(June[[#This Row],[Closed Date]],1)=31,"",EDATE(June[[#This Row],[Closed Date]],1))</f>
        <v>44750</v>
      </c>
      <c r="S71" t="s">
        <v>20</v>
      </c>
    </row>
    <row r="72" spans="1:19" x14ac:dyDescent="0.25">
      <c r="A72" s="13" t="s">
        <v>135</v>
      </c>
      <c r="B72" s="6">
        <v>75253</v>
      </c>
      <c r="E72" t="s">
        <v>297</v>
      </c>
      <c r="F72" t="s">
        <v>22</v>
      </c>
      <c r="G72">
        <v>3</v>
      </c>
      <c r="H72" t="s">
        <v>28</v>
      </c>
      <c r="I72" t="s">
        <v>33</v>
      </c>
      <c r="J72" t="s">
        <v>40</v>
      </c>
      <c r="K72" s="9">
        <v>44720</v>
      </c>
      <c r="L72" t="s">
        <v>21</v>
      </c>
      <c r="M72">
        <v>13</v>
      </c>
      <c r="R72" s="7" t="str">
        <f>IF(EDATE(June[[#This Row],[Closed Date]],1)=31,"",EDATE(June[[#This Row],[Closed Date]],1))</f>
        <v/>
      </c>
    </row>
    <row r="73" spans="1:19" x14ac:dyDescent="0.25">
      <c r="A73" s="13" t="s">
        <v>92</v>
      </c>
      <c r="B73" s="6">
        <v>75203</v>
      </c>
      <c r="E73" t="s">
        <v>287</v>
      </c>
      <c r="F73" t="s">
        <v>22</v>
      </c>
      <c r="G73">
        <v>0.5</v>
      </c>
      <c r="H73" t="s">
        <v>28</v>
      </c>
      <c r="I73" t="s">
        <v>33</v>
      </c>
      <c r="J73" t="s">
        <v>40</v>
      </c>
      <c r="K73" s="9">
        <v>44720</v>
      </c>
      <c r="L73" t="s">
        <v>20</v>
      </c>
      <c r="M73">
        <v>29</v>
      </c>
      <c r="N73" t="s">
        <v>320</v>
      </c>
      <c r="O73">
        <v>31</v>
      </c>
      <c r="P73">
        <v>400</v>
      </c>
      <c r="Q73" s="7">
        <v>44725</v>
      </c>
      <c r="R73" s="7">
        <f>IF(EDATE(June[[#This Row],[Closed Date]],1)=31,"",EDATE(June[[#This Row],[Closed Date]],1))</f>
        <v>44755</v>
      </c>
      <c r="S73" t="s">
        <v>20</v>
      </c>
    </row>
    <row r="74" spans="1:19" x14ac:dyDescent="0.25">
      <c r="A74" s="13" t="s">
        <v>78</v>
      </c>
      <c r="B74" s="6">
        <v>75220</v>
      </c>
      <c r="E74" t="s">
        <v>270</v>
      </c>
      <c r="F74" t="s">
        <v>22</v>
      </c>
      <c r="G74">
        <v>2</v>
      </c>
      <c r="H74" t="s">
        <v>28</v>
      </c>
      <c r="I74" t="s">
        <v>33</v>
      </c>
      <c r="J74" t="s">
        <v>36</v>
      </c>
      <c r="K74" s="9">
        <v>44720</v>
      </c>
      <c r="L74" t="s">
        <v>21</v>
      </c>
      <c r="M74">
        <v>21</v>
      </c>
      <c r="R74" s="7" t="str">
        <f>IF(EDATE(June[[#This Row],[Closed Date]],1)=31,"",EDATE(June[[#This Row],[Closed Date]],1))</f>
        <v/>
      </c>
    </row>
    <row r="75" spans="1:19" x14ac:dyDescent="0.25">
      <c r="A75" s="13" t="s">
        <v>93</v>
      </c>
      <c r="B75" s="6">
        <v>75211</v>
      </c>
      <c r="E75" t="s">
        <v>278</v>
      </c>
      <c r="F75" t="s">
        <v>22</v>
      </c>
      <c r="G75">
        <v>7</v>
      </c>
      <c r="H75" t="s">
        <v>28</v>
      </c>
      <c r="I75" t="s">
        <v>33</v>
      </c>
      <c r="J75" t="s">
        <v>36</v>
      </c>
      <c r="K75" s="9">
        <v>44720</v>
      </c>
      <c r="L75" t="s">
        <v>20</v>
      </c>
      <c r="M75">
        <v>27</v>
      </c>
      <c r="N75" t="s">
        <v>55</v>
      </c>
      <c r="O75">
        <v>44</v>
      </c>
      <c r="P75">
        <v>125</v>
      </c>
      <c r="Q75" s="7">
        <v>44728</v>
      </c>
      <c r="R75" s="7">
        <f>IF(EDATE(June[[#This Row],[Closed Date]],1)=31,"",EDATE(June[[#This Row],[Closed Date]],1))</f>
        <v>44758</v>
      </c>
      <c r="S75" t="s">
        <v>20</v>
      </c>
    </row>
    <row r="76" spans="1:19" x14ac:dyDescent="0.25">
      <c r="A76" s="6" t="s">
        <v>209</v>
      </c>
      <c r="B76" s="13">
        <v>75220</v>
      </c>
      <c r="E76" t="s">
        <v>298</v>
      </c>
      <c r="F76" t="s">
        <v>23</v>
      </c>
      <c r="G76">
        <v>6</v>
      </c>
      <c r="H76" t="s">
        <v>28</v>
      </c>
      <c r="I76" t="s">
        <v>33</v>
      </c>
      <c r="J76" t="s">
        <v>38</v>
      </c>
      <c r="K76" s="9">
        <v>44720</v>
      </c>
      <c r="L76" t="s">
        <v>21</v>
      </c>
      <c r="M76">
        <v>13</v>
      </c>
      <c r="R76" s="7" t="str">
        <f>IF(EDATE(June[[#This Row],[Closed Date]],1)=31,"",EDATE(June[[#This Row],[Closed Date]],1))</f>
        <v/>
      </c>
    </row>
    <row r="77" spans="1:19" x14ac:dyDescent="0.25">
      <c r="A77" s="13" t="s">
        <v>232</v>
      </c>
      <c r="B77" s="6">
        <v>75201</v>
      </c>
      <c r="E77" t="s">
        <v>310</v>
      </c>
      <c r="F77" t="s">
        <v>23</v>
      </c>
      <c r="G77">
        <v>3</v>
      </c>
      <c r="H77" t="s">
        <v>28</v>
      </c>
      <c r="I77" t="s">
        <v>33</v>
      </c>
      <c r="J77" t="s">
        <v>38</v>
      </c>
      <c r="K77" s="14">
        <v>44720</v>
      </c>
      <c r="L77" t="s">
        <v>20</v>
      </c>
      <c r="M77">
        <v>30</v>
      </c>
      <c r="N77" t="s">
        <v>56</v>
      </c>
      <c r="O77">
        <v>31</v>
      </c>
      <c r="P77">
        <v>65</v>
      </c>
      <c r="Q77" s="7">
        <v>44726</v>
      </c>
      <c r="R77" s="7">
        <f>IF(EDATE(June[[#This Row],[Closed Date]],1)=31,"",EDATE(June[[#This Row],[Closed Date]],1))</f>
        <v>44756</v>
      </c>
      <c r="S77" t="s">
        <v>20</v>
      </c>
    </row>
    <row r="78" spans="1:19" x14ac:dyDescent="0.25">
      <c r="A78" s="13" t="s">
        <v>189</v>
      </c>
      <c r="B78" s="6">
        <v>75212</v>
      </c>
      <c r="E78" t="s">
        <v>285</v>
      </c>
      <c r="F78" t="s">
        <v>22</v>
      </c>
      <c r="G78">
        <v>9</v>
      </c>
      <c r="H78" t="s">
        <v>28</v>
      </c>
      <c r="I78" t="s">
        <v>31</v>
      </c>
      <c r="K78" s="9">
        <v>44720</v>
      </c>
      <c r="L78" t="s">
        <v>20</v>
      </c>
      <c r="Q78" s="7">
        <v>44720</v>
      </c>
      <c r="R78" s="7">
        <f>IF(EDATE(June[[#This Row],[Closed Date]],1)=31,"",EDATE(June[[#This Row],[Closed Date]],1))</f>
        <v>44750</v>
      </c>
      <c r="S78" t="s">
        <v>20</v>
      </c>
    </row>
    <row r="79" spans="1:19" x14ac:dyDescent="0.25">
      <c r="A79" s="13" t="s">
        <v>79</v>
      </c>
      <c r="B79" s="6">
        <v>75244</v>
      </c>
      <c r="E79" t="s">
        <v>290</v>
      </c>
      <c r="F79" t="s">
        <v>22</v>
      </c>
      <c r="G79">
        <v>2</v>
      </c>
      <c r="H79" t="s">
        <v>28</v>
      </c>
      <c r="I79" t="s">
        <v>31</v>
      </c>
      <c r="K79" s="9">
        <v>44720</v>
      </c>
      <c r="L79" t="s">
        <v>20</v>
      </c>
      <c r="Q79" s="7">
        <v>44720</v>
      </c>
      <c r="R79" s="7">
        <f>IF(EDATE(June[[#This Row],[Closed Date]],1)=31,"",EDATE(June[[#This Row],[Closed Date]],1))</f>
        <v>44750</v>
      </c>
      <c r="S79" t="s">
        <v>20</v>
      </c>
    </row>
    <row r="80" spans="1:19" x14ac:dyDescent="0.25">
      <c r="A80" t="s">
        <v>112</v>
      </c>
      <c r="B80" s="6">
        <v>75253</v>
      </c>
      <c r="E80" t="s">
        <v>288</v>
      </c>
      <c r="F80" t="s">
        <v>22</v>
      </c>
      <c r="G80">
        <v>1</v>
      </c>
      <c r="H80" t="s">
        <v>28</v>
      </c>
      <c r="I80" t="s">
        <v>31</v>
      </c>
      <c r="K80" s="9">
        <v>44720</v>
      </c>
      <c r="L80" t="s">
        <v>20</v>
      </c>
      <c r="Q80" s="7">
        <v>44720</v>
      </c>
      <c r="R80" s="7">
        <f>IF(EDATE(June[[#This Row],[Closed Date]],1)=31,"",EDATE(June[[#This Row],[Closed Date]],1))</f>
        <v>44750</v>
      </c>
      <c r="S80" t="s">
        <v>20</v>
      </c>
    </row>
    <row r="81" spans="1:19" x14ac:dyDescent="0.25">
      <c r="A81" t="s">
        <v>129</v>
      </c>
      <c r="B81" s="6">
        <v>75226</v>
      </c>
      <c r="E81" t="s">
        <v>285</v>
      </c>
      <c r="F81" t="s">
        <v>23</v>
      </c>
      <c r="G81">
        <v>5</v>
      </c>
      <c r="H81" t="s">
        <v>28</v>
      </c>
      <c r="I81" t="s">
        <v>31</v>
      </c>
      <c r="K81" s="9">
        <v>44720</v>
      </c>
      <c r="L81" t="s">
        <v>20</v>
      </c>
      <c r="Q81" s="7">
        <v>44720</v>
      </c>
      <c r="R81" s="7">
        <f>IF(EDATE(June[[#This Row],[Closed Date]],1)=31,"",EDATE(June[[#This Row],[Closed Date]],1))</f>
        <v>44750</v>
      </c>
      <c r="S81" t="s">
        <v>20</v>
      </c>
    </row>
    <row r="82" spans="1:19" x14ac:dyDescent="0.25">
      <c r="A82" t="s">
        <v>171</v>
      </c>
      <c r="B82" s="6">
        <v>75203</v>
      </c>
      <c r="E82" t="s">
        <v>302</v>
      </c>
      <c r="F82" t="s">
        <v>22</v>
      </c>
      <c r="G82">
        <v>1</v>
      </c>
      <c r="H82" t="s">
        <v>28</v>
      </c>
      <c r="I82" t="s">
        <v>31</v>
      </c>
      <c r="J82" t="s">
        <v>41</v>
      </c>
      <c r="K82" s="9">
        <v>44721</v>
      </c>
      <c r="L82" t="s">
        <v>20</v>
      </c>
      <c r="Q82" s="7">
        <v>44721</v>
      </c>
      <c r="R82" s="7">
        <f>IF(EDATE(June[[#This Row],[Closed Date]],1)=31,"",EDATE(June[[#This Row],[Closed Date]],1))</f>
        <v>44751</v>
      </c>
      <c r="S82" t="s">
        <v>20</v>
      </c>
    </row>
    <row r="83" spans="1:19" x14ac:dyDescent="0.25">
      <c r="A83" t="s">
        <v>217</v>
      </c>
      <c r="B83" s="6">
        <v>75235</v>
      </c>
      <c r="E83" t="s">
        <v>291</v>
      </c>
      <c r="F83" t="s">
        <v>22</v>
      </c>
      <c r="G83">
        <v>5</v>
      </c>
      <c r="H83" t="s">
        <v>28</v>
      </c>
      <c r="I83" t="s">
        <v>33</v>
      </c>
      <c r="J83" t="s">
        <v>39</v>
      </c>
      <c r="K83" s="9">
        <v>44721</v>
      </c>
      <c r="L83" t="s">
        <v>21</v>
      </c>
      <c r="M83">
        <v>21</v>
      </c>
      <c r="R83" s="7" t="str">
        <f>IF(EDATE(June[[#This Row],[Closed Date]],1)=31,"",EDATE(June[[#This Row],[Closed Date]],1))</f>
        <v/>
      </c>
    </row>
    <row r="84" spans="1:19" x14ac:dyDescent="0.25">
      <c r="A84" t="s">
        <v>195</v>
      </c>
      <c r="B84" s="6">
        <v>75236</v>
      </c>
      <c r="E84" t="s">
        <v>271</v>
      </c>
      <c r="F84" t="s">
        <v>22</v>
      </c>
      <c r="G84">
        <v>2</v>
      </c>
      <c r="H84" t="s">
        <v>28</v>
      </c>
      <c r="I84" t="s">
        <v>33</v>
      </c>
      <c r="J84" t="s">
        <v>39</v>
      </c>
      <c r="K84" s="9">
        <v>44721</v>
      </c>
      <c r="L84" t="s">
        <v>21</v>
      </c>
      <c r="M84">
        <v>17</v>
      </c>
      <c r="R84" s="7" t="str">
        <f>IF(EDATE(June[[#This Row],[Closed Date]],1)=31,"",EDATE(June[[#This Row],[Closed Date]],1))</f>
        <v/>
      </c>
    </row>
    <row r="85" spans="1:19" x14ac:dyDescent="0.25">
      <c r="A85" t="s">
        <v>106</v>
      </c>
      <c r="B85" s="6">
        <v>75080</v>
      </c>
      <c r="E85" t="s">
        <v>273</v>
      </c>
      <c r="F85" t="s">
        <v>23</v>
      </c>
      <c r="G85">
        <v>2</v>
      </c>
      <c r="H85" t="s">
        <v>28</v>
      </c>
      <c r="I85" t="s">
        <v>33</v>
      </c>
      <c r="J85" t="s">
        <v>40</v>
      </c>
      <c r="K85" s="9">
        <v>44721</v>
      </c>
      <c r="L85" t="s">
        <v>21</v>
      </c>
      <c r="M85">
        <v>21</v>
      </c>
      <c r="R85" s="7" t="str">
        <f>IF(EDATE(June[[#This Row],[Closed Date]],1)=31,"",EDATE(June[[#This Row],[Closed Date]],1))</f>
        <v/>
      </c>
    </row>
    <row r="86" spans="1:19" x14ac:dyDescent="0.25">
      <c r="A86" t="s">
        <v>184</v>
      </c>
      <c r="B86" s="6">
        <v>75287</v>
      </c>
      <c r="E86" t="s">
        <v>309</v>
      </c>
      <c r="F86" t="s">
        <v>22</v>
      </c>
      <c r="G86">
        <v>5</v>
      </c>
      <c r="H86" t="s">
        <v>28</v>
      </c>
      <c r="I86" t="s">
        <v>33</v>
      </c>
      <c r="J86" t="s">
        <v>40</v>
      </c>
      <c r="K86" s="9">
        <v>44721</v>
      </c>
      <c r="L86" t="s">
        <v>21</v>
      </c>
      <c r="M86">
        <v>22</v>
      </c>
      <c r="R86" s="7" t="str">
        <f>IF(EDATE(June[[#This Row],[Closed Date]],1)=31,"",EDATE(June[[#This Row],[Closed Date]],1))</f>
        <v/>
      </c>
    </row>
    <row r="87" spans="1:19" x14ac:dyDescent="0.25">
      <c r="A87" t="s">
        <v>223</v>
      </c>
      <c r="B87" s="6">
        <v>75227</v>
      </c>
      <c r="E87" t="s">
        <v>309</v>
      </c>
      <c r="F87" t="s">
        <v>23</v>
      </c>
      <c r="G87">
        <v>5</v>
      </c>
      <c r="H87" t="s">
        <v>28</v>
      </c>
      <c r="I87" t="s">
        <v>33</v>
      </c>
      <c r="J87" t="s">
        <v>36</v>
      </c>
      <c r="K87" s="9">
        <v>44721</v>
      </c>
      <c r="L87" t="s">
        <v>20</v>
      </c>
      <c r="M87">
        <v>31</v>
      </c>
      <c r="N87" t="s">
        <v>55</v>
      </c>
      <c r="O87">
        <v>51</v>
      </c>
      <c r="P87">
        <v>175</v>
      </c>
      <c r="Q87" s="7">
        <v>44728</v>
      </c>
      <c r="R87" s="7">
        <f>IF(EDATE(June[[#This Row],[Closed Date]],1)=31,"",EDATE(June[[#This Row],[Closed Date]],1))</f>
        <v>44758</v>
      </c>
      <c r="S87" t="s">
        <v>20</v>
      </c>
    </row>
    <row r="88" spans="1:19" x14ac:dyDescent="0.25">
      <c r="A88" t="s">
        <v>212</v>
      </c>
      <c r="B88" s="6">
        <v>75240</v>
      </c>
      <c r="E88" t="s">
        <v>289</v>
      </c>
      <c r="F88" t="s">
        <v>23</v>
      </c>
      <c r="G88">
        <v>0.75</v>
      </c>
      <c r="H88" t="s">
        <v>28</v>
      </c>
      <c r="I88" t="s">
        <v>31</v>
      </c>
      <c r="J88" t="s">
        <v>36</v>
      </c>
      <c r="K88" s="9">
        <v>44721</v>
      </c>
      <c r="L88" t="s">
        <v>20</v>
      </c>
      <c r="Q88" s="7">
        <v>44721</v>
      </c>
      <c r="R88" s="7">
        <f>IF(EDATE(June[[#This Row],[Closed Date]],1)=31,"",EDATE(June[[#This Row],[Closed Date]],1))</f>
        <v>44751</v>
      </c>
      <c r="S88" t="s">
        <v>20</v>
      </c>
    </row>
    <row r="89" spans="1:19" x14ac:dyDescent="0.25">
      <c r="A89" s="13" t="s">
        <v>117</v>
      </c>
      <c r="B89" s="6">
        <v>75231</v>
      </c>
      <c r="E89" t="s">
        <v>278</v>
      </c>
      <c r="F89" t="s">
        <v>22</v>
      </c>
      <c r="G89">
        <v>3</v>
      </c>
      <c r="H89" t="s">
        <v>28</v>
      </c>
      <c r="I89" t="s">
        <v>53</v>
      </c>
      <c r="J89" t="s">
        <v>38</v>
      </c>
      <c r="K89" s="9">
        <v>44721</v>
      </c>
      <c r="L89" t="s">
        <v>21</v>
      </c>
      <c r="M89">
        <v>27</v>
      </c>
      <c r="R89" s="7" t="str">
        <f>IF(EDATE(June[[#This Row],[Closed Date]],1)=31,"",EDATE(June[[#This Row],[Closed Date]],1))</f>
        <v/>
      </c>
    </row>
    <row r="90" spans="1:19" x14ac:dyDescent="0.25">
      <c r="A90" t="s">
        <v>180</v>
      </c>
      <c r="B90" s="6">
        <v>75080</v>
      </c>
      <c r="E90" t="s">
        <v>288</v>
      </c>
      <c r="F90" t="s">
        <v>22</v>
      </c>
      <c r="G90">
        <v>7</v>
      </c>
      <c r="H90" t="s">
        <v>28</v>
      </c>
      <c r="I90" t="s">
        <v>31</v>
      </c>
      <c r="J90" t="s">
        <v>38</v>
      </c>
      <c r="K90" s="9">
        <v>44721</v>
      </c>
      <c r="L90" t="s">
        <v>20</v>
      </c>
      <c r="Q90" s="7">
        <v>44721</v>
      </c>
      <c r="R90" s="7">
        <f>IF(EDATE(June[[#This Row],[Closed Date]],1)=31,"",EDATE(June[[#This Row],[Closed Date]],1))</f>
        <v>44751</v>
      </c>
      <c r="S90" t="s">
        <v>20</v>
      </c>
    </row>
    <row r="91" spans="1:19" x14ac:dyDescent="0.25">
      <c r="A91" t="s">
        <v>122</v>
      </c>
      <c r="B91" s="6">
        <v>75228</v>
      </c>
      <c r="E91" t="s">
        <v>273</v>
      </c>
      <c r="F91" t="s">
        <v>22</v>
      </c>
      <c r="G91">
        <v>5</v>
      </c>
      <c r="H91" t="s">
        <v>30</v>
      </c>
      <c r="I91" t="s">
        <v>35</v>
      </c>
      <c r="K91" s="9">
        <v>44721</v>
      </c>
      <c r="L91" t="s">
        <v>21</v>
      </c>
      <c r="M91">
        <v>27</v>
      </c>
      <c r="R91" s="7" t="str">
        <f>IF(EDATE(June[[#This Row],[Closed Date]],1)=31,"",EDATE(June[[#This Row],[Closed Date]],1))</f>
        <v/>
      </c>
    </row>
    <row r="92" spans="1:19" x14ac:dyDescent="0.25">
      <c r="A92" t="s">
        <v>100</v>
      </c>
      <c r="B92" s="6">
        <v>75231</v>
      </c>
      <c r="E92" t="s">
        <v>282</v>
      </c>
      <c r="F92" t="s">
        <v>22</v>
      </c>
      <c r="G92">
        <v>1</v>
      </c>
      <c r="H92" t="s">
        <v>32</v>
      </c>
      <c r="I92" t="s">
        <v>31</v>
      </c>
      <c r="K92" s="9">
        <v>44721</v>
      </c>
      <c r="L92" t="s">
        <v>20</v>
      </c>
      <c r="Q92" s="7">
        <v>44721</v>
      </c>
      <c r="R92" s="7">
        <f>IF(EDATE(June[[#This Row],[Closed Date]],1)=31,"",EDATE(June[[#This Row],[Closed Date]],1))</f>
        <v>44751</v>
      </c>
      <c r="S92" t="s">
        <v>20</v>
      </c>
    </row>
    <row r="93" spans="1:19" x14ac:dyDescent="0.25">
      <c r="A93" t="s">
        <v>99</v>
      </c>
      <c r="B93" s="6">
        <v>75229</v>
      </c>
      <c r="E93" t="s">
        <v>292</v>
      </c>
      <c r="F93" t="s">
        <v>22</v>
      </c>
      <c r="G93">
        <v>6</v>
      </c>
      <c r="H93" t="s">
        <v>28</v>
      </c>
      <c r="I93" t="s">
        <v>31</v>
      </c>
      <c r="K93" s="9">
        <v>44721</v>
      </c>
      <c r="L93" t="s">
        <v>20</v>
      </c>
      <c r="Q93" s="7">
        <v>44721</v>
      </c>
      <c r="R93" s="7">
        <f>IF(EDATE(June[[#This Row],[Closed Date]],1)=31,"",EDATE(June[[#This Row],[Closed Date]],1))</f>
        <v>44751</v>
      </c>
      <c r="S93" t="s">
        <v>21</v>
      </c>
    </row>
    <row r="94" spans="1:19" x14ac:dyDescent="0.25">
      <c r="A94" t="s">
        <v>107</v>
      </c>
      <c r="B94" s="6">
        <v>75237</v>
      </c>
      <c r="E94" t="s">
        <v>287</v>
      </c>
      <c r="F94" t="s">
        <v>22</v>
      </c>
      <c r="G94">
        <v>4</v>
      </c>
      <c r="H94" t="s">
        <v>32</v>
      </c>
      <c r="I94" t="s">
        <v>31</v>
      </c>
      <c r="J94" t="s">
        <v>52</v>
      </c>
      <c r="K94" s="9">
        <v>44722</v>
      </c>
      <c r="L94" t="s">
        <v>20</v>
      </c>
      <c r="N94" t="s">
        <v>47</v>
      </c>
      <c r="Q94" s="7">
        <v>44723</v>
      </c>
      <c r="R94" s="7">
        <f>IF(EDATE(June[[#This Row],[Closed Date]],1)=31,"",EDATE(June[[#This Row],[Closed Date]],1))</f>
        <v>44753</v>
      </c>
      <c r="S94" t="s">
        <v>20</v>
      </c>
    </row>
    <row r="95" spans="1:19" x14ac:dyDescent="0.25">
      <c r="A95" t="s">
        <v>114</v>
      </c>
      <c r="B95" s="6">
        <v>75220</v>
      </c>
      <c r="E95" t="s">
        <v>279</v>
      </c>
      <c r="F95" t="s">
        <v>22</v>
      </c>
      <c r="G95">
        <v>7</v>
      </c>
      <c r="H95" t="s">
        <v>32</v>
      </c>
      <c r="I95" t="s">
        <v>31</v>
      </c>
      <c r="J95" t="s">
        <v>52</v>
      </c>
      <c r="K95" s="9">
        <v>44722</v>
      </c>
      <c r="L95" t="s">
        <v>20</v>
      </c>
      <c r="N95" t="s">
        <v>47</v>
      </c>
      <c r="Q95" s="7">
        <v>44722</v>
      </c>
      <c r="R95" s="7">
        <f>IF(EDATE(June[[#This Row],[Closed Date]],1)=31,"",EDATE(June[[#This Row],[Closed Date]],1))</f>
        <v>44752</v>
      </c>
      <c r="S95" t="s">
        <v>20</v>
      </c>
    </row>
    <row r="96" spans="1:19" x14ac:dyDescent="0.25">
      <c r="A96" s="13" t="s">
        <v>123</v>
      </c>
      <c r="B96" s="6">
        <v>75253</v>
      </c>
      <c r="E96" t="s">
        <v>280</v>
      </c>
      <c r="F96" t="s">
        <v>22</v>
      </c>
      <c r="G96">
        <v>10</v>
      </c>
      <c r="H96" t="s">
        <v>28</v>
      </c>
      <c r="I96" t="s">
        <v>53</v>
      </c>
      <c r="J96" t="s">
        <v>40</v>
      </c>
      <c r="K96" s="9">
        <v>44722</v>
      </c>
      <c r="L96" t="s">
        <v>21</v>
      </c>
      <c r="M96">
        <v>18</v>
      </c>
      <c r="R96" s="7" t="str">
        <f>IF(EDATE(June[[#This Row],[Closed Date]],1)=31,"",EDATE(June[[#This Row],[Closed Date]],1))</f>
        <v/>
      </c>
    </row>
    <row r="97" spans="1:19" x14ac:dyDescent="0.25">
      <c r="A97" t="s">
        <v>103</v>
      </c>
      <c r="B97" s="6">
        <v>75224</v>
      </c>
      <c r="E97" t="s">
        <v>280</v>
      </c>
      <c r="F97" t="s">
        <v>22</v>
      </c>
      <c r="G97">
        <v>3</v>
      </c>
      <c r="H97" t="s">
        <v>28</v>
      </c>
      <c r="I97" t="s">
        <v>53</v>
      </c>
      <c r="J97" t="s">
        <v>40</v>
      </c>
      <c r="K97" s="9">
        <v>44722</v>
      </c>
      <c r="L97" t="s">
        <v>20</v>
      </c>
      <c r="M97">
        <v>34</v>
      </c>
      <c r="N97" t="s">
        <v>54</v>
      </c>
      <c r="O97">
        <v>55</v>
      </c>
      <c r="P97">
        <v>45</v>
      </c>
      <c r="Q97" s="7">
        <v>44728</v>
      </c>
      <c r="R97" s="7">
        <f>IF(EDATE(June[[#This Row],[Closed Date]],1)=31,"",EDATE(June[[#This Row],[Closed Date]],1))</f>
        <v>44758</v>
      </c>
      <c r="S97" t="s">
        <v>20</v>
      </c>
    </row>
    <row r="98" spans="1:19" x14ac:dyDescent="0.25">
      <c r="A98" s="13" t="s">
        <v>152</v>
      </c>
      <c r="B98" s="6">
        <v>75244</v>
      </c>
      <c r="E98" t="s">
        <v>313</v>
      </c>
      <c r="F98" t="s">
        <v>22</v>
      </c>
      <c r="G98">
        <v>4</v>
      </c>
      <c r="H98" t="s">
        <v>28</v>
      </c>
      <c r="I98" t="s">
        <v>53</v>
      </c>
      <c r="J98" t="s">
        <v>38</v>
      </c>
      <c r="K98" s="9">
        <v>44722</v>
      </c>
      <c r="L98" t="s">
        <v>21</v>
      </c>
      <c r="M98">
        <v>20</v>
      </c>
      <c r="R98" s="7" t="str">
        <f>IF(EDATE(June[[#This Row],[Closed Date]],1)=31,"",EDATE(June[[#This Row],[Closed Date]],1))</f>
        <v/>
      </c>
    </row>
    <row r="99" spans="1:19" x14ac:dyDescent="0.25">
      <c r="A99" t="s">
        <v>258</v>
      </c>
      <c r="B99" s="6">
        <v>75202</v>
      </c>
      <c r="E99" t="s">
        <v>308</v>
      </c>
      <c r="F99" t="s">
        <v>23</v>
      </c>
      <c r="G99">
        <v>8</v>
      </c>
      <c r="H99" t="s">
        <v>28</v>
      </c>
      <c r="I99" t="s">
        <v>31</v>
      </c>
      <c r="K99" s="9">
        <v>44722</v>
      </c>
      <c r="L99" t="s">
        <v>20</v>
      </c>
      <c r="Q99" s="7">
        <v>44722</v>
      </c>
      <c r="R99" s="7">
        <f>IF(EDATE(June[[#This Row],[Closed Date]],1)=31,"",EDATE(June[[#This Row],[Closed Date]],1))</f>
        <v>44752</v>
      </c>
      <c r="S99" t="s">
        <v>20</v>
      </c>
    </row>
    <row r="100" spans="1:19" x14ac:dyDescent="0.25">
      <c r="A100" t="s">
        <v>102</v>
      </c>
      <c r="B100" s="6">
        <v>75214</v>
      </c>
      <c r="E100" t="s">
        <v>288</v>
      </c>
      <c r="F100" t="s">
        <v>23</v>
      </c>
      <c r="G100">
        <v>8</v>
      </c>
      <c r="H100" t="s">
        <v>28</v>
      </c>
      <c r="I100" t="s">
        <v>31</v>
      </c>
      <c r="K100" s="9">
        <v>44722</v>
      </c>
      <c r="L100" t="s">
        <v>20</v>
      </c>
      <c r="Q100" s="7">
        <v>44722</v>
      </c>
      <c r="R100" s="7">
        <f>IF(EDATE(June[[#This Row],[Closed Date]],1)=31,"",EDATE(June[[#This Row],[Closed Date]],1))</f>
        <v>44752</v>
      </c>
      <c r="S100" t="s">
        <v>20</v>
      </c>
    </row>
    <row r="101" spans="1:19" x14ac:dyDescent="0.25">
      <c r="A101" t="s">
        <v>258</v>
      </c>
      <c r="B101" s="6">
        <v>75226</v>
      </c>
      <c r="E101" t="s">
        <v>290</v>
      </c>
      <c r="F101" t="s">
        <v>23</v>
      </c>
      <c r="G101">
        <v>2</v>
      </c>
      <c r="H101" t="s">
        <v>28</v>
      </c>
      <c r="I101" t="s">
        <v>31</v>
      </c>
      <c r="K101" s="9">
        <v>44722</v>
      </c>
      <c r="L101" t="s">
        <v>20</v>
      </c>
      <c r="Q101" s="7">
        <v>44722</v>
      </c>
      <c r="R101" s="7">
        <f>IF(EDATE(June[[#This Row],[Closed Date]],1)=31,"",EDATE(June[[#This Row],[Closed Date]],1))</f>
        <v>44752</v>
      </c>
      <c r="S101" t="s">
        <v>20</v>
      </c>
    </row>
    <row r="102" spans="1:19" x14ac:dyDescent="0.25">
      <c r="A102" s="13" t="s">
        <v>225</v>
      </c>
      <c r="B102" s="13">
        <v>75220</v>
      </c>
      <c r="E102" t="s">
        <v>268</v>
      </c>
      <c r="F102" t="s">
        <v>22</v>
      </c>
      <c r="G102">
        <v>8</v>
      </c>
      <c r="H102" t="s">
        <v>28</v>
      </c>
      <c r="I102" t="s">
        <v>33</v>
      </c>
      <c r="J102" t="s">
        <v>42</v>
      </c>
      <c r="K102" s="9">
        <v>44723</v>
      </c>
      <c r="L102" t="s">
        <v>21</v>
      </c>
      <c r="M102">
        <v>12</v>
      </c>
      <c r="R102" s="7" t="str">
        <f>IF(EDATE(June[[#This Row],[Closed Date]],1)=31,"",EDATE(June[[#This Row],[Closed Date]],1))</f>
        <v/>
      </c>
    </row>
    <row r="103" spans="1:19" x14ac:dyDescent="0.25">
      <c r="A103" s="13" t="s">
        <v>158</v>
      </c>
      <c r="B103" s="13">
        <v>75203</v>
      </c>
      <c r="E103" t="s">
        <v>319</v>
      </c>
      <c r="F103" t="s">
        <v>22</v>
      </c>
      <c r="G103">
        <v>1</v>
      </c>
      <c r="H103" t="s">
        <v>28</v>
      </c>
      <c r="I103" t="s">
        <v>33</v>
      </c>
      <c r="J103" t="s">
        <v>39</v>
      </c>
      <c r="K103" s="9">
        <v>44723</v>
      </c>
      <c r="L103" t="s">
        <v>21</v>
      </c>
      <c r="M103">
        <v>22</v>
      </c>
      <c r="R103" s="7" t="str">
        <f>IF(EDATE(June[[#This Row],[Closed Date]],1)=31,"",EDATE(June[[#This Row],[Closed Date]],1))</f>
        <v/>
      </c>
    </row>
    <row r="104" spans="1:19" x14ac:dyDescent="0.25">
      <c r="A104" s="13" t="s">
        <v>111</v>
      </c>
      <c r="B104" s="13">
        <v>75287</v>
      </c>
      <c r="E104" t="s">
        <v>287</v>
      </c>
      <c r="F104" t="s">
        <v>23</v>
      </c>
      <c r="G104">
        <v>5</v>
      </c>
      <c r="H104" t="s">
        <v>28</v>
      </c>
      <c r="I104" t="s">
        <v>53</v>
      </c>
      <c r="J104" t="s">
        <v>39</v>
      </c>
      <c r="K104" s="9">
        <v>44723</v>
      </c>
      <c r="L104" t="s">
        <v>20</v>
      </c>
      <c r="M104">
        <v>37</v>
      </c>
      <c r="N104" t="s">
        <v>54</v>
      </c>
      <c r="O104">
        <v>56</v>
      </c>
      <c r="P104">
        <v>40</v>
      </c>
      <c r="Q104" s="7">
        <v>44728</v>
      </c>
      <c r="R104" s="7">
        <f>IF(EDATE(June[[#This Row],[Closed Date]],1)=31,"",EDATE(June[[#This Row],[Closed Date]],1))</f>
        <v>44758</v>
      </c>
      <c r="S104" t="s">
        <v>20</v>
      </c>
    </row>
    <row r="105" spans="1:19" x14ac:dyDescent="0.25">
      <c r="A105" s="13" t="s">
        <v>188</v>
      </c>
      <c r="B105" s="13">
        <v>75224</v>
      </c>
      <c r="E105" t="s">
        <v>272</v>
      </c>
      <c r="F105" t="s">
        <v>22</v>
      </c>
      <c r="G105">
        <v>6</v>
      </c>
      <c r="H105" t="s">
        <v>28</v>
      </c>
      <c r="I105" t="s">
        <v>33</v>
      </c>
      <c r="J105" t="s">
        <v>40</v>
      </c>
      <c r="K105" s="9">
        <v>44723</v>
      </c>
      <c r="L105" t="s">
        <v>21</v>
      </c>
      <c r="M105">
        <v>8</v>
      </c>
      <c r="R105" s="7" t="str">
        <f>IF(EDATE(June[[#This Row],[Closed Date]],1)=31,"",EDATE(June[[#This Row],[Closed Date]],1))</f>
        <v/>
      </c>
    </row>
    <row r="106" spans="1:19" x14ac:dyDescent="0.25">
      <c r="A106" s="4" t="s">
        <v>134</v>
      </c>
      <c r="B106" s="13">
        <v>75233</v>
      </c>
      <c r="E106" t="s">
        <v>318</v>
      </c>
      <c r="F106" t="s">
        <v>22</v>
      </c>
      <c r="G106">
        <v>4</v>
      </c>
      <c r="H106" t="s">
        <v>29</v>
      </c>
      <c r="I106" t="s">
        <v>34</v>
      </c>
      <c r="J106" t="s">
        <v>44</v>
      </c>
      <c r="K106" s="9">
        <v>44723</v>
      </c>
      <c r="L106" t="s">
        <v>21</v>
      </c>
      <c r="R106" s="7" t="str">
        <f>IF(EDATE(June[[#This Row],[Closed Date]],1)=31,"",EDATE(June[[#This Row],[Closed Date]],1))</f>
        <v/>
      </c>
    </row>
    <row r="107" spans="1:19" x14ac:dyDescent="0.25">
      <c r="A107" s="6" t="s">
        <v>59</v>
      </c>
      <c r="B107" s="13">
        <v>75241</v>
      </c>
      <c r="E107" t="s">
        <v>276</v>
      </c>
      <c r="F107" t="s">
        <v>23</v>
      </c>
      <c r="G107">
        <v>5</v>
      </c>
      <c r="H107" t="s">
        <v>29</v>
      </c>
      <c r="I107" t="s">
        <v>33</v>
      </c>
      <c r="J107" t="s">
        <v>43</v>
      </c>
      <c r="K107" s="9">
        <v>44723</v>
      </c>
      <c r="L107" t="s">
        <v>20</v>
      </c>
      <c r="M107">
        <v>36</v>
      </c>
      <c r="O107" t="s">
        <v>323</v>
      </c>
      <c r="P107">
        <v>500</v>
      </c>
      <c r="Q107" s="7">
        <v>44732</v>
      </c>
      <c r="R107" s="7">
        <f>IF(EDATE(June[[#This Row],[Closed Date]],1)=31,"",EDATE(June[[#This Row],[Closed Date]],1))</f>
        <v>44762</v>
      </c>
      <c r="S107" t="s">
        <v>20</v>
      </c>
    </row>
    <row r="108" spans="1:19" x14ac:dyDescent="0.25">
      <c r="A108" s="6" t="s">
        <v>233</v>
      </c>
      <c r="B108" s="13">
        <v>75249</v>
      </c>
      <c r="E108" t="s">
        <v>267</v>
      </c>
      <c r="F108" t="s">
        <v>23</v>
      </c>
      <c r="G108">
        <v>1</v>
      </c>
      <c r="H108" t="s">
        <v>28</v>
      </c>
      <c r="I108" t="s">
        <v>33</v>
      </c>
      <c r="J108" t="s">
        <v>38</v>
      </c>
      <c r="K108" s="9">
        <v>44723</v>
      </c>
      <c r="L108" t="s">
        <v>20</v>
      </c>
      <c r="M108">
        <v>29</v>
      </c>
      <c r="N108" t="s">
        <v>55</v>
      </c>
      <c r="O108">
        <v>47</v>
      </c>
      <c r="P108">
        <v>70</v>
      </c>
      <c r="Q108" s="7">
        <v>44729</v>
      </c>
      <c r="R108" s="7">
        <f>IF(EDATE(June[[#This Row],[Closed Date]],1)=31,"",EDATE(June[[#This Row],[Closed Date]],1))</f>
        <v>44759</v>
      </c>
      <c r="S108" t="s">
        <v>20</v>
      </c>
    </row>
    <row r="109" spans="1:19" x14ac:dyDescent="0.25">
      <c r="A109" s="6" t="s">
        <v>127</v>
      </c>
      <c r="B109" s="13">
        <v>75229</v>
      </c>
      <c r="E109" t="s">
        <v>313</v>
      </c>
      <c r="F109" t="s">
        <v>23</v>
      </c>
      <c r="G109">
        <v>4</v>
      </c>
      <c r="H109" t="s">
        <v>28</v>
      </c>
      <c r="I109" t="s">
        <v>31</v>
      </c>
      <c r="J109" t="s">
        <v>38</v>
      </c>
      <c r="K109" s="9">
        <v>44723</v>
      </c>
      <c r="L109" t="s">
        <v>20</v>
      </c>
      <c r="Q109" s="7">
        <v>44723</v>
      </c>
      <c r="R109" s="7">
        <f>IF(EDATE(June[[#This Row],[Closed Date]],1)=31,"",EDATE(June[[#This Row],[Closed Date]],1))</f>
        <v>44753</v>
      </c>
      <c r="S109" t="s">
        <v>20</v>
      </c>
    </row>
    <row r="110" spans="1:19" x14ac:dyDescent="0.25">
      <c r="A110" s="6" t="s">
        <v>215</v>
      </c>
      <c r="B110" s="13">
        <v>75254</v>
      </c>
      <c r="E110" t="s">
        <v>274</v>
      </c>
      <c r="F110" t="s">
        <v>23</v>
      </c>
      <c r="G110">
        <v>1</v>
      </c>
      <c r="H110" t="s">
        <v>30</v>
      </c>
      <c r="I110" t="s">
        <v>34</v>
      </c>
      <c r="K110" s="9">
        <v>44723</v>
      </c>
      <c r="L110" t="s">
        <v>21</v>
      </c>
      <c r="R110" s="7" t="str">
        <f>IF(EDATE(June[[#This Row],[Closed Date]],1)=31,"",EDATE(June[[#This Row],[Closed Date]],1))</f>
        <v/>
      </c>
    </row>
    <row r="111" spans="1:19" x14ac:dyDescent="0.25">
      <c r="A111" s="6" t="s">
        <v>115</v>
      </c>
      <c r="B111" s="13">
        <v>75237</v>
      </c>
      <c r="E111" t="s">
        <v>286</v>
      </c>
      <c r="F111" t="s">
        <v>23</v>
      </c>
      <c r="G111">
        <v>8</v>
      </c>
      <c r="H111" t="s">
        <v>32</v>
      </c>
      <c r="I111" t="s">
        <v>34</v>
      </c>
      <c r="K111" s="9">
        <v>44723</v>
      </c>
      <c r="L111" t="s">
        <v>21</v>
      </c>
      <c r="R111" s="7" t="str">
        <f>IF(EDATE(June[[#This Row],[Closed Date]],1)=31,"",EDATE(June[[#This Row],[Closed Date]],1))</f>
        <v/>
      </c>
    </row>
    <row r="112" spans="1:19" x14ac:dyDescent="0.25">
      <c r="A112" s="6" t="s">
        <v>207</v>
      </c>
      <c r="B112" s="13">
        <v>75223</v>
      </c>
      <c r="E112" t="s">
        <v>273</v>
      </c>
      <c r="F112" t="s">
        <v>23</v>
      </c>
      <c r="G112">
        <v>4</v>
      </c>
      <c r="H112" t="s">
        <v>32</v>
      </c>
      <c r="I112" t="s">
        <v>53</v>
      </c>
      <c r="K112" s="9">
        <v>44723</v>
      </c>
      <c r="L112" t="s">
        <v>21</v>
      </c>
      <c r="M112">
        <v>18</v>
      </c>
      <c r="R112" s="7" t="str">
        <f>IF(EDATE(June[[#This Row],[Closed Date]],1)=31,"",EDATE(June[[#This Row],[Closed Date]],1))</f>
        <v/>
      </c>
    </row>
    <row r="113" spans="1:19" x14ac:dyDescent="0.25">
      <c r="A113" s="6" t="s">
        <v>145</v>
      </c>
      <c r="B113" s="13">
        <v>75249</v>
      </c>
      <c r="E113" t="s">
        <v>275</v>
      </c>
      <c r="F113" t="s">
        <v>22</v>
      </c>
      <c r="G113">
        <v>2</v>
      </c>
      <c r="H113" t="s">
        <v>28</v>
      </c>
      <c r="I113" t="s">
        <v>31</v>
      </c>
      <c r="K113" s="9">
        <v>44723</v>
      </c>
      <c r="L113" t="s">
        <v>20</v>
      </c>
      <c r="Q113" s="7">
        <v>44723</v>
      </c>
      <c r="R113" s="7">
        <f>IF(EDATE(June[[#This Row],[Closed Date]],1)=31,"",EDATE(June[[#This Row],[Closed Date]],1))</f>
        <v>44753</v>
      </c>
      <c r="S113" t="s">
        <v>20</v>
      </c>
    </row>
    <row r="114" spans="1:19" x14ac:dyDescent="0.25">
      <c r="A114" s="6" t="s">
        <v>120</v>
      </c>
      <c r="B114" s="13">
        <v>75203</v>
      </c>
      <c r="E114" t="s">
        <v>303</v>
      </c>
      <c r="F114" t="s">
        <v>22</v>
      </c>
      <c r="G114">
        <v>9</v>
      </c>
      <c r="H114" t="s">
        <v>32</v>
      </c>
      <c r="I114" t="s">
        <v>34</v>
      </c>
      <c r="J114" t="s">
        <v>52</v>
      </c>
      <c r="K114" s="9">
        <v>44724</v>
      </c>
      <c r="L114" t="s">
        <v>20</v>
      </c>
      <c r="N114" t="s">
        <v>47</v>
      </c>
      <c r="Q114" s="7">
        <v>44729</v>
      </c>
      <c r="R114" s="7">
        <f>IF(EDATE(June[[#This Row],[Closed Date]],1)=31,"",EDATE(June[[#This Row],[Closed Date]],1))</f>
        <v>44759</v>
      </c>
      <c r="S114" t="s">
        <v>20</v>
      </c>
    </row>
    <row r="115" spans="1:19" x14ac:dyDescent="0.25">
      <c r="A115" s="6" t="s">
        <v>195</v>
      </c>
      <c r="B115" s="13">
        <v>75206</v>
      </c>
      <c r="E115" t="s">
        <v>299</v>
      </c>
      <c r="F115" t="s">
        <v>23</v>
      </c>
      <c r="G115">
        <v>3</v>
      </c>
      <c r="H115" t="s">
        <v>28</v>
      </c>
      <c r="I115" t="s">
        <v>33</v>
      </c>
      <c r="J115" t="s">
        <v>42</v>
      </c>
      <c r="K115" s="9">
        <v>44724</v>
      </c>
      <c r="L115" t="s">
        <v>21</v>
      </c>
      <c r="M115">
        <v>21</v>
      </c>
      <c r="R115" s="7" t="str">
        <f>IF(EDATE(June[[#This Row],[Closed Date]],1)=31,"",EDATE(June[[#This Row],[Closed Date]],1))</f>
        <v/>
      </c>
    </row>
    <row r="116" spans="1:19" x14ac:dyDescent="0.25">
      <c r="A116" s="6" t="s">
        <v>101</v>
      </c>
      <c r="B116" s="13">
        <v>75236</v>
      </c>
      <c r="E116" t="s">
        <v>274</v>
      </c>
      <c r="F116" t="s">
        <v>22</v>
      </c>
      <c r="G116">
        <v>1</v>
      </c>
      <c r="H116" t="s">
        <v>28</v>
      </c>
      <c r="I116" t="s">
        <v>33</v>
      </c>
      <c r="J116" t="s">
        <v>40</v>
      </c>
      <c r="K116" s="9">
        <v>44724</v>
      </c>
      <c r="L116" t="s">
        <v>21</v>
      </c>
      <c r="M116">
        <v>21</v>
      </c>
      <c r="R116" s="7" t="str">
        <f>IF(EDATE(June[[#This Row],[Closed Date]],1)=31,"",EDATE(June[[#This Row],[Closed Date]],1))</f>
        <v/>
      </c>
    </row>
    <row r="117" spans="1:19" x14ac:dyDescent="0.25">
      <c r="A117" s="6" t="s">
        <v>224</v>
      </c>
      <c r="B117" s="13">
        <v>75237</v>
      </c>
      <c r="E117" t="s">
        <v>276</v>
      </c>
      <c r="F117" t="s">
        <v>22</v>
      </c>
      <c r="G117">
        <v>4</v>
      </c>
      <c r="H117" t="s">
        <v>28</v>
      </c>
      <c r="I117" t="s">
        <v>31</v>
      </c>
      <c r="J117" t="s">
        <v>40</v>
      </c>
      <c r="K117" s="9">
        <v>44724</v>
      </c>
      <c r="L117" t="s">
        <v>20</v>
      </c>
      <c r="Q117" s="7">
        <v>44724</v>
      </c>
      <c r="R117" s="7">
        <f>IF(EDATE(June[[#This Row],[Closed Date]],1)=31,"",EDATE(June[[#This Row],[Closed Date]],1))</f>
        <v>44754</v>
      </c>
      <c r="S117" t="s">
        <v>20</v>
      </c>
    </row>
    <row r="118" spans="1:19" x14ac:dyDescent="0.25">
      <c r="A118" s="6" t="s">
        <v>189</v>
      </c>
      <c r="B118" s="13">
        <v>75240</v>
      </c>
      <c r="E118" t="s">
        <v>307</v>
      </c>
      <c r="F118" t="s">
        <v>22</v>
      </c>
      <c r="G118">
        <v>2</v>
      </c>
      <c r="H118" t="s">
        <v>28</v>
      </c>
      <c r="I118" t="s">
        <v>31</v>
      </c>
      <c r="J118" t="s">
        <v>38</v>
      </c>
      <c r="K118" s="9">
        <v>44724</v>
      </c>
      <c r="L118" t="s">
        <v>20</v>
      </c>
      <c r="Q118" s="7">
        <v>44724</v>
      </c>
      <c r="R118" s="7">
        <f>IF(EDATE(June[[#This Row],[Closed Date]],1)=31,"",EDATE(June[[#This Row],[Closed Date]],1))</f>
        <v>44754</v>
      </c>
      <c r="S118" t="s">
        <v>20</v>
      </c>
    </row>
    <row r="119" spans="1:19" x14ac:dyDescent="0.25">
      <c r="A119" s="6" t="s">
        <v>116</v>
      </c>
      <c r="B119" s="13">
        <v>75203</v>
      </c>
      <c r="E119" t="s">
        <v>283</v>
      </c>
      <c r="F119" t="s">
        <v>22</v>
      </c>
      <c r="G119">
        <v>7</v>
      </c>
      <c r="H119" t="s">
        <v>30</v>
      </c>
      <c r="I119" t="s">
        <v>31</v>
      </c>
      <c r="K119" s="9">
        <v>44724</v>
      </c>
      <c r="L119" t="s">
        <v>20</v>
      </c>
      <c r="Q119" s="7">
        <v>44724</v>
      </c>
      <c r="R119" s="7">
        <f>IF(EDATE(June[[#This Row],[Closed Date]],1)=31,"",EDATE(June[[#This Row],[Closed Date]],1))</f>
        <v>44754</v>
      </c>
      <c r="S119" t="s">
        <v>20</v>
      </c>
    </row>
    <row r="120" spans="1:19" x14ac:dyDescent="0.25">
      <c r="A120" s="6" t="s">
        <v>132</v>
      </c>
      <c r="B120" s="13">
        <v>75208</v>
      </c>
      <c r="E120" t="s">
        <v>273</v>
      </c>
      <c r="F120" t="s">
        <v>22</v>
      </c>
      <c r="G120">
        <v>12</v>
      </c>
      <c r="H120" t="s">
        <v>30</v>
      </c>
      <c r="I120" t="s">
        <v>35</v>
      </c>
      <c r="K120" s="9">
        <v>44724</v>
      </c>
      <c r="L120" t="s">
        <v>20</v>
      </c>
      <c r="M120">
        <v>36</v>
      </c>
      <c r="N120" t="s">
        <v>48</v>
      </c>
      <c r="O120">
        <v>13</v>
      </c>
      <c r="P120">
        <v>450</v>
      </c>
      <c r="Q120" s="7">
        <v>44736</v>
      </c>
      <c r="R120" s="7">
        <f>IF(EDATE(June[[#This Row],[Closed Date]],1)=31,"",EDATE(June[[#This Row],[Closed Date]],1))</f>
        <v>44766</v>
      </c>
      <c r="S120" t="s">
        <v>20</v>
      </c>
    </row>
    <row r="121" spans="1:19" x14ac:dyDescent="0.25">
      <c r="A121" s="6" t="s">
        <v>169</v>
      </c>
      <c r="B121" s="13">
        <v>75203</v>
      </c>
      <c r="E121" t="s">
        <v>282</v>
      </c>
      <c r="F121" t="s">
        <v>23</v>
      </c>
      <c r="G121">
        <v>7</v>
      </c>
      <c r="H121" t="s">
        <v>32</v>
      </c>
      <c r="I121" t="s">
        <v>53</v>
      </c>
      <c r="K121" s="9">
        <v>44724</v>
      </c>
      <c r="L121" t="s">
        <v>21</v>
      </c>
      <c r="M121">
        <v>17</v>
      </c>
      <c r="R121" s="7" t="str">
        <f>IF(EDATE(June[[#This Row],[Closed Date]],1)=31,"",EDATE(June[[#This Row],[Closed Date]],1))</f>
        <v/>
      </c>
    </row>
    <row r="122" spans="1:19" x14ac:dyDescent="0.25">
      <c r="A122" s="6" t="s">
        <v>179</v>
      </c>
      <c r="B122" s="13">
        <v>75287</v>
      </c>
      <c r="E122" t="s">
        <v>265</v>
      </c>
      <c r="F122" t="s">
        <v>22</v>
      </c>
      <c r="G122">
        <v>1</v>
      </c>
      <c r="H122" t="s">
        <v>32</v>
      </c>
      <c r="I122" t="s">
        <v>31</v>
      </c>
      <c r="K122" s="9">
        <v>44724</v>
      </c>
      <c r="L122" t="s">
        <v>20</v>
      </c>
      <c r="Q122" s="7">
        <v>44724</v>
      </c>
      <c r="R122" s="7">
        <f>IF(EDATE(June[[#This Row],[Closed Date]],1)=31,"",EDATE(June[[#This Row],[Closed Date]],1))</f>
        <v>44754</v>
      </c>
      <c r="S122" t="s">
        <v>20</v>
      </c>
    </row>
    <row r="123" spans="1:19" x14ac:dyDescent="0.25">
      <c r="A123" s="6" t="s">
        <v>118</v>
      </c>
      <c r="B123" s="13">
        <v>75253</v>
      </c>
      <c r="E123" t="s">
        <v>291</v>
      </c>
      <c r="F123" t="s">
        <v>22</v>
      </c>
      <c r="G123">
        <v>11</v>
      </c>
      <c r="H123" t="s">
        <v>32</v>
      </c>
      <c r="I123" t="s">
        <v>31</v>
      </c>
      <c r="K123" s="9">
        <v>44724</v>
      </c>
      <c r="L123" t="s">
        <v>20</v>
      </c>
      <c r="Q123" s="7">
        <v>44724</v>
      </c>
      <c r="R123" s="7">
        <f>IF(EDATE(June[[#This Row],[Closed Date]],1)=31,"",EDATE(June[[#This Row],[Closed Date]],1))</f>
        <v>44754</v>
      </c>
      <c r="S123" t="s">
        <v>20</v>
      </c>
    </row>
    <row r="124" spans="1:19" x14ac:dyDescent="0.25">
      <c r="A124" s="6" t="s">
        <v>95</v>
      </c>
      <c r="B124" s="13">
        <v>75224</v>
      </c>
      <c r="E124" t="s">
        <v>280</v>
      </c>
      <c r="F124" t="s">
        <v>22</v>
      </c>
      <c r="G124">
        <v>1</v>
      </c>
      <c r="H124" t="s">
        <v>32</v>
      </c>
      <c r="I124" t="s">
        <v>31</v>
      </c>
      <c r="K124" s="9">
        <v>44724</v>
      </c>
      <c r="L124" t="s">
        <v>20</v>
      </c>
      <c r="Q124" s="7">
        <v>44726</v>
      </c>
      <c r="R124" s="7">
        <f>IF(EDATE(June[[#This Row],[Closed Date]],1)=31,"",EDATE(June[[#This Row],[Closed Date]],1))</f>
        <v>44756</v>
      </c>
      <c r="S124" t="s">
        <v>20</v>
      </c>
    </row>
    <row r="125" spans="1:19" x14ac:dyDescent="0.25">
      <c r="A125" s="6" t="s">
        <v>244</v>
      </c>
      <c r="B125" s="13">
        <v>75244</v>
      </c>
      <c r="E125" t="s">
        <v>305</v>
      </c>
      <c r="F125" t="s">
        <v>23</v>
      </c>
      <c r="G125">
        <v>4</v>
      </c>
      <c r="H125" t="s">
        <v>28</v>
      </c>
      <c r="I125" t="s">
        <v>31</v>
      </c>
      <c r="K125" s="9">
        <v>44724</v>
      </c>
      <c r="L125" t="s">
        <v>20</v>
      </c>
      <c r="Q125" s="7">
        <v>44724</v>
      </c>
      <c r="R125" s="7">
        <f>IF(EDATE(June[[#This Row],[Closed Date]],1)=31,"",EDATE(June[[#This Row],[Closed Date]],1))</f>
        <v>44754</v>
      </c>
      <c r="S125" t="s">
        <v>20</v>
      </c>
    </row>
    <row r="126" spans="1:19" x14ac:dyDescent="0.25">
      <c r="A126" s="6" t="s">
        <v>63</v>
      </c>
      <c r="B126" s="13">
        <v>75220</v>
      </c>
      <c r="E126" t="s">
        <v>276</v>
      </c>
      <c r="F126" t="s">
        <v>22</v>
      </c>
      <c r="G126">
        <v>1</v>
      </c>
      <c r="H126" t="s">
        <v>32</v>
      </c>
      <c r="I126" t="s">
        <v>34</v>
      </c>
      <c r="J126" t="s">
        <v>52</v>
      </c>
      <c r="K126" s="9">
        <v>44725</v>
      </c>
      <c r="L126" t="s">
        <v>21</v>
      </c>
      <c r="R126" s="7" t="str">
        <f>IF(EDATE(June[[#This Row],[Closed Date]],1)=31,"",EDATE(June[[#This Row],[Closed Date]],1))</f>
        <v/>
      </c>
    </row>
    <row r="127" spans="1:19" x14ac:dyDescent="0.25">
      <c r="A127" s="6" t="s">
        <v>234</v>
      </c>
      <c r="B127" s="13">
        <v>75231</v>
      </c>
      <c r="E127" t="s">
        <v>287</v>
      </c>
      <c r="F127" t="s">
        <v>22</v>
      </c>
      <c r="G127">
        <v>4</v>
      </c>
      <c r="H127" t="s">
        <v>28</v>
      </c>
      <c r="I127" t="s">
        <v>33</v>
      </c>
      <c r="J127" t="s">
        <v>42</v>
      </c>
      <c r="K127" s="9">
        <v>44725</v>
      </c>
      <c r="L127" t="s">
        <v>21</v>
      </c>
      <c r="M127">
        <v>16</v>
      </c>
      <c r="R127" s="7" t="str">
        <f>IF(EDATE(June[[#This Row],[Closed Date]],1)=31,"",EDATE(June[[#This Row],[Closed Date]],1))</f>
        <v/>
      </c>
    </row>
    <row r="128" spans="1:19" x14ac:dyDescent="0.25">
      <c r="A128" s="6" t="s">
        <v>144</v>
      </c>
      <c r="B128" s="13">
        <v>75249</v>
      </c>
      <c r="E128" t="s">
        <v>306</v>
      </c>
      <c r="F128" t="s">
        <v>22</v>
      </c>
      <c r="G128">
        <v>12</v>
      </c>
      <c r="H128" t="s">
        <v>28</v>
      </c>
      <c r="I128" t="s">
        <v>53</v>
      </c>
      <c r="J128" t="s">
        <v>39</v>
      </c>
      <c r="K128" s="9">
        <v>44725</v>
      </c>
      <c r="L128" t="s">
        <v>20</v>
      </c>
      <c r="M128">
        <v>31</v>
      </c>
      <c r="N128" t="s">
        <v>54</v>
      </c>
      <c r="O128">
        <v>61</v>
      </c>
      <c r="P128">
        <v>50</v>
      </c>
      <c r="Q128" s="7">
        <v>44732</v>
      </c>
      <c r="R128" s="7">
        <f>IF(EDATE(June[[#This Row],[Closed Date]],1)=31,"",EDATE(June[[#This Row],[Closed Date]],1))</f>
        <v>44762</v>
      </c>
      <c r="S128" t="s">
        <v>20</v>
      </c>
    </row>
    <row r="129" spans="1:19" x14ac:dyDescent="0.25">
      <c r="A129" s="6" t="s">
        <v>239</v>
      </c>
      <c r="B129" s="13">
        <v>75249</v>
      </c>
      <c r="E129" t="s">
        <v>283</v>
      </c>
      <c r="F129" t="s">
        <v>22</v>
      </c>
      <c r="G129">
        <v>4</v>
      </c>
      <c r="H129" t="s">
        <v>28</v>
      </c>
      <c r="I129" t="s">
        <v>53</v>
      </c>
      <c r="J129" t="s">
        <v>40</v>
      </c>
      <c r="K129" s="9">
        <v>44725</v>
      </c>
      <c r="L129" t="s">
        <v>21</v>
      </c>
      <c r="M129">
        <v>27</v>
      </c>
      <c r="R129" s="7" t="str">
        <f>IF(EDATE(June[[#This Row],[Closed Date]],1)=31,"",EDATE(June[[#This Row],[Closed Date]],1))</f>
        <v/>
      </c>
    </row>
    <row r="130" spans="1:19" x14ac:dyDescent="0.25">
      <c r="A130" s="6" t="s">
        <v>203</v>
      </c>
      <c r="B130" s="13">
        <v>75249</v>
      </c>
      <c r="E130" t="s">
        <v>289</v>
      </c>
      <c r="F130" t="s">
        <v>22</v>
      </c>
      <c r="G130">
        <v>0.25</v>
      </c>
      <c r="H130" t="s">
        <v>29</v>
      </c>
      <c r="I130" t="s">
        <v>33</v>
      </c>
      <c r="J130" t="s">
        <v>44</v>
      </c>
      <c r="K130" s="9">
        <v>44725</v>
      </c>
      <c r="L130" t="s">
        <v>20</v>
      </c>
      <c r="M130">
        <v>35</v>
      </c>
      <c r="O130">
        <v>3245624</v>
      </c>
      <c r="P130">
        <v>450</v>
      </c>
      <c r="Q130" s="7">
        <v>44731</v>
      </c>
      <c r="R130" s="7">
        <f>IF(EDATE(June[[#This Row],[Closed Date]],1)=31,"",EDATE(June[[#This Row],[Closed Date]],1))</f>
        <v>44761</v>
      </c>
      <c r="S130" t="s">
        <v>20</v>
      </c>
    </row>
    <row r="131" spans="1:19" x14ac:dyDescent="0.25">
      <c r="A131" s="6" t="s">
        <v>194</v>
      </c>
      <c r="B131" s="6">
        <v>75253</v>
      </c>
      <c r="E131" t="s">
        <v>292</v>
      </c>
      <c r="F131" t="s">
        <v>22</v>
      </c>
      <c r="G131">
        <v>5</v>
      </c>
      <c r="H131" t="s">
        <v>28</v>
      </c>
      <c r="I131" t="s">
        <v>33</v>
      </c>
      <c r="J131" t="s">
        <v>38</v>
      </c>
      <c r="K131" s="9">
        <v>44725</v>
      </c>
      <c r="L131" t="s">
        <v>21</v>
      </c>
      <c r="M131">
        <v>19</v>
      </c>
      <c r="R131" s="7" t="str">
        <f>IF(EDATE(June[[#This Row],[Closed Date]],1)=31,"",EDATE(June[[#This Row],[Closed Date]],1))</f>
        <v/>
      </c>
    </row>
    <row r="132" spans="1:19" x14ac:dyDescent="0.25">
      <c r="A132" s="6" t="s">
        <v>218</v>
      </c>
      <c r="B132" s="6">
        <v>75080</v>
      </c>
      <c r="E132" t="s">
        <v>58</v>
      </c>
      <c r="F132" t="s">
        <v>22</v>
      </c>
      <c r="G132">
        <v>8</v>
      </c>
      <c r="H132" t="s">
        <v>28</v>
      </c>
      <c r="I132" t="s">
        <v>33</v>
      </c>
      <c r="J132" t="s">
        <v>38</v>
      </c>
      <c r="K132" s="9">
        <v>44725</v>
      </c>
      <c r="L132" t="s">
        <v>21</v>
      </c>
      <c r="M132">
        <v>19</v>
      </c>
      <c r="R132" s="7" t="str">
        <f>IF(EDATE(June[[#This Row],[Closed Date]],1)=31,"",EDATE(June[[#This Row],[Closed Date]],1))</f>
        <v/>
      </c>
    </row>
    <row r="133" spans="1:19" x14ac:dyDescent="0.25">
      <c r="A133" s="6" t="s">
        <v>214</v>
      </c>
      <c r="B133" s="6">
        <v>75231</v>
      </c>
      <c r="E133" t="s">
        <v>277</v>
      </c>
      <c r="F133" t="s">
        <v>22</v>
      </c>
      <c r="G133">
        <v>6</v>
      </c>
      <c r="H133" t="s">
        <v>28</v>
      </c>
      <c r="I133" t="s">
        <v>53</v>
      </c>
      <c r="J133" t="s">
        <v>38</v>
      </c>
      <c r="K133" s="9">
        <v>44725</v>
      </c>
      <c r="L133" t="s">
        <v>21</v>
      </c>
      <c r="M133">
        <v>23</v>
      </c>
      <c r="R133" s="7" t="str">
        <f>IF(EDATE(June[[#This Row],[Closed Date]],1)=31,"",EDATE(June[[#This Row],[Closed Date]],1))</f>
        <v/>
      </c>
    </row>
    <row r="134" spans="1:19" x14ac:dyDescent="0.25">
      <c r="A134" s="6" t="s">
        <v>209</v>
      </c>
      <c r="B134" s="6">
        <v>75208</v>
      </c>
      <c r="E134" t="s">
        <v>300</v>
      </c>
      <c r="F134" t="s">
        <v>23</v>
      </c>
      <c r="G134">
        <v>7</v>
      </c>
      <c r="H134" t="s">
        <v>28</v>
      </c>
      <c r="I134" t="s">
        <v>31</v>
      </c>
      <c r="J134" t="s">
        <v>38</v>
      </c>
      <c r="K134" s="9">
        <v>44725</v>
      </c>
      <c r="L134" t="s">
        <v>20</v>
      </c>
      <c r="Q134" s="7">
        <v>44725</v>
      </c>
      <c r="R134" s="7">
        <f>IF(EDATE(June[[#This Row],[Closed Date]],1)=31,"",EDATE(June[[#This Row],[Closed Date]],1))</f>
        <v>44755</v>
      </c>
      <c r="S134" t="s">
        <v>20</v>
      </c>
    </row>
    <row r="135" spans="1:19" x14ac:dyDescent="0.25">
      <c r="A135" s="6" t="s">
        <v>190</v>
      </c>
      <c r="B135" s="6">
        <v>75219</v>
      </c>
      <c r="E135" t="s">
        <v>277</v>
      </c>
      <c r="F135" t="s">
        <v>23</v>
      </c>
      <c r="G135">
        <v>8</v>
      </c>
      <c r="H135" t="s">
        <v>32</v>
      </c>
      <c r="I135" t="s">
        <v>34</v>
      </c>
      <c r="K135" s="9">
        <v>44725</v>
      </c>
      <c r="L135" t="s">
        <v>21</v>
      </c>
      <c r="R135" s="7" t="str">
        <f>IF(EDATE(June[[#This Row],[Closed Date]],1)=31,"",EDATE(June[[#This Row],[Closed Date]],1))</f>
        <v/>
      </c>
    </row>
    <row r="136" spans="1:19" x14ac:dyDescent="0.25">
      <c r="A136" s="6" t="s">
        <v>149</v>
      </c>
      <c r="B136" s="6">
        <v>75212</v>
      </c>
      <c r="E136" t="s">
        <v>275</v>
      </c>
      <c r="F136" t="s">
        <v>22</v>
      </c>
      <c r="G136">
        <v>4</v>
      </c>
      <c r="H136" t="s">
        <v>28</v>
      </c>
      <c r="I136" t="s">
        <v>31</v>
      </c>
      <c r="K136" s="9">
        <v>44725</v>
      </c>
      <c r="L136" t="s">
        <v>20</v>
      </c>
      <c r="Q136" s="7">
        <v>44725</v>
      </c>
      <c r="R136" s="7">
        <f>IF(EDATE(June[[#This Row],[Closed Date]],1)=31,"",EDATE(June[[#This Row],[Closed Date]],1))</f>
        <v>44755</v>
      </c>
      <c r="S136" t="s">
        <v>20</v>
      </c>
    </row>
    <row r="137" spans="1:19" x14ac:dyDescent="0.25">
      <c r="A137" s="6" t="s">
        <v>239</v>
      </c>
      <c r="B137" s="6">
        <v>75203</v>
      </c>
      <c r="E137" t="s">
        <v>278</v>
      </c>
      <c r="F137" t="s">
        <v>22</v>
      </c>
      <c r="G137">
        <v>3</v>
      </c>
      <c r="H137" t="s">
        <v>28</v>
      </c>
      <c r="I137" t="s">
        <v>31</v>
      </c>
      <c r="K137" s="9">
        <v>44725</v>
      </c>
      <c r="L137" t="s">
        <v>20</v>
      </c>
      <c r="Q137" s="7">
        <v>44725</v>
      </c>
      <c r="R137" s="7">
        <f>IF(EDATE(June[[#This Row],[Closed Date]],1)=31,"",EDATE(June[[#This Row],[Closed Date]],1))</f>
        <v>44755</v>
      </c>
      <c r="S137" t="s">
        <v>20</v>
      </c>
    </row>
    <row r="138" spans="1:19" x14ac:dyDescent="0.25">
      <c r="A138" s="6" t="s">
        <v>222</v>
      </c>
      <c r="B138" s="6">
        <v>75214</v>
      </c>
      <c r="E138" t="s">
        <v>291</v>
      </c>
      <c r="F138" t="s">
        <v>23</v>
      </c>
      <c r="G138">
        <v>8</v>
      </c>
      <c r="H138" t="s">
        <v>28</v>
      </c>
      <c r="I138" t="s">
        <v>33</v>
      </c>
      <c r="J138" t="s">
        <v>40</v>
      </c>
      <c r="K138" s="9">
        <v>44726</v>
      </c>
      <c r="L138" t="s">
        <v>20</v>
      </c>
      <c r="M138">
        <v>24</v>
      </c>
      <c r="N138" t="s">
        <v>56</v>
      </c>
      <c r="O138">
        <v>28</v>
      </c>
      <c r="P138">
        <v>450</v>
      </c>
      <c r="Q138" s="7">
        <v>44731</v>
      </c>
      <c r="R138" s="7">
        <f>IF(EDATE(June[[#This Row],[Closed Date]],1)=31,"",EDATE(June[[#This Row],[Closed Date]],1))</f>
        <v>44761</v>
      </c>
      <c r="S138" t="s">
        <v>20</v>
      </c>
    </row>
    <row r="139" spans="1:19" x14ac:dyDescent="0.25">
      <c r="A139" t="s">
        <v>57</v>
      </c>
      <c r="B139" s="6">
        <v>75223</v>
      </c>
      <c r="E139" t="s">
        <v>275</v>
      </c>
      <c r="F139" t="s">
        <v>22</v>
      </c>
      <c r="G139">
        <v>7</v>
      </c>
      <c r="H139" t="s">
        <v>28</v>
      </c>
      <c r="I139" t="s">
        <v>31</v>
      </c>
      <c r="J139" t="s">
        <v>40</v>
      </c>
      <c r="K139" s="9">
        <v>44726</v>
      </c>
      <c r="L139" t="s">
        <v>20</v>
      </c>
      <c r="Q139" s="7">
        <v>44726</v>
      </c>
      <c r="R139" s="7">
        <f>IF(EDATE(June[[#This Row],[Closed Date]],1)=31,"",EDATE(June[[#This Row],[Closed Date]],1))</f>
        <v>44756</v>
      </c>
      <c r="S139" t="s">
        <v>20</v>
      </c>
    </row>
    <row r="140" spans="1:19" x14ac:dyDescent="0.25">
      <c r="A140" s="13" t="s">
        <v>171</v>
      </c>
      <c r="B140" s="6">
        <v>75201</v>
      </c>
      <c r="E140" t="s">
        <v>285</v>
      </c>
      <c r="F140" t="s">
        <v>22</v>
      </c>
      <c r="G140">
        <v>5</v>
      </c>
      <c r="H140" t="s">
        <v>29</v>
      </c>
      <c r="I140" t="s">
        <v>31</v>
      </c>
      <c r="J140" t="s">
        <v>43</v>
      </c>
      <c r="K140" s="9">
        <v>44726</v>
      </c>
      <c r="L140" t="s">
        <v>20</v>
      </c>
      <c r="Q140" s="7">
        <v>44726</v>
      </c>
      <c r="R140" s="7">
        <f>IF(EDATE(June[[#This Row],[Closed Date]],1)=31,"",EDATE(June[[#This Row],[Closed Date]],1))</f>
        <v>44756</v>
      </c>
      <c r="S140" t="s">
        <v>20</v>
      </c>
    </row>
    <row r="141" spans="1:19" x14ac:dyDescent="0.25">
      <c r="A141" t="s">
        <v>115</v>
      </c>
      <c r="B141" s="6">
        <v>75287</v>
      </c>
      <c r="E141" t="s">
        <v>295</v>
      </c>
      <c r="F141" t="s">
        <v>22</v>
      </c>
      <c r="G141">
        <v>1</v>
      </c>
      <c r="H141" t="s">
        <v>28</v>
      </c>
      <c r="I141" t="s">
        <v>33</v>
      </c>
      <c r="J141" t="s">
        <v>36</v>
      </c>
      <c r="K141" s="9">
        <v>44726</v>
      </c>
      <c r="L141" t="s">
        <v>21</v>
      </c>
      <c r="M141">
        <v>13</v>
      </c>
      <c r="R141" s="7" t="str">
        <f>IF(EDATE(June[[#This Row],[Closed Date]],1)=31,"",EDATE(June[[#This Row],[Closed Date]],1))</f>
        <v/>
      </c>
    </row>
    <row r="142" spans="1:19" x14ac:dyDescent="0.25">
      <c r="A142" s="13" t="s">
        <v>131</v>
      </c>
      <c r="B142" s="6">
        <v>75219</v>
      </c>
      <c r="E142" t="s">
        <v>314</v>
      </c>
      <c r="F142" t="s">
        <v>22</v>
      </c>
      <c r="G142">
        <v>4</v>
      </c>
      <c r="H142" t="s">
        <v>28</v>
      </c>
      <c r="I142" t="s">
        <v>53</v>
      </c>
      <c r="J142" t="s">
        <v>36</v>
      </c>
      <c r="K142" s="9">
        <v>44726</v>
      </c>
      <c r="L142" t="s">
        <v>21</v>
      </c>
      <c r="M142">
        <v>29</v>
      </c>
      <c r="R142" s="7" t="str">
        <f>IF(EDATE(June[[#This Row],[Closed Date]],1)=31,"",EDATE(June[[#This Row],[Closed Date]],1))</f>
        <v/>
      </c>
    </row>
    <row r="143" spans="1:19" x14ac:dyDescent="0.25">
      <c r="A143" s="13" t="s">
        <v>68</v>
      </c>
      <c r="B143" s="6">
        <v>75223</v>
      </c>
      <c r="E143" t="s">
        <v>295</v>
      </c>
      <c r="F143" t="s">
        <v>22</v>
      </c>
      <c r="G143">
        <v>3</v>
      </c>
      <c r="H143" t="s">
        <v>28</v>
      </c>
      <c r="I143" t="s">
        <v>33</v>
      </c>
      <c r="J143" t="s">
        <v>38</v>
      </c>
      <c r="K143" s="9">
        <v>44726</v>
      </c>
      <c r="L143" t="s">
        <v>21</v>
      </c>
      <c r="M143">
        <v>23</v>
      </c>
      <c r="R143" s="7" t="str">
        <f>IF(EDATE(June[[#This Row],[Closed Date]],1)=31,"",EDATE(June[[#This Row],[Closed Date]],1))</f>
        <v/>
      </c>
    </row>
    <row r="144" spans="1:19" x14ac:dyDescent="0.25">
      <c r="A144" t="s">
        <v>154</v>
      </c>
      <c r="B144" s="6">
        <v>75208</v>
      </c>
      <c r="E144" t="s">
        <v>293</v>
      </c>
      <c r="F144" t="s">
        <v>22</v>
      </c>
      <c r="G144">
        <v>7</v>
      </c>
      <c r="H144" t="s">
        <v>32</v>
      </c>
      <c r="I144" t="s">
        <v>34</v>
      </c>
      <c r="K144" s="9">
        <v>44726</v>
      </c>
      <c r="L144" t="s">
        <v>21</v>
      </c>
      <c r="R144" s="7" t="str">
        <f>IF(EDATE(June[[#This Row],[Closed Date]],1)=31,"",EDATE(June[[#This Row],[Closed Date]],1))</f>
        <v/>
      </c>
    </row>
    <row r="145" spans="1:19" x14ac:dyDescent="0.25">
      <c r="A145" t="s">
        <v>57</v>
      </c>
      <c r="B145" s="6">
        <v>75218</v>
      </c>
      <c r="E145" t="s">
        <v>276</v>
      </c>
      <c r="F145" t="s">
        <v>22</v>
      </c>
      <c r="G145">
        <v>0.75</v>
      </c>
      <c r="H145" t="s">
        <v>28</v>
      </c>
      <c r="I145" t="s">
        <v>31</v>
      </c>
      <c r="K145" s="9">
        <v>44726</v>
      </c>
      <c r="L145" t="s">
        <v>20</v>
      </c>
      <c r="Q145" s="7">
        <v>44726</v>
      </c>
      <c r="R145" s="7">
        <f>IF(EDATE(June[[#This Row],[Closed Date]],1)=31,"",EDATE(June[[#This Row],[Closed Date]],1))</f>
        <v>44756</v>
      </c>
      <c r="S145" t="s">
        <v>20</v>
      </c>
    </row>
    <row r="146" spans="1:19" x14ac:dyDescent="0.25">
      <c r="A146" t="s">
        <v>163</v>
      </c>
      <c r="B146" s="6">
        <v>75235</v>
      </c>
      <c r="E146" t="s">
        <v>311</v>
      </c>
      <c r="F146" t="s">
        <v>23</v>
      </c>
      <c r="G146">
        <v>2</v>
      </c>
      <c r="H146" t="s">
        <v>28</v>
      </c>
      <c r="I146" t="s">
        <v>31</v>
      </c>
      <c r="J146" t="s">
        <v>41</v>
      </c>
      <c r="K146" s="9">
        <v>44727</v>
      </c>
      <c r="L146" t="s">
        <v>20</v>
      </c>
      <c r="Q146" s="7">
        <v>44727</v>
      </c>
      <c r="R146" s="7">
        <f>IF(EDATE(June[[#This Row],[Closed Date]],1)=31,"",EDATE(June[[#This Row],[Closed Date]],1))</f>
        <v>44757</v>
      </c>
      <c r="S146" t="s">
        <v>20</v>
      </c>
    </row>
    <row r="147" spans="1:19" x14ac:dyDescent="0.25">
      <c r="A147" t="s">
        <v>164</v>
      </c>
      <c r="B147" s="6">
        <v>75235</v>
      </c>
      <c r="E147" t="s">
        <v>319</v>
      </c>
      <c r="F147" t="s">
        <v>23</v>
      </c>
      <c r="G147">
        <v>3</v>
      </c>
      <c r="H147" t="s">
        <v>28</v>
      </c>
      <c r="I147" t="s">
        <v>33</v>
      </c>
      <c r="J147" t="s">
        <v>40</v>
      </c>
      <c r="K147" s="9">
        <v>44727</v>
      </c>
      <c r="L147" t="s">
        <v>21</v>
      </c>
      <c r="M147">
        <v>13</v>
      </c>
      <c r="R147" s="7" t="str">
        <f>IF(EDATE(June[[#This Row],[Closed Date]],1)=31,"",EDATE(June[[#This Row],[Closed Date]],1))</f>
        <v/>
      </c>
    </row>
    <row r="148" spans="1:19" x14ac:dyDescent="0.25">
      <c r="A148" s="13" t="s">
        <v>161</v>
      </c>
      <c r="B148" s="6">
        <v>75218</v>
      </c>
      <c r="E148" t="s">
        <v>276</v>
      </c>
      <c r="F148" t="s">
        <v>23</v>
      </c>
      <c r="G148">
        <v>1</v>
      </c>
      <c r="H148" t="s">
        <v>29</v>
      </c>
      <c r="I148" t="s">
        <v>34</v>
      </c>
      <c r="J148" t="s">
        <v>44</v>
      </c>
      <c r="K148" s="9">
        <v>44727</v>
      </c>
      <c r="L148" t="s">
        <v>20</v>
      </c>
      <c r="N148" t="s">
        <v>49</v>
      </c>
      <c r="Q148" s="7">
        <v>44735</v>
      </c>
      <c r="R148" s="7">
        <f>IF(EDATE(June[[#This Row],[Closed Date]],1)=31,"",EDATE(June[[#This Row],[Closed Date]],1))</f>
        <v>44765</v>
      </c>
      <c r="S148" t="s">
        <v>20</v>
      </c>
    </row>
    <row r="149" spans="1:19" x14ac:dyDescent="0.25">
      <c r="A149" s="13" t="s">
        <v>193</v>
      </c>
      <c r="B149" s="6">
        <v>75254</v>
      </c>
      <c r="E149" t="s">
        <v>296</v>
      </c>
      <c r="F149" t="s">
        <v>22</v>
      </c>
      <c r="G149">
        <v>6</v>
      </c>
      <c r="H149" t="s">
        <v>29</v>
      </c>
      <c r="I149" t="s">
        <v>34</v>
      </c>
      <c r="J149" t="s">
        <v>43</v>
      </c>
      <c r="K149" s="9">
        <v>44727</v>
      </c>
      <c r="L149" t="s">
        <v>21</v>
      </c>
      <c r="R149" s="7" t="str">
        <f>IF(EDATE(June[[#This Row],[Closed Date]],1)=31,"",EDATE(June[[#This Row],[Closed Date]],1))</f>
        <v/>
      </c>
    </row>
    <row r="150" spans="1:19" x14ac:dyDescent="0.25">
      <c r="A150" t="s">
        <v>172</v>
      </c>
      <c r="B150" s="6">
        <v>75233</v>
      </c>
      <c r="E150" t="s">
        <v>58</v>
      </c>
      <c r="F150" t="s">
        <v>23</v>
      </c>
      <c r="G150">
        <v>2</v>
      </c>
      <c r="H150" t="s">
        <v>28</v>
      </c>
      <c r="I150" t="s">
        <v>33</v>
      </c>
      <c r="J150" t="s">
        <v>38</v>
      </c>
      <c r="K150" s="9">
        <v>44727</v>
      </c>
      <c r="L150" t="s">
        <v>21</v>
      </c>
      <c r="M150">
        <v>21</v>
      </c>
      <c r="R150" s="7" t="str">
        <f>IF(EDATE(June[[#This Row],[Closed Date]],1)=31,"",EDATE(June[[#This Row],[Closed Date]],1))</f>
        <v/>
      </c>
    </row>
    <row r="151" spans="1:19" x14ac:dyDescent="0.25">
      <c r="A151" t="s">
        <v>123</v>
      </c>
      <c r="B151" s="6">
        <v>75236</v>
      </c>
      <c r="E151" t="s">
        <v>281</v>
      </c>
      <c r="F151" t="s">
        <v>27</v>
      </c>
      <c r="G151">
        <v>5</v>
      </c>
      <c r="H151" t="s">
        <v>28</v>
      </c>
      <c r="I151" t="s">
        <v>31</v>
      </c>
      <c r="J151" t="s">
        <v>38</v>
      </c>
      <c r="K151" s="9">
        <v>44727</v>
      </c>
      <c r="L151" t="s">
        <v>20</v>
      </c>
      <c r="Q151" s="7">
        <v>44727</v>
      </c>
      <c r="R151" s="7">
        <f>IF(EDATE(June[[#This Row],[Closed Date]],1)=31,"",EDATE(June[[#This Row],[Closed Date]],1))</f>
        <v>44757</v>
      </c>
      <c r="S151" t="s">
        <v>20</v>
      </c>
    </row>
    <row r="152" spans="1:19" x14ac:dyDescent="0.25">
      <c r="A152" t="s">
        <v>153</v>
      </c>
      <c r="B152" s="6">
        <v>75215</v>
      </c>
      <c r="E152" t="s">
        <v>267</v>
      </c>
      <c r="F152" t="s">
        <v>22</v>
      </c>
      <c r="G152">
        <v>4</v>
      </c>
      <c r="H152" t="s">
        <v>29</v>
      </c>
      <c r="I152" t="s">
        <v>31</v>
      </c>
      <c r="K152" s="14">
        <v>44727</v>
      </c>
      <c r="L152" t="s">
        <v>20</v>
      </c>
      <c r="Q152" s="7">
        <v>44727</v>
      </c>
      <c r="R152" s="7">
        <f>IF(EDATE(June[[#This Row],[Closed Date]],1)=31,"",EDATE(June[[#This Row],[Closed Date]],1))</f>
        <v>44757</v>
      </c>
      <c r="S152" t="s">
        <v>20</v>
      </c>
    </row>
    <row r="153" spans="1:19" x14ac:dyDescent="0.25">
      <c r="A153" t="s">
        <v>109</v>
      </c>
      <c r="B153" s="6">
        <v>75220</v>
      </c>
      <c r="E153" t="s">
        <v>275</v>
      </c>
      <c r="F153" t="s">
        <v>23</v>
      </c>
      <c r="G153">
        <v>13</v>
      </c>
      <c r="H153" t="s">
        <v>29</v>
      </c>
      <c r="I153" t="s">
        <v>31</v>
      </c>
      <c r="K153" s="9">
        <v>44727</v>
      </c>
      <c r="L153" t="s">
        <v>20</v>
      </c>
      <c r="Q153" s="7">
        <v>44727</v>
      </c>
      <c r="R153" s="7">
        <f>IF(EDATE(June[[#This Row],[Closed Date]],1)=31,"",EDATE(June[[#This Row],[Closed Date]],1))</f>
        <v>44757</v>
      </c>
      <c r="S153" t="s">
        <v>20</v>
      </c>
    </row>
    <row r="154" spans="1:19" x14ac:dyDescent="0.25">
      <c r="A154" t="s">
        <v>206</v>
      </c>
      <c r="B154" s="6">
        <v>75254</v>
      </c>
      <c r="E154" t="s">
        <v>281</v>
      </c>
      <c r="F154" t="s">
        <v>23</v>
      </c>
      <c r="G154">
        <v>4</v>
      </c>
      <c r="H154" t="s">
        <v>28</v>
      </c>
      <c r="I154" t="s">
        <v>33</v>
      </c>
      <c r="J154" t="s">
        <v>39</v>
      </c>
      <c r="K154" s="9">
        <v>44728</v>
      </c>
      <c r="L154" t="s">
        <v>21</v>
      </c>
      <c r="M154">
        <v>20</v>
      </c>
      <c r="R154" s="7" t="str">
        <f>IF(EDATE(June[[#This Row],[Closed Date]],1)=31,"",EDATE(June[[#This Row],[Closed Date]],1))</f>
        <v/>
      </c>
    </row>
    <row r="155" spans="1:19" x14ac:dyDescent="0.25">
      <c r="A155" t="s">
        <v>220</v>
      </c>
      <c r="B155" s="6">
        <v>75235</v>
      </c>
      <c r="E155" t="s">
        <v>297</v>
      </c>
      <c r="F155" t="s">
        <v>23</v>
      </c>
      <c r="G155">
        <v>3</v>
      </c>
      <c r="H155" t="s">
        <v>28</v>
      </c>
      <c r="I155" t="s">
        <v>33</v>
      </c>
      <c r="J155" t="s">
        <v>40</v>
      </c>
      <c r="K155" s="9">
        <v>44728</v>
      </c>
      <c r="L155" t="s">
        <v>21</v>
      </c>
      <c r="M155">
        <v>18</v>
      </c>
      <c r="R155" s="7" t="str">
        <f>IF(EDATE(June[[#This Row],[Closed Date]],1)=31,"",EDATE(June[[#This Row],[Closed Date]],1))</f>
        <v/>
      </c>
    </row>
    <row r="156" spans="1:19" x14ac:dyDescent="0.25">
      <c r="A156" s="13" t="s">
        <v>186</v>
      </c>
      <c r="B156" s="6">
        <v>75229</v>
      </c>
      <c r="E156" t="s">
        <v>274</v>
      </c>
      <c r="F156" t="s">
        <v>23</v>
      </c>
      <c r="G156">
        <v>2</v>
      </c>
      <c r="H156" t="s">
        <v>28</v>
      </c>
      <c r="I156" t="s">
        <v>53</v>
      </c>
      <c r="J156" t="s">
        <v>36</v>
      </c>
      <c r="K156" s="9">
        <v>44728</v>
      </c>
      <c r="L156" t="s">
        <v>21</v>
      </c>
      <c r="M156">
        <v>27</v>
      </c>
      <c r="R156" s="7" t="str">
        <f>IF(EDATE(June[[#This Row],[Closed Date]],1)=31,"",EDATE(June[[#This Row],[Closed Date]],1))</f>
        <v/>
      </c>
    </row>
    <row r="157" spans="1:19" x14ac:dyDescent="0.25">
      <c r="A157" t="s">
        <v>164</v>
      </c>
      <c r="B157" s="6">
        <v>75203</v>
      </c>
      <c r="E157" t="s">
        <v>286</v>
      </c>
      <c r="F157" t="s">
        <v>23</v>
      </c>
      <c r="G157">
        <v>2</v>
      </c>
      <c r="H157" t="s">
        <v>28</v>
      </c>
      <c r="I157" t="s">
        <v>33</v>
      </c>
      <c r="J157" t="s">
        <v>36</v>
      </c>
      <c r="K157" s="9">
        <v>44728</v>
      </c>
      <c r="L157" t="s">
        <v>20</v>
      </c>
      <c r="M157">
        <v>26</v>
      </c>
      <c r="N157" t="s">
        <v>56</v>
      </c>
      <c r="O157">
        <v>26</v>
      </c>
      <c r="P157">
        <v>125</v>
      </c>
      <c r="Q157" s="7">
        <v>44734</v>
      </c>
      <c r="R157" s="7">
        <f>IF(EDATE(June[[#This Row],[Closed Date]],1)=31,"",EDATE(June[[#This Row],[Closed Date]],1))</f>
        <v>44764</v>
      </c>
      <c r="S157" t="s">
        <v>20</v>
      </c>
    </row>
    <row r="158" spans="1:19" x14ac:dyDescent="0.25">
      <c r="A158" t="s">
        <v>169</v>
      </c>
      <c r="B158" s="6">
        <v>75201</v>
      </c>
      <c r="E158" t="s">
        <v>283</v>
      </c>
      <c r="F158" t="s">
        <v>22</v>
      </c>
      <c r="G158">
        <v>3</v>
      </c>
      <c r="H158" t="s">
        <v>28</v>
      </c>
      <c r="I158" t="s">
        <v>33</v>
      </c>
      <c r="J158" t="s">
        <v>38</v>
      </c>
      <c r="K158" s="9">
        <v>44728</v>
      </c>
      <c r="L158" t="s">
        <v>20</v>
      </c>
      <c r="M158">
        <v>29</v>
      </c>
      <c r="N158" t="s">
        <v>46</v>
      </c>
      <c r="O158">
        <v>26</v>
      </c>
      <c r="P158">
        <v>125</v>
      </c>
      <c r="Q158" s="7">
        <v>44734</v>
      </c>
      <c r="R158" s="7">
        <f>IF(EDATE(June[[#This Row],[Closed Date]],1)=31,"",EDATE(June[[#This Row],[Closed Date]],1))</f>
        <v>44764</v>
      </c>
      <c r="S158" t="s">
        <v>20</v>
      </c>
    </row>
    <row r="159" spans="1:19" x14ac:dyDescent="0.25">
      <c r="A159" t="s">
        <v>111</v>
      </c>
      <c r="B159" s="6">
        <v>75220</v>
      </c>
      <c r="E159" t="s">
        <v>301</v>
      </c>
      <c r="F159" t="s">
        <v>22</v>
      </c>
      <c r="G159">
        <v>5</v>
      </c>
      <c r="H159" t="s">
        <v>30</v>
      </c>
      <c r="I159" t="s">
        <v>31</v>
      </c>
      <c r="K159" s="9">
        <v>44728</v>
      </c>
      <c r="L159" t="s">
        <v>20</v>
      </c>
      <c r="Q159" s="7">
        <v>44728</v>
      </c>
      <c r="R159" s="7">
        <f>IF(EDATE(June[[#This Row],[Closed Date]],1)=31,"",EDATE(June[[#This Row],[Closed Date]],1))</f>
        <v>44758</v>
      </c>
      <c r="S159" t="s">
        <v>20</v>
      </c>
    </row>
    <row r="160" spans="1:19" x14ac:dyDescent="0.25">
      <c r="A160" t="s">
        <v>79</v>
      </c>
      <c r="B160" s="6">
        <v>75224</v>
      </c>
      <c r="E160" t="s">
        <v>310</v>
      </c>
      <c r="F160" t="s">
        <v>22</v>
      </c>
      <c r="G160">
        <v>4</v>
      </c>
      <c r="H160" t="s">
        <v>32</v>
      </c>
      <c r="I160" t="s">
        <v>33</v>
      </c>
      <c r="K160" s="9">
        <v>44728</v>
      </c>
      <c r="L160" t="s">
        <v>21</v>
      </c>
      <c r="M160">
        <v>21</v>
      </c>
      <c r="R160" s="7" t="str">
        <f>IF(EDATE(June[[#This Row],[Closed Date]],1)=31,"",EDATE(June[[#This Row],[Closed Date]],1))</f>
        <v/>
      </c>
    </row>
    <row r="161" spans="1:19" x14ac:dyDescent="0.25">
      <c r="A161" t="s">
        <v>210</v>
      </c>
      <c r="B161" s="6">
        <v>75223</v>
      </c>
      <c r="E161" t="s">
        <v>283</v>
      </c>
      <c r="F161" t="s">
        <v>23</v>
      </c>
      <c r="G161">
        <v>3</v>
      </c>
      <c r="H161" t="s">
        <v>32</v>
      </c>
      <c r="I161" t="s">
        <v>31</v>
      </c>
      <c r="K161" s="9">
        <v>44728</v>
      </c>
      <c r="L161" t="s">
        <v>20</v>
      </c>
      <c r="Q161" s="7">
        <v>44728</v>
      </c>
      <c r="R161" s="7">
        <f>IF(EDATE(June[[#This Row],[Closed Date]],1)=31,"",EDATE(June[[#This Row],[Closed Date]],1))</f>
        <v>44758</v>
      </c>
      <c r="S161" t="s">
        <v>20</v>
      </c>
    </row>
    <row r="162" spans="1:19" x14ac:dyDescent="0.25">
      <c r="A162" s="13" t="s">
        <v>178</v>
      </c>
      <c r="B162" s="6">
        <v>75232</v>
      </c>
      <c r="E162" t="s">
        <v>281</v>
      </c>
      <c r="F162" t="s">
        <v>22</v>
      </c>
      <c r="G162">
        <v>5</v>
      </c>
      <c r="H162" t="s">
        <v>32</v>
      </c>
      <c r="I162" t="s">
        <v>34</v>
      </c>
      <c r="J162" t="s">
        <v>52</v>
      </c>
      <c r="K162" s="9">
        <v>44729</v>
      </c>
      <c r="L162" t="s">
        <v>20</v>
      </c>
      <c r="N162" t="s">
        <v>47</v>
      </c>
      <c r="Q162" s="7">
        <v>44736</v>
      </c>
      <c r="R162" s="7">
        <f>IF(EDATE(June[[#This Row],[Closed Date]],1)=31,"",EDATE(June[[#This Row],[Closed Date]],1))</f>
        <v>44766</v>
      </c>
      <c r="S162" t="s">
        <v>20</v>
      </c>
    </row>
    <row r="163" spans="1:19" x14ac:dyDescent="0.25">
      <c r="A163" t="s">
        <v>184</v>
      </c>
      <c r="B163" s="6">
        <v>75249</v>
      </c>
      <c r="E163" t="s">
        <v>288</v>
      </c>
      <c r="F163" t="s">
        <v>22</v>
      </c>
      <c r="G163">
        <v>3</v>
      </c>
      <c r="H163" t="s">
        <v>28</v>
      </c>
      <c r="I163" t="s">
        <v>33</v>
      </c>
      <c r="J163" t="s">
        <v>39</v>
      </c>
      <c r="K163" s="9">
        <v>44729</v>
      </c>
      <c r="L163" t="s">
        <v>21</v>
      </c>
      <c r="M163">
        <v>17</v>
      </c>
      <c r="R163" s="7" t="str">
        <f>IF(EDATE(June[[#This Row],[Closed Date]],1)=31,"",EDATE(June[[#This Row],[Closed Date]],1))</f>
        <v/>
      </c>
    </row>
    <row r="164" spans="1:19" x14ac:dyDescent="0.25">
      <c r="A164" t="s">
        <v>130</v>
      </c>
      <c r="B164" s="6">
        <v>75215</v>
      </c>
      <c r="E164" t="s">
        <v>296</v>
      </c>
      <c r="F164" t="s">
        <v>22</v>
      </c>
      <c r="G164">
        <v>2</v>
      </c>
      <c r="H164" t="s">
        <v>28</v>
      </c>
      <c r="I164" t="s">
        <v>33</v>
      </c>
      <c r="J164" t="s">
        <v>40</v>
      </c>
      <c r="K164" s="9">
        <v>44729</v>
      </c>
      <c r="L164" t="s">
        <v>21</v>
      </c>
      <c r="M164">
        <v>23</v>
      </c>
      <c r="R164" s="7" t="str">
        <f>IF(EDATE(June[[#This Row],[Closed Date]],1)=31,"",EDATE(June[[#This Row],[Closed Date]],1))</f>
        <v/>
      </c>
    </row>
    <row r="165" spans="1:19" x14ac:dyDescent="0.25">
      <c r="A165" t="s">
        <v>184</v>
      </c>
      <c r="B165" s="6">
        <v>75236</v>
      </c>
      <c r="E165" t="s">
        <v>284</v>
      </c>
      <c r="F165" t="s">
        <v>22</v>
      </c>
      <c r="G165">
        <v>0.5</v>
      </c>
      <c r="H165" t="s">
        <v>28</v>
      </c>
      <c r="I165" t="s">
        <v>33</v>
      </c>
      <c r="J165" t="s">
        <v>40</v>
      </c>
      <c r="K165" s="9">
        <v>44729</v>
      </c>
      <c r="L165" t="s">
        <v>21</v>
      </c>
      <c r="M165">
        <v>20</v>
      </c>
      <c r="R165" s="7" t="str">
        <f>IF(EDATE(June[[#This Row],[Closed Date]],1)=31,"",EDATE(June[[#This Row],[Closed Date]],1))</f>
        <v/>
      </c>
    </row>
    <row r="166" spans="1:19" x14ac:dyDescent="0.25">
      <c r="A166" s="13" t="s">
        <v>63</v>
      </c>
      <c r="B166" s="6">
        <v>75231</v>
      </c>
      <c r="E166" t="s">
        <v>281</v>
      </c>
      <c r="F166" t="s">
        <v>22</v>
      </c>
      <c r="G166">
        <v>3</v>
      </c>
      <c r="H166" t="s">
        <v>28</v>
      </c>
      <c r="I166" t="s">
        <v>53</v>
      </c>
      <c r="J166" t="s">
        <v>40</v>
      </c>
      <c r="K166" s="9">
        <v>44729</v>
      </c>
      <c r="L166" t="s">
        <v>21</v>
      </c>
      <c r="M166">
        <v>21</v>
      </c>
      <c r="R166" s="7" t="str">
        <f>IF(EDATE(June[[#This Row],[Closed Date]],1)=31,"",EDATE(June[[#This Row],[Closed Date]],1))</f>
        <v/>
      </c>
    </row>
    <row r="167" spans="1:19" x14ac:dyDescent="0.25">
      <c r="A167" t="s">
        <v>180</v>
      </c>
      <c r="B167" s="6">
        <v>75240</v>
      </c>
      <c r="E167" t="s">
        <v>288</v>
      </c>
      <c r="F167" t="s">
        <v>23</v>
      </c>
      <c r="G167">
        <v>1</v>
      </c>
      <c r="H167" t="s">
        <v>28</v>
      </c>
      <c r="I167" t="s">
        <v>33</v>
      </c>
      <c r="J167" t="s">
        <v>40</v>
      </c>
      <c r="K167" s="9">
        <v>44729</v>
      </c>
      <c r="L167" t="s">
        <v>20</v>
      </c>
      <c r="M167">
        <v>26</v>
      </c>
      <c r="N167" t="s">
        <v>56</v>
      </c>
      <c r="O167">
        <v>27</v>
      </c>
      <c r="P167">
        <v>400</v>
      </c>
      <c r="Q167" s="7">
        <v>44736</v>
      </c>
      <c r="R167" s="7">
        <f>IF(EDATE(June[[#This Row],[Closed Date]],1)=31,"",EDATE(June[[#This Row],[Closed Date]],1))</f>
        <v>44766</v>
      </c>
      <c r="S167" t="s">
        <v>20</v>
      </c>
    </row>
    <row r="168" spans="1:19" x14ac:dyDescent="0.25">
      <c r="A168" t="s">
        <v>112</v>
      </c>
      <c r="B168" s="6">
        <v>75224</v>
      </c>
      <c r="E168" t="s">
        <v>294</v>
      </c>
      <c r="F168" t="s">
        <v>23</v>
      </c>
      <c r="G168">
        <v>5</v>
      </c>
      <c r="H168" t="s">
        <v>28</v>
      </c>
      <c r="I168" t="s">
        <v>31</v>
      </c>
      <c r="J168" t="s">
        <v>40</v>
      </c>
      <c r="K168" s="9">
        <v>44729</v>
      </c>
      <c r="L168" t="s">
        <v>20</v>
      </c>
      <c r="Q168" s="7">
        <v>44729</v>
      </c>
      <c r="R168" s="7">
        <f>IF(EDATE(June[[#This Row],[Closed Date]],1)=31,"",EDATE(June[[#This Row],[Closed Date]],1))</f>
        <v>44759</v>
      </c>
      <c r="S168" t="s">
        <v>20</v>
      </c>
    </row>
    <row r="169" spans="1:19" x14ac:dyDescent="0.25">
      <c r="A169" s="13" t="s">
        <v>137</v>
      </c>
      <c r="B169" s="6">
        <v>75236</v>
      </c>
      <c r="E169" t="s">
        <v>266</v>
      </c>
      <c r="F169" t="s">
        <v>22</v>
      </c>
      <c r="G169">
        <v>6</v>
      </c>
      <c r="H169" t="s">
        <v>29</v>
      </c>
      <c r="I169" t="s">
        <v>31</v>
      </c>
      <c r="J169" t="s">
        <v>43</v>
      </c>
      <c r="K169" s="9">
        <v>44729</v>
      </c>
      <c r="L169" t="s">
        <v>20</v>
      </c>
      <c r="Q169" s="7">
        <v>44729</v>
      </c>
      <c r="R169" s="7">
        <f>IF(EDATE(June[[#This Row],[Closed Date]],1)=31,"",EDATE(June[[#This Row],[Closed Date]],1))</f>
        <v>44759</v>
      </c>
      <c r="S169" t="s">
        <v>20</v>
      </c>
    </row>
    <row r="170" spans="1:19" x14ac:dyDescent="0.25">
      <c r="A170" t="s">
        <v>153</v>
      </c>
      <c r="B170" s="6">
        <v>75254</v>
      </c>
      <c r="E170" t="s">
        <v>286</v>
      </c>
      <c r="F170" t="s">
        <v>22</v>
      </c>
      <c r="G170">
        <v>7</v>
      </c>
      <c r="H170" t="s">
        <v>28</v>
      </c>
      <c r="I170" t="s">
        <v>33</v>
      </c>
      <c r="J170" t="s">
        <v>36</v>
      </c>
      <c r="K170" s="9">
        <v>44729</v>
      </c>
      <c r="L170" t="s">
        <v>21</v>
      </c>
      <c r="M170">
        <v>19</v>
      </c>
      <c r="R170" s="7" t="str">
        <f>IF(EDATE(June[[#This Row],[Closed Date]],1)=31,"",EDATE(June[[#This Row],[Closed Date]],1))</f>
        <v/>
      </c>
    </row>
    <row r="171" spans="1:19" x14ac:dyDescent="0.25">
      <c r="A171" t="s">
        <v>196</v>
      </c>
      <c r="B171" s="6">
        <v>75253</v>
      </c>
      <c r="E171" t="s">
        <v>309</v>
      </c>
      <c r="F171" t="s">
        <v>22</v>
      </c>
      <c r="G171">
        <v>11</v>
      </c>
      <c r="H171" t="s">
        <v>28</v>
      </c>
      <c r="I171" t="s">
        <v>31</v>
      </c>
      <c r="J171" t="s">
        <v>38</v>
      </c>
      <c r="K171" s="9">
        <v>44729</v>
      </c>
      <c r="L171" t="s">
        <v>20</v>
      </c>
      <c r="Q171" s="7">
        <v>44729</v>
      </c>
      <c r="R171" s="7">
        <f>IF(EDATE(June[[#This Row],[Closed Date]],1)=31,"",EDATE(June[[#This Row],[Closed Date]],1))</f>
        <v>44759</v>
      </c>
      <c r="S171" t="s">
        <v>20</v>
      </c>
    </row>
    <row r="172" spans="1:19" x14ac:dyDescent="0.25">
      <c r="A172" t="s">
        <v>133</v>
      </c>
      <c r="B172" s="6">
        <v>75203</v>
      </c>
      <c r="E172" t="s">
        <v>282</v>
      </c>
      <c r="F172" t="s">
        <v>22</v>
      </c>
      <c r="G172">
        <v>1</v>
      </c>
      <c r="H172" t="s">
        <v>28</v>
      </c>
      <c r="I172" t="s">
        <v>31</v>
      </c>
      <c r="K172" s="9">
        <v>44729</v>
      </c>
      <c r="L172" t="s">
        <v>20</v>
      </c>
      <c r="Q172" s="7">
        <v>44729</v>
      </c>
      <c r="R172" s="7">
        <f>IF(EDATE(June[[#This Row],[Closed Date]],1)=31,"",EDATE(June[[#This Row],[Closed Date]],1))</f>
        <v>44759</v>
      </c>
      <c r="S172" t="s">
        <v>20</v>
      </c>
    </row>
    <row r="173" spans="1:19" x14ac:dyDescent="0.25">
      <c r="A173" t="s">
        <v>119</v>
      </c>
      <c r="B173" s="6">
        <v>75211</v>
      </c>
      <c r="E173" t="s">
        <v>318</v>
      </c>
      <c r="F173" t="s">
        <v>23</v>
      </c>
      <c r="G173">
        <v>4</v>
      </c>
      <c r="H173" t="s">
        <v>28</v>
      </c>
      <c r="I173" t="s">
        <v>31</v>
      </c>
      <c r="K173" s="9">
        <v>44729</v>
      </c>
      <c r="L173" t="s">
        <v>20</v>
      </c>
      <c r="Q173" s="7">
        <v>44729</v>
      </c>
      <c r="R173" s="7">
        <f>IF(EDATE(June[[#This Row],[Closed Date]],1)=31,"",EDATE(June[[#This Row],[Closed Date]],1))</f>
        <v>44759</v>
      </c>
      <c r="S173" t="s">
        <v>20</v>
      </c>
    </row>
    <row r="174" spans="1:19" x14ac:dyDescent="0.25">
      <c r="A174" t="s">
        <v>147</v>
      </c>
      <c r="B174" s="6">
        <v>75203</v>
      </c>
      <c r="E174" t="s">
        <v>284</v>
      </c>
      <c r="F174" t="s">
        <v>23</v>
      </c>
      <c r="G174">
        <v>0.25</v>
      </c>
      <c r="H174" t="s">
        <v>28</v>
      </c>
      <c r="I174" t="s">
        <v>33</v>
      </c>
      <c r="J174" t="s">
        <v>41</v>
      </c>
      <c r="K174" s="9">
        <v>44730</v>
      </c>
      <c r="L174" t="s">
        <v>21</v>
      </c>
      <c r="M174">
        <v>14</v>
      </c>
      <c r="R174" s="7" t="str">
        <f>IF(EDATE(June[[#This Row],[Closed Date]],1)=31,"",EDATE(June[[#This Row],[Closed Date]],1))</f>
        <v/>
      </c>
    </row>
    <row r="175" spans="1:19" x14ac:dyDescent="0.25">
      <c r="A175" t="s">
        <v>127</v>
      </c>
      <c r="B175" s="6">
        <v>75244</v>
      </c>
      <c r="E175" t="s">
        <v>269</v>
      </c>
      <c r="F175" t="s">
        <v>22</v>
      </c>
      <c r="G175">
        <v>5</v>
      </c>
      <c r="H175" t="s">
        <v>28</v>
      </c>
      <c r="I175" t="s">
        <v>31</v>
      </c>
      <c r="J175" t="s">
        <v>41</v>
      </c>
      <c r="K175" s="9">
        <v>44730</v>
      </c>
      <c r="L175" t="s">
        <v>20</v>
      </c>
      <c r="Q175" s="7">
        <v>44730</v>
      </c>
      <c r="R175" s="7">
        <f>IF(EDATE(June[[#This Row],[Closed Date]],1)=31,"",EDATE(June[[#This Row],[Closed Date]],1))</f>
        <v>44760</v>
      </c>
      <c r="S175" t="s">
        <v>20</v>
      </c>
    </row>
    <row r="176" spans="1:19" x14ac:dyDescent="0.25">
      <c r="A176" s="13" t="s">
        <v>253</v>
      </c>
      <c r="B176" s="6">
        <v>75254</v>
      </c>
      <c r="E176" t="s">
        <v>279</v>
      </c>
      <c r="F176" t="s">
        <v>23</v>
      </c>
      <c r="G176">
        <v>0.5</v>
      </c>
      <c r="H176" t="s">
        <v>28</v>
      </c>
      <c r="I176" t="s">
        <v>33</v>
      </c>
      <c r="J176" t="s">
        <v>39</v>
      </c>
      <c r="K176" s="9">
        <v>44730</v>
      </c>
      <c r="L176" t="s">
        <v>21</v>
      </c>
      <c r="M176">
        <v>21</v>
      </c>
      <c r="R176" s="7" t="str">
        <f>IF(EDATE(June[[#This Row],[Closed Date]],1)=31,"",EDATE(June[[#This Row],[Closed Date]],1))</f>
        <v/>
      </c>
    </row>
    <row r="177" spans="1:19" x14ac:dyDescent="0.25">
      <c r="A177" t="s">
        <v>115</v>
      </c>
      <c r="B177" s="6">
        <v>75214</v>
      </c>
      <c r="E177" t="s">
        <v>271</v>
      </c>
      <c r="F177" t="s">
        <v>23</v>
      </c>
      <c r="G177">
        <v>15</v>
      </c>
      <c r="H177" t="s">
        <v>28</v>
      </c>
      <c r="I177" t="s">
        <v>33</v>
      </c>
      <c r="J177" t="s">
        <v>39</v>
      </c>
      <c r="K177" s="9">
        <v>44730</v>
      </c>
      <c r="L177" t="s">
        <v>21</v>
      </c>
      <c r="M177">
        <v>18</v>
      </c>
      <c r="R177" s="7" t="str">
        <f>IF(EDATE(June[[#This Row],[Closed Date]],1)=31,"",EDATE(June[[#This Row],[Closed Date]],1))</f>
        <v/>
      </c>
    </row>
    <row r="178" spans="1:19" x14ac:dyDescent="0.25">
      <c r="A178" s="13" t="s">
        <v>156</v>
      </c>
      <c r="B178" s="6">
        <v>75206</v>
      </c>
      <c r="E178" t="s">
        <v>283</v>
      </c>
      <c r="F178" t="s">
        <v>22</v>
      </c>
      <c r="G178">
        <v>8</v>
      </c>
      <c r="H178" t="s">
        <v>28</v>
      </c>
      <c r="I178" t="s">
        <v>53</v>
      </c>
      <c r="J178" t="s">
        <v>39</v>
      </c>
      <c r="K178" s="9">
        <v>44730</v>
      </c>
      <c r="L178" t="s">
        <v>21</v>
      </c>
      <c r="M178">
        <v>19</v>
      </c>
      <c r="R178" s="7" t="str">
        <f>IF(EDATE(June[[#This Row],[Closed Date]],1)=31,"",EDATE(June[[#This Row],[Closed Date]],1))</f>
        <v/>
      </c>
    </row>
    <row r="179" spans="1:19" x14ac:dyDescent="0.25">
      <c r="A179" t="s">
        <v>244</v>
      </c>
      <c r="B179" s="6">
        <v>75287</v>
      </c>
      <c r="E179" t="s">
        <v>286</v>
      </c>
      <c r="F179" t="s">
        <v>23</v>
      </c>
      <c r="G179">
        <v>3</v>
      </c>
      <c r="H179" t="s">
        <v>28</v>
      </c>
      <c r="I179" t="s">
        <v>31</v>
      </c>
      <c r="J179" t="s">
        <v>40</v>
      </c>
      <c r="K179" s="9">
        <v>44730</v>
      </c>
      <c r="L179" t="s">
        <v>20</v>
      </c>
      <c r="Q179" s="7">
        <v>44730</v>
      </c>
      <c r="R179" s="7">
        <f>IF(EDATE(June[[#This Row],[Closed Date]],1)=31,"",EDATE(June[[#This Row],[Closed Date]],1))</f>
        <v>44760</v>
      </c>
      <c r="S179" t="s">
        <v>20</v>
      </c>
    </row>
    <row r="180" spans="1:19" x14ac:dyDescent="0.25">
      <c r="A180" t="s">
        <v>196</v>
      </c>
      <c r="B180" s="6">
        <v>75235</v>
      </c>
      <c r="E180" t="s">
        <v>285</v>
      </c>
      <c r="F180" t="s">
        <v>23</v>
      </c>
      <c r="G180">
        <v>8</v>
      </c>
      <c r="H180" t="s">
        <v>28</v>
      </c>
      <c r="I180" t="s">
        <v>33</v>
      </c>
      <c r="J180" t="s">
        <v>38</v>
      </c>
      <c r="K180" s="9">
        <v>44730</v>
      </c>
      <c r="L180" t="s">
        <v>20</v>
      </c>
      <c r="M180">
        <v>29</v>
      </c>
      <c r="N180" t="s">
        <v>55</v>
      </c>
      <c r="O180">
        <v>45</v>
      </c>
      <c r="P180">
        <v>65</v>
      </c>
      <c r="Q180" s="7">
        <v>44736</v>
      </c>
      <c r="R180" s="7">
        <f>IF(EDATE(June[[#This Row],[Closed Date]],1)=31,"",EDATE(June[[#This Row],[Closed Date]],1))</f>
        <v>44766</v>
      </c>
      <c r="S180" t="s">
        <v>20</v>
      </c>
    </row>
    <row r="181" spans="1:19" x14ac:dyDescent="0.25">
      <c r="A181" t="s">
        <v>260</v>
      </c>
      <c r="B181" s="6">
        <v>75219</v>
      </c>
      <c r="E181" t="s">
        <v>317</v>
      </c>
      <c r="F181" t="s">
        <v>22</v>
      </c>
      <c r="G181">
        <v>6</v>
      </c>
      <c r="H181" t="s">
        <v>29</v>
      </c>
      <c r="I181" t="s">
        <v>34</v>
      </c>
      <c r="K181" s="9">
        <v>44730</v>
      </c>
      <c r="L181" t="s">
        <v>21</v>
      </c>
      <c r="R181" s="7" t="str">
        <f>IF(EDATE(June[[#This Row],[Closed Date]],1)=31,"",EDATE(June[[#This Row],[Closed Date]],1))</f>
        <v/>
      </c>
    </row>
    <row r="182" spans="1:19" x14ac:dyDescent="0.25">
      <c r="A182" t="s">
        <v>195</v>
      </c>
      <c r="B182" s="6">
        <v>75220</v>
      </c>
      <c r="E182" t="s">
        <v>302</v>
      </c>
      <c r="F182" t="s">
        <v>23</v>
      </c>
      <c r="G182">
        <v>11</v>
      </c>
      <c r="H182" t="s">
        <v>32</v>
      </c>
      <c r="I182" t="s">
        <v>31</v>
      </c>
      <c r="K182" s="9">
        <v>44730</v>
      </c>
      <c r="L182" t="s">
        <v>20</v>
      </c>
      <c r="Q182" s="7">
        <v>44730</v>
      </c>
      <c r="R182" s="7">
        <f>IF(EDATE(June[[#This Row],[Closed Date]],1)=31,"",EDATE(June[[#This Row],[Closed Date]],1))</f>
        <v>44760</v>
      </c>
      <c r="S182" t="s">
        <v>20</v>
      </c>
    </row>
    <row r="183" spans="1:19" x14ac:dyDescent="0.25">
      <c r="A183" s="13" t="s">
        <v>207</v>
      </c>
      <c r="B183" s="6">
        <v>75240</v>
      </c>
      <c r="E183" t="s">
        <v>266</v>
      </c>
      <c r="F183" t="s">
        <v>22</v>
      </c>
      <c r="G183">
        <v>3</v>
      </c>
      <c r="H183" t="s">
        <v>28</v>
      </c>
      <c r="I183" t="s">
        <v>31</v>
      </c>
      <c r="K183" s="9">
        <v>44730</v>
      </c>
      <c r="L183" t="s">
        <v>20</v>
      </c>
      <c r="Q183" s="7">
        <v>44730</v>
      </c>
      <c r="R183" s="7">
        <f>IF(EDATE(June[[#This Row],[Closed Date]],1)=31,"",EDATE(June[[#This Row],[Closed Date]],1))</f>
        <v>44760</v>
      </c>
      <c r="S183" t="s">
        <v>20</v>
      </c>
    </row>
    <row r="184" spans="1:19" x14ac:dyDescent="0.25">
      <c r="A184" s="13" t="s">
        <v>244</v>
      </c>
      <c r="B184" s="6">
        <v>75206</v>
      </c>
      <c r="E184" t="s">
        <v>293</v>
      </c>
      <c r="F184" t="s">
        <v>22</v>
      </c>
      <c r="G184">
        <v>4</v>
      </c>
      <c r="H184" t="s">
        <v>28</v>
      </c>
      <c r="I184" t="s">
        <v>31</v>
      </c>
      <c r="K184" s="9">
        <v>44730</v>
      </c>
      <c r="L184" t="s">
        <v>20</v>
      </c>
      <c r="Q184" s="7">
        <v>44731</v>
      </c>
      <c r="R184" s="7">
        <f>IF(EDATE(June[[#This Row],[Closed Date]],1)=31,"",EDATE(June[[#This Row],[Closed Date]],1))</f>
        <v>44761</v>
      </c>
      <c r="S184" t="s">
        <v>20</v>
      </c>
    </row>
    <row r="185" spans="1:19" x14ac:dyDescent="0.25">
      <c r="A185" s="13" t="s">
        <v>114</v>
      </c>
      <c r="B185" s="6">
        <v>75232</v>
      </c>
      <c r="E185" t="s">
        <v>286</v>
      </c>
      <c r="F185" t="s">
        <v>22</v>
      </c>
      <c r="G185">
        <v>5</v>
      </c>
      <c r="H185" t="s">
        <v>28</v>
      </c>
      <c r="I185" t="s">
        <v>31</v>
      </c>
      <c r="K185" s="9">
        <v>44730</v>
      </c>
      <c r="L185" t="s">
        <v>20</v>
      </c>
      <c r="Q185" s="7">
        <v>44730</v>
      </c>
      <c r="R185" s="7">
        <f>IF(EDATE(June[[#This Row],[Closed Date]],1)=31,"",EDATE(June[[#This Row],[Closed Date]],1))</f>
        <v>44760</v>
      </c>
      <c r="S185" t="s">
        <v>20</v>
      </c>
    </row>
    <row r="186" spans="1:19" x14ac:dyDescent="0.25">
      <c r="A186" s="13" t="s">
        <v>204</v>
      </c>
      <c r="B186" s="6">
        <v>75254</v>
      </c>
      <c r="E186" t="s">
        <v>278</v>
      </c>
      <c r="F186" t="s">
        <v>23</v>
      </c>
      <c r="G186">
        <v>1</v>
      </c>
      <c r="H186" t="s">
        <v>32</v>
      </c>
      <c r="I186" t="s">
        <v>34</v>
      </c>
      <c r="J186" t="s">
        <v>52</v>
      </c>
      <c r="K186" s="9">
        <v>44731</v>
      </c>
      <c r="L186" t="s">
        <v>20</v>
      </c>
      <c r="N186" t="s">
        <v>47</v>
      </c>
      <c r="Q186" s="7">
        <v>44736</v>
      </c>
      <c r="R186" s="7">
        <f>IF(EDATE(June[[#This Row],[Closed Date]],1)=31,"",EDATE(June[[#This Row],[Closed Date]],1))</f>
        <v>44766</v>
      </c>
      <c r="S186" t="s">
        <v>20</v>
      </c>
    </row>
    <row r="187" spans="1:19" x14ac:dyDescent="0.25">
      <c r="A187" t="s">
        <v>94</v>
      </c>
      <c r="B187" s="6">
        <v>75243</v>
      </c>
      <c r="E187" t="s">
        <v>311</v>
      </c>
      <c r="F187" t="s">
        <v>23</v>
      </c>
      <c r="G187">
        <v>1</v>
      </c>
      <c r="H187" t="s">
        <v>28</v>
      </c>
      <c r="I187" t="s">
        <v>33</v>
      </c>
      <c r="J187" t="s">
        <v>42</v>
      </c>
      <c r="K187" s="9">
        <v>44731</v>
      </c>
      <c r="L187" t="s">
        <v>21</v>
      </c>
      <c r="M187">
        <v>21</v>
      </c>
      <c r="R187" s="7" t="str">
        <f>IF(EDATE(June[[#This Row],[Closed Date]],1)=31,"",EDATE(June[[#This Row],[Closed Date]],1))</f>
        <v/>
      </c>
    </row>
    <row r="188" spans="1:19" x14ac:dyDescent="0.25">
      <c r="A188" s="13" t="s">
        <v>145</v>
      </c>
      <c r="B188" s="6">
        <v>75244</v>
      </c>
      <c r="E188" t="s">
        <v>274</v>
      </c>
      <c r="F188" t="s">
        <v>22</v>
      </c>
      <c r="G188">
        <v>3</v>
      </c>
      <c r="H188" t="s">
        <v>28</v>
      </c>
      <c r="I188" t="s">
        <v>53</v>
      </c>
      <c r="J188" t="s">
        <v>42</v>
      </c>
      <c r="K188" s="9">
        <v>44731</v>
      </c>
      <c r="L188" t="s">
        <v>21</v>
      </c>
      <c r="M188">
        <v>25</v>
      </c>
      <c r="R188" s="7" t="str">
        <f>IF(EDATE(June[[#This Row],[Closed Date]],1)=31,"",EDATE(June[[#This Row],[Closed Date]],1))</f>
        <v/>
      </c>
    </row>
    <row r="189" spans="1:19" x14ac:dyDescent="0.25">
      <c r="A189" t="s">
        <v>255</v>
      </c>
      <c r="B189" s="6">
        <v>75208</v>
      </c>
      <c r="E189" t="s">
        <v>280</v>
      </c>
      <c r="F189" t="s">
        <v>23</v>
      </c>
      <c r="G189">
        <v>6</v>
      </c>
      <c r="H189" t="s">
        <v>28</v>
      </c>
      <c r="I189" t="s">
        <v>33</v>
      </c>
      <c r="J189" t="s">
        <v>39</v>
      </c>
      <c r="K189" s="9">
        <v>44731</v>
      </c>
      <c r="L189" t="s">
        <v>21</v>
      </c>
      <c r="M189">
        <v>18</v>
      </c>
      <c r="R189" s="7" t="str">
        <f>IF(EDATE(June[[#This Row],[Closed Date]],1)=31,"",EDATE(June[[#This Row],[Closed Date]],1))</f>
        <v/>
      </c>
    </row>
    <row r="190" spans="1:19" x14ac:dyDescent="0.25">
      <c r="A190" t="s">
        <v>188</v>
      </c>
      <c r="B190" s="6">
        <v>75231</v>
      </c>
      <c r="E190" t="s">
        <v>270</v>
      </c>
      <c r="F190" t="s">
        <v>23</v>
      </c>
      <c r="G190">
        <v>1</v>
      </c>
      <c r="H190" t="s">
        <v>28</v>
      </c>
      <c r="I190" t="s">
        <v>33</v>
      </c>
      <c r="J190" t="s">
        <v>39</v>
      </c>
      <c r="K190" s="9">
        <v>44731</v>
      </c>
      <c r="L190" t="s">
        <v>21</v>
      </c>
      <c r="M190">
        <v>23</v>
      </c>
      <c r="R190" s="7" t="str">
        <f>IF(EDATE(June[[#This Row],[Closed Date]],1)=31,"",EDATE(June[[#This Row],[Closed Date]],1))</f>
        <v/>
      </c>
    </row>
    <row r="191" spans="1:19" x14ac:dyDescent="0.25">
      <c r="A191" t="s">
        <v>197</v>
      </c>
      <c r="B191" s="6">
        <v>75236</v>
      </c>
      <c r="E191" t="s">
        <v>313</v>
      </c>
      <c r="F191" t="s">
        <v>22</v>
      </c>
      <c r="G191">
        <v>1</v>
      </c>
      <c r="H191" t="s">
        <v>28</v>
      </c>
      <c r="I191" t="s">
        <v>31</v>
      </c>
      <c r="J191" t="s">
        <v>40</v>
      </c>
      <c r="K191" s="9">
        <v>44731</v>
      </c>
      <c r="L191" t="s">
        <v>20</v>
      </c>
      <c r="Q191" s="7">
        <v>44731</v>
      </c>
      <c r="R191" s="7">
        <f>IF(EDATE(June[[#This Row],[Closed Date]],1)=31,"",EDATE(June[[#This Row],[Closed Date]],1))</f>
        <v>44761</v>
      </c>
      <c r="S191" t="s">
        <v>20</v>
      </c>
    </row>
    <row r="192" spans="1:19" x14ac:dyDescent="0.25">
      <c r="A192" t="s">
        <v>221</v>
      </c>
      <c r="B192" s="6">
        <v>75254</v>
      </c>
      <c r="E192" t="s">
        <v>285</v>
      </c>
      <c r="F192" t="s">
        <v>22</v>
      </c>
      <c r="G192">
        <v>3</v>
      </c>
      <c r="H192" t="s">
        <v>28</v>
      </c>
      <c r="I192" t="s">
        <v>31</v>
      </c>
      <c r="J192" t="s">
        <v>40</v>
      </c>
      <c r="K192" s="9">
        <v>44731</v>
      </c>
      <c r="L192" t="s">
        <v>20</v>
      </c>
      <c r="Q192" s="7">
        <v>44731</v>
      </c>
      <c r="R192" s="7">
        <f>IF(EDATE(June[[#This Row],[Closed Date]],1)=31,"",EDATE(June[[#This Row],[Closed Date]],1))</f>
        <v>44761</v>
      </c>
      <c r="S192" t="s">
        <v>20</v>
      </c>
    </row>
    <row r="193" spans="1:19" x14ac:dyDescent="0.25">
      <c r="A193" t="s">
        <v>164</v>
      </c>
      <c r="B193" s="6">
        <v>75201</v>
      </c>
      <c r="E193" t="s">
        <v>276</v>
      </c>
      <c r="F193" t="s">
        <v>22</v>
      </c>
      <c r="G193">
        <v>0.75</v>
      </c>
      <c r="H193" t="s">
        <v>28</v>
      </c>
      <c r="I193" t="s">
        <v>31</v>
      </c>
      <c r="J193" t="s">
        <v>40</v>
      </c>
      <c r="K193" s="9">
        <v>44731</v>
      </c>
      <c r="L193" t="s">
        <v>20</v>
      </c>
      <c r="Q193" s="7">
        <v>44731</v>
      </c>
      <c r="R193" s="7">
        <f>IF(EDATE(June[[#This Row],[Closed Date]],1)=31,"",EDATE(June[[#This Row],[Closed Date]],1))</f>
        <v>44761</v>
      </c>
      <c r="S193" t="s">
        <v>20</v>
      </c>
    </row>
    <row r="194" spans="1:19" x14ac:dyDescent="0.25">
      <c r="A194" t="s">
        <v>219</v>
      </c>
      <c r="B194" s="6">
        <v>75212</v>
      </c>
      <c r="E194" t="s">
        <v>305</v>
      </c>
      <c r="F194" t="s">
        <v>23</v>
      </c>
      <c r="G194">
        <v>4</v>
      </c>
      <c r="H194" t="s">
        <v>28</v>
      </c>
      <c r="I194" t="s">
        <v>31</v>
      </c>
      <c r="J194" t="s">
        <v>40</v>
      </c>
      <c r="K194" s="9">
        <v>44731</v>
      </c>
      <c r="L194" t="s">
        <v>20</v>
      </c>
      <c r="Q194" s="7">
        <v>44731</v>
      </c>
      <c r="R194" s="7">
        <f>IF(EDATE(June[[#This Row],[Closed Date]],1)=31,"",EDATE(June[[#This Row],[Closed Date]],1))</f>
        <v>44761</v>
      </c>
      <c r="S194" t="s">
        <v>20</v>
      </c>
    </row>
    <row r="195" spans="1:19" x14ac:dyDescent="0.25">
      <c r="A195" t="s">
        <v>140</v>
      </c>
      <c r="B195" s="6">
        <v>75240</v>
      </c>
      <c r="E195" t="s">
        <v>287</v>
      </c>
      <c r="F195" t="s">
        <v>22</v>
      </c>
      <c r="G195">
        <v>1</v>
      </c>
      <c r="H195" t="s">
        <v>28</v>
      </c>
      <c r="I195" t="s">
        <v>33</v>
      </c>
      <c r="J195" t="s">
        <v>36</v>
      </c>
      <c r="K195" s="9">
        <v>44731</v>
      </c>
      <c r="L195" t="s">
        <v>21</v>
      </c>
      <c r="M195">
        <v>20</v>
      </c>
      <c r="R195" s="7" t="str">
        <f>IF(EDATE(June[[#This Row],[Closed Date]],1)=31,"",EDATE(June[[#This Row],[Closed Date]],1))</f>
        <v/>
      </c>
    </row>
    <row r="196" spans="1:19" x14ac:dyDescent="0.25">
      <c r="A196" t="s">
        <v>197</v>
      </c>
      <c r="B196" s="6">
        <v>75201</v>
      </c>
      <c r="E196" t="s">
        <v>284</v>
      </c>
      <c r="F196" t="s">
        <v>23</v>
      </c>
      <c r="G196">
        <v>3</v>
      </c>
      <c r="H196" t="s">
        <v>28</v>
      </c>
      <c r="I196" t="s">
        <v>31</v>
      </c>
      <c r="J196" t="s">
        <v>36</v>
      </c>
      <c r="K196" s="9">
        <v>44731</v>
      </c>
      <c r="L196" t="s">
        <v>20</v>
      </c>
      <c r="Q196" s="7">
        <v>44731</v>
      </c>
      <c r="R196" s="7">
        <f>IF(EDATE(June[[#This Row],[Closed Date]],1)=31,"",EDATE(June[[#This Row],[Closed Date]],1))</f>
        <v>44761</v>
      </c>
      <c r="S196" t="s">
        <v>20</v>
      </c>
    </row>
    <row r="197" spans="1:19" x14ac:dyDescent="0.25">
      <c r="A197" s="13" t="s">
        <v>59</v>
      </c>
      <c r="B197" s="6">
        <v>75229</v>
      </c>
      <c r="E197" t="s">
        <v>315</v>
      </c>
      <c r="F197" t="s">
        <v>23</v>
      </c>
      <c r="G197">
        <v>2</v>
      </c>
      <c r="H197" t="s">
        <v>32</v>
      </c>
      <c r="I197" t="s">
        <v>31</v>
      </c>
      <c r="K197" s="9">
        <v>44731</v>
      </c>
      <c r="L197" t="s">
        <v>20</v>
      </c>
      <c r="Q197" s="7">
        <v>44731</v>
      </c>
      <c r="R197" s="7">
        <f>IF(EDATE(June[[#This Row],[Closed Date]],1)=31,"",EDATE(June[[#This Row],[Closed Date]],1))</f>
        <v>44761</v>
      </c>
      <c r="S197" t="s">
        <v>20</v>
      </c>
    </row>
    <row r="198" spans="1:19" x14ac:dyDescent="0.25">
      <c r="A198" s="13" t="s">
        <v>209</v>
      </c>
      <c r="B198" s="6">
        <v>75224</v>
      </c>
      <c r="E198" t="s">
        <v>270</v>
      </c>
      <c r="F198" t="s">
        <v>23</v>
      </c>
      <c r="G198">
        <v>3</v>
      </c>
      <c r="H198" t="s">
        <v>32</v>
      </c>
      <c r="I198" t="s">
        <v>34</v>
      </c>
      <c r="K198" s="9">
        <v>44731</v>
      </c>
      <c r="L198" t="s">
        <v>20</v>
      </c>
      <c r="N198" t="s">
        <v>51</v>
      </c>
      <c r="Q198" s="7">
        <v>44737</v>
      </c>
      <c r="R198" s="7">
        <f>IF(EDATE(June[[#This Row],[Closed Date]],1)=31,"",EDATE(June[[#This Row],[Closed Date]],1))</f>
        <v>44767</v>
      </c>
      <c r="S198" t="s">
        <v>20</v>
      </c>
    </row>
    <row r="199" spans="1:19" x14ac:dyDescent="0.25">
      <c r="A199" s="13" t="s">
        <v>200</v>
      </c>
      <c r="B199" s="6">
        <v>75249</v>
      </c>
      <c r="E199" t="s">
        <v>300</v>
      </c>
      <c r="F199" t="s">
        <v>23</v>
      </c>
      <c r="G199">
        <v>2</v>
      </c>
      <c r="H199" t="s">
        <v>28</v>
      </c>
      <c r="I199" t="s">
        <v>31</v>
      </c>
      <c r="K199" s="9">
        <v>44731</v>
      </c>
      <c r="L199" t="s">
        <v>20</v>
      </c>
      <c r="Q199" s="7">
        <v>44731</v>
      </c>
      <c r="R199" s="7">
        <f>IF(EDATE(June[[#This Row],[Closed Date]],1)=31,"",EDATE(June[[#This Row],[Closed Date]],1))</f>
        <v>44761</v>
      </c>
      <c r="S199" t="s">
        <v>20</v>
      </c>
    </row>
    <row r="200" spans="1:19" x14ac:dyDescent="0.25">
      <c r="A200" s="13" t="s">
        <v>221</v>
      </c>
      <c r="B200" s="6">
        <v>75226</v>
      </c>
      <c r="E200" t="s">
        <v>287</v>
      </c>
      <c r="F200" t="s">
        <v>22</v>
      </c>
      <c r="G200">
        <v>8</v>
      </c>
      <c r="H200" t="s">
        <v>28</v>
      </c>
      <c r="I200" t="s">
        <v>31</v>
      </c>
      <c r="K200" s="9">
        <v>44731</v>
      </c>
      <c r="L200" t="s">
        <v>20</v>
      </c>
      <c r="Q200" s="7">
        <v>44731</v>
      </c>
      <c r="R200" s="7">
        <f>IF(EDATE(June[[#This Row],[Closed Date]],1)=31,"",EDATE(June[[#This Row],[Closed Date]],1))</f>
        <v>44761</v>
      </c>
      <c r="S200" t="s">
        <v>20</v>
      </c>
    </row>
    <row r="201" spans="1:19" x14ac:dyDescent="0.25">
      <c r="A201" s="13" t="s">
        <v>135</v>
      </c>
      <c r="B201" s="6">
        <v>75235</v>
      </c>
      <c r="E201" t="s">
        <v>319</v>
      </c>
      <c r="F201" t="s">
        <v>22</v>
      </c>
      <c r="G201">
        <v>0.75</v>
      </c>
      <c r="H201" t="s">
        <v>28</v>
      </c>
      <c r="I201" t="s">
        <v>31</v>
      </c>
      <c r="K201" s="9">
        <v>44731</v>
      </c>
      <c r="L201" t="s">
        <v>20</v>
      </c>
      <c r="Q201" s="7">
        <v>44731</v>
      </c>
      <c r="R201" s="7">
        <f>IF(EDATE(June[[#This Row],[Closed Date]],1)=31,"",EDATE(June[[#This Row],[Closed Date]],1))</f>
        <v>44761</v>
      </c>
      <c r="S201" t="s">
        <v>20</v>
      </c>
    </row>
    <row r="202" spans="1:19" x14ac:dyDescent="0.25">
      <c r="A202" t="s">
        <v>57</v>
      </c>
      <c r="B202" s="6">
        <v>75231</v>
      </c>
      <c r="E202" t="s">
        <v>319</v>
      </c>
      <c r="F202" t="s">
        <v>22</v>
      </c>
      <c r="G202">
        <v>1</v>
      </c>
      <c r="H202" t="s">
        <v>32</v>
      </c>
      <c r="I202" t="s">
        <v>34</v>
      </c>
      <c r="J202" t="s">
        <v>52</v>
      </c>
      <c r="K202" s="9">
        <v>44732</v>
      </c>
      <c r="L202" t="s">
        <v>21</v>
      </c>
      <c r="R202" s="7" t="str">
        <f>IF(EDATE(June[[#This Row],[Closed Date]],1)=31,"",EDATE(June[[#This Row],[Closed Date]],1))</f>
        <v/>
      </c>
    </row>
    <row r="203" spans="1:19" x14ac:dyDescent="0.25">
      <c r="A203" s="13" t="s">
        <v>57</v>
      </c>
      <c r="B203" s="6">
        <v>75215</v>
      </c>
      <c r="E203" t="s">
        <v>274</v>
      </c>
      <c r="F203" t="s">
        <v>22</v>
      </c>
      <c r="G203">
        <v>7</v>
      </c>
      <c r="H203" t="s">
        <v>28</v>
      </c>
      <c r="I203" t="s">
        <v>53</v>
      </c>
      <c r="J203" t="s">
        <v>42</v>
      </c>
      <c r="K203" s="9">
        <v>44732</v>
      </c>
      <c r="L203" t="s">
        <v>21</v>
      </c>
      <c r="M203">
        <v>24</v>
      </c>
      <c r="R203" s="7" t="str">
        <f>IF(EDATE(June[[#This Row],[Closed Date]],1)=31,"",EDATE(June[[#This Row],[Closed Date]],1))</f>
        <v/>
      </c>
    </row>
    <row r="204" spans="1:19" x14ac:dyDescent="0.25">
      <c r="A204" t="s">
        <v>113</v>
      </c>
      <c r="B204" s="6">
        <v>75235</v>
      </c>
      <c r="E204" t="s">
        <v>284</v>
      </c>
      <c r="F204" t="s">
        <v>22</v>
      </c>
      <c r="G204">
        <v>7</v>
      </c>
      <c r="H204" t="s">
        <v>28</v>
      </c>
      <c r="I204" t="s">
        <v>33</v>
      </c>
      <c r="J204" t="s">
        <v>42</v>
      </c>
      <c r="K204" s="9">
        <v>44732</v>
      </c>
      <c r="L204" t="s">
        <v>20</v>
      </c>
      <c r="M204">
        <v>24</v>
      </c>
      <c r="N204" t="s">
        <v>45</v>
      </c>
      <c r="O204">
        <v>25</v>
      </c>
      <c r="P204">
        <v>300</v>
      </c>
      <c r="Q204" s="7">
        <v>44738</v>
      </c>
      <c r="R204" s="7">
        <f>IF(EDATE(June[[#This Row],[Closed Date]],1)=31,"",EDATE(June[[#This Row],[Closed Date]],1))</f>
        <v>44768</v>
      </c>
      <c r="S204" t="s">
        <v>20</v>
      </c>
    </row>
    <row r="205" spans="1:19" x14ac:dyDescent="0.25">
      <c r="A205" s="13" t="s">
        <v>93</v>
      </c>
      <c r="B205" s="6">
        <v>75233</v>
      </c>
      <c r="E205" t="s">
        <v>297</v>
      </c>
      <c r="F205" t="s">
        <v>22</v>
      </c>
      <c r="G205">
        <v>5</v>
      </c>
      <c r="H205" t="s">
        <v>28</v>
      </c>
      <c r="I205" t="s">
        <v>33</v>
      </c>
      <c r="J205" t="s">
        <v>40</v>
      </c>
      <c r="K205" s="9">
        <v>44732</v>
      </c>
      <c r="L205" t="s">
        <v>21</v>
      </c>
      <c r="M205">
        <v>15</v>
      </c>
      <c r="R205" s="7" t="str">
        <f>IF(EDATE(June[[#This Row],[Closed Date]],1)=31,"",EDATE(June[[#This Row],[Closed Date]],1))</f>
        <v/>
      </c>
    </row>
    <row r="206" spans="1:19" x14ac:dyDescent="0.25">
      <c r="A206" s="13" t="s">
        <v>180</v>
      </c>
      <c r="B206" s="6">
        <v>75211</v>
      </c>
      <c r="E206" t="s">
        <v>297</v>
      </c>
      <c r="F206" t="s">
        <v>23</v>
      </c>
      <c r="G206">
        <v>5</v>
      </c>
      <c r="H206" t="s">
        <v>28</v>
      </c>
      <c r="I206" t="s">
        <v>53</v>
      </c>
      <c r="J206" t="s">
        <v>36</v>
      </c>
      <c r="K206" s="9">
        <v>44732</v>
      </c>
      <c r="L206" t="s">
        <v>21</v>
      </c>
      <c r="M206">
        <v>27</v>
      </c>
      <c r="R206" s="7" t="str">
        <f>IF(EDATE(June[[#This Row],[Closed Date]],1)=31,"",EDATE(June[[#This Row],[Closed Date]],1))</f>
        <v/>
      </c>
    </row>
    <row r="207" spans="1:19" x14ac:dyDescent="0.25">
      <c r="A207" t="s">
        <v>202</v>
      </c>
      <c r="B207" s="6">
        <v>75203</v>
      </c>
      <c r="E207" t="s">
        <v>58</v>
      </c>
      <c r="F207" t="s">
        <v>23</v>
      </c>
      <c r="G207">
        <v>4</v>
      </c>
      <c r="H207" t="s">
        <v>28</v>
      </c>
      <c r="I207" t="s">
        <v>33</v>
      </c>
      <c r="J207" t="s">
        <v>36</v>
      </c>
      <c r="K207" s="9">
        <v>44732</v>
      </c>
      <c r="L207" t="s">
        <v>20</v>
      </c>
      <c r="M207">
        <v>31</v>
      </c>
      <c r="N207" t="s">
        <v>56</v>
      </c>
      <c r="O207">
        <v>30</v>
      </c>
      <c r="P207">
        <v>150</v>
      </c>
      <c r="Q207" s="7">
        <v>44737</v>
      </c>
      <c r="R207" s="7">
        <f>IF(EDATE(June[[#This Row],[Closed Date]],1)=31,"",EDATE(June[[#This Row],[Closed Date]],1))</f>
        <v>44767</v>
      </c>
      <c r="S207" t="s">
        <v>20</v>
      </c>
    </row>
    <row r="208" spans="1:19" x14ac:dyDescent="0.25">
      <c r="A208" t="s">
        <v>166</v>
      </c>
      <c r="B208" s="6">
        <v>75240</v>
      </c>
      <c r="E208" t="s">
        <v>305</v>
      </c>
      <c r="F208" t="s">
        <v>22</v>
      </c>
      <c r="G208">
        <v>3</v>
      </c>
      <c r="H208" t="s">
        <v>28</v>
      </c>
      <c r="I208" t="s">
        <v>31</v>
      </c>
      <c r="J208" t="s">
        <v>36</v>
      </c>
      <c r="K208" s="9">
        <v>44732</v>
      </c>
      <c r="L208" t="s">
        <v>20</v>
      </c>
      <c r="Q208" s="7">
        <v>44732</v>
      </c>
      <c r="R208" s="7">
        <f>IF(EDATE(June[[#This Row],[Closed Date]],1)=31,"",EDATE(June[[#This Row],[Closed Date]],1))</f>
        <v>44762</v>
      </c>
      <c r="S208" t="s">
        <v>20</v>
      </c>
    </row>
    <row r="209" spans="1:19" x14ac:dyDescent="0.25">
      <c r="A209" t="s">
        <v>147</v>
      </c>
      <c r="B209" s="6">
        <v>75229</v>
      </c>
      <c r="E209" t="s">
        <v>281</v>
      </c>
      <c r="F209" t="s">
        <v>22</v>
      </c>
      <c r="G209">
        <v>2</v>
      </c>
      <c r="H209" t="s">
        <v>28</v>
      </c>
      <c r="I209" t="s">
        <v>31</v>
      </c>
      <c r="J209" t="s">
        <v>36</v>
      </c>
      <c r="K209" s="9">
        <v>44732</v>
      </c>
      <c r="L209" t="s">
        <v>20</v>
      </c>
      <c r="Q209" s="7">
        <v>44732</v>
      </c>
      <c r="R209" s="7">
        <f>IF(EDATE(June[[#This Row],[Closed Date]],1)=31,"",EDATE(June[[#This Row],[Closed Date]],1))</f>
        <v>44762</v>
      </c>
      <c r="S209" t="s">
        <v>20</v>
      </c>
    </row>
    <row r="210" spans="1:19" x14ac:dyDescent="0.25">
      <c r="A210" t="s">
        <v>68</v>
      </c>
      <c r="B210" s="6">
        <v>75241</v>
      </c>
      <c r="E210" t="s">
        <v>298</v>
      </c>
      <c r="F210" t="s">
        <v>23</v>
      </c>
      <c r="G210">
        <v>5</v>
      </c>
      <c r="H210" t="s">
        <v>28</v>
      </c>
      <c r="I210" t="s">
        <v>31</v>
      </c>
      <c r="J210" t="s">
        <v>36</v>
      </c>
      <c r="K210" s="9">
        <v>44732</v>
      </c>
      <c r="L210" t="s">
        <v>20</v>
      </c>
      <c r="Q210" s="7">
        <v>44732</v>
      </c>
      <c r="R210" s="7">
        <f>IF(EDATE(June[[#This Row],[Closed Date]],1)=31,"",EDATE(June[[#This Row],[Closed Date]],1))</f>
        <v>44762</v>
      </c>
      <c r="S210" t="s">
        <v>21</v>
      </c>
    </row>
    <row r="211" spans="1:19" x14ac:dyDescent="0.25">
      <c r="A211" s="13" t="s">
        <v>67</v>
      </c>
      <c r="B211" s="6">
        <v>75240</v>
      </c>
      <c r="E211" t="s">
        <v>310</v>
      </c>
      <c r="F211" t="s">
        <v>22</v>
      </c>
      <c r="G211">
        <v>4</v>
      </c>
      <c r="H211" t="s">
        <v>32</v>
      </c>
      <c r="I211" t="s">
        <v>33</v>
      </c>
      <c r="K211" s="9">
        <v>44732</v>
      </c>
      <c r="L211" t="s">
        <v>21</v>
      </c>
      <c r="M211">
        <v>18</v>
      </c>
      <c r="R211" s="7" t="str">
        <f>IF(EDATE(June[[#This Row],[Closed Date]],1)=31,"",EDATE(June[[#This Row],[Closed Date]],1))</f>
        <v/>
      </c>
    </row>
    <row r="212" spans="1:19" x14ac:dyDescent="0.25">
      <c r="A212" s="13" t="s">
        <v>260</v>
      </c>
      <c r="B212" s="6">
        <v>75203</v>
      </c>
      <c r="E212" t="s">
        <v>317</v>
      </c>
      <c r="F212" t="s">
        <v>23</v>
      </c>
      <c r="G212">
        <v>7</v>
      </c>
      <c r="H212" t="s">
        <v>32</v>
      </c>
      <c r="I212" t="s">
        <v>31</v>
      </c>
      <c r="K212" s="9">
        <v>44732</v>
      </c>
      <c r="L212" t="s">
        <v>20</v>
      </c>
      <c r="Q212" s="7">
        <v>44732</v>
      </c>
      <c r="R212" s="7">
        <f>IF(EDATE(June[[#This Row],[Closed Date]],1)=31,"",EDATE(June[[#This Row],[Closed Date]],1))</f>
        <v>44762</v>
      </c>
      <c r="S212" t="s">
        <v>20</v>
      </c>
    </row>
    <row r="213" spans="1:19" x14ac:dyDescent="0.25">
      <c r="A213" s="13" t="s">
        <v>151</v>
      </c>
      <c r="B213" s="6">
        <v>75238</v>
      </c>
      <c r="E213" t="s">
        <v>58</v>
      </c>
      <c r="F213" t="s">
        <v>23</v>
      </c>
      <c r="G213">
        <v>1</v>
      </c>
      <c r="H213" t="s">
        <v>28</v>
      </c>
      <c r="I213" t="s">
        <v>31</v>
      </c>
      <c r="K213" s="9">
        <v>44732</v>
      </c>
      <c r="L213" t="s">
        <v>20</v>
      </c>
      <c r="Q213" s="7">
        <v>44732</v>
      </c>
      <c r="R213" s="7">
        <f>IF(EDATE(June[[#This Row],[Closed Date]],1)=31,"",EDATE(June[[#This Row],[Closed Date]],1))</f>
        <v>44762</v>
      </c>
      <c r="S213" t="s">
        <v>20</v>
      </c>
    </row>
    <row r="214" spans="1:19" x14ac:dyDescent="0.25">
      <c r="A214" t="s">
        <v>200</v>
      </c>
      <c r="B214" s="6">
        <v>75229</v>
      </c>
      <c r="E214" t="s">
        <v>275</v>
      </c>
      <c r="F214" t="s">
        <v>22</v>
      </c>
      <c r="G214">
        <v>2</v>
      </c>
      <c r="H214" t="s">
        <v>28</v>
      </c>
      <c r="I214" t="s">
        <v>33</v>
      </c>
      <c r="J214" t="s">
        <v>39</v>
      </c>
      <c r="K214" s="9">
        <v>44733</v>
      </c>
      <c r="L214" t="s">
        <v>21</v>
      </c>
      <c r="M214">
        <v>13</v>
      </c>
      <c r="R214" s="7" t="str">
        <f>IF(EDATE(June[[#This Row],[Closed Date]],1)=31,"",EDATE(June[[#This Row],[Closed Date]],1))</f>
        <v/>
      </c>
    </row>
    <row r="215" spans="1:19" x14ac:dyDescent="0.25">
      <c r="A215" s="13" t="s">
        <v>211</v>
      </c>
      <c r="B215" s="6">
        <v>75287</v>
      </c>
      <c r="E215" t="s">
        <v>283</v>
      </c>
      <c r="F215" t="s">
        <v>22</v>
      </c>
      <c r="G215">
        <v>3</v>
      </c>
      <c r="H215" t="s">
        <v>29</v>
      </c>
      <c r="I215" t="s">
        <v>33</v>
      </c>
      <c r="J215" t="s">
        <v>44</v>
      </c>
      <c r="K215" s="9">
        <v>44733</v>
      </c>
      <c r="L215" t="s">
        <v>20</v>
      </c>
      <c r="M215">
        <v>38</v>
      </c>
      <c r="O215">
        <v>134</v>
      </c>
      <c r="P215">
        <v>500</v>
      </c>
      <c r="Q215" s="7">
        <v>44741</v>
      </c>
      <c r="R215" s="7">
        <f>IF(EDATE(June[[#This Row],[Closed Date]],1)=31,"",EDATE(June[[#This Row],[Closed Date]],1))</f>
        <v>44771</v>
      </c>
      <c r="S215" t="s">
        <v>20</v>
      </c>
    </row>
    <row r="216" spans="1:19" x14ac:dyDescent="0.25">
      <c r="A216" s="13" t="s">
        <v>152</v>
      </c>
      <c r="B216" s="6">
        <v>75287</v>
      </c>
      <c r="E216" t="s">
        <v>268</v>
      </c>
      <c r="F216" t="s">
        <v>22</v>
      </c>
      <c r="G216">
        <v>2</v>
      </c>
      <c r="H216" t="s">
        <v>29</v>
      </c>
      <c r="I216" t="s">
        <v>33</v>
      </c>
      <c r="J216" t="s">
        <v>43</v>
      </c>
      <c r="K216" s="9">
        <v>44733</v>
      </c>
      <c r="L216" t="s">
        <v>21</v>
      </c>
      <c r="M216">
        <v>24</v>
      </c>
      <c r="R216" s="7" t="str">
        <f>IF(EDATE(June[[#This Row],[Closed Date]],1)=31,"",EDATE(June[[#This Row],[Closed Date]],1))</f>
        <v/>
      </c>
    </row>
    <row r="217" spans="1:19" x14ac:dyDescent="0.25">
      <c r="A217" t="s">
        <v>158</v>
      </c>
      <c r="B217" s="6">
        <v>75233</v>
      </c>
      <c r="E217" t="s">
        <v>284</v>
      </c>
      <c r="F217" t="s">
        <v>22</v>
      </c>
      <c r="G217">
        <v>2</v>
      </c>
      <c r="H217" t="s">
        <v>28</v>
      </c>
      <c r="I217" t="s">
        <v>33</v>
      </c>
      <c r="J217" t="s">
        <v>38</v>
      </c>
      <c r="K217" s="9">
        <v>44733</v>
      </c>
      <c r="L217" t="s">
        <v>21</v>
      </c>
      <c r="M217">
        <v>20</v>
      </c>
      <c r="R217" s="7" t="str">
        <f>IF(EDATE(June[[#This Row],[Closed Date]],1)=31,"",EDATE(June[[#This Row],[Closed Date]],1))</f>
        <v/>
      </c>
    </row>
    <row r="218" spans="1:19" x14ac:dyDescent="0.25">
      <c r="A218" s="13" t="s">
        <v>86</v>
      </c>
      <c r="B218" s="6">
        <v>75203</v>
      </c>
      <c r="E218" t="s">
        <v>271</v>
      </c>
      <c r="F218" t="s">
        <v>22</v>
      </c>
      <c r="G218">
        <v>8</v>
      </c>
      <c r="H218" t="s">
        <v>30</v>
      </c>
      <c r="I218" t="s">
        <v>31</v>
      </c>
      <c r="K218" s="9">
        <v>44733</v>
      </c>
      <c r="L218" t="s">
        <v>20</v>
      </c>
      <c r="Q218" s="7">
        <v>44733</v>
      </c>
      <c r="R218" s="7">
        <f>IF(EDATE(June[[#This Row],[Closed Date]],1)=31,"",EDATE(June[[#This Row],[Closed Date]],1))</f>
        <v>44763</v>
      </c>
      <c r="S218" t="s">
        <v>20</v>
      </c>
    </row>
    <row r="219" spans="1:19" x14ac:dyDescent="0.25">
      <c r="A219" s="13" t="s">
        <v>210</v>
      </c>
      <c r="B219" s="6">
        <v>75220</v>
      </c>
      <c r="E219" t="s">
        <v>312</v>
      </c>
      <c r="F219" t="s">
        <v>22</v>
      </c>
      <c r="G219">
        <v>6</v>
      </c>
      <c r="H219" t="s">
        <v>32</v>
      </c>
      <c r="I219" t="s">
        <v>33</v>
      </c>
      <c r="K219" s="9">
        <v>44733</v>
      </c>
      <c r="L219" t="s">
        <v>20</v>
      </c>
      <c r="M219">
        <v>29</v>
      </c>
      <c r="N219" t="s">
        <v>50</v>
      </c>
      <c r="O219">
        <v>6</v>
      </c>
      <c r="P219">
        <v>60</v>
      </c>
      <c r="Q219" s="7">
        <v>44740</v>
      </c>
      <c r="R219" s="7">
        <f>IF(EDATE(June[[#This Row],[Closed Date]],1)=31,"",EDATE(June[[#This Row],[Closed Date]],1))</f>
        <v>44770</v>
      </c>
      <c r="S219" t="s">
        <v>20</v>
      </c>
    </row>
    <row r="220" spans="1:19" x14ac:dyDescent="0.25">
      <c r="A220" s="13" t="s">
        <v>187</v>
      </c>
      <c r="B220" s="6">
        <v>75212</v>
      </c>
      <c r="E220" t="s">
        <v>290</v>
      </c>
      <c r="F220" t="s">
        <v>23</v>
      </c>
      <c r="G220">
        <v>2</v>
      </c>
      <c r="H220" t="s">
        <v>32</v>
      </c>
      <c r="I220" t="s">
        <v>31</v>
      </c>
      <c r="K220" s="9">
        <v>44733</v>
      </c>
      <c r="L220" t="s">
        <v>20</v>
      </c>
      <c r="Q220" s="7">
        <v>44733</v>
      </c>
      <c r="R220" s="7">
        <f>IF(EDATE(June[[#This Row],[Closed Date]],1)=31,"",EDATE(June[[#This Row],[Closed Date]],1))</f>
        <v>44763</v>
      </c>
      <c r="S220" t="s">
        <v>20</v>
      </c>
    </row>
    <row r="221" spans="1:19" x14ac:dyDescent="0.25">
      <c r="A221" s="13" t="s">
        <v>210</v>
      </c>
      <c r="B221" s="6">
        <v>75254</v>
      </c>
      <c r="E221" t="s">
        <v>284</v>
      </c>
      <c r="F221" t="s">
        <v>22</v>
      </c>
      <c r="G221">
        <v>9</v>
      </c>
      <c r="H221" t="s">
        <v>28</v>
      </c>
      <c r="I221" t="s">
        <v>31</v>
      </c>
      <c r="K221" s="9">
        <v>44733</v>
      </c>
      <c r="L221" t="s">
        <v>20</v>
      </c>
      <c r="Q221" s="7">
        <v>44733</v>
      </c>
      <c r="R221" s="7">
        <f>IF(EDATE(June[[#This Row],[Closed Date]],1)=31,"",EDATE(June[[#This Row],[Closed Date]],1))</f>
        <v>44763</v>
      </c>
      <c r="S221" t="s">
        <v>20</v>
      </c>
    </row>
    <row r="222" spans="1:19" x14ac:dyDescent="0.25">
      <c r="A222" s="13" t="s">
        <v>199</v>
      </c>
      <c r="B222" s="6">
        <v>75231</v>
      </c>
      <c r="E222" t="s">
        <v>285</v>
      </c>
      <c r="F222" t="s">
        <v>22</v>
      </c>
      <c r="G222">
        <v>0.25</v>
      </c>
      <c r="H222" t="s">
        <v>28</v>
      </c>
      <c r="I222" t="s">
        <v>53</v>
      </c>
      <c r="J222" t="s">
        <v>42</v>
      </c>
      <c r="K222" s="9">
        <v>44734</v>
      </c>
      <c r="L222" t="s">
        <v>21</v>
      </c>
      <c r="M222">
        <v>18</v>
      </c>
      <c r="R222" s="7" t="str">
        <f>IF(EDATE(June[[#This Row],[Closed Date]],1)=31,"",EDATE(June[[#This Row],[Closed Date]],1))</f>
        <v/>
      </c>
    </row>
    <row r="223" spans="1:19" x14ac:dyDescent="0.25">
      <c r="A223" s="13" t="s">
        <v>146</v>
      </c>
      <c r="B223" s="6">
        <v>75254</v>
      </c>
      <c r="E223" t="s">
        <v>289</v>
      </c>
      <c r="F223" t="s">
        <v>23</v>
      </c>
      <c r="G223">
        <v>5</v>
      </c>
      <c r="H223" t="s">
        <v>28</v>
      </c>
      <c r="I223" t="s">
        <v>33</v>
      </c>
      <c r="J223" t="s">
        <v>40</v>
      </c>
      <c r="K223" s="9">
        <v>44734</v>
      </c>
      <c r="L223" t="s">
        <v>21</v>
      </c>
      <c r="M223">
        <v>22</v>
      </c>
      <c r="R223" s="7" t="str">
        <f>IF(EDATE(June[[#This Row],[Closed Date]],1)=31,"",EDATE(June[[#This Row],[Closed Date]],1))</f>
        <v/>
      </c>
    </row>
    <row r="224" spans="1:19" x14ac:dyDescent="0.25">
      <c r="A224" t="s">
        <v>206</v>
      </c>
      <c r="B224" s="6">
        <v>75080</v>
      </c>
      <c r="E224" t="s">
        <v>267</v>
      </c>
      <c r="F224" t="s">
        <v>23</v>
      </c>
      <c r="G224">
        <v>1</v>
      </c>
      <c r="H224" t="s">
        <v>28</v>
      </c>
      <c r="I224" t="s">
        <v>33</v>
      </c>
      <c r="J224" t="s">
        <v>36</v>
      </c>
      <c r="K224" s="9">
        <v>44734</v>
      </c>
      <c r="L224" t="s">
        <v>21</v>
      </c>
      <c r="M224">
        <v>17</v>
      </c>
      <c r="R224" s="7" t="str">
        <f>IF(EDATE(June[[#This Row],[Closed Date]],1)=31,"",EDATE(June[[#This Row],[Closed Date]],1))</f>
        <v/>
      </c>
    </row>
    <row r="225" spans="1:19" x14ac:dyDescent="0.25">
      <c r="A225" t="s">
        <v>213</v>
      </c>
      <c r="B225" s="6">
        <v>75235</v>
      </c>
      <c r="E225" t="s">
        <v>280</v>
      </c>
      <c r="F225" t="s">
        <v>22</v>
      </c>
      <c r="G225">
        <v>8</v>
      </c>
      <c r="H225" t="s">
        <v>28</v>
      </c>
      <c r="I225" t="s">
        <v>33</v>
      </c>
      <c r="J225" t="s">
        <v>38</v>
      </c>
      <c r="K225" s="9">
        <v>44734</v>
      </c>
      <c r="L225" t="s">
        <v>20</v>
      </c>
      <c r="M225">
        <v>30</v>
      </c>
      <c r="N225" t="s">
        <v>55</v>
      </c>
      <c r="O225">
        <v>50</v>
      </c>
      <c r="P225">
        <v>100</v>
      </c>
      <c r="Q225" s="7">
        <v>44744</v>
      </c>
      <c r="R225" s="7">
        <f>IF(EDATE(June[[#This Row],[Closed Date]],1)=31,"",EDATE(June[[#This Row],[Closed Date]],1))</f>
        <v>44775</v>
      </c>
      <c r="S225" t="s">
        <v>20</v>
      </c>
    </row>
    <row r="226" spans="1:19" x14ac:dyDescent="0.25">
      <c r="A226" t="s">
        <v>94</v>
      </c>
      <c r="B226" s="6">
        <v>75226</v>
      </c>
      <c r="E226" t="s">
        <v>289</v>
      </c>
      <c r="F226" t="s">
        <v>23</v>
      </c>
      <c r="G226">
        <v>3</v>
      </c>
      <c r="H226" t="s">
        <v>32</v>
      </c>
      <c r="I226" t="s">
        <v>34</v>
      </c>
      <c r="J226" t="s">
        <v>52</v>
      </c>
      <c r="K226" s="12">
        <v>44735</v>
      </c>
      <c r="L226" t="s">
        <v>21</v>
      </c>
      <c r="R226" s="7" t="str">
        <f>IF(EDATE(June[[#This Row],[Closed Date]],1)=31,"",EDATE(June[[#This Row],[Closed Date]],1))</f>
        <v/>
      </c>
    </row>
    <row r="227" spans="1:19" x14ac:dyDescent="0.25">
      <c r="A227" t="s">
        <v>218</v>
      </c>
      <c r="B227" s="6">
        <v>75201</v>
      </c>
      <c r="E227" t="s">
        <v>295</v>
      </c>
      <c r="F227" t="s">
        <v>22</v>
      </c>
      <c r="G227">
        <v>0.75</v>
      </c>
      <c r="H227" t="s">
        <v>32</v>
      </c>
      <c r="I227" t="s">
        <v>31</v>
      </c>
      <c r="J227" t="s">
        <v>52</v>
      </c>
      <c r="K227" s="14">
        <v>44735</v>
      </c>
      <c r="L227" t="s">
        <v>20</v>
      </c>
      <c r="N227" t="s">
        <v>47</v>
      </c>
      <c r="Q227" s="7">
        <v>44735</v>
      </c>
      <c r="R227" s="7">
        <f>IF(EDATE(June[[#This Row],[Closed Date]],1)=31,"",EDATE(June[[#This Row],[Closed Date]],1))</f>
        <v>44765</v>
      </c>
      <c r="S227" t="s">
        <v>20</v>
      </c>
    </row>
    <row r="228" spans="1:19" x14ac:dyDescent="0.25">
      <c r="A228" t="s">
        <v>214</v>
      </c>
      <c r="B228" s="6">
        <v>75206</v>
      </c>
      <c r="E228" t="s">
        <v>281</v>
      </c>
      <c r="F228" t="s">
        <v>22</v>
      </c>
      <c r="G228">
        <v>12</v>
      </c>
      <c r="H228" t="s">
        <v>28</v>
      </c>
      <c r="I228" t="s">
        <v>33</v>
      </c>
      <c r="J228" t="s">
        <v>42</v>
      </c>
      <c r="K228" s="9">
        <v>44735</v>
      </c>
      <c r="L228" t="s">
        <v>20</v>
      </c>
      <c r="M228">
        <v>28</v>
      </c>
      <c r="N228" t="s">
        <v>46</v>
      </c>
      <c r="O228">
        <v>27</v>
      </c>
      <c r="P228">
        <v>250</v>
      </c>
      <c r="Q228" s="7">
        <v>44741</v>
      </c>
      <c r="R228" s="7">
        <f>IF(EDATE(June[[#This Row],[Closed Date]],1)=31,"",EDATE(June[[#This Row],[Closed Date]],1))</f>
        <v>44771</v>
      </c>
      <c r="S228" t="s">
        <v>20</v>
      </c>
    </row>
    <row r="229" spans="1:19" x14ac:dyDescent="0.25">
      <c r="A229" s="13" t="s">
        <v>104</v>
      </c>
      <c r="B229" s="6">
        <v>75231</v>
      </c>
      <c r="E229" t="s">
        <v>298</v>
      </c>
      <c r="F229" t="s">
        <v>22</v>
      </c>
      <c r="G229">
        <v>2</v>
      </c>
      <c r="H229" t="s">
        <v>28</v>
      </c>
      <c r="I229" t="s">
        <v>33</v>
      </c>
      <c r="J229" t="s">
        <v>40</v>
      </c>
      <c r="K229" s="9">
        <v>44735</v>
      </c>
      <c r="L229" t="s">
        <v>21</v>
      </c>
      <c r="M229">
        <v>22</v>
      </c>
      <c r="R229" s="7" t="str">
        <f>IF(EDATE(June[[#This Row],[Closed Date]],1)=31,"",EDATE(June[[#This Row],[Closed Date]],1))</f>
        <v/>
      </c>
    </row>
    <row r="230" spans="1:19" x14ac:dyDescent="0.25">
      <c r="A230" s="13" t="s">
        <v>114</v>
      </c>
      <c r="B230" s="6">
        <v>75224</v>
      </c>
      <c r="E230" t="s">
        <v>288</v>
      </c>
      <c r="F230" t="s">
        <v>22</v>
      </c>
      <c r="G230">
        <v>6</v>
      </c>
      <c r="H230" t="s">
        <v>28</v>
      </c>
      <c r="I230" t="s">
        <v>33</v>
      </c>
      <c r="J230" t="s">
        <v>40</v>
      </c>
      <c r="K230" s="9">
        <v>44735</v>
      </c>
      <c r="L230" t="s">
        <v>21</v>
      </c>
      <c r="M230">
        <v>19</v>
      </c>
      <c r="R230" s="7" t="str">
        <f>IF(EDATE(June[[#This Row],[Closed Date]],1)=31,"",EDATE(June[[#This Row],[Closed Date]],1))</f>
        <v/>
      </c>
    </row>
    <row r="231" spans="1:19" x14ac:dyDescent="0.25">
      <c r="A231" s="13" t="s">
        <v>101</v>
      </c>
      <c r="B231" s="6">
        <v>75215</v>
      </c>
      <c r="E231" t="s">
        <v>289</v>
      </c>
      <c r="F231" t="s">
        <v>22</v>
      </c>
      <c r="G231">
        <v>1</v>
      </c>
      <c r="H231" t="s">
        <v>28</v>
      </c>
      <c r="I231" t="s">
        <v>31</v>
      </c>
      <c r="J231" t="s">
        <v>40</v>
      </c>
      <c r="K231" s="9">
        <v>44735</v>
      </c>
      <c r="L231" t="s">
        <v>20</v>
      </c>
      <c r="Q231" s="7">
        <v>44735</v>
      </c>
      <c r="R231" s="7">
        <f>IF(EDATE(June[[#This Row],[Closed Date]],1)=31,"",EDATE(June[[#This Row],[Closed Date]],1))</f>
        <v>44765</v>
      </c>
      <c r="S231" t="s">
        <v>20</v>
      </c>
    </row>
    <row r="232" spans="1:19" x14ac:dyDescent="0.25">
      <c r="A232" s="13" t="s">
        <v>117</v>
      </c>
      <c r="B232" s="6">
        <v>75226</v>
      </c>
      <c r="E232" t="s">
        <v>283</v>
      </c>
      <c r="F232" t="s">
        <v>23</v>
      </c>
      <c r="G232">
        <v>7</v>
      </c>
      <c r="H232" t="s">
        <v>28</v>
      </c>
      <c r="I232" t="s">
        <v>53</v>
      </c>
      <c r="J232" t="s">
        <v>36</v>
      </c>
      <c r="K232" s="9">
        <v>44735</v>
      </c>
      <c r="L232" t="s">
        <v>21</v>
      </c>
      <c r="M232">
        <v>21</v>
      </c>
      <c r="R232" s="7" t="str">
        <f>IF(EDATE(June[[#This Row],[Closed Date]],1)=31,"",EDATE(June[[#This Row],[Closed Date]],1))</f>
        <v/>
      </c>
    </row>
    <row r="233" spans="1:19" x14ac:dyDescent="0.25">
      <c r="A233" s="13" t="s">
        <v>145</v>
      </c>
      <c r="B233" s="6">
        <v>75219</v>
      </c>
      <c r="E233" t="s">
        <v>299</v>
      </c>
      <c r="F233" t="s">
        <v>22</v>
      </c>
      <c r="G233">
        <v>1</v>
      </c>
      <c r="H233" t="s">
        <v>28</v>
      </c>
      <c r="I233" t="s">
        <v>53</v>
      </c>
      <c r="J233" t="s">
        <v>38</v>
      </c>
      <c r="K233" s="9">
        <v>44735</v>
      </c>
      <c r="L233" t="s">
        <v>21</v>
      </c>
      <c r="M233">
        <v>28</v>
      </c>
      <c r="R233" s="7" t="str">
        <f>IF(EDATE(June[[#This Row],[Closed Date]],1)=31,"",EDATE(June[[#This Row],[Closed Date]],1))</f>
        <v/>
      </c>
    </row>
    <row r="234" spans="1:19" x14ac:dyDescent="0.25">
      <c r="A234" t="s">
        <v>217</v>
      </c>
      <c r="B234" s="6">
        <v>75220</v>
      </c>
      <c r="E234" t="s">
        <v>286</v>
      </c>
      <c r="F234" t="s">
        <v>22</v>
      </c>
      <c r="G234">
        <v>4</v>
      </c>
      <c r="H234" t="s">
        <v>28</v>
      </c>
      <c r="I234" t="s">
        <v>33</v>
      </c>
      <c r="J234" t="s">
        <v>38</v>
      </c>
      <c r="K234" s="9">
        <v>44735</v>
      </c>
      <c r="L234" t="s">
        <v>20</v>
      </c>
      <c r="M234">
        <v>24</v>
      </c>
      <c r="N234" t="s">
        <v>55</v>
      </c>
      <c r="O234">
        <v>46</v>
      </c>
      <c r="P234">
        <v>75</v>
      </c>
      <c r="Q234" s="7">
        <v>44741</v>
      </c>
      <c r="R234" s="7">
        <f>IF(EDATE(June[[#This Row],[Closed Date]],1)=31,"",EDATE(June[[#This Row],[Closed Date]],1))</f>
        <v>44771</v>
      </c>
      <c r="S234" t="s">
        <v>20</v>
      </c>
    </row>
    <row r="235" spans="1:19" x14ac:dyDescent="0.25">
      <c r="A235" s="13" t="s">
        <v>134</v>
      </c>
      <c r="B235" s="6">
        <v>75218</v>
      </c>
      <c r="E235" t="s">
        <v>267</v>
      </c>
      <c r="F235" t="s">
        <v>22</v>
      </c>
      <c r="G235">
        <v>4</v>
      </c>
      <c r="H235" t="s">
        <v>29</v>
      </c>
      <c r="I235" t="s">
        <v>31</v>
      </c>
      <c r="K235" s="9">
        <v>44735</v>
      </c>
      <c r="L235" t="s">
        <v>20</v>
      </c>
      <c r="Q235" s="7">
        <v>44735</v>
      </c>
      <c r="R235" s="7">
        <f>IF(EDATE(June[[#This Row],[Closed Date]],1)=31,"",EDATE(June[[#This Row],[Closed Date]],1))</f>
        <v>44765</v>
      </c>
      <c r="S235" t="s">
        <v>20</v>
      </c>
    </row>
    <row r="236" spans="1:19" x14ac:dyDescent="0.25">
      <c r="A236" s="13" t="s">
        <v>204</v>
      </c>
      <c r="B236" s="6">
        <v>75206</v>
      </c>
      <c r="E236" t="s">
        <v>318</v>
      </c>
      <c r="F236" t="s">
        <v>23</v>
      </c>
      <c r="G236">
        <v>4</v>
      </c>
      <c r="H236" t="s">
        <v>28</v>
      </c>
      <c r="I236" t="s">
        <v>31</v>
      </c>
      <c r="K236" s="9">
        <v>44735</v>
      </c>
      <c r="L236" t="s">
        <v>20</v>
      </c>
      <c r="Q236" s="7">
        <v>44735</v>
      </c>
      <c r="R236" s="7">
        <f>IF(EDATE(June[[#This Row],[Closed Date]],1)=31,"",EDATE(June[[#This Row],[Closed Date]],1))</f>
        <v>44765</v>
      </c>
      <c r="S236" t="s">
        <v>20</v>
      </c>
    </row>
    <row r="237" spans="1:19" x14ac:dyDescent="0.25">
      <c r="A237" s="13" t="s">
        <v>239</v>
      </c>
      <c r="B237" s="6">
        <v>75231</v>
      </c>
      <c r="E237" t="s">
        <v>287</v>
      </c>
      <c r="F237" t="s">
        <v>22</v>
      </c>
      <c r="G237">
        <v>8</v>
      </c>
      <c r="H237" t="s">
        <v>28</v>
      </c>
      <c r="I237" t="s">
        <v>31</v>
      </c>
      <c r="K237" s="9">
        <v>44735</v>
      </c>
      <c r="L237" t="s">
        <v>20</v>
      </c>
      <c r="Q237" s="7">
        <v>44735</v>
      </c>
      <c r="R237" s="7">
        <f>IF(EDATE(June[[#This Row],[Closed Date]],1)=31,"",EDATE(June[[#This Row],[Closed Date]],1))</f>
        <v>44765</v>
      </c>
      <c r="S237" t="s">
        <v>20</v>
      </c>
    </row>
    <row r="238" spans="1:19" x14ac:dyDescent="0.25">
      <c r="A238" s="13" t="s">
        <v>204</v>
      </c>
      <c r="B238" s="6">
        <v>75244</v>
      </c>
      <c r="E238" t="s">
        <v>291</v>
      </c>
      <c r="F238" t="s">
        <v>23</v>
      </c>
      <c r="G238">
        <v>9</v>
      </c>
      <c r="H238" t="s">
        <v>28</v>
      </c>
      <c r="I238" t="s">
        <v>53</v>
      </c>
      <c r="J238" t="s">
        <v>42</v>
      </c>
      <c r="K238" s="9">
        <v>44736</v>
      </c>
      <c r="L238" t="s">
        <v>21</v>
      </c>
      <c r="M238">
        <v>23</v>
      </c>
      <c r="R238" s="7" t="str">
        <f>IF(EDATE(June[[#This Row],[Closed Date]],1)=31,"",EDATE(June[[#This Row],[Closed Date]],1))</f>
        <v/>
      </c>
    </row>
    <row r="239" spans="1:19" x14ac:dyDescent="0.25">
      <c r="A239" s="13" t="s">
        <v>219</v>
      </c>
      <c r="B239" s="6">
        <v>75233</v>
      </c>
      <c r="E239" t="s">
        <v>269</v>
      </c>
      <c r="F239" t="s">
        <v>22</v>
      </c>
      <c r="G239">
        <v>11</v>
      </c>
      <c r="H239" t="s">
        <v>28</v>
      </c>
      <c r="I239" t="s">
        <v>33</v>
      </c>
      <c r="J239" t="s">
        <v>42</v>
      </c>
      <c r="K239" s="9">
        <v>44736</v>
      </c>
      <c r="L239" t="s">
        <v>20</v>
      </c>
      <c r="M239">
        <v>31</v>
      </c>
      <c r="N239" t="s">
        <v>46</v>
      </c>
      <c r="O239">
        <v>28</v>
      </c>
      <c r="P239">
        <v>350</v>
      </c>
      <c r="Q239" s="7">
        <v>44743</v>
      </c>
      <c r="R239" s="7">
        <f>IF(EDATE(June[[#This Row],[Closed Date]],1)=31,"",EDATE(June[[#This Row],[Closed Date]],1))</f>
        <v>44774</v>
      </c>
      <c r="S239" t="s">
        <v>20</v>
      </c>
    </row>
    <row r="240" spans="1:19" x14ac:dyDescent="0.25">
      <c r="A240" t="s">
        <v>220</v>
      </c>
      <c r="B240" s="6">
        <v>75246</v>
      </c>
      <c r="E240" t="s">
        <v>314</v>
      </c>
      <c r="F240" t="s">
        <v>22</v>
      </c>
      <c r="G240">
        <v>0.25</v>
      </c>
      <c r="H240" t="s">
        <v>28</v>
      </c>
      <c r="I240" t="s">
        <v>33</v>
      </c>
      <c r="J240" t="s">
        <v>39</v>
      </c>
      <c r="K240" s="9">
        <v>44736</v>
      </c>
      <c r="L240" t="s">
        <v>21</v>
      </c>
      <c r="M240">
        <v>23</v>
      </c>
      <c r="R240" s="7" t="str">
        <f>IF(EDATE(June[[#This Row],[Closed Date]],1)=31,"",EDATE(June[[#This Row],[Closed Date]],1))</f>
        <v/>
      </c>
    </row>
    <row r="241" spans="1:19" x14ac:dyDescent="0.25">
      <c r="A241" s="13" t="s">
        <v>143</v>
      </c>
      <c r="B241" s="6">
        <v>75232</v>
      </c>
      <c r="E241" t="s">
        <v>300</v>
      </c>
      <c r="F241" t="s">
        <v>23</v>
      </c>
      <c r="G241">
        <v>6</v>
      </c>
      <c r="H241" t="s">
        <v>28</v>
      </c>
      <c r="I241" t="s">
        <v>33</v>
      </c>
      <c r="J241" t="s">
        <v>40</v>
      </c>
      <c r="K241" s="9">
        <v>44736</v>
      </c>
      <c r="L241" t="s">
        <v>21</v>
      </c>
      <c r="M241">
        <v>18</v>
      </c>
      <c r="R241" s="7" t="str">
        <f>IF(EDATE(June[[#This Row],[Closed Date]],1)=31,"",EDATE(June[[#This Row],[Closed Date]],1))</f>
        <v/>
      </c>
    </row>
    <row r="242" spans="1:19" x14ac:dyDescent="0.25">
      <c r="A242" s="13" t="s">
        <v>206</v>
      </c>
      <c r="B242" s="6">
        <v>75224</v>
      </c>
      <c r="E242" t="s">
        <v>272</v>
      </c>
      <c r="F242" t="s">
        <v>23</v>
      </c>
      <c r="G242">
        <v>8</v>
      </c>
      <c r="H242" t="s">
        <v>28</v>
      </c>
      <c r="I242" t="s">
        <v>33</v>
      </c>
      <c r="J242" t="s">
        <v>40</v>
      </c>
      <c r="K242" s="9">
        <v>44736</v>
      </c>
      <c r="L242" t="s">
        <v>21</v>
      </c>
      <c r="M242">
        <v>16</v>
      </c>
      <c r="R242" s="7" t="str">
        <f>IF(EDATE(June[[#This Row],[Closed Date]],1)=31,"",EDATE(June[[#This Row],[Closed Date]],1))</f>
        <v/>
      </c>
    </row>
    <row r="243" spans="1:19" x14ac:dyDescent="0.25">
      <c r="A243" s="13" t="s">
        <v>244</v>
      </c>
      <c r="B243" s="6">
        <v>75231</v>
      </c>
      <c r="E243" t="s">
        <v>275</v>
      </c>
      <c r="F243" t="s">
        <v>23</v>
      </c>
      <c r="G243">
        <v>13</v>
      </c>
      <c r="H243" t="s">
        <v>29</v>
      </c>
      <c r="I243" t="s">
        <v>31</v>
      </c>
      <c r="J243" t="s">
        <v>43</v>
      </c>
      <c r="K243" s="9">
        <v>44736</v>
      </c>
      <c r="L243" t="s">
        <v>20</v>
      </c>
      <c r="Q243" s="7">
        <v>44736</v>
      </c>
      <c r="R243" s="7">
        <f>IF(EDATE(June[[#This Row],[Closed Date]],1)=31,"",EDATE(June[[#This Row],[Closed Date]],1))</f>
        <v>44766</v>
      </c>
      <c r="S243" t="s">
        <v>20</v>
      </c>
    </row>
    <row r="244" spans="1:19" x14ac:dyDescent="0.25">
      <c r="A244" s="13" t="s">
        <v>169</v>
      </c>
      <c r="B244" s="6">
        <v>75232</v>
      </c>
      <c r="E244" t="s">
        <v>283</v>
      </c>
      <c r="F244" t="s">
        <v>23</v>
      </c>
      <c r="G244">
        <v>8</v>
      </c>
      <c r="H244" t="s">
        <v>28</v>
      </c>
      <c r="I244" t="s">
        <v>33</v>
      </c>
      <c r="J244" t="s">
        <v>36</v>
      </c>
      <c r="K244" s="9">
        <v>44736</v>
      </c>
      <c r="L244" t="s">
        <v>21</v>
      </c>
      <c r="M244">
        <v>21</v>
      </c>
      <c r="R244" s="7" t="str">
        <f>IF(EDATE(June[[#This Row],[Closed Date]],1)=31,"",EDATE(June[[#This Row],[Closed Date]],1))</f>
        <v/>
      </c>
    </row>
    <row r="245" spans="1:19" x14ac:dyDescent="0.25">
      <c r="A245" t="s">
        <v>140</v>
      </c>
      <c r="B245" s="6">
        <v>75249</v>
      </c>
      <c r="E245" t="s">
        <v>290</v>
      </c>
      <c r="F245" t="s">
        <v>22</v>
      </c>
      <c r="G245">
        <v>8</v>
      </c>
      <c r="H245" t="s">
        <v>28</v>
      </c>
      <c r="I245" t="s">
        <v>33</v>
      </c>
      <c r="J245" t="s">
        <v>38</v>
      </c>
      <c r="K245" s="9">
        <v>44736</v>
      </c>
      <c r="L245" t="s">
        <v>21</v>
      </c>
      <c r="M245">
        <v>20</v>
      </c>
      <c r="R245" s="7" t="str">
        <f>IF(EDATE(June[[#This Row],[Closed Date]],1)=31,"",EDATE(June[[#This Row],[Closed Date]],1))</f>
        <v/>
      </c>
    </row>
    <row r="246" spans="1:19" x14ac:dyDescent="0.25">
      <c r="A246" s="13" t="s">
        <v>225</v>
      </c>
      <c r="B246" s="6">
        <v>75240</v>
      </c>
      <c r="E246" t="s">
        <v>289</v>
      </c>
      <c r="F246" t="s">
        <v>23</v>
      </c>
      <c r="G246">
        <v>2</v>
      </c>
      <c r="H246" t="s">
        <v>32</v>
      </c>
      <c r="I246" t="s">
        <v>34</v>
      </c>
      <c r="K246" s="9">
        <v>44736</v>
      </c>
      <c r="L246" t="s">
        <v>20</v>
      </c>
      <c r="N246" t="s">
        <v>51</v>
      </c>
      <c r="Q246" s="7">
        <v>44745</v>
      </c>
      <c r="R246" s="7">
        <f>IF(EDATE(June[[#This Row],[Closed Date]],1)=31,"",EDATE(June[[#This Row],[Closed Date]],1))</f>
        <v>44776</v>
      </c>
      <c r="S246" t="s">
        <v>20</v>
      </c>
    </row>
    <row r="247" spans="1:19" x14ac:dyDescent="0.25">
      <c r="A247" s="13" t="s">
        <v>226</v>
      </c>
      <c r="B247" s="6">
        <v>75226</v>
      </c>
      <c r="E247" t="s">
        <v>277</v>
      </c>
      <c r="F247" t="s">
        <v>23</v>
      </c>
      <c r="G247">
        <v>3</v>
      </c>
      <c r="H247" t="s">
        <v>28</v>
      </c>
      <c r="I247" t="s">
        <v>31</v>
      </c>
      <c r="K247" s="9">
        <v>44736</v>
      </c>
      <c r="L247" t="s">
        <v>20</v>
      </c>
      <c r="Q247" s="7">
        <v>44736</v>
      </c>
      <c r="R247" s="7">
        <f>IF(EDATE(June[[#This Row],[Closed Date]],1)=31,"",EDATE(June[[#This Row],[Closed Date]],1))</f>
        <v>44766</v>
      </c>
      <c r="S247" t="s">
        <v>20</v>
      </c>
    </row>
    <row r="248" spans="1:19" x14ac:dyDescent="0.25">
      <c r="A248" s="13" t="s">
        <v>258</v>
      </c>
      <c r="B248" s="6">
        <v>75210</v>
      </c>
      <c r="E248" t="s">
        <v>268</v>
      </c>
      <c r="F248" t="s">
        <v>22</v>
      </c>
      <c r="G248">
        <v>6</v>
      </c>
      <c r="H248" t="s">
        <v>28</v>
      </c>
      <c r="I248" t="s">
        <v>31</v>
      </c>
      <c r="K248" s="9">
        <v>44736</v>
      </c>
      <c r="L248" t="s">
        <v>20</v>
      </c>
      <c r="Q248" s="7">
        <v>44736</v>
      </c>
      <c r="R248" s="7">
        <f>IF(EDATE(June[[#This Row],[Closed Date]],1)=31,"",EDATE(June[[#This Row],[Closed Date]],1))</f>
        <v>44766</v>
      </c>
      <c r="S248" t="s">
        <v>20</v>
      </c>
    </row>
    <row r="249" spans="1:19" x14ac:dyDescent="0.25">
      <c r="A249" s="13" t="s">
        <v>214</v>
      </c>
      <c r="B249" s="6">
        <v>75219</v>
      </c>
      <c r="E249" t="s">
        <v>286</v>
      </c>
      <c r="F249" t="s">
        <v>22</v>
      </c>
      <c r="G249">
        <v>4</v>
      </c>
      <c r="H249" t="s">
        <v>28</v>
      </c>
      <c r="I249" t="s">
        <v>31</v>
      </c>
      <c r="K249" s="9">
        <v>44736</v>
      </c>
      <c r="L249" t="s">
        <v>20</v>
      </c>
      <c r="Q249" s="7">
        <v>44736</v>
      </c>
      <c r="R249" s="7">
        <f>IF(EDATE(June[[#This Row],[Closed Date]],1)=31,"",EDATE(June[[#This Row],[Closed Date]],1))</f>
        <v>44766</v>
      </c>
      <c r="S249" t="s">
        <v>20</v>
      </c>
    </row>
    <row r="250" spans="1:19" x14ac:dyDescent="0.25">
      <c r="A250" s="13" t="s">
        <v>197</v>
      </c>
      <c r="B250" s="6">
        <v>75249</v>
      </c>
      <c r="E250" t="s">
        <v>315</v>
      </c>
      <c r="F250" t="s">
        <v>23</v>
      </c>
      <c r="G250">
        <v>2</v>
      </c>
      <c r="H250" t="s">
        <v>32</v>
      </c>
      <c r="I250" t="s">
        <v>31</v>
      </c>
      <c r="J250" t="s">
        <v>52</v>
      </c>
      <c r="K250" s="9">
        <v>44737</v>
      </c>
      <c r="L250" t="s">
        <v>20</v>
      </c>
      <c r="N250" t="s">
        <v>47</v>
      </c>
      <c r="Q250" s="7">
        <v>44738</v>
      </c>
      <c r="R250" s="7">
        <f>IF(EDATE(June[[#This Row],[Closed Date]],1)=31,"",EDATE(June[[#This Row],[Closed Date]],1))</f>
        <v>44768</v>
      </c>
      <c r="S250" t="s">
        <v>20</v>
      </c>
    </row>
    <row r="251" spans="1:19" x14ac:dyDescent="0.25">
      <c r="A251" s="13" t="s">
        <v>156</v>
      </c>
      <c r="B251" s="6">
        <v>75214</v>
      </c>
      <c r="E251" t="s">
        <v>279</v>
      </c>
      <c r="F251" t="s">
        <v>23</v>
      </c>
      <c r="G251">
        <v>2</v>
      </c>
      <c r="H251" t="s">
        <v>28</v>
      </c>
      <c r="I251" t="s">
        <v>33</v>
      </c>
      <c r="J251" t="s">
        <v>42</v>
      </c>
      <c r="K251" s="9">
        <v>44737</v>
      </c>
      <c r="L251" t="s">
        <v>21</v>
      </c>
      <c r="M251">
        <v>18</v>
      </c>
      <c r="R251" s="7" t="str">
        <f>IF(EDATE(June[[#This Row],[Closed Date]],1)=31,"",EDATE(June[[#This Row],[Closed Date]],1))</f>
        <v/>
      </c>
    </row>
    <row r="252" spans="1:19" x14ac:dyDescent="0.25">
      <c r="A252" s="13" t="s">
        <v>145</v>
      </c>
      <c r="B252" s="6">
        <v>75231</v>
      </c>
      <c r="E252" t="s">
        <v>278</v>
      </c>
      <c r="F252" t="s">
        <v>22</v>
      </c>
      <c r="G252">
        <v>11</v>
      </c>
      <c r="H252" t="s">
        <v>28</v>
      </c>
      <c r="I252" t="s">
        <v>33</v>
      </c>
      <c r="J252" t="s">
        <v>42</v>
      </c>
      <c r="K252" s="9">
        <v>44737</v>
      </c>
      <c r="L252" t="s">
        <v>21</v>
      </c>
      <c r="M252">
        <v>16</v>
      </c>
      <c r="R252" s="7" t="str">
        <f>IF(EDATE(June[[#This Row],[Closed Date]],1)=31,"",EDATE(June[[#This Row],[Closed Date]],1))</f>
        <v/>
      </c>
    </row>
    <row r="253" spans="1:19" x14ac:dyDescent="0.25">
      <c r="A253" s="13" t="s">
        <v>240</v>
      </c>
      <c r="B253" s="6">
        <v>75287</v>
      </c>
      <c r="E253" t="s">
        <v>304</v>
      </c>
      <c r="F253" t="s">
        <v>22</v>
      </c>
      <c r="G253">
        <v>5</v>
      </c>
      <c r="H253" t="s">
        <v>28</v>
      </c>
      <c r="I253" t="s">
        <v>33</v>
      </c>
      <c r="J253" t="s">
        <v>42</v>
      </c>
      <c r="K253" s="9">
        <v>44737</v>
      </c>
      <c r="L253" t="s">
        <v>20</v>
      </c>
      <c r="M253">
        <v>25</v>
      </c>
      <c r="N253" t="s">
        <v>320</v>
      </c>
      <c r="O253">
        <v>32</v>
      </c>
      <c r="P253">
        <v>250</v>
      </c>
      <c r="Q253" s="7">
        <v>44743</v>
      </c>
      <c r="R253" s="7">
        <f>IF(EDATE(June[[#This Row],[Closed Date]],1)=31,"",EDATE(June[[#This Row],[Closed Date]],1))</f>
        <v>44774</v>
      </c>
      <c r="S253" t="s">
        <v>20</v>
      </c>
    </row>
    <row r="254" spans="1:19" x14ac:dyDescent="0.25">
      <c r="A254" s="13" t="s">
        <v>237</v>
      </c>
      <c r="B254" s="6">
        <v>75235</v>
      </c>
      <c r="E254" t="s">
        <v>296</v>
      </c>
      <c r="F254" t="s">
        <v>23</v>
      </c>
      <c r="G254">
        <v>3</v>
      </c>
      <c r="H254" t="s">
        <v>28</v>
      </c>
      <c r="I254" t="s">
        <v>31</v>
      </c>
      <c r="J254" t="s">
        <v>40</v>
      </c>
      <c r="K254" s="9">
        <v>44737</v>
      </c>
      <c r="L254" t="s">
        <v>20</v>
      </c>
      <c r="Q254" s="7">
        <v>44737</v>
      </c>
      <c r="R254" s="7">
        <f>IF(EDATE(June[[#This Row],[Closed Date]],1)=31,"",EDATE(June[[#This Row],[Closed Date]],1))</f>
        <v>44767</v>
      </c>
      <c r="S254" t="s">
        <v>20</v>
      </c>
    </row>
    <row r="255" spans="1:19" x14ac:dyDescent="0.25">
      <c r="A255" s="13" t="s">
        <v>138</v>
      </c>
      <c r="B255" s="6">
        <v>75203</v>
      </c>
      <c r="E255" t="s">
        <v>294</v>
      </c>
      <c r="F255" t="s">
        <v>22</v>
      </c>
      <c r="G255">
        <v>3</v>
      </c>
      <c r="H255" t="s">
        <v>28</v>
      </c>
      <c r="I255" t="s">
        <v>31</v>
      </c>
      <c r="J255" t="s">
        <v>40</v>
      </c>
      <c r="K255" s="9">
        <v>44737</v>
      </c>
      <c r="L255" t="s">
        <v>20</v>
      </c>
      <c r="Q255" s="7">
        <v>44737</v>
      </c>
      <c r="R255" s="7">
        <f>IF(EDATE(June[[#This Row],[Closed Date]],1)=31,"",EDATE(June[[#This Row],[Closed Date]],1))</f>
        <v>44767</v>
      </c>
      <c r="S255" t="s">
        <v>20</v>
      </c>
    </row>
    <row r="256" spans="1:19" x14ac:dyDescent="0.25">
      <c r="A256" s="13" t="s">
        <v>130</v>
      </c>
      <c r="B256" s="6">
        <v>75241</v>
      </c>
      <c r="E256" t="s">
        <v>316</v>
      </c>
      <c r="F256" t="s">
        <v>22</v>
      </c>
      <c r="G256">
        <v>9</v>
      </c>
      <c r="H256" t="s">
        <v>28</v>
      </c>
      <c r="I256" t="s">
        <v>33</v>
      </c>
      <c r="J256" t="s">
        <v>36</v>
      </c>
      <c r="K256" s="9">
        <v>44737</v>
      </c>
      <c r="L256" t="s">
        <v>21</v>
      </c>
      <c r="M256">
        <v>21</v>
      </c>
      <c r="R256" s="7" t="str">
        <f>IF(EDATE(June[[#This Row],[Closed Date]],1)=31,"",EDATE(June[[#This Row],[Closed Date]],1))</f>
        <v/>
      </c>
    </row>
    <row r="257" spans="1:19" x14ac:dyDescent="0.25">
      <c r="A257" s="13" t="s">
        <v>236</v>
      </c>
      <c r="B257" s="6">
        <v>75206</v>
      </c>
      <c r="E257" t="s">
        <v>294</v>
      </c>
      <c r="F257" t="s">
        <v>23</v>
      </c>
      <c r="G257">
        <v>4</v>
      </c>
      <c r="H257" t="s">
        <v>28</v>
      </c>
      <c r="I257" t="s">
        <v>33</v>
      </c>
      <c r="J257" t="s">
        <v>36</v>
      </c>
      <c r="K257" s="9">
        <v>44737</v>
      </c>
      <c r="L257" t="s">
        <v>20</v>
      </c>
      <c r="M257">
        <v>28</v>
      </c>
      <c r="N257" t="s">
        <v>56</v>
      </c>
      <c r="O257">
        <v>29</v>
      </c>
      <c r="P257">
        <v>125</v>
      </c>
      <c r="Q257" s="7">
        <v>44743</v>
      </c>
      <c r="R257" s="7">
        <f>IF(EDATE(June[[#This Row],[Closed Date]],1)=31,"",EDATE(June[[#This Row],[Closed Date]],1))</f>
        <v>44774</v>
      </c>
      <c r="S257" t="s">
        <v>20</v>
      </c>
    </row>
    <row r="258" spans="1:19" x14ac:dyDescent="0.25">
      <c r="A258" s="13" t="s">
        <v>188</v>
      </c>
      <c r="B258" s="6">
        <v>75254</v>
      </c>
      <c r="E258" t="s">
        <v>285</v>
      </c>
      <c r="F258" t="s">
        <v>22</v>
      </c>
      <c r="G258">
        <v>9</v>
      </c>
      <c r="H258" t="s">
        <v>28</v>
      </c>
      <c r="I258" t="s">
        <v>31</v>
      </c>
      <c r="J258" t="s">
        <v>38</v>
      </c>
      <c r="K258" s="9">
        <v>44737</v>
      </c>
      <c r="L258" t="s">
        <v>20</v>
      </c>
      <c r="Q258" s="7">
        <v>44737</v>
      </c>
      <c r="R258" s="7">
        <f>IF(EDATE(June[[#This Row],[Closed Date]],1)=31,"",EDATE(June[[#This Row],[Closed Date]],1))</f>
        <v>44767</v>
      </c>
      <c r="S258" t="s">
        <v>20</v>
      </c>
    </row>
    <row r="259" spans="1:19" x14ac:dyDescent="0.25">
      <c r="A259" s="13" t="s">
        <v>237</v>
      </c>
      <c r="B259" s="6">
        <v>75220</v>
      </c>
      <c r="E259" t="s">
        <v>307</v>
      </c>
      <c r="F259" t="s">
        <v>22</v>
      </c>
      <c r="G259">
        <v>5</v>
      </c>
      <c r="H259" t="s">
        <v>30</v>
      </c>
      <c r="I259" t="s">
        <v>35</v>
      </c>
      <c r="K259" s="9">
        <v>44737</v>
      </c>
      <c r="L259" t="s">
        <v>21</v>
      </c>
      <c r="M259">
        <v>29</v>
      </c>
      <c r="R259" s="7" t="str">
        <f>IF(EDATE(June[[#This Row],[Closed Date]],1)=31,"",EDATE(June[[#This Row],[Closed Date]],1))</f>
        <v/>
      </c>
    </row>
    <row r="260" spans="1:19" x14ac:dyDescent="0.25">
      <c r="A260" s="13" t="s">
        <v>195</v>
      </c>
      <c r="B260" s="6">
        <v>75019</v>
      </c>
      <c r="E260" t="s">
        <v>271</v>
      </c>
      <c r="F260" t="s">
        <v>22</v>
      </c>
      <c r="G260">
        <v>8</v>
      </c>
      <c r="H260" t="s">
        <v>30</v>
      </c>
      <c r="I260" t="s">
        <v>31</v>
      </c>
      <c r="K260" s="9">
        <v>44737</v>
      </c>
      <c r="L260" t="s">
        <v>20</v>
      </c>
      <c r="Q260" s="7">
        <v>44737</v>
      </c>
      <c r="R260" s="7">
        <f>IF(EDATE(June[[#This Row],[Closed Date]],1)=31,"",EDATE(June[[#This Row],[Closed Date]],1))</f>
        <v>44767</v>
      </c>
      <c r="S260" t="s">
        <v>20</v>
      </c>
    </row>
    <row r="261" spans="1:19" x14ac:dyDescent="0.25">
      <c r="A261" s="13" t="s">
        <v>248</v>
      </c>
      <c r="B261" s="6">
        <v>75241</v>
      </c>
      <c r="E261" t="s">
        <v>315</v>
      </c>
      <c r="F261" t="s">
        <v>22</v>
      </c>
      <c r="G261">
        <v>8</v>
      </c>
      <c r="H261" t="s">
        <v>32</v>
      </c>
      <c r="I261" t="s">
        <v>31</v>
      </c>
      <c r="K261" s="9">
        <v>44737</v>
      </c>
      <c r="L261" t="s">
        <v>20</v>
      </c>
      <c r="Q261" s="7">
        <v>44737</v>
      </c>
      <c r="R261" s="7">
        <f>IF(EDATE(June[[#This Row],[Closed Date]],1)=31,"",EDATE(June[[#This Row],[Closed Date]],1))</f>
        <v>44767</v>
      </c>
      <c r="S261" t="s">
        <v>20</v>
      </c>
    </row>
    <row r="262" spans="1:19" x14ac:dyDescent="0.25">
      <c r="A262" s="13" t="s">
        <v>164</v>
      </c>
      <c r="B262" s="6">
        <v>75236</v>
      </c>
      <c r="E262" t="s">
        <v>267</v>
      </c>
      <c r="F262" t="s">
        <v>23</v>
      </c>
      <c r="G262">
        <v>0.75</v>
      </c>
      <c r="H262" t="s">
        <v>28</v>
      </c>
      <c r="I262" t="s">
        <v>31</v>
      </c>
      <c r="J262" t="s">
        <v>41</v>
      </c>
      <c r="K262" s="9">
        <v>44738</v>
      </c>
      <c r="L262" t="s">
        <v>20</v>
      </c>
      <c r="Q262" s="7">
        <v>44738</v>
      </c>
      <c r="R262" s="7">
        <f>IF(EDATE(June[[#This Row],[Closed Date]],1)=31,"",EDATE(June[[#This Row],[Closed Date]],1))</f>
        <v>44768</v>
      </c>
      <c r="S262" t="s">
        <v>20</v>
      </c>
    </row>
    <row r="263" spans="1:19" x14ac:dyDescent="0.25">
      <c r="A263" s="13" t="s">
        <v>116</v>
      </c>
      <c r="B263" s="6">
        <v>75208</v>
      </c>
      <c r="E263" t="s">
        <v>277</v>
      </c>
      <c r="F263" t="s">
        <v>22</v>
      </c>
      <c r="G263">
        <v>5</v>
      </c>
      <c r="H263" t="s">
        <v>28</v>
      </c>
      <c r="I263" t="s">
        <v>33</v>
      </c>
      <c r="J263" t="s">
        <v>40</v>
      </c>
      <c r="K263" s="9">
        <v>44738</v>
      </c>
      <c r="L263" t="s">
        <v>21</v>
      </c>
      <c r="M263">
        <v>15</v>
      </c>
      <c r="R263" s="7" t="str">
        <f>IF(EDATE(June[[#This Row],[Closed Date]],1)=31,"",EDATE(June[[#This Row],[Closed Date]],1))</f>
        <v/>
      </c>
    </row>
    <row r="264" spans="1:19" x14ac:dyDescent="0.25">
      <c r="A264" s="13" t="s">
        <v>152</v>
      </c>
      <c r="B264" s="6">
        <v>75224</v>
      </c>
      <c r="E264" t="s">
        <v>308</v>
      </c>
      <c r="F264" t="s">
        <v>22</v>
      </c>
      <c r="G264">
        <v>3</v>
      </c>
      <c r="H264" t="s">
        <v>28</v>
      </c>
      <c r="I264" t="s">
        <v>53</v>
      </c>
      <c r="J264" t="s">
        <v>36</v>
      </c>
      <c r="K264" s="9">
        <v>44738</v>
      </c>
      <c r="L264" t="s">
        <v>21</v>
      </c>
      <c r="M264">
        <v>18</v>
      </c>
      <c r="R264" s="7" t="str">
        <f>IF(EDATE(June[[#This Row],[Closed Date]],1)=31,"",EDATE(June[[#This Row],[Closed Date]],1))</f>
        <v/>
      </c>
    </row>
    <row r="265" spans="1:19" x14ac:dyDescent="0.25">
      <c r="A265" s="13" t="s">
        <v>234</v>
      </c>
      <c r="B265" s="6">
        <v>75201</v>
      </c>
      <c r="E265" t="s">
        <v>279</v>
      </c>
      <c r="F265" t="s">
        <v>23</v>
      </c>
      <c r="G265">
        <v>6</v>
      </c>
      <c r="H265" t="s">
        <v>28</v>
      </c>
      <c r="I265" t="s">
        <v>33</v>
      </c>
      <c r="J265" t="s">
        <v>36</v>
      </c>
      <c r="K265" s="9">
        <v>44738</v>
      </c>
      <c r="L265" t="s">
        <v>20</v>
      </c>
      <c r="M265">
        <v>30</v>
      </c>
      <c r="N265" t="s">
        <v>55</v>
      </c>
      <c r="O265">
        <v>49</v>
      </c>
      <c r="P265">
        <v>150</v>
      </c>
      <c r="Q265" s="7">
        <v>44743</v>
      </c>
      <c r="R265" s="7">
        <f>IF(EDATE(June[[#This Row],[Closed Date]],1)=31,"",EDATE(June[[#This Row],[Closed Date]],1))</f>
        <v>44774</v>
      </c>
      <c r="S265" t="s">
        <v>20</v>
      </c>
    </row>
    <row r="266" spans="1:19" x14ac:dyDescent="0.25">
      <c r="A266" s="13" t="s">
        <v>140</v>
      </c>
      <c r="B266" s="6">
        <v>75219</v>
      </c>
      <c r="E266" t="s">
        <v>274</v>
      </c>
      <c r="F266" t="s">
        <v>22</v>
      </c>
      <c r="G266">
        <v>4</v>
      </c>
      <c r="H266" t="s">
        <v>28</v>
      </c>
      <c r="I266" t="s">
        <v>31</v>
      </c>
      <c r="J266" t="s">
        <v>36</v>
      </c>
      <c r="K266" s="9">
        <v>44738</v>
      </c>
      <c r="L266" t="s">
        <v>20</v>
      </c>
      <c r="Q266" s="7">
        <v>44738</v>
      </c>
      <c r="R266" s="7">
        <f>IF(EDATE(June[[#This Row],[Closed Date]],1)=31,"",EDATE(June[[#This Row],[Closed Date]],1))</f>
        <v>44768</v>
      </c>
      <c r="S266" t="s">
        <v>20</v>
      </c>
    </row>
    <row r="267" spans="1:19" x14ac:dyDescent="0.25">
      <c r="A267" s="13" t="s">
        <v>123</v>
      </c>
      <c r="B267" s="6">
        <v>75208</v>
      </c>
      <c r="E267" t="s">
        <v>309</v>
      </c>
      <c r="F267" t="s">
        <v>23</v>
      </c>
      <c r="G267">
        <v>2</v>
      </c>
      <c r="H267" t="s">
        <v>28</v>
      </c>
      <c r="I267" t="s">
        <v>33</v>
      </c>
      <c r="J267" t="s">
        <v>38</v>
      </c>
      <c r="K267" s="9">
        <v>44738</v>
      </c>
      <c r="L267" t="s">
        <v>21</v>
      </c>
      <c r="M267">
        <v>16</v>
      </c>
      <c r="R267" s="7" t="str">
        <f>IF(EDATE(June[[#This Row],[Closed Date]],1)=31,"",EDATE(June[[#This Row],[Closed Date]],1))</f>
        <v/>
      </c>
    </row>
    <row r="268" spans="1:19" x14ac:dyDescent="0.25">
      <c r="A268" s="6" t="s">
        <v>63</v>
      </c>
      <c r="B268" s="6">
        <v>75220</v>
      </c>
      <c r="E268" t="s">
        <v>315</v>
      </c>
      <c r="F268" t="s">
        <v>22</v>
      </c>
      <c r="G268">
        <v>2</v>
      </c>
      <c r="H268" t="s">
        <v>29</v>
      </c>
      <c r="I268" t="s">
        <v>31</v>
      </c>
      <c r="K268" s="9">
        <v>44738</v>
      </c>
      <c r="L268" t="s">
        <v>20</v>
      </c>
      <c r="Q268" s="7">
        <v>44738</v>
      </c>
      <c r="R268" s="7">
        <f>IF(EDATE(June[[#This Row],[Closed Date]],1)=31,"",EDATE(June[[#This Row],[Closed Date]],1))</f>
        <v>44768</v>
      </c>
      <c r="S268" t="s">
        <v>20</v>
      </c>
    </row>
    <row r="269" spans="1:19" x14ac:dyDescent="0.25">
      <c r="A269" s="6" t="s">
        <v>211</v>
      </c>
      <c r="B269" s="6">
        <v>75204</v>
      </c>
      <c r="E269" t="s">
        <v>275</v>
      </c>
      <c r="F269" t="s">
        <v>22</v>
      </c>
      <c r="G269">
        <v>1</v>
      </c>
      <c r="H269" t="s">
        <v>28</v>
      </c>
      <c r="I269" t="s">
        <v>31</v>
      </c>
      <c r="K269" s="9">
        <v>44738</v>
      </c>
      <c r="L269" t="s">
        <v>20</v>
      </c>
      <c r="Q269" s="7">
        <v>44738</v>
      </c>
      <c r="R269" s="7">
        <f>IF(EDATE(June[[#This Row],[Closed Date]],1)=31,"",EDATE(June[[#This Row],[Closed Date]],1))</f>
        <v>44768</v>
      </c>
      <c r="S269" t="s">
        <v>20</v>
      </c>
    </row>
    <row r="270" spans="1:19" x14ac:dyDescent="0.25">
      <c r="A270" s="6" t="s">
        <v>59</v>
      </c>
      <c r="B270" s="6">
        <v>75211</v>
      </c>
      <c r="E270" t="s">
        <v>319</v>
      </c>
      <c r="F270" t="s">
        <v>23</v>
      </c>
      <c r="G270">
        <v>5</v>
      </c>
      <c r="H270" t="s">
        <v>28</v>
      </c>
      <c r="I270" t="s">
        <v>33</v>
      </c>
      <c r="J270" t="s">
        <v>41</v>
      </c>
      <c r="K270" s="9">
        <v>44739</v>
      </c>
      <c r="L270" t="s">
        <v>21</v>
      </c>
      <c r="M270">
        <v>22</v>
      </c>
      <c r="R270" s="7" t="str">
        <f>IF(EDATE(June[[#This Row],[Closed Date]],1)=31,"",EDATE(June[[#This Row],[Closed Date]],1))</f>
        <v/>
      </c>
    </row>
    <row r="271" spans="1:19" x14ac:dyDescent="0.25">
      <c r="A271" s="6" t="s">
        <v>86</v>
      </c>
      <c r="B271" s="6">
        <v>75253</v>
      </c>
      <c r="E271" t="s">
        <v>267</v>
      </c>
      <c r="F271" t="s">
        <v>23</v>
      </c>
      <c r="G271">
        <v>4</v>
      </c>
      <c r="H271" t="s">
        <v>28</v>
      </c>
      <c r="I271" t="s">
        <v>31</v>
      </c>
      <c r="J271" t="s">
        <v>41</v>
      </c>
      <c r="K271" s="9">
        <v>44739</v>
      </c>
      <c r="L271" t="s">
        <v>20</v>
      </c>
      <c r="Q271" s="7">
        <v>44739</v>
      </c>
      <c r="R271" s="7">
        <f>IF(EDATE(June[[#This Row],[Closed Date]],1)=31,"",EDATE(June[[#This Row],[Closed Date]],1))</f>
        <v>44769</v>
      </c>
      <c r="S271" t="s">
        <v>20</v>
      </c>
    </row>
    <row r="272" spans="1:19" x14ac:dyDescent="0.25">
      <c r="A272" s="6" t="s">
        <v>57</v>
      </c>
      <c r="B272" s="6">
        <v>75219</v>
      </c>
      <c r="E272" t="s">
        <v>312</v>
      </c>
      <c r="F272" t="s">
        <v>22</v>
      </c>
      <c r="G272">
        <v>5</v>
      </c>
      <c r="H272" t="s">
        <v>28</v>
      </c>
      <c r="I272" t="s">
        <v>33</v>
      </c>
      <c r="J272" t="s">
        <v>39</v>
      </c>
      <c r="K272" s="9">
        <v>44739</v>
      </c>
      <c r="L272" t="s">
        <v>21</v>
      </c>
      <c r="M272">
        <v>20</v>
      </c>
      <c r="R272" s="7" t="str">
        <f>IF(EDATE(June[[#This Row],[Closed Date]],1)=31,"",EDATE(June[[#This Row],[Closed Date]],1))</f>
        <v/>
      </c>
    </row>
    <row r="273" spans="1:19" x14ac:dyDescent="0.25">
      <c r="A273" s="6" t="s">
        <v>101</v>
      </c>
      <c r="B273" s="6">
        <v>75235</v>
      </c>
      <c r="E273" t="s">
        <v>270</v>
      </c>
      <c r="F273" t="s">
        <v>23</v>
      </c>
      <c r="G273">
        <v>10</v>
      </c>
      <c r="H273" t="s">
        <v>28</v>
      </c>
      <c r="I273" t="s">
        <v>53</v>
      </c>
      <c r="J273" t="s">
        <v>40</v>
      </c>
      <c r="K273" s="9">
        <v>44739</v>
      </c>
      <c r="L273" t="s">
        <v>21</v>
      </c>
      <c r="M273">
        <v>18</v>
      </c>
      <c r="R273" s="7" t="str">
        <f>IF(EDATE(June[[#This Row],[Closed Date]],1)=31,"",EDATE(June[[#This Row],[Closed Date]],1))</f>
        <v/>
      </c>
    </row>
    <row r="274" spans="1:19" x14ac:dyDescent="0.25">
      <c r="A274" s="6" t="s">
        <v>67</v>
      </c>
      <c r="B274" s="6">
        <v>75212</v>
      </c>
      <c r="E274" t="s">
        <v>313</v>
      </c>
      <c r="F274" t="s">
        <v>22</v>
      </c>
      <c r="G274">
        <v>1</v>
      </c>
      <c r="H274" t="s">
        <v>28</v>
      </c>
      <c r="I274" t="s">
        <v>33</v>
      </c>
      <c r="J274" t="s">
        <v>38</v>
      </c>
      <c r="K274" s="9">
        <v>44739</v>
      </c>
      <c r="L274" t="s">
        <v>21</v>
      </c>
      <c r="M274">
        <v>19</v>
      </c>
      <c r="R274" s="7" t="str">
        <f>IF(EDATE(June[[#This Row],[Closed Date]],1)=31,"",EDATE(June[[#This Row],[Closed Date]],1))</f>
        <v/>
      </c>
    </row>
    <row r="275" spans="1:19" x14ac:dyDescent="0.25">
      <c r="A275" s="6" t="s">
        <v>234</v>
      </c>
      <c r="B275" s="6">
        <v>75207</v>
      </c>
      <c r="E275" t="s">
        <v>272</v>
      </c>
      <c r="F275" t="s">
        <v>23</v>
      </c>
      <c r="G275">
        <v>1</v>
      </c>
      <c r="H275" t="s">
        <v>28</v>
      </c>
      <c r="I275" t="s">
        <v>33</v>
      </c>
      <c r="J275" t="s">
        <v>38</v>
      </c>
      <c r="K275" s="9">
        <v>44739</v>
      </c>
      <c r="L275" t="s">
        <v>21</v>
      </c>
      <c r="M275">
        <v>22</v>
      </c>
      <c r="R275" s="7" t="str">
        <f>IF(EDATE(June[[#This Row],[Closed Date]],1)=31,"",EDATE(June[[#This Row],[Closed Date]],1))</f>
        <v/>
      </c>
    </row>
    <row r="276" spans="1:19" x14ac:dyDescent="0.25">
      <c r="A276" s="6" t="s">
        <v>248</v>
      </c>
      <c r="B276" s="6">
        <v>75220</v>
      </c>
      <c r="E276" t="s">
        <v>297</v>
      </c>
      <c r="F276" t="s">
        <v>22</v>
      </c>
      <c r="G276">
        <v>7</v>
      </c>
      <c r="H276" t="s">
        <v>30</v>
      </c>
      <c r="I276" t="s">
        <v>35</v>
      </c>
      <c r="K276" s="9">
        <v>44739</v>
      </c>
      <c r="L276" t="s">
        <v>20</v>
      </c>
      <c r="M276">
        <v>38</v>
      </c>
      <c r="N276" t="s">
        <v>48</v>
      </c>
      <c r="O276">
        <v>12</v>
      </c>
      <c r="P276">
        <v>400</v>
      </c>
      <c r="Q276" s="7">
        <v>44750</v>
      </c>
      <c r="R276" s="7">
        <f>IF(EDATE(June[[#This Row],[Closed Date]],1)=31,"",EDATE(June[[#This Row],[Closed Date]],1))</f>
        <v>44781</v>
      </c>
      <c r="S276" t="s">
        <v>20</v>
      </c>
    </row>
    <row r="277" spans="1:19" x14ac:dyDescent="0.25">
      <c r="A277" s="6" t="s">
        <v>60</v>
      </c>
      <c r="B277" s="6">
        <v>75287</v>
      </c>
      <c r="E277" t="s">
        <v>288</v>
      </c>
      <c r="F277" t="s">
        <v>22</v>
      </c>
      <c r="G277">
        <v>1</v>
      </c>
      <c r="H277" t="s">
        <v>28</v>
      </c>
      <c r="I277" t="s">
        <v>31</v>
      </c>
      <c r="K277" s="9">
        <v>44739</v>
      </c>
      <c r="L277" t="s">
        <v>20</v>
      </c>
      <c r="Q277" s="7">
        <v>44739</v>
      </c>
      <c r="R277" s="7">
        <f>IF(EDATE(June[[#This Row],[Closed Date]],1)=31,"",EDATE(June[[#This Row],[Closed Date]],1))</f>
        <v>44769</v>
      </c>
      <c r="S277" t="s">
        <v>20</v>
      </c>
    </row>
    <row r="278" spans="1:19" x14ac:dyDescent="0.25">
      <c r="A278" s="6" t="s">
        <v>250</v>
      </c>
      <c r="B278" s="6">
        <v>75080</v>
      </c>
      <c r="E278" t="s">
        <v>282</v>
      </c>
      <c r="F278" t="s">
        <v>23</v>
      </c>
      <c r="G278">
        <v>4</v>
      </c>
      <c r="H278" t="s">
        <v>32</v>
      </c>
      <c r="I278" t="s">
        <v>31</v>
      </c>
      <c r="J278" t="s">
        <v>52</v>
      </c>
      <c r="K278" s="9">
        <v>44740</v>
      </c>
      <c r="L278" t="s">
        <v>20</v>
      </c>
      <c r="N278" t="s">
        <v>47</v>
      </c>
      <c r="Q278" s="7">
        <v>44740</v>
      </c>
      <c r="R278" s="7">
        <f>IF(EDATE(June[[#This Row],[Closed Date]],1)=31,"",EDATE(June[[#This Row],[Closed Date]],1))</f>
        <v>44770</v>
      </c>
      <c r="S278" t="s">
        <v>20</v>
      </c>
    </row>
    <row r="279" spans="1:19" x14ac:dyDescent="0.25">
      <c r="A279" s="6" t="s">
        <v>260</v>
      </c>
      <c r="B279" s="6">
        <v>75211</v>
      </c>
      <c r="E279" t="s">
        <v>283</v>
      </c>
      <c r="F279" t="s">
        <v>23</v>
      </c>
      <c r="G279">
        <v>4</v>
      </c>
      <c r="H279" t="s">
        <v>28</v>
      </c>
      <c r="I279" t="s">
        <v>53</v>
      </c>
      <c r="J279" t="s">
        <v>42</v>
      </c>
      <c r="K279" s="9">
        <v>44740</v>
      </c>
      <c r="L279" t="s">
        <v>21</v>
      </c>
      <c r="M279">
        <v>20</v>
      </c>
      <c r="R279" s="7" t="str">
        <f>IF(EDATE(June[[#This Row],[Closed Date]],1)=31,"",EDATE(June[[#This Row],[Closed Date]],1))</f>
        <v/>
      </c>
    </row>
    <row r="280" spans="1:19" x14ac:dyDescent="0.25">
      <c r="A280" s="6" t="s">
        <v>201</v>
      </c>
      <c r="B280" s="6">
        <v>75229</v>
      </c>
      <c r="E280" t="s">
        <v>297</v>
      </c>
      <c r="F280" t="s">
        <v>23</v>
      </c>
      <c r="G280">
        <v>4</v>
      </c>
      <c r="H280" t="s">
        <v>29</v>
      </c>
      <c r="I280" t="s">
        <v>33</v>
      </c>
      <c r="J280" t="s">
        <v>44</v>
      </c>
      <c r="K280" s="9">
        <v>44740</v>
      </c>
      <c r="L280" t="s">
        <v>21</v>
      </c>
      <c r="M280">
        <v>20</v>
      </c>
      <c r="R280" s="7" t="str">
        <f>IF(EDATE(June[[#This Row],[Closed Date]],1)=31,"",EDATE(June[[#This Row],[Closed Date]],1))</f>
        <v/>
      </c>
    </row>
    <row r="281" spans="1:19" x14ac:dyDescent="0.25">
      <c r="A281" s="6" t="s">
        <v>209</v>
      </c>
      <c r="B281" s="6">
        <v>75241</v>
      </c>
      <c r="E281" t="s">
        <v>286</v>
      </c>
      <c r="F281" t="s">
        <v>23</v>
      </c>
      <c r="G281">
        <v>4</v>
      </c>
      <c r="H281" t="s">
        <v>28</v>
      </c>
      <c r="I281" t="s">
        <v>53</v>
      </c>
      <c r="J281" t="s">
        <v>36</v>
      </c>
      <c r="K281" s="9">
        <v>44740</v>
      </c>
      <c r="L281" t="s">
        <v>21</v>
      </c>
      <c r="M281">
        <v>17</v>
      </c>
      <c r="R281" s="7" t="str">
        <f>IF(EDATE(June[[#This Row],[Closed Date]],1)=31,"",EDATE(June[[#This Row],[Closed Date]],1))</f>
        <v/>
      </c>
    </row>
    <row r="282" spans="1:19" x14ac:dyDescent="0.25">
      <c r="A282" s="6" t="s">
        <v>249</v>
      </c>
      <c r="B282" s="6">
        <v>75287</v>
      </c>
      <c r="E282" t="s">
        <v>283</v>
      </c>
      <c r="F282" t="s">
        <v>22</v>
      </c>
      <c r="G282">
        <v>1</v>
      </c>
      <c r="H282" t="s">
        <v>28</v>
      </c>
      <c r="I282" t="s">
        <v>33</v>
      </c>
      <c r="J282" t="s">
        <v>38</v>
      </c>
      <c r="K282" s="9">
        <v>44740</v>
      </c>
      <c r="L282" t="s">
        <v>20</v>
      </c>
      <c r="M282">
        <v>34</v>
      </c>
      <c r="N282" t="s">
        <v>55</v>
      </c>
      <c r="O282">
        <v>52</v>
      </c>
      <c r="P282">
        <v>75</v>
      </c>
      <c r="Q282" s="7">
        <v>44747</v>
      </c>
      <c r="R282" s="7">
        <f>IF(EDATE(June[[#This Row],[Closed Date]],1)=31,"",EDATE(June[[#This Row],[Closed Date]],1))</f>
        <v>44778</v>
      </c>
      <c r="S282" t="s">
        <v>20</v>
      </c>
    </row>
    <row r="283" spans="1:19" x14ac:dyDescent="0.25">
      <c r="A283" s="6" t="s">
        <v>118</v>
      </c>
      <c r="B283" s="6">
        <v>75214</v>
      </c>
      <c r="E283" t="s">
        <v>290</v>
      </c>
      <c r="F283" t="s">
        <v>22</v>
      </c>
      <c r="G283">
        <v>2</v>
      </c>
      <c r="H283" t="s">
        <v>30</v>
      </c>
      <c r="I283" t="s">
        <v>35</v>
      </c>
      <c r="K283" s="9">
        <v>44740</v>
      </c>
      <c r="L283" t="s">
        <v>21</v>
      </c>
      <c r="M283">
        <v>30</v>
      </c>
      <c r="R283" s="7" t="str">
        <f>IF(EDATE(June[[#This Row],[Closed Date]],1)=31,"",EDATE(June[[#This Row],[Closed Date]],1))</f>
        <v/>
      </c>
    </row>
    <row r="284" spans="1:19" x14ac:dyDescent="0.25">
      <c r="A284" s="6" t="s">
        <v>188</v>
      </c>
      <c r="B284" s="6">
        <v>75209</v>
      </c>
      <c r="E284" t="s">
        <v>309</v>
      </c>
      <c r="F284" t="s">
        <v>22</v>
      </c>
      <c r="G284">
        <v>0.25</v>
      </c>
      <c r="H284" t="s">
        <v>32</v>
      </c>
      <c r="I284" t="s">
        <v>31</v>
      </c>
      <c r="K284" s="9">
        <v>44740</v>
      </c>
      <c r="L284" t="s">
        <v>20</v>
      </c>
      <c r="Q284" s="7">
        <v>44740</v>
      </c>
      <c r="R284" s="7">
        <f>IF(EDATE(June[[#This Row],[Closed Date]],1)=31,"",EDATE(June[[#This Row],[Closed Date]],1))</f>
        <v>44770</v>
      </c>
      <c r="S284" t="s">
        <v>20</v>
      </c>
    </row>
    <row r="285" spans="1:19" x14ac:dyDescent="0.25">
      <c r="A285" s="6" t="s">
        <v>136</v>
      </c>
      <c r="B285" s="6">
        <v>75230</v>
      </c>
      <c r="E285" t="s">
        <v>314</v>
      </c>
      <c r="F285" t="s">
        <v>23</v>
      </c>
      <c r="G285">
        <v>7</v>
      </c>
      <c r="H285" t="s">
        <v>28</v>
      </c>
      <c r="I285" t="s">
        <v>31</v>
      </c>
      <c r="K285" s="9">
        <v>44740</v>
      </c>
      <c r="L285" t="s">
        <v>20</v>
      </c>
      <c r="Q285" s="7">
        <v>44740</v>
      </c>
      <c r="R285" s="7">
        <f>IF(EDATE(June[[#This Row],[Closed Date]],1)=31,"",EDATE(June[[#This Row],[Closed Date]],1))</f>
        <v>44770</v>
      </c>
      <c r="S285" t="s">
        <v>20</v>
      </c>
    </row>
    <row r="286" spans="1:19" x14ac:dyDescent="0.25">
      <c r="A286" s="6" t="s">
        <v>143</v>
      </c>
      <c r="B286" s="6">
        <v>75241</v>
      </c>
      <c r="E286" t="s">
        <v>290</v>
      </c>
      <c r="F286" t="s">
        <v>22</v>
      </c>
      <c r="G286">
        <v>1</v>
      </c>
      <c r="H286" t="s">
        <v>28</v>
      </c>
      <c r="I286" t="s">
        <v>53</v>
      </c>
      <c r="J286" t="s">
        <v>41</v>
      </c>
      <c r="K286" s="9">
        <v>44741</v>
      </c>
      <c r="L286" t="s">
        <v>21</v>
      </c>
      <c r="M286">
        <v>19</v>
      </c>
      <c r="R286" s="7" t="str">
        <f>IF(EDATE(June[[#This Row],[Closed Date]],1)=31,"",EDATE(June[[#This Row],[Closed Date]],1))</f>
        <v/>
      </c>
    </row>
    <row r="287" spans="1:19" x14ac:dyDescent="0.25">
      <c r="A287" s="6" t="s">
        <v>189</v>
      </c>
      <c r="B287" s="6">
        <v>75201</v>
      </c>
      <c r="E287" t="s">
        <v>282</v>
      </c>
      <c r="F287" t="s">
        <v>23</v>
      </c>
      <c r="G287">
        <v>7</v>
      </c>
      <c r="H287" t="s">
        <v>28</v>
      </c>
      <c r="I287" t="s">
        <v>31</v>
      </c>
      <c r="J287" t="s">
        <v>41</v>
      </c>
      <c r="K287" s="9">
        <v>44741</v>
      </c>
      <c r="L287" t="s">
        <v>20</v>
      </c>
      <c r="Q287" s="7">
        <v>44741</v>
      </c>
      <c r="R287" s="7">
        <f>IF(EDATE(June[[#This Row],[Closed Date]],1)=31,"",EDATE(June[[#This Row],[Closed Date]],1))</f>
        <v>44771</v>
      </c>
      <c r="S287" t="s">
        <v>20</v>
      </c>
    </row>
    <row r="288" spans="1:19" x14ac:dyDescent="0.25">
      <c r="A288" s="6" t="s">
        <v>174</v>
      </c>
      <c r="B288" s="6">
        <v>75214</v>
      </c>
      <c r="E288" t="s">
        <v>319</v>
      </c>
      <c r="F288" t="s">
        <v>23</v>
      </c>
      <c r="G288">
        <v>7</v>
      </c>
      <c r="H288" t="s">
        <v>28</v>
      </c>
      <c r="I288" t="s">
        <v>33</v>
      </c>
      <c r="J288" t="s">
        <v>42</v>
      </c>
      <c r="K288" s="9">
        <v>44741</v>
      </c>
      <c r="L288" t="s">
        <v>21</v>
      </c>
      <c r="M288">
        <v>17</v>
      </c>
      <c r="R288" s="7" t="str">
        <f>IF(EDATE(June[[#This Row],[Closed Date]],1)=31,"",EDATE(June[[#This Row],[Closed Date]],1))</f>
        <v/>
      </c>
    </row>
    <row r="289" spans="1:19" x14ac:dyDescent="0.25">
      <c r="A289" s="6" t="s">
        <v>138</v>
      </c>
      <c r="B289" s="6">
        <v>75217</v>
      </c>
      <c r="E289" t="s">
        <v>274</v>
      </c>
      <c r="F289" t="s">
        <v>22</v>
      </c>
      <c r="G289">
        <v>0.25</v>
      </c>
      <c r="H289" t="s">
        <v>28</v>
      </c>
      <c r="I289" t="s">
        <v>31</v>
      </c>
      <c r="J289" t="s">
        <v>40</v>
      </c>
      <c r="K289" s="9">
        <v>44741</v>
      </c>
      <c r="L289" t="s">
        <v>20</v>
      </c>
      <c r="Q289" s="7">
        <v>44741</v>
      </c>
      <c r="R289" s="7">
        <f>IF(EDATE(June[[#This Row],[Closed Date]],1)=31,"",EDATE(June[[#This Row],[Closed Date]],1))</f>
        <v>44771</v>
      </c>
      <c r="S289" t="s">
        <v>20</v>
      </c>
    </row>
    <row r="290" spans="1:19" x14ac:dyDescent="0.25">
      <c r="A290" s="6" t="s">
        <v>215</v>
      </c>
      <c r="B290" s="6">
        <v>75253</v>
      </c>
      <c r="E290" t="s">
        <v>268</v>
      </c>
      <c r="F290" t="s">
        <v>22</v>
      </c>
      <c r="G290">
        <v>6</v>
      </c>
      <c r="H290" t="s">
        <v>28</v>
      </c>
      <c r="I290" t="s">
        <v>33</v>
      </c>
      <c r="J290" t="s">
        <v>36</v>
      </c>
      <c r="K290" s="9">
        <v>44741</v>
      </c>
      <c r="L290" t="s">
        <v>21</v>
      </c>
      <c r="M290">
        <v>18</v>
      </c>
      <c r="R290" s="7" t="str">
        <f>IF(EDATE(June[[#This Row],[Closed Date]],1)=31,"",EDATE(June[[#This Row],[Closed Date]],1))</f>
        <v/>
      </c>
    </row>
    <row r="291" spans="1:19" x14ac:dyDescent="0.25">
      <c r="A291" s="6" t="s">
        <v>202</v>
      </c>
      <c r="B291" s="6">
        <v>75212</v>
      </c>
      <c r="E291" t="s">
        <v>271</v>
      </c>
      <c r="F291" t="s">
        <v>23</v>
      </c>
      <c r="G291">
        <v>1</v>
      </c>
      <c r="H291" t="s">
        <v>28</v>
      </c>
      <c r="I291" t="s">
        <v>31</v>
      </c>
      <c r="J291" t="s">
        <v>36</v>
      </c>
      <c r="K291" s="9">
        <v>44741</v>
      </c>
      <c r="L291" t="s">
        <v>20</v>
      </c>
      <c r="Q291" s="7">
        <v>44741</v>
      </c>
      <c r="R291" s="7">
        <f>IF(EDATE(June[[#This Row],[Closed Date]],1)=31,"",EDATE(June[[#This Row],[Closed Date]],1))</f>
        <v>44771</v>
      </c>
      <c r="S291" t="s">
        <v>21</v>
      </c>
    </row>
    <row r="292" spans="1:19" x14ac:dyDescent="0.25">
      <c r="A292" s="6" t="s">
        <v>86</v>
      </c>
      <c r="B292" s="6">
        <v>75203</v>
      </c>
      <c r="E292" t="s">
        <v>279</v>
      </c>
      <c r="F292" t="s">
        <v>22</v>
      </c>
      <c r="G292">
        <v>10</v>
      </c>
      <c r="H292" t="s">
        <v>28</v>
      </c>
      <c r="I292" t="s">
        <v>53</v>
      </c>
      <c r="J292" t="s">
        <v>38</v>
      </c>
      <c r="K292" s="9">
        <v>44741</v>
      </c>
      <c r="L292" t="s">
        <v>21</v>
      </c>
      <c r="M292">
        <v>23</v>
      </c>
      <c r="R292" s="7" t="str">
        <f>IF(EDATE(June[[#This Row],[Closed Date]],1)=31,"",EDATE(June[[#This Row],[Closed Date]],1))</f>
        <v/>
      </c>
    </row>
    <row r="293" spans="1:19" x14ac:dyDescent="0.25">
      <c r="A293" s="6" t="s">
        <v>114</v>
      </c>
      <c r="B293" s="6">
        <v>75214</v>
      </c>
      <c r="E293" t="s">
        <v>319</v>
      </c>
      <c r="F293" t="s">
        <v>22</v>
      </c>
      <c r="G293">
        <v>7</v>
      </c>
      <c r="H293" t="s">
        <v>28</v>
      </c>
      <c r="I293" t="s">
        <v>33</v>
      </c>
      <c r="J293" t="s">
        <v>38</v>
      </c>
      <c r="K293" s="9">
        <v>44741</v>
      </c>
      <c r="L293" t="s">
        <v>20</v>
      </c>
      <c r="M293">
        <v>28</v>
      </c>
      <c r="N293" t="s">
        <v>320</v>
      </c>
      <c r="O293">
        <v>30</v>
      </c>
      <c r="P293">
        <v>100</v>
      </c>
      <c r="Q293" s="7">
        <v>44747</v>
      </c>
      <c r="R293" s="7">
        <f>IF(EDATE(June[[#This Row],[Closed Date]],1)=31,"",EDATE(June[[#This Row],[Closed Date]],1))</f>
        <v>44778</v>
      </c>
      <c r="S293" t="s">
        <v>20</v>
      </c>
    </row>
    <row r="294" spans="1:19" x14ac:dyDescent="0.25">
      <c r="A294" s="6" t="s">
        <v>256</v>
      </c>
      <c r="B294" s="6">
        <v>75229</v>
      </c>
      <c r="E294" t="s">
        <v>291</v>
      </c>
      <c r="F294" t="s">
        <v>23</v>
      </c>
      <c r="G294">
        <v>8</v>
      </c>
      <c r="H294" t="s">
        <v>28</v>
      </c>
      <c r="I294" t="s">
        <v>33</v>
      </c>
      <c r="J294" t="s">
        <v>38</v>
      </c>
      <c r="K294" s="9">
        <v>44741</v>
      </c>
      <c r="L294" t="s">
        <v>20</v>
      </c>
      <c r="M294">
        <v>29</v>
      </c>
      <c r="N294" t="s">
        <v>45</v>
      </c>
      <c r="O294">
        <v>26</v>
      </c>
      <c r="P294">
        <v>100</v>
      </c>
      <c r="Q294" s="7">
        <v>44749</v>
      </c>
      <c r="R294" s="7">
        <f>IF(EDATE(June[[#This Row],[Closed Date]],1)=31,"",EDATE(June[[#This Row],[Closed Date]],1))</f>
        <v>44780</v>
      </c>
      <c r="S294" t="s">
        <v>20</v>
      </c>
    </row>
    <row r="295" spans="1:19" x14ac:dyDescent="0.25">
      <c r="A295" s="6" t="s">
        <v>219</v>
      </c>
      <c r="B295" s="6">
        <v>75226</v>
      </c>
      <c r="E295" t="s">
        <v>276</v>
      </c>
      <c r="F295" t="s">
        <v>22</v>
      </c>
      <c r="G295">
        <v>0.75</v>
      </c>
      <c r="H295" t="s">
        <v>28</v>
      </c>
      <c r="I295" t="s">
        <v>31</v>
      </c>
      <c r="J295" t="s">
        <v>38</v>
      </c>
      <c r="K295" s="9">
        <v>44741</v>
      </c>
      <c r="L295" t="s">
        <v>20</v>
      </c>
      <c r="Q295" s="7">
        <v>44741</v>
      </c>
      <c r="R295" s="7">
        <f>IF(EDATE(June[[#This Row],[Closed Date]],1)=31,"",EDATE(June[[#This Row],[Closed Date]],1))</f>
        <v>44771</v>
      </c>
      <c r="S295" t="s">
        <v>20</v>
      </c>
    </row>
    <row r="296" spans="1:19" x14ac:dyDescent="0.25">
      <c r="A296" s="6" t="s">
        <v>136</v>
      </c>
      <c r="B296" s="6">
        <v>75235</v>
      </c>
      <c r="E296" t="s">
        <v>314</v>
      </c>
      <c r="F296" t="s">
        <v>22</v>
      </c>
      <c r="G296">
        <v>4</v>
      </c>
      <c r="H296" t="s">
        <v>32</v>
      </c>
      <c r="I296" t="s">
        <v>34</v>
      </c>
      <c r="K296" s="9">
        <v>44741</v>
      </c>
      <c r="L296" t="s">
        <v>21</v>
      </c>
      <c r="R296" s="7" t="str">
        <f>IF(EDATE(June[[#This Row],[Closed Date]],1)=31,"",EDATE(June[[#This Row],[Closed Date]],1))</f>
        <v/>
      </c>
    </row>
    <row r="297" spans="1:19" x14ac:dyDescent="0.25">
      <c r="A297" s="13" t="s">
        <v>93</v>
      </c>
      <c r="B297" s="6">
        <v>75220</v>
      </c>
      <c r="E297" t="s">
        <v>305</v>
      </c>
      <c r="F297" t="s">
        <v>22</v>
      </c>
      <c r="G297">
        <v>3</v>
      </c>
      <c r="H297" t="s">
        <v>28</v>
      </c>
      <c r="I297" t="s">
        <v>31</v>
      </c>
      <c r="K297" s="9">
        <v>44741</v>
      </c>
      <c r="L297" t="s">
        <v>20</v>
      </c>
      <c r="Q297" s="7">
        <v>44741</v>
      </c>
      <c r="R297" s="7">
        <f>IF(EDATE(June[[#This Row],[Closed Date]],1)=31,"",EDATE(June[[#This Row],[Closed Date]],1))</f>
        <v>44771</v>
      </c>
      <c r="S297" t="s">
        <v>20</v>
      </c>
    </row>
    <row r="298" spans="1:19" x14ac:dyDescent="0.25">
      <c r="A298" s="13" t="s">
        <v>142</v>
      </c>
      <c r="B298" s="6">
        <v>75241</v>
      </c>
      <c r="E298" t="s">
        <v>316</v>
      </c>
      <c r="F298" t="s">
        <v>22</v>
      </c>
      <c r="G298">
        <v>5</v>
      </c>
      <c r="H298" t="s">
        <v>28</v>
      </c>
      <c r="I298" t="s">
        <v>53</v>
      </c>
      <c r="J298" t="s">
        <v>39</v>
      </c>
      <c r="K298" s="9">
        <v>44742</v>
      </c>
      <c r="L298" t="s">
        <v>21</v>
      </c>
      <c r="M298">
        <v>27</v>
      </c>
      <c r="R298" s="7" t="str">
        <f>IF(EDATE(June[[#This Row],[Closed Date]],1)=31,"",EDATE(June[[#This Row],[Closed Date]],1))</f>
        <v/>
      </c>
    </row>
    <row r="299" spans="1:19" x14ac:dyDescent="0.25">
      <c r="A299" s="13" t="s">
        <v>59</v>
      </c>
      <c r="B299" s="6">
        <v>75249</v>
      </c>
      <c r="E299" t="s">
        <v>280</v>
      </c>
      <c r="F299" t="s">
        <v>23</v>
      </c>
      <c r="G299">
        <v>2</v>
      </c>
      <c r="H299" t="s">
        <v>28</v>
      </c>
      <c r="I299" t="s">
        <v>53</v>
      </c>
      <c r="J299" t="s">
        <v>36</v>
      </c>
      <c r="K299" s="9">
        <v>44742</v>
      </c>
      <c r="L299" t="s">
        <v>21</v>
      </c>
      <c r="M299">
        <v>25</v>
      </c>
      <c r="R299" s="7" t="str">
        <f>IF(EDATE(June[[#This Row],[Closed Date]],1)=31,"",EDATE(June[[#This Row],[Closed Date]],1))</f>
        <v/>
      </c>
    </row>
    <row r="300" spans="1:19" x14ac:dyDescent="0.25">
      <c r="A300" t="s">
        <v>264</v>
      </c>
      <c r="B300" s="6">
        <v>75203</v>
      </c>
      <c r="E300" t="s">
        <v>313</v>
      </c>
      <c r="F300" t="s">
        <v>22</v>
      </c>
      <c r="G300">
        <v>4</v>
      </c>
      <c r="H300" t="s">
        <v>28</v>
      </c>
      <c r="I300" t="s">
        <v>53</v>
      </c>
      <c r="J300" t="s">
        <v>36</v>
      </c>
      <c r="K300" s="9">
        <v>44742</v>
      </c>
      <c r="L300" t="s">
        <v>20</v>
      </c>
      <c r="M300">
        <v>36</v>
      </c>
      <c r="N300" t="s">
        <v>54</v>
      </c>
      <c r="O300">
        <v>62</v>
      </c>
      <c r="P300">
        <v>45</v>
      </c>
      <c r="Q300" s="7">
        <v>44747</v>
      </c>
      <c r="R300" s="7">
        <f>IF(EDATE(June[[#This Row],[Closed Date]],1)=31,"",EDATE(June[[#This Row],[Closed Date]],1))</f>
        <v>44778</v>
      </c>
      <c r="S300" t="s">
        <v>20</v>
      </c>
    </row>
    <row r="301" spans="1:19" x14ac:dyDescent="0.25">
      <c r="A301" s="13" t="s">
        <v>224</v>
      </c>
      <c r="B301" s="6">
        <v>75254</v>
      </c>
      <c r="E301" t="s">
        <v>287</v>
      </c>
      <c r="F301" t="s">
        <v>22</v>
      </c>
      <c r="G301">
        <v>8</v>
      </c>
      <c r="H301" t="s">
        <v>28</v>
      </c>
      <c r="I301" t="s">
        <v>33</v>
      </c>
      <c r="J301" t="s">
        <v>38</v>
      </c>
      <c r="K301" s="12">
        <v>44742</v>
      </c>
      <c r="L301" t="s">
        <v>21</v>
      </c>
      <c r="M301">
        <v>16</v>
      </c>
      <c r="R301" s="7" t="str">
        <f>IF(EDATE(June[[#This Row],[Closed Date]],1)=31,"",EDATE(June[[#This Row],[Closed Date]],1))</f>
        <v/>
      </c>
    </row>
  </sheetData>
  <dataValidations count="9">
    <dataValidation type="whole" operator="greaterThanOrEqual" allowBlank="1" showInputMessage="1" showErrorMessage="1" errorTitle="Number" error="This column requires a whole number_x000a_" sqref="M2:M71 M80:M105" xr:uid="{27F5925C-4CA6-4A83-A2DE-6D3E21D33511}">
      <formula1>0</formula1>
    </dataValidation>
    <dataValidation type="list" allowBlank="1" showInputMessage="1" showErrorMessage="1" sqref="I2:I89 I104:I277 I292:I301" xr:uid="{ED88EA38-717D-4E61-B515-9ECFEB3779F0}">
      <formula1>Need_Types</formula1>
    </dataValidation>
    <dataValidation type="list" allowBlank="1" showInputMessage="1" showErrorMessage="1" errorTitle="Wrong Month" error="The request date falls outside of this page's month. Please record it in the correct month" sqref="L2:L301" xr:uid="{6E6F2A94-3EF9-449F-8F0F-51CF0031077D}">
      <formula1>Yes_No</formula1>
    </dataValidation>
    <dataValidation type="date" allowBlank="1" showInputMessage="1" showErrorMessage="1" errorTitle="Wrong Month" error="The request date falls outside of this page's month. Please record it in the correct month" sqref="K3:K76 K78:K151 K153:K226 K228:K1048576" xr:uid="{0286FD56-F15E-451B-8785-2A804BDF7009}">
      <formula1>44713</formula1>
      <formula2>44742</formula2>
    </dataValidation>
    <dataValidation type="list" allowBlank="1" showInputMessage="1" showErrorMessage="1" sqref="N2:N1048576" xr:uid="{AEAE36A6-288C-4596-9CAA-0AFACA9FB86D}">
      <formula1>Partner_Agency</formula1>
    </dataValidation>
    <dataValidation type="list" allowBlank="1" showInputMessage="1" showErrorMessage="1" sqref="S2:S1048576" xr:uid="{69EDB0E4-09BE-42BD-A7A7-604CF90B578F}">
      <formula1>Yes_No</formula1>
    </dataValidation>
    <dataValidation type="list" allowBlank="1" showInputMessage="1" showErrorMessage="1" sqref="J2:J1048576" xr:uid="{9A49DD53-D7A0-4BA9-BACE-886A660AFE9A}">
      <formula1>Need_Specific</formula1>
    </dataValidation>
    <dataValidation type="list" allowBlank="1" showInputMessage="1" showErrorMessage="1" sqref="H2:H1048576" xr:uid="{48981B68-43E1-49A9-BAC3-81CC634877E6}">
      <formula1>Issue_Types</formula1>
    </dataValidation>
    <dataValidation type="list" allowBlank="1" showInputMessage="1" showErrorMessage="1" sqref="F2:F1048576" xr:uid="{EF3998E6-4BD8-4D80-89BB-F314136F0067}">
      <formula1>Pet_Types</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824D-50AA-4396-9BD6-56CDF48BBFE6}">
  <sheetPr>
    <tabColor theme="6"/>
  </sheetPr>
  <dimension ref="A1:S345"/>
  <sheetViews>
    <sheetView topLeftCell="B1" workbookViewId="0">
      <selection activeCell="I37" sqref="I37"/>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style="7"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s="13" t="s">
        <v>74</v>
      </c>
      <c r="B2" s="6">
        <v>75206</v>
      </c>
      <c r="E2" t="s">
        <v>268</v>
      </c>
      <c r="F2" t="s">
        <v>23</v>
      </c>
      <c r="G2">
        <v>8</v>
      </c>
      <c r="H2" t="s">
        <v>28</v>
      </c>
      <c r="I2" t="s">
        <v>33</v>
      </c>
      <c r="J2" t="s">
        <v>42</v>
      </c>
      <c r="K2" s="9">
        <v>44743</v>
      </c>
      <c r="L2" t="s">
        <v>20</v>
      </c>
      <c r="M2">
        <v>25</v>
      </c>
      <c r="N2" t="s">
        <v>56</v>
      </c>
      <c r="O2">
        <v>34</v>
      </c>
      <c r="P2">
        <v>250</v>
      </c>
      <c r="Q2" s="7">
        <v>44748</v>
      </c>
      <c r="R2" s="7">
        <f>IF(EDATE(July[[#This Row],[Closed Date]],1)=31,"",EDATE(July[[#This Row],[Closed Date]],1))</f>
        <v>44779</v>
      </c>
      <c r="S2" t="s">
        <v>20</v>
      </c>
    </row>
    <row r="3" spans="1:19" x14ac:dyDescent="0.25">
      <c r="A3" s="13" t="s">
        <v>187</v>
      </c>
      <c r="B3" s="6">
        <v>75287</v>
      </c>
      <c r="E3" t="s">
        <v>289</v>
      </c>
      <c r="F3" t="s">
        <v>23</v>
      </c>
      <c r="G3">
        <v>1</v>
      </c>
      <c r="H3" t="s">
        <v>28</v>
      </c>
      <c r="I3" t="s">
        <v>33</v>
      </c>
      <c r="J3" t="s">
        <v>40</v>
      </c>
      <c r="K3" s="9">
        <v>44743</v>
      </c>
      <c r="L3" t="s">
        <v>21</v>
      </c>
      <c r="M3">
        <v>21</v>
      </c>
      <c r="R3" s="7" t="str">
        <f>IF(EDATE(July[[#This Row],[Closed Date]],1)=31,"",EDATE(July[[#This Row],[Closed Date]],1))</f>
        <v/>
      </c>
    </row>
    <row r="4" spans="1:19" x14ac:dyDescent="0.25">
      <c r="A4" s="13" t="s">
        <v>111</v>
      </c>
      <c r="B4" s="6">
        <v>75240</v>
      </c>
      <c r="E4" t="s">
        <v>305</v>
      </c>
      <c r="F4" t="s">
        <v>23</v>
      </c>
      <c r="G4">
        <v>4</v>
      </c>
      <c r="H4" t="s">
        <v>28</v>
      </c>
      <c r="I4" t="s">
        <v>31</v>
      </c>
      <c r="J4" t="s">
        <v>40</v>
      </c>
      <c r="K4" s="9">
        <v>44743</v>
      </c>
      <c r="L4" t="s">
        <v>20</v>
      </c>
      <c r="Q4" s="7">
        <v>44743</v>
      </c>
      <c r="R4" s="7">
        <f>IF(EDATE(July[[#This Row],[Closed Date]],1)=31,"",EDATE(July[[#This Row],[Closed Date]],1))</f>
        <v>44774</v>
      </c>
      <c r="S4" t="s">
        <v>20</v>
      </c>
    </row>
    <row r="5" spans="1:19" x14ac:dyDescent="0.25">
      <c r="A5" t="s">
        <v>214</v>
      </c>
      <c r="B5" s="6">
        <v>75230</v>
      </c>
      <c r="E5" t="s">
        <v>280</v>
      </c>
      <c r="F5" t="s">
        <v>23</v>
      </c>
      <c r="G5">
        <v>1</v>
      </c>
      <c r="H5" t="s">
        <v>29</v>
      </c>
      <c r="I5" t="s">
        <v>31</v>
      </c>
      <c r="J5" t="s">
        <v>43</v>
      </c>
      <c r="K5" s="9">
        <v>44743</v>
      </c>
      <c r="L5" t="s">
        <v>20</v>
      </c>
      <c r="Q5" s="7">
        <v>44743</v>
      </c>
      <c r="R5" s="7">
        <f>IF(EDATE(July[[#This Row],[Closed Date]],1)=31,"",EDATE(July[[#This Row],[Closed Date]],1))</f>
        <v>44774</v>
      </c>
      <c r="S5" t="s">
        <v>20</v>
      </c>
    </row>
    <row r="6" spans="1:19" x14ac:dyDescent="0.25">
      <c r="A6" s="13" t="s">
        <v>214</v>
      </c>
      <c r="B6" s="6">
        <v>75202</v>
      </c>
      <c r="E6" t="s">
        <v>269</v>
      </c>
      <c r="F6" t="s">
        <v>22</v>
      </c>
      <c r="G6">
        <v>8</v>
      </c>
      <c r="H6" t="s">
        <v>28</v>
      </c>
      <c r="I6" t="s">
        <v>33</v>
      </c>
      <c r="J6" t="s">
        <v>36</v>
      </c>
      <c r="K6" s="9">
        <v>44743</v>
      </c>
      <c r="L6" t="s">
        <v>21</v>
      </c>
      <c r="M6">
        <v>18</v>
      </c>
      <c r="R6" s="7" t="str">
        <f>IF(EDATE(July[[#This Row],[Closed Date]],1)=31,"",EDATE(July[[#This Row],[Closed Date]],1))</f>
        <v/>
      </c>
    </row>
    <row r="7" spans="1:19" x14ac:dyDescent="0.25">
      <c r="A7" s="13" t="s">
        <v>213</v>
      </c>
      <c r="B7" s="6">
        <v>75220</v>
      </c>
      <c r="E7" t="s">
        <v>267</v>
      </c>
      <c r="F7" t="s">
        <v>22</v>
      </c>
      <c r="G7">
        <v>3</v>
      </c>
      <c r="H7" t="s">
        <v>28</v>
      </c>
      <c r="I7" t="s">
        <v>33</v>
      </c>
      <c r="J7" t="s">
        <v>36</v>
      </c>
      <c r="K7" s="9">
        <v>44743</v>
      </c>
      <c r="L7" t="s">
        <v>21</v>
      </c>
      <c r="M7">
        <v>22</v>
      </c>
      <c r="R7" s="7" t="str">
        <f>IF(EDATE(July[[#This Row],[Closed Date]],1)=31,"",EDATE(July[[#This Row],[Closed Date]],1))</f>
        <v/>
      </c>
    </row>
    <row r="8" spans="1:19" x14ac:dyDescent="0.25">
      <c r="A8" s="13" t="s">
        <v>169</v>
      </c>
      <c r="B8" s="6">
        <v>75229</v>
      </c>
      <c r="E8" t="s">
        <v>283</v>
      </c>
      <c r="F8" t="s">
        <v>23</v>
      </c>
      <c r="G8">
        <v>5</v>
      </c>
      <c r="H8" t="s">
        <v>28</v>
      </c>
      <c r="I8" t="s">
        <v>33</v>
      </c>
      <c r="J8" t="s">
        <v>38</v>
      </c>
      <c r="K8" s="9">
        <v>44743</v>
      </c>
      <c r="L8" t="s">
        <v>21</v>
      </c>
      <c r="M8">
        <v>8</v>
      </c>
      <c r="R8" s="15" t="str">
        <f>IF(EDATE(July[[#This Row],[Closed Date]],1)=31,"",EDATE(July[[#This Row],[Closed Date]],1))</f>
        <v/>
      </c>
    </row>
    <row r="9" spans="1:19" x14ac:dyDescent="0.25">
      <c r="A9" s="13" t="s">
        <v>174</v>
      </c>
      <c r="B9" s="6">
        <v>75236</v>
      </c>
      <c r="E9" t="s">
        <v>288</v>
      </c>
      <c r="F9" t="s">
        <v>22</v>
      </c>
      <c r="G9">
        <v>4</v>
      </c>
      <c r="H9" t="s">
        <v>28</v>
      </c>
      <c r="I9" t="s">
        <v>31</v>
      </c>
      <c r="J9" t="s">
        <v>38</v>
      </c>
      <c r="K9" s="9">
        <v>44743</v>
      </c>
      <c r="L9" t="s">
        <v>20</v>
      </c>
      <c r="Q9" s="7">
        <v>44743</v>
      </c>
      <c r="R9" s="7">
        <f>IF(EDATE(July[[#This Row],[Closed Date]],1)=31,"",EDATE(July[[#This Row],[Closed Date]],1))</f>
        <v>44774</v>
      </c>
      <c r="S9" t="s">
        <v>20</v>
      </c>
    </row>
    <row r="10" spans="1:19" x14ac:dyDescent="0.25">
      <c r="A10" t="s">
        <v>145</v>
      </c>
      <c r="B10" s="6">
        <v>75232</v>
      </c>
      <c r="E10" t="s">
        <v>284</v>
      </c>
      <c r="F10" t="s">
        <v>23</v>
      </c>
      <c r="G10">
        <v>3</v>
      </c>
      <c r="H10" t="s">
        <v>28</v>
      </c>
      <c r="I10" t="s">
        <v>31</v>
      </c>
      <c r="J10" t="s">
        <v>38</v>
      </c>
      <c r="K10" s="9">
        <v>44743</v>
      </c>
      <c r="L10" t="s">
        <v>20</v>
      </c>
      <c r="Q10" s="7">
        <v>44743</v>
      </c>
      <c r="R10" s="7">
        <f>IF(EDATE(July[[#This Row],[Closed Date]],1)=31,"",EDATE(July[[#This Row],[Closed Date]],1))</f>
        <v>44774</v>
      </c>
      <c r="S10" t="s">
        <v>20</v>
      </c>
    </row>
    <row r="11" spans="1:19" x14ac:dyDescent="0.25">
      <c r="A11" t="s">
        <v>168</v>
      </c>
      <c r="B11" s="6">
        <v>75231</v>
      </c>
      <c r="E11" t="s">
        <v>277</v>
      </c>
      <c r="F11" t="s">
        <v>22</v>
      </c>
      <c r="G11">
        <v>7</v>
      </c>
      <c r="H11" t="s">
        <v>30</v>
      </c>
      <c r="I11" t="s">
        <v>34</v>
      </c>
      <c r="K11" s="9">
        <v>44743</v>
      </c>
      <c r="L11" t="s">
        <v>20</v>
      </c>
      <c r="N11" t="s">
        <v>51</v>
      </c>
      <c r="Q11" s="7">
        <v>44749</v>
      </c>
      <c r="R11" s="7">
        <f>IF(EDATE(July[[#This Row],[Closed Date]],1)=31,"",EDATE(July[[#This Row],[Closed Date]],1))</f>
        <v>44780</v>
      </c>
      <c r="S11" t="s">
        <v>20</v>
      </c>
    </row>
    <row r="12" spans="1:19" x14ac:dyDescent="0.25">
      <c r="A12" t="s">
        <v>260</v>
      </c>
      <c r="B12" s="6">
        <v>75220</v>
      </c>
      <c r="E12" t="s">
        <v>306</v>
      </c>
      <c r="F12" t="s">
        <v>22</v>
      </c>
      <c r="G12">
        <v>7</v>
      </c>
      <c r="H12" t="s">
        <v>32</v>
      </c>
      <c r="I12" t="s">
        <v>33</v>
      </c>
      <c r="K12" s="9">
        <v>44743</v>
      </c>
      <c r="L12" t="s">
        <v>21</v>
      </c>
      <c r="M12">
        <v>17</v>
      </c>
      <c r="R12" s="7" t="str">
        <f>IF(EDATE(July[[#This Row],[Closed Date]],1)=31,"",EDATE(July[[#This Row],[Closed Date]],1))</f>
        <v/>
      </c>
    </row>
    <row r="13" spans="1:19" x14ac:dyDescent="0.25">
      <c r="A13" t="s">
        <v>217</v>
      </c>
      <c r="B13" s="6">
        <v>75229</v>
      </c>
      <c r="E13" t="s">
        <v>284</v>
      </c>
      <c r="F13" t="s">
        <v>22</v>
      </c>
      <c r="G13">
        <v>12</v>
      </c>
      <c r="H13" t="s">
        <v>28</v>
      </c>
      <c r="I13" t="s">
        <v>31</v>
      </c>
      <c r="K13" s="9">
        <v>44743</v>
      </c>
      <c r="L13" t="s">
        <v>20</v>
      </c>
      <c r="Q13" s="7">
        <v>44743</v>
      </c>
      <c r="R13" s="7">
        <f>IF(EDATE(July[[#This Row],[Closed Date]],1)=31,"",EDATE(July[[#This Row],[Closed Date]],1))</f>
        <v>44774</v>
      </c>
      <c r="S13" t="s">
        <v>20</v>
      </c>
    </row>
    <row r="14" spans="1:19" x14ac:dyDescent="0.25">
      <c r="A14" t="s">
        <v>63</v>
      </c>
      <c r="B14" s="6">
        <v>75241</v>
      </c>
      <c r="E14" t="s">
        <v>289</v>
      </c>
      <c r="F14" t="s">
        <v>23</v>
      </c>
      <c r="G14">
        <v>3</v>
      </c>
      <c r="H14" t="s">
        <v>32</v>
      </c>
      <c r="I14" t="s">
        <v>34</v>
      </c>
      <c r="J14" t="s">
        <v>52</v>
      </c>
      <c r="K14" s="9">
        <v>44744</v>
      </c>
      <c r="L14" t="s">
        <v>21</v>
      </c>
      <c r="R14" s="7" t="str">
        <f>IF(EDATE(July[[#This Row],[Closed Date]],1)=31,"",EDATE(July[[#This Row],[Closed Date]],1))</f>
        <v/>
      </c>
    </row>
    <row r="15" spans="1:19" x14ac:dyDescent="0.25">
      <c r="A15" t="s">
        <v>137</v>
      </c>
      <c r="B15" s="6">
        <v>75211</v>
      </c>
      <c r="E15" t="s">
        <v>284</v>
      </c>
      <c r="F15" t="s">
        <v>22</v>
      </c>
      <c r="G15">
        <v>6</v>
      </c>
      <c r="H15" t="s">
        <v>32</v>
      </c>
      <c r="I15" t="s">
        <v>34</v>
      </c>
      <c r="J15" t="s">
        <v>52</v>
      </c>
      <c r="K15" s="9">
        <v>44744</v>
      </c>
      <c r="L15" t="s">
        <v>21</v>
      </c>
      <c r="R15" s="7" t="str">
        <f>IF(EDATE(July[[#This Row],[Closed Date]],1)=31,"",EDATE(July[[#This Row],[Closed Date]],1))</f>
        <v/>
      </c>
    </row>
    <row r="16" spans="1:19" x14ac:dyDescent="0.25">
      <c r="A16" t="s">
        <v>222</v>
      </c>
      <c r="B16" s="6">
        <v>75201</v>
      </c>
      <c r="E16" t="s">
        <v>297</v>
      </c>
      <c r="F16" t="s">
        <v>22</v>
      </c>
      <c r="G16">
        <v>3</v>
      </c>
      <c r="H16" t="s">
        <v>32</v>
      </c>
      <c r="I16" t="s">
        <v>34</v>
      </c>
      <c r="J16" t="s">
        <v>52</v>
      </c>
      <c r="K16" s="9">
        <v>44744</v>
      </c>
      <c r="L16" t="s">
        <v>21</v>
      </c>
      <c r="R16" s="7" t="str">
        <f>IF(EDATE(July[[#This Row],[Closed Date]],1)=31,"",EDATE(July[[#This Row],[Closed Date]],1))</f>
        <v/>
      </c>
    </row>
    <row r="17" spans="1:19" x14ac:dyDescent="0.25">
      <c r="A17" t="s">
        <v>260</v>
      </c>
      <c r="B17" s="6">
        <v>75226</v>
      </c>
      <c r="E17" t="s">
        <v>272</v>
      </c>
      <c r="F17" t="s">
        <v>23</v>
      </c>
      <c r="G17">
        <v>4</v>
      </c>
      <c r="H17" t="s">
        <v>28</v>
      </c>
      <c r="I17" t="s">
        <v>33</v>
      </c>
      <c r="J17" t="s">
        <v>41</v>
      </c>
      <c r="K17" s="9">
        <v>44744</v>
      </c>
      <c r="L17" t="s">
        <v>21</v>
      </c>
      <c r="M17">
        <v>23</v>
      </c>
      <c r="R17" s="7" t="str">
        <f>IF(EDATE(July[[#This Row],[Closed Date]],1)=31,"",EDATE(July[[#This Row],[Closed Date]],1))</f>
        <v/>
      </c>
    </row>
    <row r="18" spans="1:19" x14ac:dyDescent="0.25">
      <c r="A18" t="s">
        <v>197</v>
      </c>
      <c r="B18" s="6">
        <v>75204</v>
      </c>
      <c r="E18" t="s">
        <v>285</v>
      </c>
      <c r="F18" t="s">
        <v>22</v>
      </c>
      <c r="G18">
        <v>0.25</v>
      </c>
      <c r="H18" t="s">
        <v>28</v>
      </c>
      <c r="I18" t="s">
        <v>53</v>
      </c>
      <c r="J18" t="s">
        <v>42</v>
      </c>
      <c r="K18" s="9">
        <v>44744</v>
      </c>
      <c r="L18" t="s">
        <v>21</v>
      </c>
      <c r="M18">
        <v>26</v>
      </c>
      <c r="R18" s="7" t="str">
        <f>IF(EDATE(July[[#This Row],[Closed Date]],1)=31,"",EDATE(July[[#This Row],[Closed Date]],1))</f>
        <v/>
      </c>
    </row>
    <row r="19" spans="1:19" x14ac:dyDescent="0.25">
      <c r="A19" t="s">
        <v>157</v>
      </c>
      <c r="B19" s="6">
        <v>75220</v>
      </c>
      <c r="E19" t="s">
        <v>302</v>
      </c>
      <c r="F19" t="s">
        <v>22</v>
      </c>
      <c r="G19">
        <v>5</v>
      </c>
      <c r="H19" t="s">
        <v>28</v>
      </c>
      <c r="I19" t="s">
        <v>33</v>
      </c>
      <c r="J19" t="s">
        <v>39</v>
      </c>
      <c r="K19" s="9">
        <v>44744</v>
      </c>
      <c r="L19" t="s">
        <v>20</v>
      </c>
      <c r="M19">
        <v>29</v>
      </c>
      <c r="N19" t="s">
        <v>46</v>
      </c>
      <c r="O19">
        <v>32</v>
      </c>
      <c r="P19">
        <v>400</v>
      </c>
      <c r="Q19" s="7">
        <v>44750</v>
      </c>
      <c r="R19" s="7">
        <f>IF(EDATE(July[[#This Row],[Closed Date]],1)=31,"",EDATE(July[[#This Row],[Closed Date]],1))</f>
        <v>44781</v>
      </c>
      <c r="S19" t="s">
        <v>20</v>
      </c>
    </row>
    <row r="20" spans="1:19" x14ac:dyDescent="0.25">
      <c r="A20" s="13" t="s">
        <v>195</v>
      </c>
      <c r="B20" s="6">
        <v>75201</v>
      </c>
      <c r="E20" t="s">
        <v>298</v>
      </c>
      <c r="F20" t="s">
        <v>22</v>
      </c>
      <c r="G20">
        <v>2</v>
      </c>
      <c r="H20" t="s">
        <v>28</v>
      </c>
      <c r="I20" t="s">
        <v>33</v>
      </c>
      <c r="J20" t="s">
        <v>40</v>
      </c>
      <c r="K20" s="9">
        <v>44744</v>
      </c>
      <c r="L20" t="s">
        <v>21</v>
      </c>
      <c r="M20">
        <v>23</v>
      </c>
      <c r="R20" s="7" t="str">
        <f>IF(EDATE(July[[#This Row],[Closed Date]],1)=31,"",EDATE(July[[#This Row],[Closed Date]],1))</f>
        <v/>
      </c>
    </row>
    <row r="21" spans="1:19" x14ac:dyDescent="0.25">
      <c r="A21" s="13" t="s">
        <v>153</v>
      </c>
      <c r="B21" s="6">
        <v>75209</v>
      </c>
      <c r="E21" t="s">
        <v>296</v>
      </c>
      <c r="F21" t="s">
        <v>22</v>
      </c>
      <c r="G21">
        <v>2</v>
      </c>
      <c r="H21" t="s">
        <v>28</v>
      </c>
      <c r="I21" t="s">
        <v>33</v>
      </c>
      <c r="J21" t="s">
        <v>40</v>
      </c>
      <c r="K21" s="9">
        <v>44744</v>
      </c>
      <c r="L21" t="s">
        <v>21</v>
      </c>
      <c r="M21">
        <v>23</v>
      </c>
      <c r="R21" s="7" t="str">
        <f>IF(EDATE(July[[#This Row],[Closed Date]],1)=31,"",EDATE(July[[#This Row],[Closed Date]],1))</f>
        <v/>
      </c>
    </row>
    <row r="22" spans="1:19" x14ac:dyDescent="0.25">
      <c r="A22" t="s">
        <v>76</v>
      </c>
      <c r="B22" s="6">
        <v>75249</v>
      </c>
      <c r="E22" t="s">
        <v>315</v>
      </c>
      <c r="F22" t="s">
        <v>22</v>
      </c>
      <c r="G22">
        <v>2</v>
      </c>
      <c r="H22" t="s">
        <v>29</v>
      </c>
      <c r="I22" t="s">
        <v>31</v>
      </c>
      <c r="J22" t="s">
        <v>43</v>
      </c>
      <c r="K22" s="9">
        <v>44744</v>
      </c>
      <c r="L22" t="s">
        <v>20</v>
      </c>
      <c r="Q22" s="7">
        <v>44744</v>
      </c>
      <c r="R22" s="7">
        <f>IF(EDATE(July[[#This Row],[Closed Date]],1)=31,"",EDATE(July[[#This Row],[Closed Date]],1))</f>
        <v>44775</v>
      </c>
      <c r="S22" t="s">
        <v>20</v>
      </c>
    </row>
    <row r="23" spans="1:19" x14ac:dyDescent="0.25">
      <c r="A23" t="s">
        <v>65</v>
      </c>
      <c r="B23" s="6">
        <v>75287</v>
      </c>
      <c r="E23" t="s">
        <v>275</v>
      </c>
      <c r="F23" t="s">
        <v>22</v>
      </c>
      <c r="G23">
        <v>3</v>
      </c>
      <c r="H23" t="s">
        <v>28</v>
      </c>
      <c r="I23" t="s">
        <v>31</v>
      </c>
      <c r="J23" t="s">
        <v>36</v>
      </c>
      <c r="K23" s="9">
        <v>44744</v>
      </c>
      <c r="L23" t="s">
        <v>20</v>
      </c>
      <c r="Q23" s="7">
        <v>44744</v>
      </c>
      <c r="R23" s="7">
        <f>IF(EDATE(July[[#This Row],[Closed Date]],1)=31,"",EDATE(July[[#This Row],[Closed Date]],1))</f>
        <v>44775</v>
      </c>
      <c r="S23" t="s">
        <v>20</v>
      </c>
    </row>
    <row r="24" spans="1:19" x14ac:dyDescent="0.25">
      <c r="A24" t="s">
        <v>258</v>
      </c>
      <c r="B24" s="6">
        <v>75246</v>
      </c>
      <c r="E24" t="s">
        <v>290</v>
      </c>
      <c r="F24" t="s">
        <v>23</v>
      </c>
      <c r="G24">
        <v>1</v>
      </c>
      <c r="H24" t="s">
        <v>28</v>
      </c>
      <c r="I24" t="s">
        <v>33</v>
      </c>
      <c r="J24" t="s">
        <v>38</v>
      </c>
      <c r="K24" s="9">
        <v>44744</v>
      </c>
      <c r="L24" t="s">
        <v>21</v>
      </c>
      <c r="M24">
        <v>15</v>
      </c>
      <c r="R24" s="7" t="str">
        <f>IF(EDATE(July[[#This Row],[Closed Date]],1)=31,"",EDATE(July[[#This Row],[Closed Date]],1))</f>
        <v/>
      </c>
    </row>
    <row r="25" spans="1:19" x14ac:dyDescent="0.25">
      <c r="A25" t="s">
        <v>211</v>
      </c>
      <c r="B25" s="6">
        <v>75203</v>
      </c>
      <c r="E25" t="s">
        <v>299</v>
      </c>
      <c r="F25" t="s">
        <v>22</v>
      </c>
      <c r="G25">
        <v>1</v>
      </c>
      <c r="H25" t="s">
        <v>28</v>
      </c>
      <c r="I25" t="s">
        <v>53</v>
      </c>
      <c r="J25" t="s">
        <v>38</v>
      </c>
      <c r="K25" s="9">
        <v>44744</v>
      </c>
      <c r="L25" t="s">
        <v>21</v>
      </c>
      <c r="M25">
        <v>21</v>
      </c>
      <c r="R25" s="7" t="str">
        <f>IF(EDATE(July[[#This Row],[Closed Date]],1)=31,"",EDATE(July[[#This Row],[Closed Date]],1))</f>
        <v/>
      </c>
    </row>
    <row r="26" spans="1:19" x14ac:dyDescent="0.25">
      <c r="A26" t="s">
        <v>251</v>
      </c>
      <c r="B26" s="6">
        <v>75224</v>
      </c>
      <c r="E26" t="s">
        <v>275</v>
      </c>
      <c r="F26" t="s">
        <v>22</v>
      </c>
      <c r="G26">
        <v>1</v>
      </c>
      <c r="H26" t="s">
        <v>28</v>
      </c>
      <c r="I26" t="s">
        <v>31</v>
      </c>
      <c r="J26" t="s">
        <v>38</v>
      </c>
      <c r="K26" s="9">
        <v>44744</v>
      </c>
      <c r="L26" t="s">
        <v>20</v>
      </c>
      <c r="Q26" s="7">
        <v>44744</v>
      </c>
      <c r="R26" s="7">
        <f>IF(EDATE(July[[#This Row],[Closed Date]],1)=31,"",EDATE(July[[#This Row],[Closed Date]],1))</f>
        <v>44775</v>
      </c>
      <c r="S26" t="s">
        <v>20</v>
      </c>
    </row>
    <row r="27" spans="1:19" x14ac:dyDescent="0.25">
      <c r="A27" t="s">
        <v>205</v>
      </c>
      <c r="B27" s="6">
        <v>75203</v>
      </c>
      <c r="E27" t="s">
        <v>290</v>
      </c>
      <c r="F27" t="s">
        <v>23</v>
      </c>
      <c r="G27">
        <v>5</v>
      </c>
      <c r="H27" t="s">
        <v>32</v>
      </c>
      <c r="I27" t="s">
        <v>31</v>
      </c>
      <c r="K27" s="9">
        <v>44744</v>
      </c>
      <c r="L27" t="s">
        <v>20</v>
      </c>
      <c r="Q27" s="7">
        <v>44744</v>
      </c>
      <c r="R27" s="7">
        <f>IF(EDATE(July[[#This Row],[Closed Date]],1)=31,"",EDATE(July[[#This Row],[Closed Date]],1))</f>
        <v>44775</v>
      </c>
      <c r="S27" t="s">
        <v>20</v>
      </c>
    </row>
    <row r="28" spans="1:19" x14ac:dyDescent="0.25">
      <c r="A28" t="s">
        <v>122</v>
      </c>
      <c r="B28" s="6">
        <v>75235</v>
      </c>
      <c r="E28" t="s">
        <v>271</v>
      </c>
      <c r="F28" t="s">
        <v>22</v>
      </c>
      <c r="G28">
        <v>0.25</v>
      </c>
      <c r="H28" t="s">
        <v>28</v>
      </c>
      <c r="I28" t="s">
        <v>31</v>
      </c>
      <c r="K28" s="9">
        <v>44744</v>
      </c>
      <c r="L28" t="s">
        <v>20</v>
      </c>
      <c r="Q28" s="7">
        <v>44744</v>
      </c>
      <c r="R28" s="7">
        <f>IF(EDATE(July[[#This Row],[Closed Date]],1)=31,"",EDATE(July[[#This Row],[Closed Date]],1))</f>
        <v>44775</v>
      </c>
      <c r="S28" t="s">
        <v>20</v>
      </c>
    </row>
    <row r="29" spans="1:19" x14ac:dyDescent="0.25">
      <c r="A29" t="s">
        <v>133</v>
      </c>
      <c r="B29" s="6">
        <v>75223</v>
      </c>
      <c r="E29" t="s">
        <v>287</v>
      </c>
      <c r="F29" t="s">
        <v>22</v>
      </c>
      <c r="G29">
        <v>7</v>
      </c>
      <c r="H29" t="s">
        <v>28</v>
      </c>
      <c r="I29" t="s">
        <v>31</v>
      </c>
      <c r="K29" s="9">
        <v>44744</v>
      </c>
      <c r="L29" t="s">
        <v>20</v>
      </c>
      <c r="Q29" s="7">
        <v>44744</v>
      </c>
      <c r="R29" s="7">
        <f>IF(EDATE(July[[#This Row],[Closed Date]],1)=31,"",EDATE(July[[#This Row],[Closed Date]],1))</f>
        <v>44775</v>
      </c>
      <c r="S29" t="s">
        <v>20</v>
      </c>
    </row>
    <row r="30" spans="1:19" x14ac:dyDescent="0.25">
      <c r="A30" t="s">
        <v>184</v>
      </c>
      <c r="B30" s="6">
        <v>75237</v>
      </c>
      <c r="E30" t="s">
        <v>288</v>
      </c>
      <c r="F30" t="s">
        <v>22</v>
      </c>
      <c r="G30">
        <v>3</v>
      </c>
      <c r="H30" t="s">
        <v>28</v>
      </c>
      <c r="I30" t="s">
        <v>33</v>
      </c>
      <c r="J30" t="s">
        <v>39</v>
      </c>
      <c r="K30" s="9">
        <v>44745</v>
      </c>
      <c r="L30" t="s">
        <v>21</v>
      </c>
      <c r="M30">
        <v>8</v>
      </c>
      <c r="R30" s="7" t="str">
        <f>IF(EDATE(July[[#This Row],[Closed Date]],1)=31,"",EDATE(July[[#This Row],[Closed Date]],1))</f>
        <v/>
      </c>
    </row>
    <row r="31" spans="1:19" x14ac:dyDescent="0.25">
      <c r="A31" s="13" t="s">
        <v>234</v>
      </c>
      <c r="B31" s="6">
        <v>75241</v>
      </c>
      <c r="E31" t="s">
        <v>300</v>
      </c>
      <c r="F31" t="s">
        <v>23</v>
      </c>
      <c r="G31">
        <v>6</v>
      </c>
      <c r="H31" t="s">
        <v>28</v>
      </c>
      <c r="I31" t="s">
        <v>33</v>
      </c>
      <c r="J31" t="s">
        <v>40</v>
      </c>
      <c r="K31" s="9">
        <v>44745</v>
      </c>
      <c r="L31" t="s">
        <v>21</v>
      </c>
      <c r="M31">
        <v>19</v>
      </c>
      <c r="R31" s="7" t="str">
        <f>IF(EDATE(July[[#This Row],[Closed Date]],1)=31,"",EDATE(July[[#This Row],[Closed Date]],1))</f>
        <v/>
      </c>
    </row>
    <row r="32" spans="1:19" x14ac:dyDescent="0.25">
      <c r="A32" s="13" t="s">
        <v>64</v>
      </c>
      <c r="B32" s="6">
        <v>75240</v>
      </c>
      <c r="E32" t="s">
        <v>314</v>
      </c>
      <c r="F32" t="s">
        <v>23</v>
      </c>
      <c r="G32">
        <v>7</v>
      </c>
      <c r="H32" t="s">
        <v>28</v>
      </c>
      <c r="I32" t="s">
        <v>31</v>
      </c>
      <c r="J32" t="s">
        <v>40</v>
      </c>
      <c r="K32" s="9">
        <v>44745</v>
      </c>
      <c r="L32" t="s">
        <v>20</v>
      </c>
      <c r="Q32" s="7">
        <v>44745</v>
      </c>
      <c r="R32" s="7">
        <f>IF(EDATE(July[[#This Row],[Closed Date]],1)=31,"",EDATE(July[[#This Row],[Closed Date]],1))</f>
        <v>44776</v>
      </c>
      <c r="S32" t="s">
        <v>20</v>
      </c>
    </row>
    <row r="33" spans="1:19" x14ac:dyDescent="0.25">
      <c r="A33" t="s">
        <v>153</v>
      </c>
      <c r="B33" s="6">
        <v>75201</v>
      </c>
      <c r="E33" t="s">
        <v>286</v>
      </c>
      <c r="F33" t="s">
        <v>22</v>
      </c>
      <c r="G33">
        <v>7</v>
      </c>
      <c r="H33" t="s">
        <v>28</v>
      </c>
      <c r="I33" t="s">
        <v>33</v>
      </c>
      <c r="J33" t="s">
        <v>36</v>
      </c>
      <c r="K33" s="9">
        <v>44745</v>
      </c>
      <c r="L33" t="s">
        <v>21</v>
      </c>
      <c r="M33">
        <v>19</v>
      </c>
      <c r="R33" s="7" t="str">
        <f>IF(EDATE(July[[#This Row],[Closed Date]],1)=31,"",EDATE(July[[#This Row],[Closed Date]],1))</f>
        <v/>
      </c>
    </row>
    <row r="34" spans="1:19" x14ac:dyDescent="0.25">
      <c r="A34" t="s">
        <v>101</v>
      </c>
      <c r="B34" s="6">
        <v>75201</v>
      </c>
      <c r="E34" t="s">
        <v>290</v>
      </c>
      <c r="F34" t="s">
        <v>22</v>
      </c>
      <c r="G34">
        <v>8</v>
      </c>
      <c r="H34" t="s">
        <v>28</v>
      </c>
      <c r="I34" t="s">
        <v>33</v>
      </c>
      <c r="J34" t="s">
        <v>38</v>
      </c>
      <c r="K34" s="9">
        <v>44745</v>
      </c>
      <c r="L34" t="s">
        <v>21</v>
      </c>
      <c r="M34">
        <v>13</v>
      </c>
      <c r="R34" s="7" t="str">
        <f>IF(EDATE(July[[#This Row],[Closed Date]],1)=31,"",EDATE(July[[#This Row],[Closed Date]],1))</f>
        <v/>
      </c>
    </row>
    <row r="35" spans="1:19" x14ac:dyDescent="0.25">
      <c r="A35" t="s">
        <v>178</v>
      </c>
      <c r="B35" s="6">
        <v>75235</v>
      </c>
      <c r="E35" t="s">
        <v>270</v>
      </c>
      <c r="F35" t="s">
        <v>23</v>
      </c>
      <c r="G35">
        <v>2</v>
      </c>
      <c r="H35" t="s">
        <v>32</v>
      </c>
      <c r="I35" t="s">
        <v>34</v>
      </c>
      <c r="K35" s="9">
        <v>44745</v>
      </c>
      <c r="L35" t="s">
        <v>21</v>
      </c>
      <c r="R35" s="7" t="str">
        <f>IF(EDATE(July[[#This Row],[Closed Date]],1)=31,"",EDATE(July[[#This Row],[Closed Date]],1))</f>
        <v/>
      </c>
    </row>
    <row r="36" spans="1:19" x14ac:dyDescent="0.25">
      <c r="A36" t="s">
        <v>261</v>
      </c>
      <c r="B36" s="6">
        <v>75233</v>
      </c>
      <c r="E36" t="s">
        <v>309</v>
      </c>
      <c r="F36" t="s">
        <v>22</v>
      </c>
      <c r="G36">
        <v>0.25</v>
      </c>
      <c r="H36" t="s">
        <v>32</v>
      </c>
      <c r="I36" t="s">
        <v>31</v>
      </c>
      <c r="K36" s="9">
        <v>44745</v>
      </c>
      <c r="L36" t="s">
        <v>20</v>
      </c>
      <c r="Q36" s="7">
        <v>44745</v>
      </c>
      <c r="R36" s="7">
        <f>IF(EDATE(July[[#This Row],[Closed Date]],1)=31,"",EDATE(July[[#This Row],[Closed Date]],1))</f>
        <v>44776</v>
      </c>
      <c r="S36" t="s">
        <v>20</v>
      </c>
    </row>
    <row r="37" spans="1:19" x14ac:dyDescent="0.25">
      <c r="A37" t="s">
        <v>196</v>
      </c>
      <c r="B37" s="6">
        <v>75240</v>
      </c>
      <c r="E37" t="s">
        <v>317</v>
      </c>
      <c r="F37" t="s">
        <v>23</v>
      </c>
      <c r="G37">
        <v>7</v>
      </c>
      <c r="H37" t="s">
        <v>32</v>
      </c>
      <c r="I37" t="s">
        <v>31</v>
      </c>
      <c r="K37" s="9">
        <v>44745</v>
      </c>
      <c r="L37" t="s">
        <v>20</v>
      </c>
      <c r="Q37" s="7">
        <v>44745</v>
      </c>
      <c r="R37" s="7">
        <f>IF(EDATE(July[[#This Row],[Closed Date]],1)=31,"",EDATE(July[[#This Row],[Closed Date]],1))</f>
        <v>44776</v>
      </c>
      <c r="S37" t="s">
        <v>20</v>
      </c>
    </row>
    <row r="38" spans="1:19" x14ac:dyDescent="0.25">
      <c r="A38" t="s">
        <v>136</v>
      </c>
      <c r="B38" s="6">
        <v>75219</v>
      </c>
      <c r="E38" t="s">
        <v>291</v>
      </c>
      <c r="F38" t="s">
        <v>23</v>
      </c>
      <c r="G38">
        <v>9</v>
      </c>
      <c r="H38" t="s">
        <v>28</v>
      </c>
      <c r="I38" t="s">
        <v>53</v>
      </c>
      <c r="J38" t="s">
        <v>42</v>
      </c>
      <c r="K38" s="9">
        <v>44746</v>
      </c>
      <c r="L38" t="s">
        <v>21</v>
      </c>
      <c r="M38">
        <v>28</v>
      </c>
      <c r="R38" s="7" t="str">
        <f>IF(EDATE(July[[#This Row],[Closed Date]],1)=31,"",EDATE(July[[#This Row],[Closed Date]],1))</f>
        <v/>
      </c>
    </row>
    <row r="39" spans="1:19" x14ac:dyDescent="0.25">
      <c r="A39" t="s">
        <v>170</v>
      </c>
      <c r="B39" s="6">
        <v>75249</v>
      </c>
      <c r="E39" t="s">
        <v>292</v>
      </c>
      <c r="F39" t="s">
        <v>22</v>
      </c>
      <c r="G39">
        <v>5</v>
      </c>
      <c r="H39" t="s">
        <v>28</v>
      </c>
      <c r="I39" t="s">
        <v>33</v>
      </c>
      <c r="J39" t="s">
        <v>38</v>
      </c>
      <c r="K39" s="9">
        <v>44746</v>
      </c>
      <c r="L39" t="s">
        <v>21</v>
      </c>
      <c r="M39">
        <v>13</v>
      </c>
      <c r="R39" s="7" t="str">
        <f>IF(EDATE(July[[#This Row],[Closed Date]],1)=31,"",EDATE(July[[#This Row],[Closed Date]],1))</f>
        <v/>
      </c>
    </row>
    <row r="40" spans="1:19" x14ac:dyDescent="0.25">
      <c r="A40" t="s">
        <v>243</v>
      </c>
      <c r="B40" s="6">
        <v>75218</v>
      </c>
      <c r="E40" t="s">
        <v>317</v>
      </c>
      <c r="F40" t="s">
        <v>22</v>
      </c>
      <c r="G40">
        <v>6</v>
      </c>
      <c r="H40" t="s">
        <v>29</v>
      </c>
      <c r="I40" t="s">
        <v>34</v>
      </c>
      <c r="K40" s="9">
        <v>44746</v>
      </c>
      <c r="L40" t="s">
        <v>21</v>
      </c>
      <c r="R40" s="7" t="str">
        <f>IF(EDATE(July[[#This Row],[Closed Date]],1)=31,"",EDATE(July[[#This Row],[Closed Date]],1))</f>
        <v/>
      </c>
    </row>
    <row r="41" spans="1:19" x14ac:dyDescent="0.25">
      <c r="A41" t="s">
        <v>69</v>
      </c>
      <c r="B41" s="6">
        <v>75212</v>
      </c>
      <c r="E41" t="s">
        <v>305</v>
      </c>
      <c r="F41" t="s">
        <v>22</v>
      </c>
      <c r="G41">
        <v>3</v>
      </c>
      <c r="H41" t="s">
        <v>28</v>
      </c>
      <c r="I41" t="s">
        <v>31</v>
      </c>
      <c r="K41" s="9">
        <v>44746</v>
      </c>
      <c r="L41" t="s">
        <v>20</v>
      </c>
      <c r="Q41" s="7">
        <v>44748</v>
      </c>
      <c r="R41" s="7">
        <f>IF(EDATE(July[[#This Row],[Closed Date]],1)=31,"",EDATE(July[[#This Row],[Closed Date]],1))</f>
        <v>44779</v>
      </c>
      <c r="S41" t="s">
        <v>20</v>
      </c>
    </row>
    <row r="42" spans="1:19" x14ac:dyDescent="0.25">
      <c r="A42" t="s">
        <v>60</v>
      </c>
      <c r="B42" s="6">
        <v>75214</v>
      </c>
      <c r="E42" t="s">
        <v>287</v>
      </c>
      <c r="F42" t="s">
        <v>22</v>
      </c>
      <c r="G42">
        <v>3</v>
      </c>
      <c r="H42" t="s">
        <v>32</v>
      </c>
      <c r="I42" t="s">
        <v>31</v>
      </c>
      <c r="J42" t="s">
        <v>52</v>
      </c>
      <c r="K42" s="9">
        <v>44747</v>
      </c>
      <c r="L42" t="s">
        <v>20</v>
      </c>
      <c r="Q42" s="7">
        <v>44748</v>
      </c>
      <c r="R42" s="7">
        <f>IF(EDATE(July[[#This Row],[Closed Date]],1)=31,"",EDATE(July[[#This Row],[Closed Date]],1))</f>
        <v>44779</v>
      </c>
      <c r="S42" t="s">
        <v>20</v>
      </c>
    </row>
    <row r="43" spans="1:19" x14ac:dyDescent="0.25">
      <c r="A43" t="s">
        <v>200</v>
      </c>
      <c r="B43" s="6">
        <v>75240</v>
      </c>
      <c r="E43" t="s">
        <v>284</v>
      </c>
      <c r="F43" t="s">
        <v>23</v>
      </c>
      <c r="G43">
        <v>0.25</v>
      </c>
      <c r="H43" t="s">
        <v>28</v>
      </c>
      <c r="I43" t="s">
        <v>33</v>
      </c>
      <c r="J43" t="s">
        <v>41</v>
      </c>
      <c r="K43" s="9">
        <v>44747</v>
      </c>
      <c r="L43" t="s">
        <v>21</v>
      </c>
      <c r="M43">
        <v>8</v>
      </c>
      <c r="R43" s="7" t="str">
        <f>IF(EDATE(July[[#This Row],[Closed Date]],1)=31,"",EDATE(July[[#This Row],[Closed Date]],1))</f>
        <v/>
      </c>
    </row>
    <row r="44" spans="1:19" x14ac:dyDescent="0.25">
      <c r="A44" t="s">
        <v>259</v>
      </c>
      <c r="B44" s="6">
        <v>75224</v>
      </c>
      <c r="E44" t="s">
        <v>310</v>
      </c>
      <c r="F44" t="s">
        <v>22</v>
      </c>
      <c r="G44">
        <v>4</v>
      </c>
      <c r="H44" t="s">
        <v>28</v>
      </c>
      <c r="I44" t="s">
        <v>33</v>
      </c>
      <c r="J44" t="s">
        <v>41</v>
      </c>
      <c r="K44" s="9">
        <v>44747</v>
      </c>
      <c r="L44" t="s">
        <v>20</v>
      </c>
      <c r="M44">
        <v>31</v>
      </c>
      <c r="N44" t="s">
        <v>320</v>
      </c>
      <c r="O44">
        <v>38</v>
      </c>
      <c r="P44">
        <v>225</v>
      </c>
      <c r="Q44" s="7">
        <v>44754</v>
      </c>
      <c r="R44" s="7">
        <f>IF(EDATE(July[[#This Row],[Closed Date]],1)=31,"",EDATE(July[[#This Row],[Closed Date]],1))</f>
        <v>44785</v>
      </c>
      <c r="S44" t="s">
        <v>20</v>
      </c>
    </row>
    <row r="45" spans="1:19" x14ac:dyDescent="0.25">
      <c r="A45" t="s">
        <v>171</v>
      </c>
      <c r="B45" s="6">
        <v>75240</v>
      </c>
      <c r="E45" t="s">
        <v>311</v>
      </c>
      <c r="F45" t="s">
        <v>23</v>
      </c>
      <c r="G45">
        <v>1</v>
      </c>
      <c r="H45" t="s">
        <v>28</v>
      </c>
      <c r="I45" t="s">
        <v>33</v>
      </c>
      <c r="J45" t="s">
        <v>42</v>
      </c>
      <c r="K45" s="9">
        <v>44747</v>
      </c>
      <c r="L45" t="s">
        <v>21</v>
      </c>
      <c r="M45">
        <v>17</v>
      </c>
      <c r="R45" s="7" t="str">
        <f>IF(EDATE(July[[#This Row],[Closed Date]],1)=31,"",EDATE(July[[#This Row],[Closed Date]],1))</f>
        <v/>
      </c>
    </row>
    <row r="46" spans="1:19" x14ac:dyDescent="0.25">
      <c r="A46" t="s">
        <v>87</v>
      </c>
      <c r="B46" s="6">
        <v>75254</v>
      </c>
      <c r="E46" t="s">
        <v>278</v>
      </c>
      <c r="F46" t="s">
        <v>22</v>
      </c>
      <c r="G46">
        <v>5</v>
      </c>
      <c r="H46" t="s">
        <v>28</v>
      </c>
      <c r="I46" t="s">
        <v>33</v>
      </c>
      <c r="J46" t="s">
        <v>39</v>
      </c>
      <c r="K46" s="9">
        <v>44747</v>
      </c>
      <c r="L46" t="s">
        <v>21</v>
      </c>
      <c r="M46">
        <v>23</v>
      </c>
      <c r="R46" s="7" t="str">
        <f>IF(EDATE(July[[#This Row],[Closed Date]],1)=31,"",EDATE(July[[#This Row],[Closed Date]],1))</f>
        <v/>
      </c>
    </row>
    <row r="47" spans="1:19" x14ac:dyDescent="0.25">
      <c r="A47" t="s">
        <v>172</v>
      </c>
      <c r="B47" s="6">
        <v>75220</v>
      </c>
      <c r="E47" t="s">
        <v>289</v>
      </c>
      <c r="F47" t="s">
        <v>23</v>
      </c>
      <c r="G47">
        <v>6</v>
      </c>
      <c r="H47" t="s">
        <v>28</v>
      </c>
      <c r="I47" t="s">
        <v>31</v>
      </c>
      <c r="J47" t="s">
        <v>40</v>
      </c>
      <c r="K47" s="9">
        <v>44747</v>
      </c>
      <c r="L47" t="s">
        <v>20</v>
      </c>
      <c r="Q47" s="7">
        <v>44747</v>
      </c>
      <c r="R47" s="7">
        <f>IF(EDATE(July[[#This Row],[Closed Date]],1)=31,"",EDATE(July[[#This Row],[Closed Date]],1))</f>
        <v>44778</v>
      </c>
      <c r="S47" t="s">
        <v>20</v>
      </c>
    </row>
    <row r="48" spans="1:19" x14ac:dyDescent="0.25">
      <c r="A48" t="s">
        <v>188</v>
      </c>
      <c r="B48" s="6">
        <v>75217</v>
      </c>
      <c r="E48" t="s">
        <v>294</v>
      </c>
      <c r="F48" t="s">
        <v>22</v>
      </c>
      <c r="G48">
        <v>3</v>
      </c>
      <c r="H48" t="s">
        <v>28</v>
      </c>
      <c r="I48" t="s">
        <v>31</v>
      </c>
      <c r="J48" t="s">
        <v>40</v>
      </c>
      <c r="K48" s="9">
        <v>44747</v>
      </c>
      <c r="L48" t="s">
        <v>20</v>
      </c>
      <c r="Q48" s="7">
        <v>44747</v>
      </c>
      <c r="R48" s="7">
        <f>IF(EDATE(July[[#This Row],[Closed Date]],1)=31,"",EDATE(July[[#This Row],[Closed Date]],1))</f>
        <v>44778</v>
      </c>
      <c r="S48" t="s">
        <v>20</v>
      </c>
    </row>
    <row r="49" spans="1:19" x14ac:dyDescent="0.25">
      <c r="A49" t="s">
        <v>262</v>
      </c>
      <c r="B49" s="6">
        <v>75229</v>
      </c>
      <c r="E49" t="s">
        <v>286</v>
      </c>
      <c r="F49" t="s">
        <v>23</v>
      </c>
      <c r="G49">
        <v>3</v>
      </c>
      <c r="H49" t="s">
        <v>28</v>
      </c>
      <c r="I49" t="s">
        <v>31</v>
      </c>
      <c r="J49" t="s">
        <v>40</v>
      </c>
      <c r="K49" s="9">
        <v>44747</v>
      </c>
      <c r="L49" t="s">
        <v>20</v>
      </c>
      <c r="Q49" s="7">
        <v>44747</v>
      </c>
      <c r="R49" s="7">
        <f>IF(EDATE(July[[#This Row],[Closed Date]],1)=31,"",EDATE(July[[#This Row],[Closed Date]],1))</f>
        <v>44778</v>
      </c>
      <c r="S49" t="s">
        <v>20</v>
      </c>
    </row>
    <row r="50" spans="1:19" x14ac:dyDescent="0.25">
      <c r="A50" t="s">
        <v>114</v>
      </c>
      <c r="B50" s="6">
        <v>75201</v>
      </c>
      <c r="E50" t="s">
        <v>285</v>
      </c>
      <c r="F50" t="s">
        <v>22</v>
      </c>
      <c r="G50">
        <v>3</v>
      </c>
      <c r="H50" t="s">
        <v>28</v>
      </c>
      <c r="I50" t="s">
        <v>31</v>
      </c>
      <c r="J50" t="s">
        <v>40</v>
      </c>
      <c r="K50" s="9">
        <v>44747</v>
      </c>
      <c r="L50" t="s">
        <v>20</v>
      </c>
      <c r="Q50" s="7">
        <v>44747</v>
      </c>
      <c r="R50" s="7">
        <f>IF(EDATE(July[[#This Row],[Closed Date]],1)=31,"",EDATE(July[[#This Row],[Closed Date]],1))</f>
        <v>44778</v>
      </c>
      <c r="S50" t="s">
        <v>20</v>
      </c>
    </row>
    <row r="51" spans="1:19" x14ac:dyDescent="0.25">
      <c r="A51" t="s">
        <v>70</v>
      </c>
      <c r="B51" s="6">
        <v>75219</v>
      </c>
      <c r="E51" t="s">
        <v>283</v>
      </c>
      <c r="F51" t="s">
        <v>23</v>
      </c>
      <c r="G51">
        <v>2</v>
      </c>
      <c r="H51" t="s">
        <v>29</v>
      </c>
      <c r="I51" t="s">
        <v>31</v>
      </c>
      <c r="J51" t="s">
        <v>43</v>
      </c>
      <c r="K51" s="9">
        <v>44747</v>
      </c>
      <c r="L51" t="s">
        <v>20</v>
      </c>
      <c r="Q51" s="7">
        <v>44747</v>
      </c>
      <c r="R51" s="7">
        <f>IF(EDATE(July[[#This Row],[Closed Date]],1)=31,"",EDATE(July[[#This Row],[Closed Date]],1))</f>
        <v>44778</v>
      </c>
      <c r="S51" t="s">
        <v>21</v>
      </c>
    </row>
    <row r="52" spans="1:19" x14ac:dyDescent="0.25">
      <c r="A52" t="s">
        <v>86</v>
      </c>
      <c r="B52" s="6">
        <v>75228</v>
      </c>
      <c r="E52" t="s">
        <v>308</v>
      </c>
      <c r="F52" t="s">
        <v>22</v>
      </c>
      <c r="G52">
        <v>3</v>
      </c>
      <c r="H52" t="s">
        <v>28</v>
      </c>
      <c r="I52" t="s">
        <v>53</v>
      </c>
      <c r="J52" t="s">
        <v>36</v>
      </c>
      <c r="K52" s="9">
        <v>44747</v>
      </c>
      <c r="L52" t="s">
        <v>21</v>
      </c>
      <c r="M52">
        <v>23</v>
      </c>
      <c r="R52" s="7" t="str">
        <f>IF(EDATE(July[[#This Row],[Closed Date]],1)=31,"",EDATE(July[[#This Row],[Closed Date]],1))</f>
        <v/>
      </c>
    </row>
    <row r="53" spans="1:19" x14ac:dyDescent="0.25">
      <c r="A53" t="s">
        <v>93</v>
      </c>
      <c r="B53" s="6">
        <v>75080</v>
      </c>
      <c r="E53" t="s">
        <v>285</v>
      </c>
      <c r="F53" t="s">
        <v>22</v>
      </c>
      <c r="G53">
        <v>9</v>
      </c>
      <c r="H53" t="s">
        <v>28</v>
      </c>
      <c r="I53" t="s">
        <v>31</v>
      </c>
      <c r="J53" t="s">
        <v>38</v>
      </c>
      <c r="K53" s="9">
        <v>44747</v>
      </c>
      <c r="L53" t="s">
        <v>20</v>
      </c>
      <c r="Q53" s="7">
        <v>44747</v>
      </c>
      <c r="R53" s="7">
        <f>IF(EDATE(July[[#This Row],[Closed Date]],1)=31,"",EDATE(July[[#This Row],[Closed Date]],1))</f>
        <v>44778</v>
      </c>
      <c r="S53" t="s">
        <v>20</v>
      </c>
    </row>
    <row r="54" spans="1:19" x14ac:dyDescent="0.25">
      <c r="A54" t="s">
        <v>153</v>
      </c>
      <c r="B54" s="6">
        <v>75287</v>
      </c>
      <c r="E54" t="s">
        <v>268</v>
      </c>
      <c r="F54" t="s">
        <v>22</v>
      </c>
      <c r="G54">
        <v>6</v>
      </c>
      <c r="H54" t="s">
        <v>28</v>
      </c>
      <c r="I54" t="s">
        <v>31</v>
      </c>
      <c r="J54" t="s">
        <v>38</v>
      </c>
      <c r="K54" s="9">
        <v>44747</v>
      </c>
      <c r="L54" t="s">
        <v>20</v>
      </c>
      <c r="Q54" s="7">
        <v>44747</v>
      </c>
      <c r="R54" s="7">
        <f>IF(EDATE(July[[#This Row],[Closed Date]],1)=31,"",EDATE(July[[#This Row],[Closed Date]],1))</f>
        <v>44778</v>
      </c>
      <c r="S54" t="s">
        <v>20</v>
      </c>
    </row>
    <row r="55" spans="1:19" x14ac:dyDescent="0.25">
      <c r="A55" t="s">
        <v>189</v>
      </c>
      <c r="B55" s="6">
        <v>75237</v>
      </c>
      <c r="E55" t="s">
        <v>307</v>
      </c>
      <c r="F55" t="s">
        <v>22</v>
      </c>
      <c r="G55">
        <v>5</v>
      </c>
      <c r="H55" t="s">
        <v>30</v>
      </c>
      <c r="I55" t="s">
        <v>35</v>
      </c>
      <c r="K55" s="9">
        <v>44747</v>
      </c>
      <c r="L55" t="s">
        <v>21</v>
      </c>
      <c r="M55">
        <v>31</v>
      </c>
      <c r="R55" s="7" t="str">
        <f>IF(EDATE(July[[#This Row],[Closed Date]],1)=31,"",EDATE(July[[#This Row],[Closed Date]],1))</f>
        <v/>
      </c>
    </row>
    <row r="56" spans="1:19" x14ac:dyDescent="0.25">
      <c r="A56" t="s">
        <v>176</v>
      </c>
      <c r="B56" s="6">
        <v>75234</v>
      </c>
      <c r="E56" t="s">
        <v>290</v>
      </c>
      <c r="F56" t="s">
        <v>23</v>
      </c>
      <c r="G56">
        <v>2</v>
      </c>
      <c r="H56" t="s">
        <v>32</v>
      </c>
      <c r="I56" t="s">
        <v>31</v>
      </c>
      <c r="K56" s="9">
        <v>44747</v>
      </c>
      <c r="L56" t="s">
        <v>20</v>
      </c>
      <c r="Q56" s="7">
        <v>44747</v>
      </c>
      <c r="R56" s="7">
        <f>IF(EDATE(July[[#This Row],[Closed Date]],1)=31,"",EDATE(July[[#This Row],[Closed Date]],1))</f>
        <v>44778</v>
      </c>
      <c r="S56" t="s">
        <v>20</v>
      </c>
    </row>
    <row r="57" spans="1:19" x14ac:dyDescent="0.25">
      <c r="A57" t="s">
        <v>71</v>
      </c>
      <c r="B57" s="6">
        <v>75231</v>
      </c>
      <c r="E57" t="s">
        <v>305</v>
      </c>
      <c r="F57" t="s">
        <v>22</v>
      </c>
      <c r="G57">
        <v>0.5</v>
      </c>
      <c r="H57" t="s">
        <v>28</v>
      </c>
      <c r="I57" t="s">
        <v>31</v>
      </c>
      <c r="K57" s="9">
        <v>44747</v>
      </c>
      <c r="L57" t="s">
        <v>20</v>
      </c>
      <c r="Q57" s="7">
        <v>44747</v>
      </c>
      <c r="R57" s="7">
        <f>IF(EDATE(July[[#This Row],[Closed Date]],1)=31,"",EDATE(July[[#This Row],[Closed Date]],1))</f>
        <v>44778</v>
      </c>
      <c r="S57" t="s">
        <v>20</v>
      </c>
    </row>
    <row r="58" spans="1:19" x14ac:dyDescent="0.25">
      <c r="A58" t="s">
        <v>263</v>
      </c>
      <c r="B58" s="6">
        <v>75253</v>
      </c>
      <c r="E58" t="s">
        <v>319</v>
      </c>
      <c r="F58" t="s">
        <v>22</v>
      </c>
      <c r="G58">
        <v>1</v>
      </c>
      <c r="H58" t="s">
        <v>32</v>
      </c>
      <c r="I58" t="s">
        <v>34</v>
      </c>
      <c r="J58" t="s">
        <v>52</v>
      </c>
      <c r="K58" s="9">
        <v>44748</v>
      </c>
      <c r="L58" t="s">
        <v>21</v>
      </c>
      <c r="R58" s="7" t="str">
        <f>IF(EDATE(July[[#This Row],[Closed Date]],1)=31,"",EDATE(July[[#This Row],[Closed Date]],1))</f>
        <v/>
      </c>
    </row>
    <row r="59" spans="1:19" x14ac:dyDescent="0.25">
      <c r="A59" t="s">
        <v>117</v>
      </c>
      <c r="B59" s="6">
        <v>75201</v>
      </c>
      <c r="E59" t="s">
        <v>274</v>
      </c>
      <c r="F59" t="s">
        <v>22</v>
      </c>
      <c r="G59">
        <v>3</v>
      </c>
      <c r="H59" t="s">
        <v>28</v>
      </c>
      <c r="I59" t="s">
        <v>53</v>
      </c>
      <c r="J59" t="s">
        <v>42</v>
      </c>
      <c r="K59" s="9">
        <v>44748</v>
      </c>
      <c r="L59" t="s">
        <v>21</v>
      </c>
      <c r="M59">
        <v>23</v>
      </c>
      <c r="R59" s="7" t="str">
        <f>IF(EDATE(July[[#This Row],[Closed Date]],1)=31,"",EDATE(July[[#This Row],[Closed Date]],1))</f>
        <v/>
      </c>
    </row>
    <row r="60" spans="1:19" x14ac:dyDescent="0.25">
      <c r="A60" t="s">
        <v>190</v>
      </c>
      <c r="B60" s="6">
        <v>75254</v>
      </c>
      <c r="E60" t="s">
        <v>312</v>
      </c>
      <c r="F60" t="s">
        <v>22</v>
      </c>
      <c r="G60">
        <v>5</v>
      </c>
      <c r="H60" t="s">
        <v>28</v>
      </c>
      <c r="I60" t="s">
        <v>33</v>
      </c>
      <c r="J60" t="s">
        <v>39</v>
      </c>
      <c r="K60" s="9">
        <v>44748</v>
      </c>
      <c r="L60" t="s">
        <v>21</v>
      </c>
      <c r="M60">
        <v>23</v>
      </c>
      <c r="R60" s="7" t="str">
        <f>IF(EDATE(July[[#This Row],[Closed Date]],1)=31,"",EDATE(July[[#This Row],[Closed Date]],1))</f>
        <v/>
      </c>
    </row>
    <row r="61" spans="1:19" x14ac:dyDescent="0.25">
      <c r="A61" t="s">
        <v>221</v>
      </c>
      <c r="B61" s="6">
        <v>75254</v>
      </c>
      <c r="E61" t="s">
        <v>317</v>
      </c>
      <c r="F61" t="s">
        <v>22</v>
      </c>
      <c r="G61">
        <v>4</v>
      </c>
      <c r="H61" t="s">
        <v>28</v>
      </c>
      <c r="I61" t="s">
        <v>33</v>
      </c>
      <c r="J61" t="s">
        <v>39</v>
      </c>
      <c r="K61" s="9">
        <v>44748</v>
      </c>
      <c r="L61" t="s">
        <v>20</v>
      </c>
      <c r="M61">
        <v>35</v>
      </c>
      <c r="N61" t="s">
        <v>46</v>
      </c>
      <c r="O61">
        <v>31</v>
      </c>
      <c r="P61">
        <v>350</v>
      </c>
      <c r="Q61" s="7">
        <v>44754</v>
      </c>
      <c r="R61" s="7">
        <f>IF(EDATE(July[[#This Row],[Closed Date]],1)=31,"",EDATE(July[[#This Row],[Closed Date]],1))</f>
        <v>44785</v>
      </c>
      <c r="S61" t="s">
        <v>20</v>
      </c>
    </row>
    <row r="62" spans="1:19" x14ac:dyDescent="0.25">
      <c r="A62" t="s">
        <v>77</v>
      </c>
      <c r="B62" s="6">
        <v>75208</v>
      </c>
      <c r="E62" t="s">
        <v>306</v>
      </c>
      <c r="F62" t="s">
        <v>22</v>
      </c>
      <c r="G62">
        <v>7</v>
      </c>
      <c r="H62" t="s">
        <v>28</v>
      </c>
      <c r="I62" t="s">
        <v>33</v>
      </c>
      <c r="J62" t="s">
        <v>39</v>
      </c>
      <c r="K62" s="9">
        <v>44748</v>
      </c>
      <c r="L62" t="s">
        <v>20</v>
      </c>
      <c r="M62">
        <v>24</v>
      </c>
      <c r="N62" t="s">
        <v>45</v>
      </c>
      <c r="O62">
        <v>28</v>
      </c>
      <c r="P62">
        <v>300</v>
      </c>
      <c r="Q62" s="7">
        <v>44756</v>
      </c>
      <c r="R62" s="7">
        <f>IF(EDATE(July[[#This Row],[Closed Date]],1)=31,"",EDATE(July[[#This Row],[Closed Date]],1))</f>
        <v>44787</v>
      </c>
      <c r="S62" t="s">
        <v>20</v>
      </c>
    </row>
    <row r="63" spans="1:19" x14ac:dyDescent="0.25">
      <c r="A63" t="s">
        <v>181</v>
      </c>
      <c r="B63" s="6">
        <v>75236</v>
      </c>
      <c r="E63" t="s">
        <v>316</v>
      </c>
      <c r="F63" t="s">
        <v>22</v>
      </c>
      <c r="G63">
        <v>7</v>
      </c>
      <c r="H63" t="s">
        <v>28</v>
      </c>
      <c r="I63" t="s">
        <v>33</v>
      </c>
      <c r="J63" t="s">
        <v>40</v>
      </c>
      <c r="K63" s="9">
        <v>44748</v>
      </c>
      <c r="L63" t="s">
        <v>20</v>
      </c>
      <c r="M63">
        <v>29</v>
      </c>
      <c r="N63" t="s">
        <v>320</v>
      </c>
      <c r="O63">
        <v>35</v>
      </c>
      <c r="P63">
        <v>350</v>
      </c>
      <c r="Q63" s="7">
        <v>44753</v>
      </c>
      <c r="R63" s="7">
        <f>IF(EDATE(July[[#This Row],[Closed Date]],1)=31,"",EDATE(July[[#This Row],[Closed Date]],1))</f>
        <v>44784</v>
      </c>
      <c r="S63" t="s">
        <v>20</v>
      </c>
    </row>
    <row r="64" spans="1:19" x14ac:dyDescent="0.25">
      <c r="A64" t="s">
        <v>63</v>
      </c>
      <c r="B64" s="6">
        <v>75225</v>
      </c>
      <c r="E64" t="s">
        <v>58</v>
      </c>
      <c r="F64" t="s">
        <v>23</v>
      </c>
      <c r="G64">
        <v>1</v>
      </c>
      <c r="H64" t="s">
        <v>28</v>
      </c>
      <c r="I64" t="s">
        <v>31</v>
      </c>
      <c r="J64" t="s">
        <v>43</v>
      </c>
      <c r="K64" s="9">
        <v>44748</v>
      </c>
      <c r="L64" t="s">
        <v>20</v>
      </c>
      <c r="Q64" s="7">
        <v>44748</v>
      </c>
      <c r="R64" s="7">
        <f>IF(EDATE(July[[#This Row],[Closed Date]],1)=31,"",EDATE(July[[#This Row],[Closed Date]],1))</f>
        <v>44779</v>
      </c>
      <c r="S64" t="s">
        <v>20</v>
      </c>
    </row>
    <row r="65" spans="1:19" x14ac:dyDescent="0.25">
      <c r="A65" t="s">
        <v>146</v>
      </c>
      <c r="B65" s="6">
        <v>75240</v>
      </c>
      <c r="E65" t="s">
        <v>287</v>
      </c>
      <c r="F65" t="s">
        <v>22</v>
      </c>
      <c r="G65">
        <v>1</v>
      </c>
      <c r="H65" t="s">
        <v>28</v>
      </c>
      <c r="I65" t="s">
        <v>33</v>
      </c>
      <c r="J65" t="s">
        <v>36</v>
      </c>
      <c r="K65" s="9">
        <v>44748</v>
      </c>
      <c r="L65" t="s">
        <v>21</v>
      </c>
      <c r="M65">
        <v>23</v>
      </c>
      <c r="R65" s="7" t="str">
        <f>IF(EDATE(July[[#This Row],[Closed Date]],1)=31,"",EDATE(July[[#This Row],[Closed Date]],1))</f>
        <v/>
      </c>
    </row>
    <row r="66" spans="1:19" x14ac:dyDescent="0.25">
      <c r="A66" t="s">
        <v>59</v>
      </c>
      <c r="B66" s="6">
        <v>75080</v>
      </c>
      <c r="E66" t="s">
        <v>309</v>
      </c>
      <c r="F66" t="s">
        <v>23</v>
      </c>
      <c r="G66">
        <v>2</v>
      </c>
      <c r="H66" t="s">
        <v>28</v>
      </c>
      <c r="I66" t="s">
        <v>33</v>
      </c>
      <c r="J66" t="s">
        <v>38</v>
      </c>
      <c r="K66" s="9">
        <v>44748</v>
      </c>
      <c r="L66" t="s">
        <v>21</v>
      </c>
      <c r="M66">
        <v>19</v>
      </c>
      <c r="R66" s="7" t="str">
        <f>IF(EDATE(July[[#This Row],[Closed Date]],1)=31,"",EDATE(July[[#This Row],[Closed Date]],1))</f>
        <v/>
      </c>
    </row>
    <row r="67" spans="1:19" x14ac:dyDescent="0.25">
      <c r="A67" t="s">
        <v>210</v>
      </c>
      <c r="B67" s="6">
        <v>75287</v>
      </c>
      <c r="E67" t="s">
        <v>313</v>
      </c>
      <c r="F67" t="s">
        <v>22</v>
      </c>
      <c r="G67">
        <v>1</v>
      </c>
      <c r="H67" t="s">
        <v>28</v>
      </c>
      <c r="I67" t="s">
        <v>33</v>
      </c>
      <c r="J67" t="s">
        <v>38</v>
      </c>
      <c r="K67" s="9">
        <v>44748</v>
      </c>
      <c r="L67" t="s">
        <v>21</v>
      </c>
      <c r="M67">
        <v>8</v>
      </c>
      <c r="R67" s="7" t="str">
        <f>IF(EDATE(July[[#This Row],[Closed Date]],1)=31,"",EDATE(July[[#This Row],[Closed Date]],1))</f>
        <v/>
      </c>
    </row>
    <row r="68" spans="1:19" x14ac:dyDescent="0.25">
      <c r="A68" t="s">
        <v>225</v>
      </c>
      <c r="B68" s="6">
        <v>75240</v>
      </c>
      <c r="E68" t="s">
        <v>273</v>
      </c>
      <c r="F68" t="s">
        <v>22</v>
      </c>
      <c r="G68">
        <v>4</v>
      </c>
      <c r="H68" t="s">
        <v>28</v>
      </c>
      <c r="I68" t="s">
        <v>31</v>
      </c>
      <c r="K68" s="9">
        <v>44748</v>
      </c>
      <c r="L68" t="s">
        <v>20</v>
      </c>
      <c r="Q68" s="7">
        <v>44748</v>
      </c>
      <c r="R68" s="7">
        <f>IF(EDATE(July[[#This Row],[Closed Date]],1)=31,"",EDATE(July[[#This Row],[Closed Date]],1))</f>
        <v>44779</v>
      </c>
      <c r="S68" t="s">
        <v>20</v>
      </c>
    </row>
    <row r="69" spans="1:19" x14ac:dyDescent="0.25">
      <c r="A69" t="s">
        <v>210</v>
      </c>
      <c r="B69" s="6">
        <v>75249</v>
      </c>
      <c r="E69" t="s">
        <v>305</v>
      </c>
      <c r="F69" t="s">
        <v>23</v>
      </c>
      <c r="G69">
        <v>7</v>
      </c>
      <c r="H69" t="s">
        <v>28</v>
      </c>
      <c r="I69" t="s">
        <v>31</v>
      </c>
      <c r="K69" s="9">
        <v>44748</v>
      </c>
      <c r="L69" t="s">
        <v>20</v>
      </c>
      <c r="Q69" s="7">
        <v>44748</v>
      </c>
      <c r="R69" s="7">
        <f>IF(EDATE(July[[#This Row],[Closed Date]],1)=31,"",EDATE(July[[#This Row],[Closed Date]],1))</f>
        <v>44779</v>
      </c>
      <c r="S69" t="s">
        <v>20</v>
      </c>
    </row>
    <row r="70" spans="1:19" x14ac:dyDescent="0.25">
      <c r="A70" t="s">
        <v>217</v>
      </c>
      <c r="B70" s="6">
        <v>75206</v>
      </c>
      <c r="E70" t="s">
        <v>319</v>
      </c>
      <c r="F70" t="s">
        <v>23</v>
      </c>
      <c r="G70">
        <v>7</v>
      </c>
      <c r="H70" t="s">
        <v>28</v>
      </c>
      <c r="I70" t="s">
        <v>33</v>
      </c>
      <c r="J70" t="s">
        <v>42</v>
      </c>
      <c r="K70" s="9">
        <v>44749</v>
      </c>
      <c r="L70" t="s">
        <v>21</v>
      </c>
      <c r="M70">
        <v>19</v>
      </c>
      <c r="R70" s="7" t="str">
        <f>IF(EDATE(July[[#This Row],[Closed Date]],1)=31,"",EDATE(July[[#This Row],[Closed Date]],1))</f>
        <v/>
      </c>
    </row>
    <row r="71" spans="1:19" x14ac:dyDescent="0.25">
      <c r="A71" t="s">
        <v>255</v>
      </c>
      <c r="B71" s="6">
        <v>75226</v>
      </c>
      <c r="E71" t="s">
        <v>283</v>
      </c>
      <c r="F71" t="s">
        <v>23</v>
      </c>
      <c r="G71">
        <v>4</v>
      </c>
      <c r="H71" t="s">
        <v>28</v>
      </c>
      <c r="I71" t="s">
        <v>53</v>
      </c>
      <c r="J71" t="s">
        <v>42</v>
      </c>
      <c r="K71" s="9">
        <v>44749</v>
      </c>
      <c r="L71" t="s">
        <v>21</v>
      </c>
      <c r="M71">
        <v>27</v>
      </c>
      <c r="R71" s="7" t="str">
        <f>IF(EDATE(July[[#This Row],[Closed Date]],1)=31,"",EDATE(July[[#This Row],[Closed Date]],1))</f>
        <v/>
      </c>
    </row>
    <row r="72" spans="1:19" x14ac:dyDescent="0.25">
      <c r="A72" t="s">
        <v>238</v>
      </c>
      <c r="B72" s="6">
        <v>75203</v>
      </c>
      <c r="E72" t="s">
        <v>303</v>
      </c>
      <c r="F72" t="s">
        <v>22</v>
      </c>
      <c r="G72">
        <v>9</v>
      </c>
      <c r="H72" t="s">
        <v>28</v>
      </c>
      <c r="I72" t="s">
        <v>53</v>
      </c>
      <c r="J72" t="s">
        <v>42</v>
      </c>
      <c r="K72" s="9">
        <v>44749</v>
      </c>
      <c r="L72" t="s">
        <v>20</v>
      </c>
      <c r="M72">
        <v>34</v>
      </c>
      <c r="N72" t="s">
        <v>54</v>
      </c>
      <c r="O72">
        <v>69</v>
      </c>
      <c r="P72">
        <v>25</v>
      </c>
      <c r="Q72" s="7">
        <v>44754</v>
      </c>
      <c r="R72" s="7">
        <f>IF(EDATE(July[[#This Row],[Closed Date]],1)=31,"",EDATE(July[[#This Row],[Closed Date]],1))</f>
        <v>44785</v>
      </c>
      <c r="S72" t="s">
        <v>20</v>
      </c>
    </row>
    <row r="73" spans="1:19" x14ac:dyDescent="0.25">
      <c r="A73" t="s">
        <v>147</v>
      </c>
      <c r="B73" s="6">
        <v>75251</v>
      </c>
      <c r="E73" t="s">
        <v>285</v>
      </c>
      <c r="F73" t="s">
        <v>23</v>
      </c>
      <c r="G73">
        <v>1</v>
      </c>
      <c r="H73" t="s">
        <v>28</v>
      </c>
      <c r="I73" t="s">
        <v>33</v>
      </c>
      <c r="J73" t="s">
        <v>36</v>
      </c>
      <c r="K73" s="9">
        <v>44749</v>
      </c>
      <c r="L73" t="s">
        <v>21</v>
      </c>
      <c r="M73">
        <v>22</v>
      </c>
      <c r="R73" s="7" t="str">
        <f>IF(EDATE(July[[#This Row],[Closed Date]],1)=31,"",EDATE(July[[#This Row],[Closed Date]],1))</f>
        <v/>
      </c>
    </row>
    <row r="74" spans="1:19" x14ac:dyDescent="0.25">
      <c r="A74" t="s">
        <v>142</v>
      </c>
      <c r="B74" s="6">
        <v>75219</v>
      </c>
      <c r="E74" t="s">
        <v>286</v>
      </c>
      <c r="F74" t="s">
        <v>23</v>
      </c>
      <c r="G74">
        <v>4</v>
      </c>
      <c r="H74" t="s">
        <v>28</v>
      </c>
      <c r="I74" t="s">
        <v>53</v>
      </c>
      <c r="J74" t="s">
        <v>36</v>
      </c>
      <c r="K74" s="9">
        <v>44749</v>
      </c>
      <c r="L74" t="s">
        <v>21</v>
      </c>
      <c r="M74">
        <v>25</v>
      </c>
      <c r="R74" s="7" t="str">
        <f>IF(EDATE(July[[#This Row],[Closed Date]],1)=31,"",EDATE(July[[#This Row],[Closed Date]],1))</f>
        <v/>
      </c>
    </row>
    <row r="75" spans="1:19" x14ac:dyDescent="0.25">
      <c r="A75" t="s">
        <v>80</v>
      </c>
      <c r="B75" s="6">
        <v>75244</v>
      </c>
      <c r="E75" t="s">
        <v>58</v>
      </c>
      <c r="F75" t="s">
        <v>22</v>
      </c>
      <c r="G75">
        <v>3</v>
      </c>
      <c r="H75" t="s">
        <v>28</v>
      </c>
      <c r="I75" t="s">
        <v>31</v>
      </c>
      <c r="J75" t="s">
        <v>36</v>
      </c>
      <c r="K75" s="9">
        <v>44749</v>
      </c>
      <c r="L75" t="s">
        <v>20</v>
      </c>
      <c r="Q75" s="7">
        <v>44749</v>
      </c>
      <c r="R75" s="7">
        <f>IF(EDATE(July[[#This Row],[Closed Date]],1)=31,"",EDATE(July[[#This Row],[Closed Date]],1))</f>
        <v>44780</v>
      </c>
      <c r="S75" t="s">
        <v>20</v>
      </c>
    </row>
    <row r="76" spans="1:19" x14ac:dyDescent="0.25">
      <c r="A76" t="s">
        <v>244</v>
      </c>
      <c r="B76" s="6">
        <v>75247</v>
      </c>
      <c r="E76" t="s">
        <v>283</v>
      </c>
      <c r="F76" t="s">
        <v>22</v>
      </c>
      <c r="G76">
        <v>2</v>
      </c>
      <c r="H76" t="s">
        <v>30</v>
      </c>
      <c r="I76" t="s">
        <v>35</v>
      </c>
      <c r="K76" s="9">
        <v>44749</v>
      </c>
      <c r="L76" t="s">
        <v>21</v>
      </c>
      <c r="M76">
        <v>17</v>
      </c>
      <c r="R76" s="7" t="str">
        <f>IF(EDATE(July[[#This Row],[Closed Date]],1)=31,"",EDATE(July[[#This Row],[Closed Date]],1))</f>
        <v/>
      </c>
    </row>
    <row r="77" spans="1:19" x14ac:dyDescent="0.25">
      <c r="A77" t="s">
        <v>119</v>
      </c>
      <c r="B77" s="6">
        <v>75252</v>
      </c>
      <c r="E77" t="s">
        <v>288</v>
      </c>
      <c r="F77" t="s">
        <v>22</v>
      </c>
      <c r="G77">
        <v>5</v>
      </c>
      <c r="H77" t="s">
        <v>30</v>
      </c>
      <c r="I77" t="s">
        <v>31</v>
      </c>
      <c r="K77" s="9">
        <v>44749</v>
      </c>
      <c r="L77" t="s">
        <v>20</v>
      </c>
      <c r="Q77" s="7">
        <v>44749</v>
      </c>
      <c r="R77" s="7">
        <f>IF(EDATE(July[[#This Row],[Closed Date]],1)=31,"",EDATE(July[[#This Row],[Closed Date]],1))</f>
        <v>44780</v>
      </c>
      <c r="S77" t="s">
        <v>20</v>
      </c>
    </row>
    <row r="78" spans="1:19" x14ac:dyDescent="0.25">
      <c r="A78" t="s">
        <v>101</v>
      </c>
      <c r="B78" s="6">
        <v>75237</v>
      </c>
      <c r="E78" t="s">
        <v>310</v>
      </c>
      <c r="F78" t="s">
        <v>22</v>
      </c>
      <c r="G78">
        <v>4</v>
      </c>
      <c r="H78" t="s">
        <v>32</v>
      </c>
      <c r="I78" t="s">
        <v>33</v>
      </c>
      <c r="K78" s="9">
        <v>44749</v>
      </c>
      <c r="L78" t="s">
        <v>21</v>
      </c>
      <c r="M78">
        <v>19</v>
      </c>
      <c r="R78" s="7" t="str">
        <f>IF(EDATE(July[[#This Row],[Closed Date]],1)=31,"",EDATE(July[[#This Row],[Closed Date]],1))</f>
        <v/>
      </c>
    </row>
    <row r="79" spans="1:19" x14ac:dyDescent="0.25">
      <c r="A79" t="s">
        <v>82</v>
      </c>
      <c r="B79" s="6">
        <v>75254</v>
      </c>
      <c r="E79" t="s">
        <v>287</v>
      </c>
      <c r="F79" t="s">
        <v>22</v>
      </c>
      <c r="G79">
        <v>9</v>
      </c>
      <c r="H79" t="s">
        <v>32</v>
      </c>
      <c r="I79" t="s">
        <v>31</v>
      </c>
      <c r="K79" s="9">
        <v>44749</v>
      </c>
      <c r="L79" t="s">
        <v>20</v>
      </c>
      <c r="Q79" s="7">
        <v>44749</v>
      </c>
      <c r="R79" s="7">
        <f>IF(EDATE(July[[#This Row],[Closed Date]],1)=31,"",EDATE(July[[#This Row],[Closed Date]],1))</f>
        <v>44780</v>
      </c>
      <c r="S79" t="s">
        <v>20</v>
      </c>
    </row>
    <row r="80" spans="1:19" x14ac:dyDescent="0.25">
      <c r="A80" t="s">
        <v>149</v>
      </c>
      <c r="B80" s="6">
        <v>75220</v>
      </c>
      <c r="E80" t="s">
        <v>317</v>
      </c>
      <c r="F80" t="s">
        <v>23</v>
      </c>
      <c r="G80">
        <v>7</v>
      </c>
      <c r="H80" t="s">
        <v>32</v>
      </c>
      <c r="I80" t="s">
        <v>31</v>
      </c>
      <c r="K80" s="9">
        <v>44749</v>
      </c>
      <c r="L80" t="s">
        <v>20</v>
      </c>
      <c r="Q80" s="7">
        <v>44749</v>
      </c>
      <c r="R80" s="7">
        <f>IF(EDATE(July[[#This Row],[Closed Date]],1)=31,"",EDATE(July[[#This Row],[Closed Date]],1))</f>
        <v>44780</v>
      </c>
      <c r="S80" t="s">
        <v>20</v>
      </c>
    </row>
    <row r="81" spans="1:19" x14ac:dyDescent="0.25">
      <c r="A81" t="s">
        <v>181</v>
      </c>
      <c r="B81" s="6">
        <v>75220</v>
      </c>
      <c r="E81" t="s">
        <v>290</v>
      </c>
      <c r="F81" t="s">
        <v>23</v>
      </c>
      <c r="G81">
        <v>2</v>
      </c>
      <c r="H81" t="s">
        <v>32</v>
      </c>
      <c r="I81" t="s">
        <v>31</v>
      </c>
      <c r="K81" s="9">
        <v>44749</v>
      </c>
      <c r="L81" t="s">
        <v>20</v>
      </c>
      <c r="Q81" s="7">
        <v>44749</v>
      </c>
      <c r="R81" s="7">
        <f>IF(EDATE(July[[#This Row],[Closed Date]],1)=31,"",EDATE(July[[#This Row],[Closed Date]],1))</f>
        <v>44780</v>
      </c>
      <c r="S81" t="s">
        <v>20</v>
      </c>
    </row>
    <row r="82" spans="1:19" x14ac:dyDescent="0.25">
      <c r="A82" t="s">
        <v>187</v>
      </c>
      <c r="B82" s="6">
        <v>75287</v>
      </c>
      <c r="E82" t="s">
        <v>275</v>
      </c>
      <c r="F82" t="s">
        <v>22</v>
      </c>
      <c r="G82">
        <v>2</v>
      </c>
      <c r="H82" t="s">
        <v>28</v>
      </c>
      <c r="I82" t="s">
        <v>33</v>
      </c>
      <c r="J82" t="s">
        <v>39</v>
      </c>
      <c r="K82" s="9">
        <v>44750</v>
      </c>
      <c r="L82" t="s">
        <v>21</v>
      </c>
      <c r="M82">
        <v>14</v>
      </c>
      <c r="R82" s="7" t="str">
        <f>IF(EDATE(July[[#This Row],[Closed Date]],1)=31,"",EDATE(July[[#This Row],[Closed Date]],1))</f>
        <v/>
      </c>
    </row>
    <row r="83" spans="1:19" x14ac:dyDescent="0.25">
      <c r="A83" s="13" t="s">
        <v>92</v>
      </c>
      <c r="B83" s="6">
        <v>75232</v>
      </c>
      <c r="E83" t="s">
        <v>316</v>
      </c>
      <c r="F83" t="s">
        <v>22</v>
      </c>
      <c r="G83">
        <v>5</v>
      </c>
      <c r="H83" t="s">
        <v>28</v>
      </c>
      <c r="I83" t="s">
        <v>53</v>
      </c>
      <c r="J83" t="s">
        <v>39</v>
      </c>
      <c r="K83" s="9">
        <v>44750</v>
      </c>
      <c r="L83" t="s">
        <v>21</v>
      </c>
      <c r="M83">
        <v>22</v>
      </c>
      <c r="R83" s="7" t="str">
        <f>IF(EDATE(July[[#This Row],[Closed Date]],1)=31,"",EDATE(July[[#This Row],[Closed Date]],1))</f>
        <v/>
      </c>
    </row>
    <row r="84" spans="1:19" x14ac:dyDescent="0.25">
      <c r="A84" s="13" t="s">
        <v>84</v>
      </c>
      <c r="B84" s="6">
        <v>75241</v>
      </c>
      <c r="E84" t="s">
        <v>271</v>
      </c>
      <c r="F84" t="s">
        <v>22</v>
      </c>
      <c r="G84">
        <v>8</v>
      </c>
      <c r="H84" t="s">
        <v>28</v>
      </c>
      <c r="I84" t="s">
        <v>33</v>
      </c>
      <c r="J84" t="s">
        <v>39</v>
      </c>
      <c r="K84" s="9">
        <v>44750</v>
      </c>
      <c r="L84" t="s">
        <v>20</v>
      </c>
      <c r="M84">
        <v>27</v>
      </c>
      <c r="N84" t="s">
        <v>320</v>
      </c>
      <c r="O84">
        <v>36</v>
      </c>
      <c r="P84">
        <v>300</v>
      </c>
      <c r="Q84" s="7">
        <v>44756</v>
      </c>
      <c r="R84" s="7">
        <f>IF(EDATE(July[[#This Row],[Closed Date]],1)=31,"",EDATE(July[[#This Row],[Closed Date]],1))</f>
        <v>44787</v>
      </c>
      <c r="S84" t="s">
        <v>20</v>
      </c>
    </row>
    <row r="85" spans="1:19" x14ac:dyDescent="0.25">
      <c r="A85" t="s">
        <v>79</v>
      </c>
      <c r="B85" s="6">
        <v>75201</v>
      </c>
      <c r="E85" t="s">
        <v>289</v>
      </c>
      <c r="F85" t="s">
        <v>23</v>
      </c>
      <c r="G85">
        <v>5</v>
      </c>
      <c r="H85" t="s">
        <v>28</v>
      </c>
      <c r="I85" t="s">
        <v>33</v>
      </c>
      <c r="J85" t="s">
        <v>40</v>
      </c>
      <c r="K85" s="9">
        <v>44750</v>
      </c>
      <c r="L85" t="s">
        <v>21</v>
      </c>
      <c r="M85">
        <v>23</v>
      </c>
      <c r="R85" s="7" t="str">
        <f>IF(EDATE(July[[#This Row],[Closed Date]],1)=31,"",EDATE(July[[#This Row],[Closed Date]],1))</f>
        <v/>
      </c>
    </row>
    <row r="86" spans="1:19" x14ac:dyDescent="0.25">
      <c r="A86" t="s">
        <v>258</v>
      </c>
      <c r="B86" s="6">
        <v>75254</v>
      </c>
      <c r="E86" t="s">
        <v>288</v>
      </c>
      <c r="F86" t="s">
        <v>22</v>
      </c>
      <c r="G86">
        <v>6</v>
      </c>
      <c r="H86" t="s">
        <v>28</v>
      </c>
      <c r="I86" t="s">
        <v>33</v>
      </c>
      <c r="J86" t="s">
        <v>40</v>
      </c>
      <c r="K86" s="9">
        <v>44750</v>
      </c>
      <c r="L86" t="s">
        <v>21</v>
      </c>
      <c r="M86">
        <v>15</v>
      </c>
      <c r="R86" s="7" t="str">
        <f>IF(EDATE(July[[#This Row],[Closed Date]],1)=31,"",EDATE(July[[#This Row],[Closed Date]],1))</f>
        <v/>
      </c>
    </row>
    <row r="87" spans="1:19" x14ac:dyDescent="0.25">
      <c r="A87" t="s">
        <v>221</v>
      </c>
      <c r="B87" s="6">
        <v>75220</v>
      </c>
      <c r="E87" t="s">
        <v>288</v>
      </c>
      <c r="F87" t="s">
        <v>22</v>
      </c>
      <c r="G87">
        <v>14</v>
      </c>
      <c r="H87" t="s">
        <v>28</v>
      </c>
      <c r="I87" t="s">
        <v>33</v>
      </c>
      <c r="J87" t="s">
        <v>40</v>
      </c>
      <c r="K87" s="9">
        <v>44750</v>
      </c>
      <c r="L87" t="s">
        <v>21</v>
      </c>
      <c r="M87">
        <v>20</v>
      </c>
      <c r="R87" s="7" t="str">
        <f>IF(EDATE(July[[#This Row],[Closed Date]],1)=31,"",EDATE(July[[#This Row],[Closed Date]],1))</f>
        <v/>
      </c>
    </row>
    <row r="88" spans="1:19" x14ac:dyDescent="0.25">
      <c r="A88" s="6" t="s">
        <v>94</v>
      </c>
      <c r="B88" s="6">
        <v>75203</v>
      </c>
      <c r="E88" t="s">
        <v>281</v>
      </c>
      <c r="F88" t="s">
        <v>22</v>
      </c>
      <c r="G88">
        <v>2</v>
      </c>
      <c r="H88" t="s">
        <v>28</v>
      </c>
      <c r="I88" t="s">
        <v>31</v>
      </c>
      <c r="J88" t="s">
        <v>40</v>
      </c>
      <c r="K88" s="9">
        <v>44750</v>
      </c>
      <c r="L88" t="s">
        <v>20</v>
      </c>
      <c r="Q88" s="7">
        <v>44750</v>
      </c>
      <c r="R88" s="7">
        <f>IF(EDATE(July[[#This Row],[Closed Date]],1)=31,"",EDATE(July[[#This Row],[Closed Date]],1))</f>
        <v>44781</v>
      </c>
      <c r="S88" t="s">
        <v>20</v>
      </c>
    </row>
    <row r="89" spans="1:19" x14ac:dyDescent="0.25">
      <c r="A89" s="6" t="s">
        <v>140</v>
      </c>
      <c r="B89" s="6">
        <v>75201</v>
      </c>
      <c r="E89" t="s">
        <v>289</v>
      </c>
      <c r="F89" t="s">
        <v>22</v>
      </c>
      <c r="G89">
        <v>1</v>
      </c>
      <c r="H89" t="s">
        <v>28</v>
      </c>
      <c r="I89" t="s">
        <v>31</v>
      </c>
      <c r="J89" t="s">
        <v>40</v>
      </c>
      <c r="K89" s="9">
        <v>44750</v>
      </c>
      <c r="L89" t="s">
        <v>20</v>
      </c>
      <c r="Q89" s="7">
        <v>44750</v>
      </c>
      <c r="R89" s="7">
        <f>IF(EDATE(July[[#This Row],[Closed Date]],1)=31,"",EDATE(July[[#This Row],[Closed Date]],1))</f>
        <v>44781</v>
      </c>
      <c r="S89" t="s">
        <v>20</v>
      </c>
    </row>
    <row r="90" spans="1:19" x14ac:dyDescent="0.25">
      <c r="A90" s="6" t="s">
        <v>208</v>
      </c>
      <c r="B90" s="6">
        <v>75212</v>
      </c>
      <c r="E90" t="s">
        <v>298</v>
      </c>
      <c r="F90" t="s">
        <v>23</v>
      </c>
      <c r="G90">
        <v>1</v>
      </c>
      <c r="H90" t="s">
        <v>28</v>
      </c>
      <c r="I90" t="s">
        <v>31</v>
      </c>
      <c r="J90" t="s">
        <v>36</v>
      </c>
      <c r="K90" s="9">
        <v>44750</v>
      </c>
      <c r="L90" t="s">
        <v>20</v>
      </c>
      <c r="Q90" s="7">
        <v>44750</v>
      </c>
      <c r="R90" s="7">
        <f>IF(EDATE(July[[#This Row],[Closed Date]],1)=31,"",EDATE(July[[#This Row],[Closed Date]],1))</f>
        <v>44781</v>
      </c>
      <c r="S90" t="s">
        <v>20</v>
      </c>
    </row>
    <row r="91" spans="1:19" x14ac:dyDescent="0.25">
      <c r="A91" s="6" t="s">
        <v>234</v>
      </c>
      <c r="B91" s="6">
        <v>75229</v>
      </c>
      <c r="E91" t="s">
        <v>276</v>
      </c>
      <c r="F91" t="s">
        <v>22</v>
      </c>
      <c r="G91">
        <v>0.75</v>
      </c>
      <c r="H91" t="s">
        <v>28</v>
      </c>
      <c r="I91" t="s">
        <v>31</v>
      </c>
      <c r="J91" t="s">
        <v>38</v>
      </c>
      <c r="K91" s="9">
        <v>44750</v>
      </c>
      <c r="L91" t="s">
        <v>20</v>
      </c>
      <c r="Q91" s="7">
        <v>44750</v>
      </c>
      <c r="R91" s="7">
        <f>IF(EDATE(July[[#This Row],[Closed Date]],1)=31,"",EDATE(July[[#This Row],[Closed Date]],1))</f>
        <v>44781</v>
      </c>
      <c r="S91" t="s">
        <v>20</v>
      </c>
    </row>
    <row r="92" spans="1:19" x14ac:dyDescent="0.25">
      <c r="A92" s="6" t="s">
        <v>230</v>
      </c>
      <c r="B92" s="6">
        <v>75254</v>
      </c>
      <c r="E92" t="s">
        <v>311</v>
      </c>
      <c r="F92" t="s">
        <v>22</v>
      </c>
      <c r="G92">
        <v>2</v>
      </c>
      <c r="H92" t="s">
        <v>30</v>
      </c>
      <c r="I92" t="s">
        <v>35</v>
      </c>
      <c r="K92" s="9">
        <v>44750</v>
      </c>
      <c r="L92" t="s">
        <v>20</v>
      </c>
      <c r="M92">
        <v>37</v>
      </c>
      <c r="N92" t="s">
        <v>48</v>
      </c>
      <c r="O92">
        <v>14</v>
      </c>
      <c r="P92">
        <v>500</v>
      </c>
      <c r="Q92" s="7">
        <v>44764</v>
      </c>
      <c r="R92" s="7">
        <f>IF(EDATE(July[[#This Row],[Closed Date]],1)=31,"",EDATE(July[[#This Row],[Closed Date]],1))</f>
        <v>44795</v>
      </c>
      <c r="S92" t="s">
        <v>20</v>
      </c>
    </row>
    <row r="93" spans="1:19" x14ac:dyDescent="0.25">
      <c r="A93" s="6" t="s">
        <v>109</v>
      </c>
      <c r="B93" s="6">
        <v>75218</v>
      </c>
      <c r="E93" t="s">
        <v>314</v>
      </c>
      <c r="F93" t="s">
        <v>22</v>
      </c>
      <c r="G93">
        <v>4</v>
      </c>
      <c r="H93" t="s">
        <v>32</v>
      </c>
      <c r="I93" t="s">
        <v>34</v>
      </c>
      <c r="K93" s="9">
        <v>44750</v>
      </c>
      <c r="L93" t="s">
        <v>21</v>
      </c>
      <c r="R93" s="7" t="str">
        <f>IF(EDATE(July[[#This Row],[Closed Date]],1)=31,"",EDATE(July[[#This Row],[Closed Date]],1))</f>
        <v/>
      </c>
    </row>
    <row r="94" spans="1:19" x14ac:dyDescent="0.25">
      <c r="A94" s="6" t="s">
        <v>141</v>
      </c>
      <c r="B94" s="6">
        <v>75226</v>
      </c>
      <c r="E94" t="s">
        <v>310</v>
      </c>
      <c r="F94" t="s">
        <v>23</v>
      </c>
      <c r="G94">
        <v>4</v>
      </c>
      <c r="H94" t="s">
        <v>28</v>
      </c>
      <c r="I94" t="s">
        <v>33</v>
      </c>
      <c r="J94" t="s">
        <v>42</v>
      </c>
      <c r="K94" s="9">
        <v>44751</v>
      </c>
      <c r="L94" t="s">
        <v>20</v>
      </c>
      <c r="M94">
        <v>30</v>
      </c>
      <c r="N94" t="s">
        <v>46</v>
      </c>
      <c r="O94">
        <v>30</v>
      </c>
      <c r="P94">
        <v>250</v>
      </c>
      <c r="Q94" s="7">
        <v>44755</v>
      </c>
      <c r="R94" s="7">
        <f>IF(EDATE(July[[#This Row],[Closed Date]],1)=31,"",EDATE(July[[#This Row],[Closed Date]],1))</f>
        <v>44786</v>
      </c>
      <c r="S94" t="s">
        <v>20</v>
      </c>
    </row>
    <row r="95" spans="1:19" x14ac:dyDescent="0.25">
      <c r="A95" s="6" t="s">
        <v>92</v>
      </c>
      <c r="B95" s="6">
        <v>75241</v>
      </c>
      <c r="E95" t="s">
        <v>289</v>
      </c>
      <c r="F95" t="s">
        <v>22</v>
      </c>
      <c r="G95">
        <v>1</v>
      </c>
      <c r="H95" t="s">
        <v>28</v>
      </c>
      <c r="I95" t="s">
        <v>31</v>
      </c>
      <c r="J95" t="s">
        <v>40</v>
      </c>
      <c r="K95" s="9">
        <v>44751</v>
      </c>
      <c r="L95" t="s">
        <v>20</v>
      </c>
      <c r="Q95" s="7">
        <v>44751</v>
      </c>
      <c r="R95" s="7">
        <f>IF(EDATE(July[[#This Row],[Closed Date]],1)=31,"",EDATE(July[[#This Row],[Closed Date]],1))</f>
        <v>44782</v>
      </c>
      <c r="S95" t="s">
        <v>20</v>
      </c>
    </row>
    <row r="96" spans="1:19" x14ac:dyDescent="0.25">
      <c r="A96" s="6" t="s">
        <v>89</v>
      </c>
      <c r="B96" s="13">
        <v>75215</v>
      </c>
      <c r="E96" t="s">
        <v>300</v>
      </c>
      <c r="F96" t="s">
        <v>23</v>
      </c>
      <c r="G96">
        <v>3</v>
      </c>
      <c r="H96" t="s">
        <v>29</v>
      </c>
      <c r="I96" t="s">
        <v>34</v>
      </c>
      <c r="J96" t="s">
        <v>44</v>
      </c>
      <c r="K96" s="9">
        <v>44751</v>
      </c>
      <c r="L96" t="s">
        <v>20</v>
      </c>
      <c r="N96" t="s">
        <v>49</v>
      </c>
      <c r="Q96" s="7">
        <v>44756</v>
      </c>
      <c r="R96" s="7">
        <f>IF(EDATE(July[[#This Row],[Closed Date]],1)=31,"",EDATE(July[[#This Row],[Closed Date]],1))</f>
        <v>44787</v>
      </c>
      <c r="S96" t="s">
        <v>20</v>
      </c>
    </row>
    <row r="97" spans="1:19" x14ac:dyDescent="0.25">
      <c r="A97" s="6" t="s">
        <v>136</v>
      </c>
      <c r="B97" s="13">
        <v>75201</v>
      </c>
      <c r="E97" t="s">
        <v>317</v>
      </c>
      <c r="F97" t="s">
        <v>22</v>
      </c>
      <c r="G97">
        <v>1</v>
      </c>
      <c r="H97" t="s">
        <v>28</v>
      </c>
      <c r="I97" t="s">
        <v>33</v>
      </c>
      <c r="J97" t="s">
        <v>36</v>
      </c>
      <c r="K97" s="9">
        <v>44751</v>
      </c>
      <c r="L97" t="s">
        <v>21</v>
      </c>
      <c r="M97">
        <v>14</v>
      </c>
      <c r="R97" s="7" t="str">
        <f>IF(EDATE(July[[#This Row],[Closed Date]],1)=31,"",EDATE(July[[#This Row],[Closed Date]],1))</f>
        <v/>
      </c>
    </row>
    <row r="98" spans="1:19" x14ac:dyDescent="0.25">
      <c r="A98" s="13" t="s">
        <v>57</v>
      </c>
      <c r="B98" s="13">
        <v>75249</v>
      </c>
      <c r="E98" t="s">
        <v>268</v>
      </c>
      <c r="F98" t="s">
        <v>22</v>
      </c>
      <c r="G98">
        <v>11</v>
      </c>
      <c r="H98" t="s">
        <v>28</v>
      </c>
      <c r="I98" t="s">
        <v>33</v>
      </c>
      <c r="J98" t="s">
        <v>36</v>
      </c>
      <c r="K98" s="9">
        <v>44751</v>
      </c>
      <c r="L98" t="s">
        <v>21</v>
      </c>
      <c r="M98">
        <v>22</v>
      </c>
      <c r="R98" s="7" t="str">
        <f>IF(EDATE(July[[#This Row],[Closed Date]],1)=31,"",EDATE(July[[#This Row],[Closed Date]],1))</f>
        <v/>
      </c>
    </row>
    <row r="99" spans="1:19" x14ac:dyDescent="0.25">
      <c r="A99" s="13" t="s">
        <v>67</v>
      </c>
      <c r="B99" s="13">
        <v>75231</v>
      </c>
      <c r="E99" t="s">
        <v>58</v>
      </c>
      <c r="F99" t="s">
        <v>22</v>
      </c>
      <c r="G99">
        <v>5</v>
      </c>
      <c r="H99" t="s">
        <v>28</v>
      </c>
      <c r="I99" t="s">
        <v>33</v>
      </c>
      <c r="J99" t="s">
        <v>36</v>
      </c>
      <c r="K99" s="9">
        <v>44751</v>
      </c>
      <c r="L99" t="s">
        <v>21</v>
      </c>
      <c r="M99">
        <v>19</v>
      </c>
      <c r="R99" s="7" t="str">
        <f>IF(EDATE(July[[#This Row],[Closed Date]],1)=31,"",EDATE(July[[#This Row],[Closed Date]],1))</f>
        <v/>
      </c>
    </row>
    <row r="100" spans="1:19" x14ac:dyDescent="0.25">
      <c r="A100" t="s">
        <v>71</v>
      </c>
      <c r="B100" s="13">
        <v>75240</v>
      </c>
      <c r="E100" t="s">
        <v>283</v>
      </c>
      <c r="F100" t="s">
        <v>23</v>
      </c>
      <c r="G100">
        <v>7</v>
      </c>
      <c r="H100" t="s">
        <v>28</v>
      </c>
      <c r="I100" t="s">
        <v>53</v>
      </c>
      <c r="J100" t="s">
        <v>36</v>
      </c>
      <c r="K100" s="9">
        <v>44751</v>
      </c>
      <c r="L100" t="s">
        <v>21</v>
      </c>
      <c r="M100">
        <v>25</v>
      </c>
      <c r="R100" s="7" t="str">
        <f>IF(EDATE(July[[#This Row],[Closed Date]],1)=31,"",EDATE(July[[#This Row],[Closed Date]],1))</f>
        <v/>
      </c>
    </row>
    <row r="101" spans="1:19" x14ac:dyDescent="0.25">
      <c r="A101" s="13" t="s">
        <v>172</v>
      </c>
      <c r="B101" s="13">
        <v>75240</v>
      </c>
      <c r="E101" t="s">
        <v>286</v>
      </c>
      <c r="F101" t="s">
        <v>22</v>
      </c>
      <c r="G101">
        <v>5</v>
      </c>
      <c r="H101" t="s">
        <v>28</v>
      </c>
      <c r="I101" t="s">
        <v>33</v>
      </c>
      <c r="J101" t="s">
        <v>38</v>
      </c>
      <c r="K101" s="9">
        <v>44751</v>
      </c>
      <c r="L101" t="s">
        <v>21</v>
      </c>
      <c r="M101">
        <v>19</v>
      </c>
      <c r="R101" s="7" t="str">
        <f>IF(EDATE(July[[#This Row],[Closed Date]],1)=31,"",EDATE(July[[#This Row],[Closed Date]],1))</f>
        <v/>
      </c>
    </row>
    <row r="102" spans="1:19" x14ac:dyDescent="0.25">
      <c r="A102" s="13" t="s">
        <v>85</v>
      </c>
      <c r="B102" s="13">
        <v>75214</v>
      </c>
      <c r="E102" t="s">
        <v>265</v>
      </c>
      <c r="F102" t="s">
        <v>23</v>
      </c>
      <c r="G102">
        <v>11</v>
      </c>
      <c r="H102" t="s">
        <v>32</v>
      </c>
      <c r="I102" t="s">
        <v>34</v>
      </c>
      <c r="K102" s="9">
        <v>44751</v>
      </c>
      <c r="L102" t="s">
        <v>20</v>
      </c>
      <c r="N102" t="s">
        <v>51</v>
      </c>
      <c r="Q102" s="7">
        <v>44757</v>
      </c>
      <c r="R102" s="7">
        <f>IF(EDATE(July[[#This Row],[Closed Date]],1)=31,"",EDATE(July[[#This Row],[Closed Date]],1))</f>
        <v>44788</v>
      </c>
      <c r="S102" t="s">
        <v>20</v>
      </c>
    </row>
    <row r="103" spans="1:19" x14ac:dyDescent="0.25">
      <c r="A103" t="s">
        <v>204</v>
      </c>
      <c r="B103" s="13">
        <v>75208</v>
      </c>
      <c r="E103" t="s">
        <v>318</v>
      </c>
      <c r="F103" t="s">
        <v>23</v>
      </c>
      <c r="G103">
        <v>4</v>
      </c>
      <c r="H103" t="s">
        <v>28</v>
      </c>
      <c r="I103" t="s">
        <v>31</v>
      </c>
      <c r="K103" s="9">
        <v>44751</v>
      </c>
      <c r="L103" t="s">
        <v>20</v>
      </c>
      <c r="Q103" s="7">
        <v>44751</v>
      </c>
      <c r="R103" s="7">
        <f>IF(EDATE(July[[#This Row],[Closed Date]],1)=31,"",EDATE(July[[#This Row],[Closed Date]],1))</f>
        <v>44782</v>
      </c>
      <c r="S103" t="s">
        <v>20</v>
      </c>
    </row>
    <row r="104" spans="1:19" x14ac:dyDescent="0.25">
      <c r="A104" t="s">
        <v>215</v>
      </c>
      <c r="B104" s="13">
        <v>75201</v>
      </c>
      <c r="E104" t="s">
        <v>268</v>
      </c>
      <c r="F104" t="s">
        <v>22</v>
      </c>
      <c r="G104">
        <v>6</v>
      </c>
      <c r="H104" t="s">
        <v>28</v>
      </c>
      <c r="I104" t="s">
        <v>31</v>
      </c>
      <c r="K104" s="9">
        <v>44751</v>
      </c>
      <c r="L104" t="s">
        <v>20</v>
      </c>
      <c r="Q104" s="7">
        <v>44751</v>
      </c>
      <c r="R104" s="7">
        <f>IF(EDATE(July[[#This Row],[Closed Date]],1)=31,"",EDATE(July[[#This Row],[Closed Date]],1))</f>
        <v>44782</v>
      </c>
      <c r="S104" t="s">
        <v>20</v>
      </c>
    </row>
    <row r="105" spans="1:19" x14ac:dyDescent="0.25">
      <c r="A105" t="s">
        <v>145</v>
      </c>
      <c r="B105" s="13">
        <v>75240</v>
      </c>
      <c r="E105" t="s">
        <v>268</v>
      </c>
      <c r="F105" t="s">
        <v>22</v>
      </c>
      <c r="G105">
        <v>6</v>
      </c>
      <c r="H105" t="s">
        <v>28</v>
      </c>
      <c r="I105" t="s">
        <v>31</v>
      </c>
      <c r="K105" s="9">
        <v>44751</v>
      </c>
      <c r="L105" t="s">
        <v>20</v>
      </c>
      <c r="Q105" s="7">
        <v>44751</v>
      </c>
      <c r="R105" s="7">
        <f>IF(EDATE(July[[#This Row],[Closed Date]],1)=31,"",EDATE(July[[#This Row],[Closed Date]],1))</f>
        <v>44782</v>
      </c>
      <c r="S105" t="s">
        <v>20</v>
      </c>
    </row>
    <row r="106" spans="1:19" x14ac:dyDescent="0.25">
      <c r="A106" t="s">
        <v>110</v>
      </c>
      <c r="B106" s="13">
        <v>75253</v>
      </c>
      <c r="E106" t="s">
        <v>312</v>
      </c>
      <c r="F106" t="s">
        <v>22</v>
      </c>
      <c r="G106">
        <v>7</v>
      </c>
      <c r="H106" t="s">
        <v>32</v>
      </c>
      <c r="I106" t="s">
        <v>34</v>
      </c>
      <c r="J106" t="s">
        <v>52</v>
      </c>
      <c r="K106" s="9">
        <v>44752</v>
      </c>
      <c r="L106" t="s">
        <v>20</v>
      </c>
      <c r="N106" t="s">
        <v>47</v>
      </c>
      <c r="Q106" s="7">
        <v>44759</v>
      </c>
      <c r="R106" s="7">
        <f>IF(EDATE(July[[#This Row],[Closed Date]],1)=31,"",EDATE(July[[#This Row],[Closed Date]],1))</f>
        <v>44790</v>
      </c>
      <c r="S106" t="s">
        <v>20</v>
      </c>
    </row>
    <row r="107" spans="1:19" x14ac:dyDescent="0.25">
      <c r="A107" t="s">
        <v>187</v>
      </c>
      <c r="B107" s="13">
        <v>75232</v>
      </c>
      <c r="E107" t="s">
        <v>289</v>
      </c>
      <c r="F107" t="s">
        <v>23</v>
      </c>
      <c r="G107">
        <v>4</v>
      </c>
      <c r="H107" t="s">
        <v>28</v>
      </c>
      <c r="I107" t="s">
        <v>33</v>
      </c>
      <c r="J107" t="s">
        <v>42</v>
      </c>
      <c r="K107" s="9">
        <v>44752</v>
      </c>
      <c r="L107" t="s">
        <v>21</v>
      </c>
      <c r="M107">
        <v>23</v>
      </c>
      <c r="R107" s="7" t="str">
        <f>IF(EDATE(July[[#This Row],[Closed Date]],1)=31,"",EDATE(July[[#This Row],[Closed Date]],1))</f>
        <v/>
      </c>
    </row>
    <row r="108" spans="1:19" x14ac:dyDescent="0.25">
      <c r="A108" t="s">
        <v>200</v>
      </c>
      <c r="B108" s="13">
        <v>75208</v>
      </c>
      <c r="E108" t="s">
        <v>290</v>
      </c>
      <c r="F108" t="s">
        <v>22</v>
      </c>
      <c r="G108">
        <v>0.25</v>
      </c>
      <c r="H108" t="s">
        <v>28</v>
      </c>
      <c r="I108" t="s">
        <v>33</v>
      </c>
      <c r="J108" t="s">
        <v>42</v>
      </c>
      <c r="K108" s="9">
        <v>44752</v>
      </c>
      <c r="L108" t="s">
        <v>21</v>
      </c>
      <c r="M108">
        <v>8</v>
      </c>
      <c r="R108" s="7" t="str">
        <f>IF(EDATE(July[[#This Row],[Closed Date]],1)=31,"",EDATE(July[[#This Row],[Closed Date]],1))</f>
        <v/>
      </c>
    </row>
    <row r="109" spans="1:19" x14ac:dyDescent="0.25">
      <c r="A109" t="s">
        <v>162</v>
      </c>
      <c r="B109" s="13">
        <v>75249</v>
      </c>
      <c r="E109" t="s">
        <v>314</v>
      </c>
      <c r="F109" t="s">
        <v>22</v>
      </c>
      <c r="G109">
        <v>0.25</v>
      </c>
      <c r="H109" t="s">
        <v>28</v>
      </c>
      <c r="I109" t="s">
        <v>33</v>
      </c>
      <c r="J109" t="s">
        <v>39</v>
      </c>
      <c r="K109" s="9">
        <v>44752</v>
      </c>
      <c r="L109" t="s">
        <v>21</v>
      </c>
      <c r="M109">
        <v>15</v>
      </c>
      <c r="R109" s="7" t="str">
        <f>IF(EDATE(July[[#This Row],[Closed Date]],1)=31,"",EDATE(July[[#This Row],[Closed Date]],1))</f>
        <v/>
      </c>
    </row>
    <row r="110" spans="1:19" x14ac:dyDescent="0.25">
      <c r="A110" t="s">
        <v>186</v>
      </c>
      <c r="B110" s="13">
        <v>75244</v>
      </c>
      <c r="E110" t="s">
        <v>272</v>
      </c>
      <c r="F110" t="s">
        <v>23</v>
      </c>
      <c r="G110">
        <v>8</v>
      </c>
      <c r="H110" t="s">
        <v>28</v>
      </c>
      <c r="I110" t="s">
        <v>33</v>
      </c>
      <c r="J110" t="s">
        <v>40</v>
      </c>
      <c r="K110" s="9">
        <v>44752</v>
      </c>
      <c r="L110" t="s">
        <v>21</v>
      </c>
      <c r="M110">
        <v>19</v>
      </c>
      <c r="R110" s="7" t="str">
        <f>IF(EDATE(July[[#This Row],[Closed Date]],1)=31,"",EDATE(July[[#This Row],[Closed Date]],1))</f>
        <v/>
      </c>
    </row>
    <row r="111" spans="1:19" x14ac:dyDescent="0.25">
      <c r="A111" t="s">
        <v>138</v>
      </c>
      <c r="B111" s="13">
        <v>75232</v>
      </c>
      <c r="E111" t="s">
        <v>266</v>
      </c>
      <c r="F111" t="s">
        <v>23</v>
      </c>
      <c r="G111">
        <v>6</v>
      </c>
      <c r="H111" t="s">
        <v>28</v>
      </c>
      <c r="I111" t="s">
        <v>33</v>
      </c>
      <c r="J111" t="s">
        <v>36</v>
      </c>
      <c r="K111" s="9">
        <v>44752</v>
      </c>
      <c r="L111" t="s">
        <v>21</v>
      </c>
      <c r="M111">
        <v>21</v>
      </c>
      <c r="R111" s="7" t="str">
        <f>IF(EDATE(July[[#This Row],[Closed Date]],1)=31,"",EDATE(July[[#This Row],[Closed Date]],1))</f>
        <v/>
      </c>
    </row>
    <row r="112" spans="1:19" x14ac:dyDescent="0.25">
      <c r="A112" t="s">
        <v>57</v>
      </c>
      <c r="B112" s="13">
        <v>75203</v>
      </c>
      <c r="E112" t="s">
        <v>316</v>
      </c>
      <c r="F112" t="s">
        <v>22</v>
      </c>
      <c r="G112">
        <v>9</v>
      </c>
      <c r="H112" t="s">
        <v>28</v>
      </c>
      <c r="I112" t="s">
        <v>33</v>
      </c>
      <c r="J112" t="s">
        <v>36</v>
      </c>
      <c r="K112" s="9">
        <v>44752</v>
      </c>
      <c r="L112" t="s">
        <v>21</v>
      </c>
      <c r="M112">
        <v>14</v>
      </c>
      <c r="R112" s="7" t="str">
        <f>IF(EDATE(July[[#This Row],[Closed Date]],1)=31,"",EDATE(July[[#This Row],[Closed Date]],1))</f>
        <v/>
      </c>
    </row>
    <row r="113" spans="1:19" x14ac:dyDescent="0.25">
      <c r="A113" t="s">
        <v>87</v>
      </c>
      <c r="B113" s="13">
        <v>75080</v>
      </c>
      <c r="E113" t="s">
        <v>287</v>
      </c>
      <c r="F113" t="s">
        <v>22</v>
      </c>
      <c r="G113">
        <v>1</v>
      </c>
      <c r="H113" t="s">
        <v>28</v>
      </c>
      <c r="I113" t="s">
        <v>53</v>
      </c>
      <c r="J113" t="s">
        <v>36</v>
      </c>
      <c r="K113" s="9">
        <v>44752</v>
      </c>
      <c r="L113" t="s">
        <v>20</v>
      </c>
      <c r="M113">
        <v>31</v>
      </c>
      <c r="N113" t="s">
        <v>54</v>
      </c>
      <c r="O113">
        <v>63</v>
      </c>
      <c r="P113">
        <v>45</v>
      </c>
      <c r="Q113" s="7">
        <v>44758</v>
      </c>
      <c r="R113" s="7">
        <f>IF(EDATE(July[[#This Row],[Closed Date]],1)=31,"",EDATE(July[[#This Row],[Closed Date]],1))</f>
        <v>44789</v>
      </c>
      <c r="S113" t="s">
        <v>20</v>
      </c>
    </row>
    <row r="114" spans="1:19" x14ac:dyDescent="0.25">
      <c r="A114" t="s">
        <v>177</v>
      </c>
      <c r="B114" s="13">
        <v>75208</v>
      </c>
      <c r="E114" t="s">
        <v>278</v>
      </c>
      <c r="F114" t="s">
        <v>22</v>
      </c>
      <c r="G114">
        <v>9</v>
      </c>
      <c r="H114" t="s">
        <v>28</v>
      </c>
      <c r="I114" t="s">
        <v>33</v>
      </c>
      <c r="J114" t="s">
        <v>38</v>
      </c>
      <c r="K114" s="9">
        <v>44752</v>
      </c>
      <c r="L114" t="s">
        <v>20</v>
      </c>
      <c r="M114">
        <v>35</v>
      </c>
      <c r="N114" t="s">
        <v>55</v>
      </c>
      <c r="O114">
        <v>56</v>
      </c>
      <c r="P114">
        <v>100</v>
      </c>
      <c r="Q114" s="7">
        <v>44758</v>
      </c>
      <c r="R114" s="7">
        <f>IF(EDATE(July[[#This Row],[Closed Date]],1)=31,"",EDATE(July[[#This Row],[Closed Date]],1))</f>
        <v>44789</v>
      </c>
      <c r="S114" t="s">
        <v>20</v>
      </c>
    </row>
    <row r="115" spans="1:19" x14ac:dyDescent="0.25">
      <c r="A115" t="s">
        <v>260</v>
      </c>
      <c r="B115" s="13">
        <v>75211</v>
      </c>
      <c r="E115" t="s">
        <v>269</v>
      </c>
      <c r="F115" t="s">
        <v>23</v>
      </c>
      <c r="G115">
        <v>3</v>
      </c>
      <c r="H115" t="s">
        <v>28</v>
      </c>
      <c r="I115" t="s">
        <v>31</v>
      </c>
      <c r="J115" t="s">
        <v>38</v>
      </c>
      <c r="K115" s="9">
        <v>44752</v>
      </c>
      <c r="L115" t="s">
        <v>20</v>
      </c>
      <c r="Q115" s="7">
        <v>44752</v>
      </c>
      <c r="R115" s="7">
        <f>IF(EDATE(July[[#This Row],[Closed Date]],1)=31,"",EDATE(July[[#This Row],[Closed Date]],1))</f>
        <v>44783</v>
      </c>
      <c r="S115" t="s">
        <v>20</v>
      </c>
    </row>
    <row r="116" spans="1:19" x14ac:dyDescent="0.25">
      <c r="A116" t="s">
        <v>175</v>
      </c>
      <c r="B116" s="13">
        <v>75244</v>
      </c>
      <c r="E116" t="s">
        <v>315</v>
      </c>
      <c r="F116" t="s">
        <v>23</v>
      </c>
      <c r="G116">
        <v>2</v>
      </c>
      <c r="H116" t="s">
        <v>32</v>
      </c>
      <c r="I116" t="s">
        <v>31</v>
      </c>
      <c r="K116" s="9">
        <v>44752</v>
      </c>
      <c r="L116" t="s">
        <v>20</v>
      </c>
      <c r="Q116" s="7">
        <v>44754</v>
      </c>
      <c r="R116" s="7">
        <f>IF(EDATE(July[[#This Row],[Closed Date]],1)=31,"",EDATE(July[[#This Row],[Closed Date]],1))</f>
        <v>44785</v>
      </c>
      <c r="S116" t="s">
        <v>20</v>
      </c>
    </row>
    <row r="117" spans="1:19" x14ac:dyDescent="0.25">
      <c r="A117" t="s">
        <v>66</v>
      </c>
      <c r="B117" s="13">
        <v>75220</v>
      </c>
      <c r="E117" t="s">
        <v>287</v>
      </c>
      <c r="F117" t="s">
        <v>22</v>
      </c>
      <c r="G117">
        <v>8</v>
      </c>
      <c r="H117" t="s">
        <v>28</v>
      </c>
      <c r="I117" t="s">
        <v>31</v>
      </c>
      <c r="K117" s="9">
        <v>44752</v>
      </c>
      <c r="L117" t="s">
        <v>20</v>
      </c>
      <c r="Q117" s="7">
        <v>44752</v>
      </c>
      <c r="R117" s="7">
        <f>IF(EDATE(July[[#This Row],[Closed Date]],1)=31,"",EDATE(July[[#This Row],[Closed Date]],1))</f>
        <v>44783</v>
      </c>
      <c r="S117" t="s">
        <v>20</v>
      </c>
    </row>
    <row r="118" spans="1:19" x14ac:dyDescent="0.25">
      <c r="A118" t="s">
        <v>65</v>
      </c>
      <c r="B118" s="13">
        <v>75224</v>
      </c>
      <c r="E118" t="s">
        <v>303</v>
      </c>
      <c r="F118" t="s">
        <v>23</v>
      </c>
      <c r="G118">
        <v>4</v>
      </c>
      <c r="H118" t="s">
        <v>28</v>
      </c>
      <c r="I118" t="s">
        <v>31</v>
      </c>
      <c r="J118" t="s">
        <v>41</v>
      </c>
      <c r="K118" s="9">
        <v>44753</v>
      </c>
      <c r="L118" t="s">
        <v>20</v>
      </c>
      <c r="Q118" s="7">
        <v>44753</v>
      </c>
      <c r="R118" s="7">
        <f>IF(EDATE(July[[#This Row],[Closed Date]],1)=31,"",EDATE(July[[#This Row],[Closed Date]],1))</f>
        <v>44784</v>
      </c>
      <c r="S118" t="s">
        <v>20</v>
      </c>
    </row>
    <row r="119" spans="1:19" x14ac:dyDescent="0.25">
      <c r="A119" t="s">
        <v>176</v>
      </c>
      <c r="B119" s="13">
        <v>75237</v>
      </c>
      <c r="E119" t="s">
        <v>267</v>
      </c>
      <c r="F119" t="s">
        <v>23</v>
      </c>
      <c r="G119">
        <v>0.75</v>
      </c>
      <c r="H119" t="s">
        <v>28</v>
      </c>
      <c r="I119" t="s">
        <v>31</v>
      </c>
      <c r="J119" t="s">
        <v>41</v>
      </c>
      <c r="K119" s="9">
        <v>44753</v>
      </c>
      <c r="L119" t="s">
        <v>20</v>
      </c>
      <c r="Q119" s="7">
        <v>44753</v>
      </c>
      <c r="R119" s="7">
        <f>IF(EDATE(July[[#This Row],[Closed Date]],1)=31,"",EDATE(July[[#This Row],[Closed Date]],1))</f>
        <v>44784</v>
      </c>
      <c r="S119" t="s">
        <v>20</v>
      </c>
    </row>
    <row r="120" spans="1:19" x14ac:dyDescent="0.25">
      <c r="A120" t="s">
        <v>117</v>
      </c>
      <c r="B120" s="13">
        <v>75218</v>
      </c>
      <c r="E120" t="s">
        <v>267</v>
      </c>
      <c r="F120" t="s">
        <v>23</v>
      </c>
      <c r="G120">
        <v>0.75</v>
      </c>
      <c r="H120" t="s">
        <v>28</v>
      </c>
      <c r="I120" t="s">
        <v>31</v>
      </c>
      <c r="J120" t="s">
        <v>41</v>
      </c>
      <c r="K120" s="9">
        <v>44753</v>
      </c>
      <c r="L120" t="s">
        <v>20</v>
      </c>
      <c r="Q120" s="7">
        <v>44753</v>
      </c>
      <c r="R120" s="7">
        <f>IF(EDATE(July[[#This Row],[Closed Date]],1)=31,"",EDATE(July[[#This Row],[Closed Date]],1))</f>
        <v>44784</v>
      </c>
      <c r="S120" t="s">
        <v>20</v>
      </c>
    </row>
    <row r="121" spans="1:19" x14ac:dyDescent="0.25">
      <c r="A121" t="s">
        <v>206</v>
      </c>
      <c r="B121" s="6">
        <v>75219</v>
      </c>
      <c r="E121" t="s">
        <v>279</v>
      </c>
      <c r="F121" t="s">
        <v>23</v>
      </c>
      <c r="G121">
        <v>2</v>
      </c>
      <c r="H121" t="s">
        <v>28</v>
      </c>
      <c r="I121" t="s">
        <v>33</v>
      </c>
      <c r="J121" t="s">
        <v>42</v>
      </c>
      <c r="K121" s="9">
        <v>44753</v>
      </c>
      <c r="L121" t="s">
        <v>21</v>
      </c>
      <c r="M121">
        <v>19</v>
      </c>
      <c r="R121" s="7" t="str">
        <f>IF(EDATE(July[[#This Row],[Closed Date]],1)=31,"",EDATE(July[[#This Row],[Closed Date]],1))</f>
        <v/>
      </c>
    </row>
    <row r="122" spans="1:19" x14ac:dyDescent="0.25">
      <c r="A122" t="s">
        <v>137</v>
      </c>
      <c r="B122" s="6">
        <v>75235</v>
      </c>
      <c r="E122" t="s">
        <v>272</v>
      </c>
      <c r="F122" t="s">
        <v>23</v>
      </c>
      <c r="G122">
        <v>6</v>
      </c>
      <c r="H122" t="s">
        <v>28</v>
      </c>
      <c r="I122" t="s">
        <v>33</v>
      </c>
      <c r="J122" t="s">
        <v>39</v>
      </c>
      <c r="K122" s="9">
        <v>44753</v>
      </c>
      <c r="L122" t="s">
        <v>21</v>
      </c>
      <c r="M122">
        <v>15</v>
      </c>
      <c r="R122" s="7" t="str">
        <f>IF(EDATE(July[[#This Row],[Closed Date]],1)=31,"",EDATE(July[[#This Row],[Closed Date]],1))</f>
        <v/>
      </c>
    </row>
    <row r="123" spans="1:19" x14ac:dyDescent="0.25">
      <c r="A123" t="s">
        <v>210</v>
      </c>
      <c r="B123" s="6">
        <v>75240</v>
      </c>
      <c r="E123" t="s">
        <v>270</v>
      </c>
      <c r="F123" t="s">
        <v>22</v>
      </c>
      <c r="G123">
        <v>0.25</v>
      </c>
      <c r="H123" t="s">
        <v>28</v>
      </c>
      <c r="I123" t="s">
        <v>33</v>
      </c>
      <c r="J123" t="s">
        <v>40</v>
      </c>
      <c r="K123" s="9">
        <v>44753</v>
      </c>
      <c r="L123" t="s">
        <v>21</v>
      </c>
      <c r="M123">
        <v>23</v>
      </c>
      <c r="R123" s="7" t="str">
        <f>IF(EDATE(July[[#This Row],[Closed Date]],1)=31,"",EDATE(July[[#This Row],[Closed Date]],1))</f>
        <v/>
      </c>
    </row>
    <row r="124" spans="1:19" x14ac:dyDescent="0.25">
      <c r="A124" t="s">
        <v>146</v>
      </c>
      <c r="B124" s="6">
        <v>75287</v>
      </c>
      <c r="E124" t="s">
        <v>289</v>
      </c>
      <c r="F124" t="s">
        <v>23</v>
      </c>
      <c r="G124">
        <v>8</v>
      </c>
      <c r="H124" t="s">
        <v>28</v>
      </c>
      <c r="I124" t="s">
        <v>31</v>
      </c>
      <c r="J124" t="s">
        <v>36</v>
      </c>
      <c r="K124" s="9">
        <v>44753</v>
      </c>
      <c r="L124" t="s">
        <v>20</v>
      </c>
      <c r="Q124" s="7">
        <v>44753</v>
      </c>
      <c r="R124" s="7">
        <f>IF(EDATE(July[[#This Row],[Closed Date]],1)=31,"",EDATE(July[[#This Row],[Closed Date]],1))</f>
        <v>44784</v>
      </c>
      <c r="S124" t="s">
        <v>20</v>
      </c>
    </row>
    <row r="125" spans="1:19" x14ac:dyDescent="0.25">
      <c r="A125" t="s">
        <v>247</v>
      </c>
      <c r="B125" s="6">
        <v>75233</v>
      </c>
      <c r="E125" t="s">
        <v>274</v>
      </c>
      <c r="F125" t="s">
        <v>23</v>
      </c>
      <c r="G125">
        <v>2</v>
      </c>
      <c r="H125" t="s">
        <v>28</v>
      </c>
      <c r="I125" t="s">
        <v>33</v>
      </c>
      <c r="J125" t="s">
        <v>38</v>
      </c>
      <c r="K125" s="9">
        <v>44753</v>
      </c>
      <c r="L125" t="s">
        <v>20</v>
      </c>
      <c r="M125">
        <v>30</v>
      </c>
      <c r="N125" t="s">
        <v>56</v>
      </c>
      <c r="O125">
        <v>35</v>
      </c>
      <c r="P125">
        <v>100</v>
      </c>
      <c r="Q125" s="7">
        <v>44763</v>
      </c>
      <c r="R125" s="7">
        <f>IF(EDATE(July[[#This Row],[Closed Date]],1)=31,"",EDATE(July[[#This Row],[Closed Date]],1))</f>
        <v>44794</v>
      </c>
      <c r="S125" t="s">
        <v>20</v>
      </c>
    </row>
    <row r="126" spans="1:19" x14ac:dyDescent="0.25">
      <c r="A126" t="s">
        <v>124</v>
      </c>
      <c r="B126" s="6">
        <v>75223</v>
      </c>
      <c r="E126" t="s">
        <v>280</v>
      </c>
      <c r="F126" t="s">
        <v>22</v>
      </c>
      <c r="G126">
        <v>10</v>
      </c>
      <c r="H126" t="s">
        <v>30</v>
      </c>
      <c r="I126" t="s">
        <v>31</v>
      </c>
      <c r="K126" s="9">
        <v>44753</v>
      </c>
      <c r="L126" t="s">
        <v>20</v>
      </c>
      <c r="Q126" s="7">
        <v>44753</v>
      </c>
      <c r="R126" s="7">
        <f>IF(EDATE(July[[#This Row],[Closed Date]],1)=31,"",EDATE(July[[#This Row],[Closed Date]],1))</f>
        <v>44784</v>
      </c>
      <c r="S126" t="s">
        <v>20</v>
      </c>
    </row>
    <row r="127" spans="1:19" x14ac:dyDescent="0.25">
      <c r="A127" t="s">
        <v>153</v>
      </c>
      <c r="B127" s="6">
        <v>75236</v>
      </c>
      <c r="E127" t="s">
        <v>271</v>
      </c>
      <c r="F127" t="s">
        <v>22</v>
      </c>
      <c r="G127">
        <v>8</v>
      </c>
      <c r="H127" t="s">
        <v>30</v>
      </c>
      <c r="I127" t="s">
        <v>31</v>
      </c>
      <c r="K127" s="9">
        <v>44753</v>
      </c>
      <c r="L127" t="s">
        <v>20</v>
      </c>
      <c r="Q127" s="7">
        <v>44753</v>
      </c>
      <c r="R127" s="7">
        <f>IF(EDATE(July[[#This Row],[Closed Date]],1)=31,"",EDATE(July[[#This Row],[Closed Date]],1))</f>
        <v>44784</v>
      </c>
      <c r="S127" t="s">
        <v>20</v>
      </c>
    </row>
    <row r="128" spans="1:19" x14ac:dyDescent="0.25">
      <c r="A128" t="s">
        <v>220</v>
      </c>
      <c r="B128" s="6">
        <v>75249</v>
      </c>
      <c r="E128" t="s">
        <v>315</v>
      </c>
      <c r="F128" t="s">
        <v>22</v>
      </c>
      <c r="G128">
        <v>8</v>
      </c>
      <c r="H128" t="s">
        <v>32</v>
      </c>
      <c r="I128" t="s">
        <v>31</v>
      </c>
      <c r="K128" s="9">
        <v>44753</v>
      </c>
      <c r="L128" t="s">
        <v>20</v>
      </c>
      <c r="Q128" s="7">
        <v>44753</v>
      </c>
      <c r="R128" s="7">
        <f>IF(EDATE(July[[#This Row],[Closed Date]],1)=31,"",EDATE(July[[#This Row],[Closed Date]],1))</f>
        <v>44784</v>
      </c>
      <c r="S128" t="s">
        <v>20</v>
      </c>
    </row>
    <row r="129" spans="1:19" x14ac:dyDescent="0.25">
      <c r="A129" t="s">
        <v>114</v>
      </c>
      <c r="B129" s="6">
        <v>75223</v>
      </c>
      <c r="E129" t="s">
        <v>315</v>
      </c>
      <c r="F129" t="s">
        <v>22</v>
      </c>
      <c r="G129">
        <v>8</v>
      </c>
      <c r="H129" t="s">
        <v>32</v>
      </c>
      <c r="I129" t="s">
        <v>31</v>
      </c>
      <c r="K129" s="9">
        <v>44753</v>
      </c>
      <c r="L129" t="s">
        <v>20</v>
      </c>
      <c r="Q129" s="7">
        <v>44753</v>
      </c>
      <c r="R129" s="7">
        <f>IF(EDATE(July[[#This Row],[Closed Date]],1)=31,"",EDATE(July[[#This Row],[Closed Date]],1))</f>
        <v>44784</v>
      </c>
      <c r="S129" t="s">
        <v>20</v>
      </c>
    </row>
    <row r="130" spans="1:19" x14ac:dyDescent="0.25">
      <c r="A130" t="s">
        <v>101</v>
      </c>
      <c r="B130" s="6">
        <v>75226</v>
      </c>
      <c r="E130" t="s">
        <v>315</v>
      </c>
      <c r="F130" t="s">
        <v>22</v>
      </c>
      <c r="G130">
        <v>8</v>
      </c>
      <c r="H130" t="s">
        <v>32</v>
      </c>
      <c r="I130" t="s">
        <v>31</v>
      </c>
      <c r="J130" t="s">
        <v>52</v>
      </c>
      <c r="K130" s="9">
        <v>44754</v>
      </c>
      <c r="L130" t="s">
        <v>20</v>
      </c>
      <c r="Q130" s="7">
        <v>44754</v>
      </c>
      <c r="R130" s="7">
        <f>IF(EDATE(July[[#This Row],[Closed Date]],1)=31,"",EDATE(July[[#This Row],[Closed Date]],1))</f>
        <v>44785</v>
      </c>
      <c r="S130" t="s">
        <v>20</v>
      </c>
    </row>
    <row r="131" spans="1:19" x14ac:dyDescent="0.25">
      <c r="A131" t="s">
        <v>237</v>
      </c>
      <c r="B131" s="6">
        <v>75253</v>
      </c>
      <c r="E131" t="s">
        <v>288</v>
      </c>
      <c r="F131" t="s">
        <v>22</v>
      </c>
      <c r="G131">
        <v>5</v>
      </c>
      <c r="H131" t="s">
        <v>28</v>
      </c>
      <c r="I131" t="s">
        <v>33</v>
      </c>
      <c r="J131" t="s">
        <v>41</v>
      </c>
      <c r="K131" s="9">
        <v>44754</v>
      </c>
      <c r="L131" t="s">
        <v>21</v>
      </c>
      <c r="M131">
        <v>23</v>
      </c>
      <c r="R131" s="7" t="str">
        <f>IF(EDATE(July[[#This Row],[Closed Date]],1)=31,"",EDATE(July[[#This Row],[Closed Date]],1))</f>
        <v/>
      </c>
    </row>
    <row r="132" spans="1:19" x14ac:dyDescent="0.25">
      <c r="A132" t="s">
        <v>200</v>
      </c>
      <c r="B132" s="6">
        <v>75225</v>
      </c>
      <c r="E132" t="s">
        <v>319</v>
      </c>
      <c r="F132" t="s">
        <v>23</v>
      </c>
      <c r="G132">
        <v>5</v>
      </c>
      <c r="H132" t="s">
        <v>28</v>
      </c>
      <c r="I132" t="s">
        <v>33</v>
      </c>
      <c r="J132" t="s">
        <v>41</v>
      </c>
      <c r="K132" s="9">
        <v>44754</v>
      </c>
      <c r="L132" t="s">
        <v>21</v>
      </c>
      <c r="M132">
        <v>15</v>
      </c>
      <c r="R132" s="7" t="str">
        <f>IF(EDATE(July[[#This Row],[Closed Date]],1)=31,"",EDATE(July[[#This Row],[Closed Date]],1))</f>
        <v/>
      </c>
    </row>
    <row r="133" spans="1:19" x14ac:dyDescent="0.25">
      <c r="A133" t="s">
        <v>130</v>
      </c>
      <c r="B133" s="6">
        <v>75237</v>
      </c>
      <c r="E133" t="s">
        <v>267</v>
      </c>
      <c r="F133" t="s">
        <v>23</v>
      </c>
      <c r="G133">
        <v>4</v>
      </c>
      <c r="H133" t="s">
        <v>28</v>
      </c>
      <c r="I133" t="s">
        <v>31</v>
      </c>
      <c r="J133" t="s">
        <v>41</v>
      </c>
      <c r="K133" s="9">
        <v>44754</v>
      </c>
      <c r="L133" t="s">
        <v>20</v>
      </c>
      <c r="Q133" s="7">
        <v>44754</v>
      </c>
      <c r="R133" s="7">
        <f>IF(EDATE(July[[#This Row],[Closed Date]],1)=31,"",EDATE(July[[#This Row],[Closed Date]],1))</f>
        <v>44785</v>
      </c>
      <c r="S133" t="s">
        <v>20</v>
      </c>
    </row>
    <row r="134" spans="1:19" x14ac:dyDescent="0.25">
      <c r="A134" t="s">
        <v>190</v>
      </c>
      <c r="B134" s="6">
        <v>75211</v>
      </c>
      <c r="E134" t="s">
        <v>275</v>
      </c>
      <c r="F134" t="s">
        <v>23</v>
      </c>
      <c r="G134">
        <v>9</v>
      </c>
      <c r="H134" t="s">
        <v>28</v>
      </c>
      <c r="I134" t="s">
        <v>33</v>
      </c>
      <c r="J134" t="s">
        <v>42</v>
      </c>
      <c r="K134" s="9">
        <v>44754</v>
      </c>
      <c r="L134" t="s">
        <v>21</v>
      </c>
      <c r="M134">
        <v>8</v>
      </c>
      <c r="R134" s="7" t="str">
        <f>IF(EDATE(July[[#This Row],[Closed Date]],1)=31,"",EDATE(July[[#This Row],[Closed Date]],1))</f>
        <v/>
      </c>
    </row>
    <row r="135" spans="1:19" x14ac:dyDescent="0.25">
      <c r="A135" t="s">
        <v>95</v>
      </c>
      <c r="B135" s="6">
        <v>75253</v>
      </c>
      <c r="E135" t="s">
        <v>284</v>
      </c>
      <c r="F135" t="s">
        <v>23</v>
      </c>
      <c r="G135">
        <v>4</v>
      </c>
      <c r="H135" t="s">
        <v>28</v>
      </c>
      <c r="I135" t="s">
        <v>33</v>
      </c>
      <c r="J135" t="s">
        <v>42</v>
      </c>
      <c r="K135" s="9">
        <v>44754</v>
      </c>
      <c r="L135" t="s">
        <v>20</v>
      </c>
      <c r="M135">
        <v>26</v>
      </c>
      <c r="N135" t="s">
        <v>56</v>
      </c>
      <c r="O135">
        <v>37</v>
      </c>
      <c r="P135">
        <v>200</v>
      </c>
      <c r="Q135" s="7">
        <v>44760</v>
      </c>
      <c r="R135" s="7">
        <f>IF(EDATE(July[[#This Row],[Closed Date]],1)=31,"",EDATE(July[[#This Row],[Closed Date]],1))</f>
        <v>44791</v>
      </c>
      <c r="S135" t="s">
        <v>20</v>
      </c>
    </row>
    <row r="136" spans="1:19" x14ac:dyDescent="0.25">
      <c r="A136" t="s">
        <v>77</v>
      </c>
      <c r="B136" s="6">
        <v>75231</v>
      </c>
      <c r="E136" t="s">
        <v>277</v>
      </c>
      <c r="F136" t="s">
        <v>22</v>
      </c>
      <c r="G136">
        <v>5</v>
      </c>
      <c r="H136" t="s">
        <v>28</v>
      </c>
      <c r="I136" t="s">
        <v>33</v>
      </c>
      <c r="J136" t="s">
        <v>40</v>
      </c>
      <c r="K136" s="9">
        <v>44754</v>
      </c>
      <c r="L136" t="s">
        <v>21</v>
      </c>
      <c r="M136">
        <v>11</v>
      </c>
      <c r="R136" s="7" t="str">
        <f>IF(EDATE(July[[#This Row],[Closed Date]],1)=31,"",EDATE(July[[#This Row],[Closed Date]],1))</f>
        <v/>
      </c>
    </row>
    <row r="137" spans="1:19" x14ac:dyDescent="0.25">
      <c r="A137" t="s">
        <v>189</v>
      </c>
      <c r="B137" s="6">
        <v>75244</v>
      </c>
      <c r="E137" t="s">
        <v>287</v>
      </c>
      <c r="F137" t="s">
        <v>22</v>
      </c>
      <c r="G137">
        <v>3</v>
      </c>
      <c r="H137" t="s">
        <v>29</v>
      </c>
      <c r="I137" t="s">
        <v>33</v>
      </c>
      <c r="J137" t="s">
        <v>43</v>
      </c>
      <c r="K137" s="9">
        <v>44754</v>
      </c>
      <c r="L137" t="s">
        <v>21</v>
      </c>
      <c r="M137">
        <v>11</v>
      </c>
      <c r="R137" s="7" t="str">
        <f>IF(EDATE(July[[#This Row],[Closed Date]],1)=31,"",EDATE(July[[#This Row],[Closed Date]],1))</f>
        <v/>
      </c>
    </row>
    <row r="138" spans="1:19" x14ac:dyDescent="0.25">
      <c r="A138" t="s">
        <v>193</v>
      </c>
      <c r="B138" s="6">
        <v>75254</v>
      </c>
      <c r="E138" t="s">
        <v>293</v>
      </c>
      <c r="F138" t="s">
        <v>23</v>
      </c>
      <c r="G138">
        <v>6</v>
      </c>
      <c r="H138" t="s">
        <v>28</v>
      </c>
      <c r="I138" t="s">
        <v>33</v>
      </c>
      <c r="J138" t="s">
        <v>36</v>
      </c>
      <c r="K138" s="9">
        <v>44754</v>
      </c>
      <c r="L138" t="s">
        <v>20</v>
      </c>
      <c r="M138">
        <v>29</v>
      </c>
      <c r="N138" t="s">
        <v>55</v>
      </c>
      <c r="O138">
        <v>57</v>
      </c>
      <c r="P138">
        <v>125</v>
      </c>
      <c r="Q138" s="7">
        <v>44760</v>
      </c>
      <c r="R138" s="7">
        <f>IF(EDATE(July[[#This Row],[Closed Date]],1)=31,"",EDATE(July[[#This Row],[Closed Date]],1))</f>
        <v>44791</v>
      </c>
      <c r="S138" t="s">
        <v>20</v>
      </c>
    </row>
    <row r="139" spans="1:19" x14ac:dyDescent="0.25">
      <c r="A139" t="s">
        <v>107</v>
      </c>
      <c r="B139" s="6">
        <v>75219</v>
      </c>
      <c r="E139" t="s">
        <v>307</v>
      </c>
      <c r="F139" t="s">
        <v>23</v>
      </c>
      <c r="G139">
        <v>3</v>
      </c>
      <c r="H139" t="s">
        <v>28</v>
      </c>
      <c r="I139" t="s">
        <v>33</v>
      </c>
      <c r="J139" t="s">
        <v>36</v>
      </c>
      <c r="K139" s="9">
        <v>44754</v>
      </c>
      <c r="L139" t="s">
        <v>20</v>
      </c>
      <c r="M139">
        <v>24</v>
      </c>
      <c r="N139" t="s">
        <v>56</v>
      </c>
      <c r="O139">
        <v>33</v>
      </c>
      <c r="P139">
        <v>115</v>
      </c>
      <c r="Q139" s="7">
        <v>44759</v>
      </c>
      <c r="R139" s="7">
        <f>IF(EDATE(July[[#This Row],[Closed Date]],1)=31,"",EDATE(July[[#This Row],[Closed Date]],1))</f>
        <v>44790</v>
      </c>
      <c r="S139" t="s">
        <v>20</v>
      </c>
    </row>
    <row r="140" spans="1:19" x14ac:dyDescent="0.25">
      <c r="A140" t="s">
        <v>258</v>
      </c>
      <c r="B140" s="6">
        <v>75219</v>
      </c>
      <c r="E140" t="s">
        <v>290</v>
      </c>
      <c r="F140" t="s">
        <v>22</v>
      </c>
      <c r="G140">
        <v>2</v>
      </c>
      <c r="H140" t="s">
        <v>28</v>
      </c>
      <c r="I140" t="s">
        <v>31</v>
      </c>
      <c r="K140" s="9">
        <v>44754</v>
      </c>
      <c r="L140" t="s">
        <v>20</v>
      </c>
      <c r="Q140" s="7">
        <v>44754</v>
      </c>
      <c r="R140" s="7">
        <f>IF(EDATE(July[[#This Row],[Closed Date]],1)=31,"",EDATE(July[[#This Row],[Closed Date]],1))</f>
        <v>44785</v>
      </c>
      <c r="S140" t="s">
        <v>20</v>
      </c>
    </row>
    <row r="141" spans="1:19" x14ac:dyDescent="0.25">
      <c r="A141" t="s">
        <v>206</v>
      </c>
      <c r="B141" s="6">
        <v>75235</v>
      </c>
      <c r="E141" t="s">
        <v>287</v>
      </c>
      <c r="F141" t="s">
        <v>23</v>
      </c>
      <c r="G141">
        <v>4</v>
      </c>
      <c r="H141" t="s">
        <v>28</v>
      </c>
      <c r="I141" t="s">
        <v>31</v>
      </c>
      <c r="K141" s="9">
        <v>44754</v>
      </c>
      <c r="L141" t="s">
        <v>20</v>
      </c>
      <c r="Q141" s="7">
        <v>44754</v>
      </c>
      <c r="R141" s="7">
        <f>IF(EDATE(July[[#This Row],[Closed Date]],1)=31,"",EDATE(July[[#This Row],[Closed Date]],1))</f>
        <v>44785</v>
      </c>
      <c r="S141" t="s">
        <v>20</v>
      </c>
    </row>
    <row r="142" spans="1:19" x14ac:dyDescent="0.25">
      <c r="A142" t="s">
        <v>192</v>
      </c>
      <c r="B142" s="6">
        <v>75287</v>
      </c>
      <c r="E142" t="s">
        <v>319</v>
      </c>
      <c r="F142" t="s">
        <v>22</v>
      </c>
      <c r="G142">
        <v>3</v>
      </c>
      <c r="H142" t="s">
        <v>28</v>
      </c>
      <c r="I142" t="s">
        <v>33</v>
      </c>
      <c r="J142" t="s">
        <v>41</v>
      </c>
      <c r="K142" s="9">
        <v>44755</v>
      </c>
      <c r="L142" t="s">
        <v>20</v>
      </c>
      <c r="M142">
        <v>30</v>
      </c>
      <c r="N142" t="s">
        <v>45</v>
      </c>
      <c r="O142">
        <v>30</v>
      </c>
      <c r="P142">
        <v>250</v>
      </c>
      <c r="Q142" s="7">
        <v>44761</v>
      </c>
      <c r="R142" s="7">
        <f>IF(EDATE(July[[#This Row],[Closed Date]],1)=31,"",EDATE(July[[#This Row],[Closed Date]],1))</f>
        <v>44792</v>
      </c>
      <c r="S142" t="s">
        <v>20</v>
      </c>
    </row>
    <row r="143" spans="1:19" x14ac:dyDescent="0.25">
      <c r="A143" t="s">
        <v>220</v>
      </c>
      <c r="B143" s="6">
        <v>75207</v>
      </c>
      <c r="E143" t="s">
        <v>285</v>
      </c>
      <c r="F143" t="s">
        <v>22</v>
      </c>
      <c r="G143">
        <v>9</v>
      </c>
      <c r="H143" t="s">
        <v>28</v>
      </c>
      <c r="I143" t="s">
        <v>33</v>
      </c>
      <c r="J143" t="s">
        <v>40</v>
      </c>
      <c r="K143" s="9">
        <v>44755</v>
      </c>
      <c r="L143" t="s">
        <v>21</v>
      </c>
      <c r="M143">
        <v>18</v>
      </c>
      <c r="R143" s="7" t="str">
        <f>IF(EDATE(July[[#This Row],[Closed Date]],1)=31,"",EDATE(July[[#This Row],[Closed Date]],1))</f>
        <v/>
      </c>
    </row>
    <row r="144" spans="1:19" x14ac:dyDescent="0.25">
      <c r="A144" t="s">
        <v>108</v>
      </c>
      <c r="B144" s="6">
        <v>75254</v>
      </c>
      <c r="E144" t="s">
        <v>283</v>
      </c>
      <c r="F144" t="s">
        <v>23</v>
      </c>
      <c r="G144">
        <v>8</v>
      </c>
      <c r="H144" t="s">
        <v>28</v>
      </c>
      <c r="I144" t="s">
        <v>33</v>
      </c>
      <c r="J144" t="s">
        <v>40</v>
      </c>
      <c r="K144" s="9">
        <v>44755</v>
      </c>
      <c r="L144" t="s">
        <v>20</v>
      </c>
      <c r="M144">
        <v>31</v>
      </c>
      <c r="N144" t="s">
        <v>45</v>
      </c>
      <c r="O144">
        <v>31</v>
      </c>
      <c r="P144">
        <v>400</v>
      </c>
      <c r="Q144" s="7">
        <v>44761</v>
      </c>
      <c r="R144" s="7">
        <f>IF(EDATE(July[[#This Row],[Closed Date]],1)=31,"",EDATE(July[[#This Row],[Closed Date]],1))</f>
        <v>44792</v>
      </c>
      <c r="S144" t="s">
        <v>20</v>
      </c>
    </row>
    <row r="145" spans="1:19" x14ac:dyDescent="0.25">
      <c r="A145" t="s">
        <v>130</v>
      </c>
      <c r="B145" s="6">
        <v>75230</v>
      </c>
      <c r="E145" t="s">
        <v>279</v>
      </c>
      <c r="F145" t="s">
        <v>23</v>
      </c>
      <c r="G145">
        <v>2</v>
      </c>
      <c r="H145" t="s">
        <v>28</v>
      </c>
      <c r="I145" t="s">
        <v>31</v>
      </c>
      <c r="J145" t="s">
        <v>40</v>
      </c>
      <c r="K145" s="9">
        <v>44755</v>
      </c>
      <c r="L145" t="s">
        <v>20</v>
      </c>
      <c r="Q145" s="7">
        <v>44755</v>
      </c>
      <c r="R145" s="7">
        <f>IF(EDATE(July[[#This Row],[Closed Date]],1)=31,"",EDATE(July[[#This Row],[Closed Date]],1))</f>
        <v>44786</v>
      </c>
      <c r="S145" t="s">
        <v>20</v>
      </c>
    </row>
    <row r="146" spans="1:19" x14ac:dyDescent="0.25">
      <c r="A146" t="s">
        <v>94</v>
      </c>
      <c r="B146" s="6">
        <v>75254</v>
      </c>
      <c r="E146" t="s">
        <v>297</v>
      </c>
      <c r="F146" t="s">
        <v>23</v>
      </c>
      <c r="G146">
        <v>4</v>
      </c>
      <c r="H146" t="s">
        <v>29</v>
      </c>
      <c r="I146" t="s">
        <v>33</v>
      </c>
      <c r="J146" t="s">
        <v>44</v>
      </c>
      <c r="K146" s="9">
        <v>44755</v>
      </c>
      <c r="L146" t="s">
        <v>21</v>
      </c>
      <c r="M146">
        <v>18</v>
      </c>
      <c r="R146" s="7" t="str">
        <f>IF(EDATE(July[[#This Row],[Closed Date]],1)=31,"",EDATE(July[[#This Row],[Closed Date]],1))</f>
        <v/>
      </c>
    </row>
    <row r="147" spans="1:19" x14ac:dyDescent="0.25">
      <c r="A147" t="s">
        <v>178</v>
      </c>
      <c r="B147" s="6">
        <v>75201</v>
      </c>
      <c r="E147" t="s">
        <v>310</v>
      </c>
      <c r="F147" t="s">
        <v>23</v>
      </c>
      <c r="G147">
        <v>7</v>
      </c>
      <c r="H147" t="s">
        <v>28</v>
      </c>
      <c r="I147" t="s">
        <v>31</v>
      </c>
      <c r="J147" t="s">
        <v>36</v>
      </c>
      <c r="K147" s="9">
        <v>44755</v>
      </c>
      <c r="L147" t="s">
        <v>20</v>
      </c>
      <c r="Q147" s="7">
        <v>44755</v>
      </c>
      <c r="R147" s="7">
        <f>IF(EDATE(July[[#This Row],[Closed Date]],1)=31,"",EDATE(July[[#This Row],[Closed Date]],1))</f>
        <v>44786</v>
      </c>
      <c r="S147" t="s">
        <v>20</v>
      </c>
    </row>
    <row r="148" spans="1:19" x14ac:dyDescent="0.25">
      <c r="A148" t="s">
        <v>224</v>
      </c>
      <c r="B148" s="6">
        <v>75249</v>
      </c>
      <c r="E148" t="s">
        <v>290</v>
      </c>
      <c r="F148" t="s">
        <v>22</v>
      </c>
      <c r="G148">
        <v>2</v>
      </c>
      <c r="H148" t="s">
        <v>30</v>
      </c>
      <c r="I148" t="s">
        <v>35</v>
      </c>
      <c r="K148" s="9">
        <v>44755</v>
      </c>
      <c r="L148" t="s">
        <v>21</v>
      </c>
      <c r="M148">
        <v>21</v>
      </c>
      <c r="R148" s="7" t="str">
        <f>IF(EDATE(July[[#This Row],[Closed Date]],1)=31,"",EDATE(July[[#This Row],[Closed Date]],1))</f>
        <v/>
      </c>
    </row>
    <row r="149" spans="1:19" x14ac:dyDescent="0.25">
      <c r="A149" t="s">
        <v>225</v>
      </c>
      <c r="B149" s="6">
        <v>75232</v>
      </c>
      <c r="E149" t="s">
        <v>311</v>
      </c>
      <c r="F149" t="s">
        <v>22</v>
      </c>
      <c r="G149">
        <v>0.5</v>
      </c>
      <c r="H149" t="s">
        <v>29</v>
      </c>
      <c r="I149" t="s">
        <v>34</v>
      </c>
      <c r="K149" s="9">
        <v>44755</v>
      </c>
      <c r="L149" t="s">
        <v>21</v>
      </c>
      <c r="R149" s="7" t="str">
        <f>IF(EDATE(July[[#This Row],[Closed Date]],1)=31,"",EDATE(July[[#This Row],[Closed Date]],1))</f>
        <v/>
      </c>
    </row>
    <row r="150" spans="1:19" x14ac:dyDescent="0.25">
      <c r="A150" t="s">
        <v>188</v>
      </c>
      <c r="B150" s="6">
        <v>75216</v>
      </c>
      <c r="E150" t="s">
        <v>319</v>
      </c>
      <c r="F150" t="s">
        <v>23</v>
      </c>
      <c r="G150">
        <v>4</v>
      </c>
      <c r="H150" t="s">
        <v>32</v>
      </c>
      <c r="I150" t="s">
        <v>34</v>
      </c>
      <c r="J150" t="s">
        <v>52</v>
      </c>
      <c r="K150" s="9">
        <v>44756</v>
      </c>
      <c r="L150" t="s">
        <v>21</v>
      </c>
      <c r="R150" s="7" t="str">
        <f>IF(EDATE(July[[#This Row],[Closed Date]],1)=31,"",EDATE(July[[#This Row],[Closed Date]],1))</f>
        <v/>
      </c>
    </row>
    <row r="151" spans="1:19" x14ac:dyDescent="0.25">
      <c r="A151" t="s">
        <v>156</v>
      </c>
      <c r="B151" s="6">
        <v>75238</v>
      </c>
      <c r="E151" t="s">
        <v>268</v>
      </c>
      <c r="F151" t="s">
        <v>22</v>
      </c>
      <c r="G151">
        <v>0.5</v>
      </c>
      <c r="H151" t="s">
        <v>32</v>
      </c>
      <c r="I151" t="s">
        <v>31</v>
      </c>
      <c r="J151" t="s">
        <v>41</v>
      </c>
      <c r="K151" s="9">
        <v>44756</v>
      </c>
      <c r="L151" t="s">
        <v>20</v>
      </c>
      <c r="Q151" s="7">
        <v>44756</v>
      </c>
      <c r="R151" s="7">
        <f>IF(EDATE(July[[#This Row],[Closed Date]],1)=31,"",EDATE(July[[#This Row],[Closed Date]],1))</f>
        <v>44787</v>
      </c>
      <c r="S151" t="s">
        <v>20</v>
      </c>
    </row>
    <row r="152" spans="1:19" x14ac:dyDescent="0.25">
      <c r="A152" t="s">
        <v>82</v>
      </c>
      <c r="B152" s="6">
        <v>75249</v>
      </c>
      <c r="E152" t="s">
        <v>290</v>
      </c>
      <c r="F152" t="s">
        <v>22</v>
      </c>
      <c r="G152">
        <v>1</v>
      </c>
      <c r="H152" t="s">
        <v>28</v>
      </c>
      <c r="I152" t="s">
        <v>53</v>
      </c>
      <c r="J152" t="s">
        <v>41</v>
      </c>
      <c r="K152" s="9">
        <v>44756</v>
      </c>
      <c r="L152" t="s">
        <v>21</v>
      </c>
      <c r="M152">
        <v>17</v>
      </c>
      <c r="R152" s="7" t="str">
        <f>IF(EDATE(July[[#This Row],[Closed Date]],1)=31,"",EDATE(July[[#This Row],[Closed Date]],1))</f>
        <v/>
      </c>
    </row>
    <row r="153" spans="1:19" x14ac:dyDescent="0.25">
      <c r="A153" t="s">
        <v>197</v>
      </c>
      <c r="B153" s="6">
        <v>75201</v>
      </c>
      <c r="E153" t="s">
        <v>268</v>
      </c>
      <c r="F153" t="s">
        <v>22</v>
      </c>
      <c r="G153">
        <v>6</v>
      </c>
      <c r="H153" t="s">
        <v>28</v>
      </c>
      <c r="I153" t="s">
        <v>33</v>
      </c>
      <c r="J153" t="s">
        <v>36</v>
      </c>
      <c r="K153" s="9">
        <v>44756</v>
      </c>
      <c r="L153" t="s">
        <v>21</v>
      </c>
      <c r="M153">
        <v>10</v>
      </c>
      <c r="R153" s="7" t="str">
        <f>IF(EDATE(July[[#This Row],[Closed Date]],1)=31,"",EDATE(July[[#This Row],[Closed Date]],1))</f>
        <v/>
      </c>
    </row>
    <row r="154" spans="1:19" x14ac:dyDescent="0.25">
      <c r="A154" t="s">
        <v>197</v>
      </c>
      <c r="B154" s="6">
        <v>75215</v>
      </c>
      <c r="E154" t="s">
        <v>277</v>
      </c>
      <c r="F154" t="s">
        <v>22</v>
      </c>
      <c r="G154">
        <v>4</v>
      </c>
      <c r="H154" t="s">
        <v>28</v>
      </c>
      <c r="I154" t="s">
        <v>53</v>
      </c>
      <c r="J154" t="s">
        <v>36</v>
      </c>
      <c r="K154" s="9">
        <v>44756</v>
      </c>
      <c r="L154" t="s">
        <v>21</v>
      </c>
      <c r="M154">
        <v>29</v>
      </c>
      <c r="R154" s="7" t="str">
        <f>IF(EDATE(July[[#This Row],[Closed Date]],1)=31,"",EDATE(July[[#This Row],[Closed Date]],1))</f>
        <v/>
      </c>
    </row>
    <row r="155" spans="1:19" x14ac:dyDescent="0.25">
      <c r="A155" t="s">
        <v>109</v>
      </c>
      <c r="B155" s="6">
        <v>75208</v>
      </c>
      <c r="E155" t="s">
        <v>313</v>
      </c>
      <c r="F155" t="s">
        <v>22</v>
      </c>
      <c r="G155">
        <v>4</v>
      </c>
      <c r="H155" t="s">
        <v>28</v>
      </c>
      <c r="I155" t="s">
        <v>31</v>
      </c>
      <c r="J155" t="s">
        <v>36</v>
      </c>
      <c r="K155" s="9">
        <v>44756</v>
      </c>
      <c r="L155" t="s">
        <v>20</v>
      </c>
      <c r="Q155" s="7">
        <v>44756</v>
      </c>
      <c r="R155" s="7">
        <f>IF(EDATE(July[[#This Row],[Closed Date]],1)=31,"",EDATE(July[[#This Row],[Closed Date]],1))</f>
        <v>44787</v>
      </c>
      <c r="S155" t="s">
        <v>20</v>
      </c>
    </row>
    <row r="156" spans="1:19" x14ac:dyDescent="0.25">
      <c r="A156" t="s">
        <v>116</v>
      </c>
      <c r="B156" s="6">
        <v>75211</v>
      </c>
      <c r="E156" t="s">
        <v>308</v>
      </c>
      <c r="F156" t="s">
        <v>23</v>
      </c>
      <c r="G156">
        <v>5</v>
      </c>
      <c r="H156" t="s">
        <v>28</v>
      </c>
      <c r="I156" t="s">
        <v>31</v>
      </c>
      <c r="J156" t="s">
        <v>36</v>
      </c>
      <c r="K156" s="9">
        <v>44756</v>
      </c>
      <c r="L156" t="s">
        <v>20</v>
      </c>
      <c r="Q156" s="7">
        <v>44756</v>
      </c>
      <c r="R156" s="7">
        <f>IF(EDATE(July[[#This Row],[Closed Date]],1)=31,"",EDATE(July[[#This Row],[Closed Date]],1))</f>
        <v>44787</v>
      </c>
      <c r="S156" t="s">
        <v>20</v>
      </c>
    </row>
    <row r="157" spans="1:19" x14ac:dyDescent="0.25">
      <c r="A157" t="s">
        <v>80</v>
      </c>
      <c r="B157" s="6">
        <v>75249</v>
      </c>
      <c r="E157" t="s">
        <v>271</v>
      </c>
      <c r="F157" t="s">
        <v>23</v>
      </c>
      <c r="G157">
        <v>1</v>
      </c>
      <c r="H157" t="s">
        <v>28</v>
      </c>
      <c r="I157" t="s">
        <v>31</v>
      </c>
      <c r="J157" t="s">
        <v>36</v>
      </c>
      <c r="K157" s="9">
        <v>44756</v>
      </c>
      <c r="L157" t="s">
        <v>20</v>
      </c>
      <c r="Q157" s="7">
        <v>44757</v>
      </c>
      <c r="R157" s="7">
        <f>IF(EDATE(July[[#This Row],[Closed Date]],1)=31,"",EDATE(July[[#This Row],[Closed Date]],1))</f>
        <v>44788</v>
      </c>
      <c r="S157" t="s">
        <v>20</v>
      </c>
    </row>
    <row r="158" spans="1:19" x14ac:dyDescent="0.25">
      <c r="A158" t="s">
        <v>164</v>
      </c>
      <c r="B158" s="6">
        <v>75232</v>
      </c>
      <c r="E158" t="s">
        <v>272</v>
      </c>
      <c r="F158" t="s">
        <v>23</v>
      </c>
      <c r="G158">
        <v>5</v>
      </c>
      <c r="H158" t="s">
        <v>28</v>
      </c>
      <c r="I158" t="s">
        <v>33</v>
      </c>
      <c r="J158" t="s">
        <v>38</v>
      </c>
      <c r="K158" s="9">
        <v>44756</v>
      </c>
      <c r="L158" t="s">
        <v>21</v>
      </c>
      <c r="M158">
        <v>25</v>
      </c>
      <c r="R158" s="7" t="str">
        <f>IF(EDATE(July[[#This Row],[Closed Date]],1)=31,"",EDATE(July[[#This Row],[Closed Date]],1))</f>
        <v/>
      </c>
    </row>
    <row r="159" spans="1:19" x14ac:dyDescent="0.25">
      <c r="A159" t="s">
        <v>63</v>
      </c>
      <c r="B159" s="6">
        <v>75217</v>
      </c>
      <c r="E159" t="s">
        <v>291</v>
      </c>
      <c r="F159" t="s">
        <v>23</v>
      </c>
      <c r="G159">
        <v>3</v>
      </c>
      <c r="H159" t="s">
        <v>28</v>
      </c>
      <c r="I159" t="s">
        <v>53</v>
      </c>
      <c r="J159" t="s">
        <v>38</v>
      </c>
      <c r="K159" s="9">
        <v>44756</v>
      </c>
      <c r="L159" t="s">
        <v>21</v>
      </c>
      <c r="M159">
        <v>26</v>
      </c>
      <c r="R159" s="7" t="str">
        <f>IF(EDATE(July[[#This Row],[Closed Date]],1)=31,"",EDATE(July[[#This Row],[Closed Date]],1))</f>
        <v/>
      </c>
    </row>
    <row r="160" spans="1:19" x14ac:dyDescent="0.25">
      <c r="A160" t="s">
        <v>75</v>
      </c>
      <c r="B160" s="6">
        <v>75214</v>
      </c>
      <c r="E160" t="s">
        <v>296</v>
      </c>
      <c r="F160" t="s">
        <v>22</v>
      </c>
      <c r="G160">
        <v>3</v>
      </c>
      <c r="H160" t="s">
        <v>32</v>
      </c>
      <c r="I160" t="s">
        <v>31</v>
      </c>
      <c r="K160" s="9">
        <v>44756</v>
      </c>
      <c r="L160" t="s">
        <v>20</v>
      </c>
      <c r="Q160" s="7">
        <v>44756</v>
      </c>
      <c r="R160" s="7">
        <f>IF(EDATE(July[[#This Row],[Closed Date]],1)=31,"",EDATE(July[[#This Row],[Closed Date]],1))</f>
        <v>44787</v>
      </c>
      <c r="S160" t="s">
        <v>20</v>
      </c>
    </row>
    <row r="161" spans="1:19" x14ac:dyDescent="0.25">
      <c r="A161" t="s">
        <v>248</v>
      </c>
      <c r="B161" s="6">
        <v>75235</v>
      </c>
      <c r="E161" t="s">
        <v>283</v>
      </c>
      <c r="F161" t="s">
        <v>22</v>
      </c>
      <c r="G161">
        <v>2</v>
      </c>
      <c r="H161" t="s">
        <v>28</v>
      </c>
      <c r="I161" t="s">
        <v>31</v>
      </c>
      <c r="K161" s="9">
        <v>44756</v>
      </c>
      <c r="L161" t="s">
        <v>20</v>
      </c>
      <c r="Q161" s="7">
        <v>44756</v>
      </c>
      <c r="R161" s="7">
        <f>IF(EDATE(July[[#This Row],[Closed Date]],1)=31,"",EDATE(July[[#This Row],[Closed Date]],1))</f>
        <v>44787</v>
      </c>
      <c r="S161" t="s">
        <v>20</v>
      </c>
    </row>
    <row r="162" spans="1:19" x14ac:dyDescent="0.25">
      <c r="A162" t="s">
        <v>118</v>
      </c>
      <c r="B162" s="6">
        <v>75241</v>
      </c>
      <c r="E162" t="s">
        <v>299</v>
      </c>
      <c r="F162" t="s">
        <v>22</v>
      </c>
      <c r="G162">
        <v>4</v>
      </c>
      <c r="H162" t="s">
        <v>32</v>
      </c>
      <c r="I162" t="s">
        <v>31</v>
      </c>
      <c r="J162" t="s">
        <v>52</v>
      </c>
      <c r="K162" s="9">
        <v>44757</v>
      </c>
      <c r="L162" t="s">
        <v>20</v>
      </c>
      <c r="Q162" s="7">
        <v>44757</v>
      </c>
      <c r="R162" s="7">
        <f>IF(EDATE(July[[#This Row],[Closed Date]],1)=31,"",EDATE(July[[#This Row],[Closed Date]],1))</f>
        <v>44788</v>
      </c>
      <c r="S162" t="s">
        <v>20</v>
      </c>
    </row>
    <row r="163" spans="1:19" x14ac:dyDescent="0.25">
      <c r="A163" t="s">
        <v>117</v>
      </c>
      <c r="B163" s="13">
        <v>75229</v>
      </c>
      <c r="E163" t="s">
        <v>287</v>
      </c>
      <c r="F163" t="s">
        <v>22</v>
      </c>
      <c r="G163">
        <v>6</v>
      </c>
      <c r="H163" t="s">
        <v>32</v>
      </c>
      <c r="I163" t="s">
        <v>34</v>
      </c>
      <c r="J163" t="s">
        <v>52</v>
      </c>
      <c r="K163" s="9">
        <v>44757</v>
      </c>
      <c r="L163" t="s">
        <v>20</v>
      </c>
      <c r="N163" t="s">
        <v>47</v>
      </c>
      <c r="Q163" s="7">
        <v>44763</v>
      </c>
      <c r="R163" s="7">
        <f>IF(EDATE(July[[#This Row],[Closed Date]],1)=31,"",EDATE(July[[#This Row],[Closed Date]],1))</f>
        <v>44794</v>
      </c>
      <c r="S163" t="s">
        <v>20</v>
      </c>
    </row>
    <row r="164" spans="1:19" x14ac:dyDescent="0.25">
      <c r="A164" t="s">
        <v>209</v>
      </c>
      <c r="B164" s="6">
        <v>75253</v>
      </c>
      <c r="E164" t="s">
        <v>301</v>
      </c>
      <c r="F164" t="s">
        <v>22</v>
      </c>
      <c r="G164">
        <v>5</v>
      </c>
      <c r="H164" t="s">
        <v>28</v>
      </c>
      <c r="I164" t="s">
        <v>31</v>
      </c>
      <c r="J164" t="s">
        <v>41</v>
      </c>
      <c r="K164" s="9">
        <v>44757</v>
      </c>
      <c r="L164" t="s">
        <v>20</v>
      </c>
      <c r="Q164" s="7">
        <v>44757</v>
      </c>
      <c r="R164" s="7">
        <f>IF(EDATE(July[[#This Row],[Closed Date]],1)=31,"",EDATE(July[[#This Row],[Closed Date]],1))</f>
        <v>44788</v>
      </c>
      <c r="S164" t="s">
        <v>20</v>
      </c>
    </row>
    <row r="165" spans="1:19" x14ac:dyDescent="0.25">
      <c r="A165" t="s">
        <v>116</v>
      </c>
      <c r="B165" s="6">
        <v>75231</v>
      </c>
      <c r="E165" t="s">
        <v>267</v>
      </c>
      <c r="F165" t="s">
        <v>23</v>
      </c>
      <c r="G165">
        <v>4</v>
      </c>
      <c r="H165" t="s">
        <v>28</v>
      </c>
      <c r="I165" t="s">
        <v>31</v>
      </c>
      <c r="J165" t="s">
        <v>41</v>
      </c>
      <c r="K165" s="9">
        <v>44757</v>
      </c>
      <c r="L165" t="s">
        <v>20</v>
      </c>
      <c r="Q165" s="7">
        <v>44757</v>
      </c>
      <c r="R165" s="7">
        <f>IF(EDATE(July[[#This Row],[Closed Date]],1)=31,"",EDATE(July[[#This Row],[Closed Date]],1))</f>
        <v>44788</v>
      </c>
      <c r="S165" t="s">
        <v>20</v>
      </c>
    </row>
    <row r="166" spans="1:19" x14ac:dyDescent="0.25">
      <c r="A166" t="s">
        <v>152</v>
      </c>
      <c r="B166" s="6">
        <v>75236</v>
      </c>
      <c r="E166" t="s">
        <v>297</v>
      </c>
      <c r="F166" t="s">
        <v>22</v>
      </c>
      <c r="G166">
        <v>3</v>
      </c>
      <c r="H166" t="s">
        <v>28</v>
      </c>
      <c r="I166" t="s">
        <v>33</v>
      </c>
      <c r="J166" t="s">
        <v>40</v>
      </c>
      <c r="K166" s="9">
        <v>44757</v>
      </c>
      <c r="L166" t="s">
        <v>21</v>
      </c>
      <c r="M166">
        <v>19</v>
      </c>
      <c r="R166" s="7" t="str">
        <f>IF(EDATE(July[[#This Row],[Closed Date]],1)=31,"",EDATE(July[[#This Row],[Closed Date]],1))</f>
        <v/>
      </c>
    </row>
    <row r="167" spans="1:19" x14ac:dyDescent="0.25">
      <c r="A167" t="s">
        <v>119</v>
      </c>
      <c r="B167" s="6">
        <v>75211</v>
      </c>
      <c r="E167" t="s">
        <v>301</v>
      </c>
      <c r="F167" t="s">
        <v>22</v>
      </c>
      <c r="G167">
        <v>1</v>
      </c>
      <c r="H167" t="s">
        <v>28</v>
      </c>
      <c r="I167" t="s">
        <v>33</v>
      </c>
      <c r="J167" t="s">
        <v>40</v>
      </c>
      <c r="K167" s="9">
        <v>44757</v>
      </c>
      <c r="L167" t="s">
        <v>20</v>
      </c>
      <c r="M167">
        <v>29</v>
      </c>
      <c r="N167" t="s">
        <v>320</v>
      </c>
      <c r="O167">
        <v>33</v>
      </c>
      <c r="P167">
        <v>400</v>
      </c>
      <c r="Q167" s="7">
        <v>44764</v>
      </c>
      <c r="R167" s="7">
        <f>IF(EDATE(July[[#This Row],[Closed Date]],1)=31,"",EDATE(July[[#This Row],[Closed Date]],1))</f>
        <v>44795</v>
      </c>
      <c r="S167" t="s">
        <v>20</v>
      </c>
    </row>
    <row r="168" spans="1:19" x14ac:dyDescent="0.25">
      <c r="A168" t="s">
        <v>59</v>
      </c>
      <c r="B168" s="6">
        <v>75203</v>
      </c>
      <c r="E168" t="s">
        <v>303</v>
      </c>
      <c r="F168" t="s">
        <v>23</v>
      </c>
      <c r="G168">
        <v>16</v>
      </c>
      <c r="H168" t="s">
        <v>28</v>
      </c>
      <c r="I168" t="s">
        <v>31</v>
      </c>
      <c r="J168" t="s">
        <v>40</v>
      </c>
      <c r="K168" s="9">
        <v>44757</v>
      </c>
      <c r="L168" t="s">
        <v>20</v>
      </c>
      <c r="Q168" s="7">
        <v>44757</v>
      </c>
      <c r="R168" s="7">
        <f>IF(EDATE(July[[#This Row],[Closed Date]],1)=31,"",EDATE(July[[#This Row],[Closed Date]],1))</f>
        <v>44788</v>
      </c>
      <c r="S168" t="s">
        <v>20</v>
      </c>
    </row>
    <row r="169" spans="1:19" x14ac:dyDescent="0.25">
      <c r="A169" t="s">
        <v>112</v>
      </c>
      <c r="B169" s="6">
        <v>75237</v>
      </c>
      <c r="E169" t="s">
        <v>315</v>
      </c>
      <c r="F169" t="s">
        <v>23</v>
      </c>
      <c r="G169">
        <v>1</v>
      </c>
      <c r="H169" t="s">
        <v>29</v>
      </c>
      <c r="I169" t="s">
        <v>31</v>
      </c>
      <c r="J169" t="s">
        <v>43</v>
      </c>
      <c r="K169" s="9">
        <v>44757</v>
      </c>
      <c r="L169" t="s">
        <v>20</v>
      </c>
      <c r="Q169" s="7">
        <v>44757</v>
      </c>
      <c r="R169" s="7">
        <f>IF(EDATE(July[[#This Row],[Closed Date]],1)=31,"",EDATE(July[[#This Row],[Closed Date]],1))</f>
        <v>44788</v>
      </c>
      <c r="S169" t="s">
        <v>20</v>
      </c>
    </row>
    <row r="170" spans="1:19" x14ac:dyDescent="0.25">
      <c r="A170" t="s">
        <v>212</v>
      </c>
      <c r="B170" s="6">
        <v>75223</v>
      </c>
      <c r="E170" t="s">
        <v>284</v>
      </c>
      <c r="F170" t="s">
        <v>23</v>
      </c>
      <c r="G170">
        <v>13</v>
      </c>
      <c r="H170" t="s">
        <v>28</v>
      </c>
      <c r="I170" t="s">
        <v>33</v>
      </c>
      <c r="J170" t="s">
        <v>36</v>
      </c>
      <c r="K170" s="9">
        <v>44757</v>
      </c>
      <c r="L170" t="s">
        <v>21</v>
      </c>
      <c r="M170">
        <v>19</v>
      </c>
      <c r="R170" s="7" t="str">
        <f>IF(EDATE(July[[#This Row],[Closed Date]],1)=31,"",EDATE(July[[#This Row],[Closed Date]],1))</f>
        <v/>
      </c>
    </row>
    <row r="171" spans="1:19" x14ac:dyDescent="0.25">
      <c r="A171" t="s">
        <v>156</v>
      </c>
      <c r="B171" s="6">
        <v>75215</v>
      </c>
      <c r="E171" t="s">
        <v>287</v>
      </c>
      <c r="F171" t="s">
        <v>22</v>
      </c>
      <c r="G171">
        <v>8</v>
      </c>
      <c r="H171" t="s">
        <v>28</v>
      </c>
      <c r="I171" t="s">
        <v>33</v>
      </c>
      <c r="J171" t="s">
        <v>38</v>
      </c>
      <c r="K171" s="9">
        <v>44757</v>
      </c>
      <c r="L171" t="s">
        <v>21</v>
      </c>
      <c r="M171">
        <v>23</v>
      </c>
      <c r="R171" s="7" t="str">
        <f>IF(EDATE(July[[#This Row],[Closed Date]],1)=31,"",EDATE(July[[#This Row],[Closed Date]],1))</f>
        <v/>
      </c>
    </row>
    <row r="172" spans="1:19" x14ac:dyDescent="0.25">
      <c r="A172" t="s">
        <v>86</v>
      </c>
      <c r="B172" s="6">
        <v>75229</v>
      </c>
      <c r="E172" t="s">
        <v>268</v>
      </c>
      <c r="F172" t="s">
        <v>22</v>
      </c>
      <c r="G172">
        <v>7</v>
      </c>
      <c r="H172" t="s">
        <v>30</v>
      </c>
      <c r="I172" t="s">
        <v>35</v>
      </c>
      <c r="K172" s="9">
        <v>44757</v>
      </c>
      <c r="L172" t="s">
        <v>21</v>
      </c>
      <c r="M172">
        <v>26</v>
      </c>
      <c r="R172" s="7" t="str">
        <f>IF(EDATE(July[[#This Row],[Closed Date]],1)=31,"",EDATE(July[[#This Row],[Closed Date]],1))</f>
        <v/>
      </c>
    </row>
    <row r="173" spans="1:19" x14ac:dyDescent="0.25">
      <c r="A173" t="s">
        <v>213</v>
      </c>
      <c r="B173" s="6">
        <v>75240</v>
      </c>
      <c r="E173" t="s">
        <v>288</v>
      </c>
      <c r="F173" t="s">
        <v>22</v>
      </c>
      <c r="G173">
        <v>1</v>
      </c>
      <c r="H173" t="s">
        <v>28</v>
      </c>
      <c r="I173" t="s">
        <v>31</v>
      </c>
      <c r="K173" s="12">
        <v>44757</v>
      </c>
      <c r="L173" t="s">
        <v>20</v>
      </c>
      <c r="Q173" s="7">
        <v>44757</v>
      </c>
      <c r="R173" s="7">
        <f>IF(EDATE(July[[#This Row],[Closed Date]],1)=31,"",EDATE(July[[#This Row],[Closed Date]],1))</f>
        <v>44788</v>
      </c>
      <c r="S173" t="s">
        <v>20</v>
      </c>
    </row>
    <row r="174" spans="1:19" x14ac:dyDescent="0.25">
      <c r="A174" t="s">
        <v>164</v>
      </c>
      <c r="B174" s="6">
        <v>75232</v>
      </c>
      <c r="E174" t="s">
        <v>270</v>
      </c>
      <c r="F174" t="s">
        <v>23</v>
      </c>
      <c r="G174">
        <v>3</v>
      </c>
      <c r="H174" t="s">
        <v>32</v>
      </c>
      <c r="I174" t="s">
        <v>34</v>
      </c>
      <c r="J174" t="s">
        <v>52</v>
      </c>
      <c r="K174" s="9">
        <v>44758</v>
      </c>
      <c r="L174" t="s">
        <v>21</v>
      </c>
      <c r="R174" s="7" t="str">
        <f>IF(EDATE(July[[#This Row],[Closed Date]],1)=31,"",EDATE(July[[#This Row],[Closed Date]],1))</f>
        <v/>
      </c>
    </row>
    <row r="175" spans="1:19" x14ac:dyDescent="0.25">
      <c r="A175" t="s">
        <v>118</v>
      </c>
      <c r="B175" s="6">
        <v>75205</v>
      </c>
      <c r="E175" t="s">
        <v>271</v>
      </c>
      <c r="F175" t="s">
        <v>22</v>
      </c>
      <c r="G175">
        <v>7</v>
      </c>
      <c r="H175" t="s">
        <v>32</v>
      </c>
      <c r="I175" t="s">
        <v>31</v>
      </c>
      <c r="J175" t="s">
        <v>52</v>
      </c>
      <c r="K175" s="9">
        <v>44758</v>
      </c>
      <c r="L175" t="s">
        <v>20</v>
      </c>
      <c r="Q175" s="7">
        <v>44758</v>
      </c>
      <c r="R175" s="7">
        <f>IF(EDATE(July[[#This Row],[Closed Date]],1)=31,"",EDATE(July[[#This Row],[Closed Date]],1))</f>
        <v>44789</v>
      </c>
      <c r="S175" t="s">
        <v>20</v>
      </c>
    </row>
    <row r="176" spans="1:19" x14ac:dyDescent="0.25">
      <c r="A176" t="s">
        <v>125</v>
      </c>
      <c r="B176" s="6">
        <v>75206</v>
      </c>
      <c r="E176" t="s">
        <v>289</v>
      </c>
      <c r="F176" t="s">
        <v>23</v>
      </c>
      <c r="G176">
        <v>5</v>
      </c>
      <c r="H176" t="s">
        <v>28</v>
      </c>
      <c r="I176" t="s">
        <v>53</v>
      </c>
      <c r="J176" t="s">
        <v>42</v>
      </c>
      <c r="K176" s="9">
        <v>44758</v>
      </c>
      <c r="L176" t="s">
        <v>20</v>
      </c>
      <c r="M176">
        <v>36</v>
      </c>
      <c r="N176" t="s">
        <v>54</v>
      </c>
      <c r="O176">
        <v>66</v>
      </c>
      <c r="P176">
        <v>55</v>
      </c>
      <c r="Q176" s="7">
        <v>44764</v>
      </c>
      <c r="R176" s="7">
        <f>IF(EDATE(July[[#This Row],[Closed Date]],1)=31,"",EDATE(July[[#This Row],[Closed Date]],1))</f>
        <v>44795</v>
      </c>
      <c r="S176" t="s">
        <v>20</v>
      </c>
    </row>
    <row r="177" spans="1:19" x14ac:dyDescent="0.25">
      <c r="A177" t="s">
        <v>238</v>
      </c>
      <c r="B177" s="6">
        <v>75220</v>
      </c>
      <c r="E177" t="s">
        <v>318</v>
      </c>
      <c r="F177" t="s">
        <v>23</v>
      </c>
      <c r="G177">
        <v>3</v>
      </c>
      <c r="H177" t="s">
        <v>28</v>
      </c>
      <c r="I177" t="s">
        <v>33</v>
      </c>
      <c r="J177" t="s">
        <v>39</v>
      </c>
      <c r="K177" s="9">
        <v>44758</v>
      </c>
      <c r="L177" t="s">
        <v>21</v>
      </c>
      <c r="M177">
        <v>22</v>
      </c>
      <c r="R177" s="7" t="str">
        <f>IF(EDATE(July[[#This Row],[Closed Date]],1)=31,"",EDATE(July[[#This Row],[Closed Date]],1))</f>
        <v/>
      </c>
    </row>
    <row r="178" spans="1:19" x14ac:dyDescent="0.25">
      <c r="A178" t="s">
        <v>129</v>
      </c>
      <c r="B178" s="6">
        <v>75218</v>
      </c>
      <c r="E178" t="s">
        <v>281</v>
      </c>
      <c r="F178" t="s">
        <v>22</v>
      </c>
      <c r="G178">
        <v>5</v>
      </c>
      <c r="H178" t="s">
        <v>28</v>
      </c>
      <c r="I178" t="s">
        <v>53</v>
      </c>
      <c r="J178" t="s">
        <v>39</v>
      </c>
      <c r="K178" s="9">
        <v>44758</v>
      </c>
      <c r="L178" t="s">
        <v>20</v>
      </c>
      <c r="M178">
        <v>32</v>
      </c>
      <c r="N178" t="s">
        <v>54</v>
      </c>
      <c r="O178">
        <v>65</v>
      </c>
      <c r="P178">
        <v>40</v>
      </c>
      <c r="Q178" s="7">
        <v>44765</v>
      </c>
      <c r="R178" s="7">
        <f>IF(EDATE(July[[#This Row],[Closed Date]],1)=31,"",EDATE(July[[#This Row],[Closed Date]],1))</f>
        <v>44796</v>
      </c>
      <c r="S178" t="s">
        <v>20</v>
      </c>
    </row>
    <row r="179" spans="1:19" x14ac:dyDescent="0.25">
      <c r="A179" t="s">
        <v>143</v>
      </c>
      <c r="B179" s="6">
        <v>75241</v>
      </c>
      <c r="E179" t="s">
        <v>273</v>
      </c>
      <c r="F179" t="s">
        <v>23</v>
      </c>
      <c r="G179">
        <v>2</v>
      </c>
      <c r="H179" t="s">
        <v>28</v>
      </c>
      <c r="I179" t="s">
        <v>33</v>
      </c>
      <c r="J179" t="s">
        <v>40</v>
      </c>
      <c r="K179" s="9">
        <v>44758</v>
      </c>
      <c r="L179" t="s">
        <v>21</v>
      </c>
      <c r="M179">
        <v>23</v>
      </c>
      <c r="R179" s="7" t="str">
        <f>IF(EDATE(July[[#This Row],[Closed Date]],1)=31,"",EDATE(July[[#This Row],[Closed Date]],1))</f>
        <v/>
      </c>
    </row>
    <row r="180" spans="1:19" x14ac:dyDescent="0.25">
      <c r="A180" t="s">
        <v>248</v>
      </c>
      <c r="B180" s="6">
        <v>75240</v>
      </c>
      <c r="E180" t="s">
        <v>271</v>
      </c>
      <c r="F180" t="s">
        <v>22</v>
      </c>
      <c r="G180">
        <v>0.25</v>
      </c>
      <c r="H180" t="s">
        <v>28</v>
      </c>
      <c r="I180" t="s">
        <v>31</v>
      </c>
      <c r="J180" t="s">
        <v>40</v>
      </c>
      <c r="K180" s="9">
        <v>44758</v>
      </c>
      <c r="L180" t="s">
        <v>20</v>
      </c>
      <c r="Q180" s="7">
        <v>44758</v>
      </c>
      <c r="R180" s="7">
        <f>IF(EDATE(July[[#This Row],[Closed Date]],1)=31,"",EDATE(July[[#This Row],[Closed Date]],1))</f>
        <v>44789</v>
      </c>
      <c r="S180" t="s">
        <v>20</v>
      </c>
    </row>
    <row r="181" spans="1:19" x14ac:dyDescent="0.25">
      <c r="A181" t="s">
        <v>119</v>
      </c>
      <c r="B181" s="6">
        <v>75203</v>
      </c>
      <c r="E181" t="s">
        <v>289</v>
      </c>
      <c r="F181" t="s">
        <v>23</v>
      </c>
      <c r="G181">
        <v>0.75</v>
      </c>
      <c r="H181" t="s">
        <v>28</v>
      </c>
      <c r="I181" t="s">
        <v>31</v>
      </c>
      <c r="J181" t="s">
        <v>36</v>
      </c>
      <c r="K181" s="9">
        <v>44758</v>
      </c>
      <c r="L181" t="s">
        <v>20</v>
      </c>
      <c r="Q181" s="7">
        <v>44758</v>
      </c>
      <c r="R181" s="7">
        <f>IF(EDATE(July[[#This Row],[Closed Date]],1)=31,"",EDATE(July[[#This Row],[Closed Date]],1))</f>
        <v>44789</v>
      </c>
      <c r="S181" t="s">
        <v>20</v>
      </c>
    </row>
    <row r="182" spans="1:19" x14ac:dyDescent="0.25">
      <c r="A182" t="s">
        <v>176</v>
      </c>
      <c r="B182" s="6">
        <v>75233</v>
      </c>
      <c r="E182" t="s">
        <v>278</v>
      </c>
      <c r="F182" t="s">
        <v>22</v>
      </c>
      <c r="G182">
        <v>3</v>
      </c>
      <c r="H182" t="s">
        <v>28</v>
      </c>
      <c r="I182" t="s">
        <v>53</v>
      </c>
      <c r="J182" t="s">
        <v>38</v>
      </c>
      <c r="K182" s="9">
        <v>44758</v>
      </c>
      <c r="L182" t="s">
        <v>21</v>
      </c>
      <c r="M182">
        <v>18</v>
      </c>
      <c r="R182" s="7" t="str">
        <f>IF(EDATE(July[[#This Row],[Closed Date]],1)=31,"",EDATE(July[[#This Row],[Closed Date]],1))</f>
        <v/>
      </c>
    </row>
    <row r="183" spans="1:19" x14ac:dyDescent="0.25">
      <c r="A183" t="s">
        <v>202</v>
      </c>
      <c r="B183" s="6">
        <v>75216</v>
      </c>
      <c r="E183" t="s">
        <v>277</v>
      </c>
      <c r="F183" t="s">
        <v>23</v>
      </c>
      <c r="G183">
        <v>4</v>
      </c>
      <c r="H183" t="s">
        <v>28</v>
      </c>
      <c r="I183" t="s">
        <v>31</v>
      </c>
      <c r="J183" t="s">
        <v>38</v>
      </c>
      <c r="K183" s="9">
        <v>44758</v>
      </c>
      <c r="L183" t="s">
        <v>20</v>
      </c>
      <c r="Q183" s="7">
        <v>44758</v>
      </c>
      <c r="R183" s="7">
        <f>IF(EDATE(July[[#This Row],[Closed Date]],1)=31,"",EDATE(July[[#This Row],[Closed Date]],1))</f>
        <v>44789</v>
      </c>
      <c r="S183" t="s">
        <v>21</v>
      </c>
    </row>
    <row r="184" spans="1:19" x14ac:dyDescent="0.25">
      <c r="A184" t="s">
        <v>67</v>
      </c>
      <c r="B184" s="6">
        <v>75232</v>
      </c>
      <c r="E184" t="s">
        <v>304</v>
      </c>
      <c r="F184" t="s">
        <v>22</v>
      </c>
      <c r="G184">
        <v>3</v>
      </c>
      <c r="H184" t="s">
        <v>32</v>
      </c>
      <c r="I184" t="s">
        <v>34</v>
      </c>
      <c r="K184" s="9">
        <v>44758</v>
      </c>
      <c r="L184" t="s">
        <v>20</v>
      </c>
      <c r="Q184" s="7">
        <v>44763</v>
      </c>
      <c r="R184" s="7">
        <f>IF(EDATE(July[[#This Row],[Closed Date]],1)=31,"",EDATE(July[[#This Row],[Closed Date]],1))</f>
        <v>44794</v>
      </c>
      <c r="S184" t="s">
        <v>20</v>
      </c>
    </row>
    <row r="185" spans="1:19" x14ac:dyDescent="0.25">
      <c r="A185" t="s">
        <v>201</v>
      </c>
      <c r="B185" s="6">
        <v>75201</v>
      </c>
      <c r="E185" t="s">
        <v>276</v>
      </c>
      <c r="F185" t="s">
        <v>23</v>
      </c>
      <c r="G185">
        <v>13</v>
      </c>
      <c r="H185" t="s">
        <v>28</v>
      </c>
      <c r="I185" t="s">
        <v>31</v>
      </c>
      <c r="K185" s="9">
        <v>44758</v>
      </c>
      <c r="L185" t="s">
        <v>20</v>
      </c>
      <c r="Q185" s="7">
        <v>44758</v>
      </c>
      <c r="R185" s="7">
        <f>IF(EDATE(July[[#This Row],[Closed Date]],1)=31,"",EDATE(July[[#This Row],[Closed Date]],1))</f>
        <v>44789</v>
      </c>
      <c r="S185" t="s">
        <v>20</v>
      </c>
    </row>
    <row r="186" spans="1:19" x14ac:dyDescent="0.25">
      <c r="A186" t="s">
        <v>138</v>
      </c>
      <c r="B186" s="6">
        <v>75226</v>
      </c>
      <c r="E186" t="s">
        <v>279</v>
      </c>
      <c r="F186" t="s">
        <v>22</v>
      </c>
      <c r="G186">
        <v>7</v>
      </c>
      <c r="H186" t="s">
        <v>32</v>
      </c>
      <c r="I186" t="s">
        <v>31</v>
      </c>
      <c r="J186" t="s">
        <v>52</v>
      </c>
      <c r="K186" s="9">
        <v>44759</v>
      </c>
      <c r="L186" t="s">
        <v>20</v>
      </c>
      <c r="Q186" s="7">
        <v>44759</v>
      </c>
      <c r="R186" s="7">
        <f>IF(EDATE(July[[#This Row],[Closed Date]],1)=31,"",EDATE(July[[#This Row],[Closed Date]],1))</f>
        <v>44790</v>
      </c>
      <c r="S186" t="s">
        <v>20</v>
      </c>
    </row>
    <row r="187" spans="1:19" x14ac:dyDescent="0.25">
      <c r="A187" t="s">
        <v>88</v>
      </c>
      <c r="B187" s="6">
        <v>75201</v>
      </c>
      <c r="E187" t="s">
        <v>300</v>
      </c>
      <c r="F187" t="s">
        <v>22</v>
      </c>
      <c r="G187">
        <v>2</v>
      </c>
      <c r="H187" t="s">
        <v>28</v>
      </c>
      <c r="I187" t="s">
        <v>31</v>
      </c>
      <c r="J187" t="s">
        <v>41</v>
      </c>
      <c r="K187" s="9">
        <v>44759</v>
      </c>
      <c r="L187" t="s">
        <v>20</v>
      </c>
      <c r="Q187" s="7">
        <v>44760</v>
      </c>
      <c r="R187" s="7">
        <f>IF(EDATE(July[[#This Row],[Closed Date]],1)=31,"",EDATE(July[[#This Row],[Closed Date]],1))</f>
        <v>44791</v>
      </c>
      <c r="S187" t="s">
        <v>20</v>
      </c>
    </row>
    <row r="188" spans="1:19" x14ac:dyDescent="0.25">
      <c r="A188" t="s">
        <v>161</v>
      </c>
      <c r="B188" s="6">
        <v>75235</v>
      </c>
      <c r="E188" t="s">
        <v>269</v>
      </c>
      <c r="F188" t="s">
        <v>22</v>
      </c>
      <c r="G188">
        <v>9</v>
      </c>
      <c r="H188" t="s">
        <v>28</v>
      </c>
      <c r="I188" t="s">
        <v>53</v>
      </c>
      <c r="J188" t="s">
        <v>39</v>
      </c>
      <c r="K188" s="9">
        <v>44759</v>
      </c>
      <c r="L188" t="s">
        <v>21</v>
      </c>
      <c r="M188">
        <v>16</v>
      </c>
      <c r="R188" s="7" t="str">
        <f>IF(EDATE(July[[#This Row],[Closed Date]],1)=31,"",EDATE(July[[#This Row],[Closed Date]],1))</f>
        <v/>
      </c>
    </row>
    <row r="189" spans="1:19" x14ac:dyDescent="0.25">
      <c r="A189" t="s">
        <v>90</v>
      </c>
      <c r="B189" s="6">
        <v>75203</v>
      </c>
      <c r="E189" t="s">
        <v>291</v>
      </c>
      <c r="F189" t="s">
        <v>23</v>
      </c>
      <c r="G189">
        <v>0.5</v>
      </c>
      <c r="H189" t="s">
        <v>28</v>
      </c>
      <c r="I189" t="s">
        <v>33</v>
      </c>
      <c r="J189" t="s">
        <v>36</v>
      </c>
      <c r="K189" s="9">
        <v>44759</v>
      </c>
      <c r="L189" t="s">
        <v>21</v>
      </c>
      <c r="M189">
        <v>16</v>
      </c>
      <c r="R189" s="7" t="str">
        <f>IF(EDATE(July[[#This Row],[Closed Date]],1)=31,"",EDATE(July[[#This Row],[Closed Date]],1))</f>
        <v/>
      </c>
    </row>
    <row r="190" spans="1:19" x14ac:dyDescent="0.25">
      <c r="A190" t="s">
        <v>143</v>
      </c>
      <c r="B190" s="6">
        <v>75201</v>
      </c>
      <c r="E190" t="s">
        <v>271</v>
      </c>
      <c r="F190" t="s">
        <v>23</v>
      </c>
      <c r="G190">
        <v>1</v>
      </c>
      <c r="H190" t="s">
        <v>28</v>
      </c>
      <c r="I190" t="s">
        <v>31</v>
      </c>
      <c r="J190" t="s">
        <v>36</v>
      </c>
      <c r="K190" s="9">
        <v>44759</v>
      </c>
      <c r="L190" t="s">
        <v>20</v>
      </c>
      <c r="Q190" s="7">
        <v>44759</v>
      </c>
      <c r="R190" s="7">
        <f>IF(EDATE(July[[#This Row],[Closed Date]],1)=31,"",EDATE(July[[#This Row],[Closed Date]],1))</f>
        <v>44790</v>
      </c>
      <c r="S190" t="s">
        <v>20</v>
      </c>
    </row>
    <row r="191" spans="1:19" x14ac:dyDescent="0.25">
      <c r="A191" t="s">
        <v>228</v>
      </c>
      <c r="B191" s="6">
        <v>75237</v>
      </c>
      <c r="E191" t="s">
        <v>288</v>
      </c>
      <c r="F191" t="s">
        <v>22</v>
      </c>
      <c r="G191">
        <v>8</v>
      </c>
      <c r="H191" t="s">
        <v>30</v>
      </c>
      <c r="I191" t="s">
        <v>35</v>
      </c>
      <c r="K191" s="9">
        <v>44759</v>
      </c>
      <c r="L191" t="s">
        <v>20</v>
      </c>
      <c r="M191">
        <v>35</v>
      </c>
      <c r="N191" t="s">
        <v>48</v>
      </c>
      <c r="O191">
        <v>15</v>
      </c>
      <c r="P191">
        <v>450</v>
      </c>
      <c r="Q191" s="7">
        <v>44770</v>
      </c>
      <c r="R191" s="7">
        <f>IF(EDATE(July[[#This Row],[Closed Date]],1)=31,"",EDATE(July[[#This Row],[Closed Date]],1))</f>
        <v>44801</v>
      </c>
      <c r="S191" t="s">
        <v>20</v>
      </c>
    </row>
    <row r="192" spans="1:19" x14ac:dyDescent="0.25">
      <c r="A192" t="s">
        <v>244</v>
      </c>
      <c r="B192" s="6">
        <v>75226</v>
      </c>
      <c r="E192" t="s">
        <v>273</v>
      </c>
      <c r="F192" t="s">
        <v>23</v>
      </c>
      <c r="G192">
        <v>4</v>
      </c>
      <c r="H192" t="s">
        <v>32</v>
      </c>
      <c r="I192" t="s">
        <v>53</v>
      </c>
      <c r="K192" s="9">
        <v>44759</v>
      </c>
      <c r="L192" t="s">
        <v>21</v>
      </c>
      <c r="M192">
        <v>24</v>
      </c>
      <c r="R192" s="7" t="str">
        <f>IF(EDATE(July[[#This Row],[Closed Date]],1)=31,"",EDATE(July[[#This Row],[Closed Date]],1))</f>
        <v/>
      </c>
    </row>
    <row r="193" spans="1:19" x14ac:dyDescent="0.25">
      <c r="A193" t="s">
        <v>128</v>
      </c>
      <c r="B193" s="6">
        <v>75214</v>
      </c>
      <c r="E193" t="s">
        <v>286</v>
      </c>
      <c r="F193" t="s">
        <v>22</v>
      </c>
      <c r="G193">
        <v>1</v>
      </c>
      <c r="H193" t="s">
        <v>32</v>
      </c>
      <c r="I193" t="s">
        <v>31</v>
      </c>
      <c r="K193" s="9">
        <v>44759</v>
      </c>
      <c r="L193" t="s">
        <v>20</v>
      </c>
      <c r="Q193" s="7">
        <v>44759</v>
      </c>
      <c r="R193" s="7">
        <f>IF(EDATE(July[[#This Row],[Closed Date]],1)=31,"",EDATE(July[[#This Row],[Closed Date]],1))</f>
        <v>44790</v>
      </c>
      <c r="S193" t="s">
        <v>20</v>
      </c>
    </row>
    <row r="194" spans="1:19" x14ac:dyDescent="0.25">
      <c r="A194" t="s">
        <v>170</v>
      </c>
      <c r="B194" s="6">
        <v>75229</v>
      </c>
      <c r="E194" t="s">
        <v>290</v>
      </c>
      <c r="F194" t="s">
        <v>23</v>
      </c>
      <c r="G194">
        <v>2</v>
      </c>
      <c r="H194" t="s">
        <v>28</v>
      </c>
      <c r="I194" t="s">
        <v>31</v>
      </c>
      <c r="K194" s="9">
        <v>44759</v>
      </c>
      <c r="L194" t="s">
        <v>20</v>
      </c>
      <c r="Q194" s="7">
        <v>44759</v>
      </c>
      <c r="R194" s="7">
        <f>IF(EDATE(July[[#This Row],[Closed Date]],1)=31,"",EDATE(July[[#This Row],[Closed Date]],1))</f>
        <v>44790</v>
      </c>
      <c r="S194" t="s">
        <v>20</v>
      </c>
    </row>
    <row r="195" spans="1:19" x14ac:dyDescent="0.25">
      <c r="A195" t="s">
        <v>147</v>
      </c>
      <c r="B195" s="6">
        <v>75220</v>
      </c>
      <c r="E195" t="s">
        <v>305</v>
      </c>
      <c r="F195" t="s">
        <v>23</v>
      </c>
      <c r="G195">
        <v>7</v>
      </c>
      <c r="H195" t="s">
        <v>28</v>
      </c>
      <c r="I195" t="s">
        <v>31</v>
      </c>
      <c r="K195" s="9">
        <v>44759</v>
      </c>
      <c r="L195" t="s">
        <v>20</v>
      </c>
      <c r="Q195" s="7">
        <v>44759</v>
      </c>
      <c r="R195" s="7">
        <f>IF(EDATE(July[[#This Row],[Closed Date]],1)=31,"",EDATE(July[[#This Row],[Closed Date]],1))</f>
        <v>44790</v>
      </c>
      <c r="S195" t="s">
        <v>20</v>
      </c>
    </row>
    <row r="196" spans="1:19" x14ac:dyDescent="0.25">
      <c r="A196" t="s">
        <v>215</v>
      </c>
      <c r="B196" s="6">
        <v>75235</v>
      </c>
      <c r="E196" t="s">
        <v>267</v>
      </c>
      <c r="F196" t="s">
        <v>23</v>
      </c>
      <c r="G196">
        <v>0.75</v>
      </c>
      <c r="H196" t="s">
        <v>28</v>
      </c>
      <c r="I196" t="s">
        <v>31</v>
      </c>
      <c r="K196" s="9">
        <v>44759</v>
      </c>
      <c r="L196" t="s">
        <v>20</v>
      </c>
      <c r="Q196" s="7">
        <v>44759</v>
      </c>
      <c r="R196" s="7">
        <f>IF(EDATE(July[[#This Row],[Closed Date]],1)=31,"",EDATE(July[[#This Row],[Closed Date]],1))</f>
        <v>44790</v>
      </c>
      <c r="S196" t="s">
        <v>20</v>
      </c>
    </row>
    <row r="197" spans="1:19" x14ac:dyDescent="0.25">
      <c r="A197" t="s">
        <v>224</v>
      </c>
      <c r="B197" s="6">
        <v>75218</v>
      </c>
      <c r="E197" t="s">
        <v>288</v>
      </c>
      <c r="F197" t="s">
        <v>22</v>
      </c>
      <c r="G197">
        <v>7</v>
      </c>
      <c r="H197" t="s">
        <v>28</v>
      </c>
      <c r="I197" t="s">
        <v>31</v>
      </c>
      <c r="K197" s="9">
        <v>44759</v>
      </c>
      <c r="L197" t="s">
        <v>20</v>
      </c>
      <c r="Q197" s="7">
        <v>44759</v>
      </c>
      <c r="R197" s="7">
        <f>IF(EDATE(July[[#This Row],[Closed Date]],1)=31,"",EDATE(July[[#This Row],[Closed Date]],1))</f>
        <v>44790</v>
      </c>
      <c r="S197" t="s">
        <v>20</v>
      </c>
    </row>
    <row r="198" spans="1:19" x14ac:dyDescent="0.25">
      <c r="A198" t="s">
        <v>243</v>
      </c>
      <c r="B198" s="6">
        <v>75201</v>
      </c>
      <c r="E198" t="s">
        <v>282</v>
      </c>
      <c r="F198" t="s">
        <v>22</v>
      </c>
      <c r="G198">
        <v>1</v>
      </c>
      <c r="H198" t="s">
        <v>28</v>
      </c>
      <c r="I198" t="s">
        <v>33</v>
      </c>
      <c r="J198" t="s">
        <v>42</v>
      </c>
      <c r="K198" s="9">
        <v>44760</v>
      </c>
      <c r="L198" t="s">
        <v>21</v>
      </c>
      <c r="M198">
        <v>18</v>
      </c>
      <c r="R198" s="7" t="str">
        <f>IF(EDATE(July[[#This Row],[Closed Date]],1)=31,"",EDATE(July[[#This Row],[Closed Date]],1))</f>
        <v/>
      </c>
    </row>
    <row r="199" spans="1:19" x14ac:dyDescent="0.25">
      <c r="A199" t="s">
        <v>225</v>
      </c>
      <c r="B199" s="6">
        <v>75212</v>
      </c>
      <c r="E199" t="s">
        <v>319</v>
      </c>
      <c r="F199" t="s">
        <v>22</v>
      </c>
      <c r="G199">
        <v>1</v>
      </c>
      <c r="H199" t="s">
        <v>28</v>
      </c>
      <c r="I199" t="s">
        <v>33</v>
      </c>
      <c r="J199" t="s">
        <v>39</v>
      </c>
      <c r="K199" s="9">
        <v>44760</v>
      </c>
      <c r="L199" t="s">
        <v>21</v>
      </c>
      <c r="M199">
        <v>20</v>
      </c>
      <c r="R199" s="7" t="str">
        <f>IF(EDATE(July[[#This Row],[Closed Date]],1)=31,"",EDATE(July[[#This Row],[Closed Date]],1))</f>
        <v/>
      </c>
    </row>
    <row r="200" spans="1:19" x14ac:dyDescent="0.25">
      <c r="A200" t="s">
        <v>230</v>
      </c>
      <c r="B200" s="6">
        <v>75240</v>
      </c>
      <c r="E200" t="s">
        <v>312</v>
      </c>
      <c r="F200" t="s">
        <v>22</v>
      </c>
      <c r="G200">
        <v>2</v>
      </c>
      <c r="H200" t="s">
        <v>28</v>
      </c>
      <c r="I200" t="s">
        <v>33</v>
      </c>
      <c r="J200" t="s">
        <v>40</v>
      </c>
      <c r="K200" s="9">
        <v>44760</v>
      </c>
      <c r="L200" t="s">
        <v>21</v>
      </c>
      <c r="M200">
        <v>15</v>
      </c>
      <c r="R200" s="7" t="str">
        <f>IF(EDATE(July[[#This Row],[Closed Date]],1)=31,"",EDATE(July[[#This Row],[Closed Date]],1))</f>
        <v/>
      </c>
    </row>
    <row r="201" spans="1:19" x14ac:dyDescent="0.25">
      <c r="A201" t="s">
        <v>91</v>
      </c>
      <c r="B201" s="6">
        <v>75232</v>
      </c>
      <c r="E201" t="s">
        <v>311</v>
      </c>
      <c r="F201" t="s">
        <v>23</v>
      </c>
      <c r="G201">
        <v>2</v>
      </c>
      <c r="H201" t="s">
        <v>28</v>
      </c>
      <c r="I201" t="s">
        <v>33</v>
      </c>
      <c r="J201" t="s">
        <v>36</v>
      </c>
      <c r="K201" s="9">
        <v>44760</v>
      </c>
      <c r="L201" t="s">
        <v>20</v>
      </c>
      <c r="M201">
        <v>25</v>
      </c>
      <c r="N201" t="s">
        <v>55</v>
      </c>
      <c r="O201">
        <v>59</v>
      </c>
      <c r="P201">
        <v>125</v>
      </c>
      <c r="Q201" s="7">
        <v>44766</v>
      </c>
      <c r="R201" s="7">
        <f>IF(EDATE(July[[#This Row],[Closed Date]],1)=31,"",EDATE(July[[#This Row],[Closed Date]],1))</f>
        <v>44797</v>
      </c>
      <c r="S201" t="s">
        <v>20</v>
      </c>
    </row>
    <row r="202" spans="1:19" x14ac:dyDescent="0.25">
      <c r="A202" t="s">
        <v>187</v>
      </c>
      <c r="B202" s="6">
        <v>75231</v>
      </c>
      <c r="E202" t="s">
        <v>294</v>
      </c>
      <c r="F202" t="s">
        <v>22</v>
      </c>
      <c r="G202">
        <v>5</v>
      </c>
      <c r="H202" t="s">
        <v>28</v>
      </c>
      <c r="I202" t="s">
        <v>33</v>
      </c>
      <c r="J202" t="s">
        <v>38</v>
      </c>
      <c r="K202" s="9">
        <v>44760</v>
      </c>
      <c r="L202" t="s">
        <v>21</v>
      </c>
      <c r="M202">
        <v>19</v>
      </c>
      <c r="R202" s="7" t="str">
        <f>IF(EDATE(July[[#This Row],[Closed Date]],1)=31,"",EDATE(July[[#This Row],[Closed Date]],1))</f>
        <v/>
      </c>
    </row>
    <row r="203" spans="1:19" x14ac:dyDescent="0.25">
      <c r="A203" t="s">
        <v>191</v>
      </c>
      <c r="B203" s="6">
        <v>75201</v>
      </c>
      <c r="E203" t="s">
        <v>274</v>
      </c>
      <c r="F203" t="s">
        <v>23</v>
      </c>
      <c r="G203">
        <v>1</v>
      </c>
      <c r="H203" t="s">
        <v>30</v>
      </c>
      <c r="I203" t="s">
        <v>34</v>
      </c>
      <c r="K203" s="9">
        <v>44760</v>
      </c>
      <c r="L203" t="s">
        <v>21</v>
      </c>
      <c r="R203" s="7" t="str">
        <f>IF(EDATE(July[[#This Row],[Closed Date]],1)=31,"",EDATE(July[[#This Row],[Closed Date]],1))</f>
        <v/>
      </c>
    </row>
    <row r="204" spans="1:19" x14ac:dyDescent="0.25">
      <c r="A204" t="s">
        <v>151</v>
      </c>
      <c r="B204" s="6">
        <v>75212</v>
      </c>
      <c r="E204" t="s">
        <v>270</v>
      </c>
      <c r="F204" t="s">
        <v>22</v>
      </c>
      <c r="G204">
        <v>2</v>
      </c>
      <c r="H204" t="s">
        <v>29</v>
      </c>
      <c r="I204" t="s">
        <v>34</v>
      </c>
      <c r="K204" s="9">
        <v>44760</v>
      </c>
      <c r="L204" t="s">
        <v>20</v>
      </c>
      <c r="N204" t="s">
        <v>49</v>
      </c>
      <c r="Q204" s="7">
        <v>44766</v>
      </c>
      <c r="R204" s="7">
        <f>IF(EDATE(July[[#This Row],[Closed Date]],1)=31,"",EDATE(July[[#This Row],[Closed Date]],1))</f>
        <v>44797</v>
      </c>
      <c r="S204" t="s">
        <v>20</v>
      </c>
    </row>
    <row r="205" spans="1:19" x14ac:dyDescent="0.25">
      <c r="A205" t="s">
        <v>196</v>
      </c>
      <c r="B205" s="6">
        <v>75254</v>
      </c>
      <c r="E205" t="s">
        <v>281</v>
      </c>
      <c r="F205" t="s">
        <v>23</v>
      </c>
      <c r="G205">
        <v>6</v>
      </c>
      <c r="H205" t="s">
        <v>28</v>
      </c>
      <c r="I205" t="s">
        <v>31</v>
      </c>
      <c r="K205" s="9">
        <v>44760</v>
      </c>
      <c r="L205" t="s">
        <v>20</v>
      </c>
      <c r="Q205" s="7">
        <v>44760</v>
      </c>
      <c r="R205" s="7">
        <f>IF(EDATE(July[[#This Row],[Closed Date]],1)=31,"",EDATE(July[[#This Row],[Closed Date]],1))</f>
        <v>44791</v>
      </c>
      <c r="S205" t="s">
        <v>20</v>
      </c>
    </row>
    <row r="206" spans="1:19" x14ac:dyDescent="0.25">
      <c r="A206" t="s">
        <v>136</v>
      </c>
      <c r="B206" s="6">
        <v>75219</v>
      </c>
      <c r="E206" t="s">
        <v>274</v>
      </c>
      <c r="F206" t="s">
        <v>22</v>
      </c>
      <c r="G206">
        <v>1</v>
      </c>
      <c r="H206" t="s">
        <v>28</v>
      </c>
      <c r="I206" t="s">
        <v>33</v>
      </c>
      <c r="J206" t="s">
        <v>40</v>
      </c>
      <c r="K206" s="9">
        <v>44761</v>
      </c>
      <c r="L206" t="s">
        <v>21</v>
      </c>
      <c r="M206">
        <v>23</v>
      </c>
      <c r="R206" s="7" t="str">
        <f>IF(EDATE(July[[#This Row],[Closed Date]],1)=31,"",EDATE(July[[#This Row],[Closed Date]],1))</f>
        <v/>
      </c>
    </row>
    <row r="207" spans="1:19" x14ac:dyDescent="0.25">
      <c r="A207" t="s">
        <v>59</v>
      </c>
      <c r="B207" s="6">
        <v>75287</v>
      </c>
      <c r="E207" t="s">
        <v>266</v>
      </c>
      <c r="F207" t="s">
        <v>22</v>
      </c>
      <c r="G207">
        <v>10</v>
      </c>
      <c r="H207" t="s">
        <v>28</v>
      </c>
      <c r="I207" t="s">
        <v>33</v>
      </c>
      <c r="J207" t="s">
        <v>40</v>
      </c>
      <c r="K207" s="9">
        <v>44761</v>
      </c>
      <c r="L207" t="s">
        <v>21</v>
      </c>
      <c r="M207">
        <v>21</v>
      </c>
      <c r="R207" s="7" t="str">
        <f>IF(EDATE(July[[#This Row],[Closed Date]],1)=31,"",EDATE(July[[#This Row],[Closed Date]],1))</f>
        <v/>
      </c>
    </row>
    <row r="208" spans="1:19" x14ac:dyDescent="0.25">
      <c r="A208" t="s">
        <v>149</v>
      </c>
      <c r="B208" s="6">
        <v>75228</v>
      </c>
      <c r="E208" t="s">
        <v>283</v>
      </c>
      <c r="F208" t="s">
        <v>23</v>
      </c>
      <c r="G208">
        <v>6</v>
      </c>
      <c r="H208" t="s">
        <v>28</v>
      </c>
      <c r="I208" t="s">
        <v>53</v>
      </c>
      <c r="J208" t="s">
        <v>40</v>
      </c>
      <c r="K208" s="9">
        <v>44761</v>
      </c>
      <c r="L208" t="s">
        <v>21</v>
      </c>
      <c r="M208">
        <v>28</v>
      </c>
      <c r="R208" s="7" t="str">
        <f>IF(EDATE(July[[#This Row],[Closed Date]],1)=31,"",EDATE(July[[#This Row],[Closed Date]],1))</f>
        <v/>
      </c>
    </row>
    <row r="209" spans="1:19" x14ac:dyDescent="0.25">
      <c r="A209" t="s">
        <v>156</v>
      </c>
      <c r="B209" s="6">
        <v>75237</v>
      </c>
      <c r="E209" t="s">
        <v>285</v>
      </c>
      <c r="F209" t="s">
        <v>22</v>
      </c>
      <c r="G209">
        <v>8</v>
      </c>
      <c r="H209" t="s">
        <v>28</v>
      </c>
      <c r="I209" t="s">
        <v>33</v>
      </c>
      <c r="J209" t="s">
        <v>40</v>
      </c>
      <c r="K209" s="9">
        <v>44761</v>
      </c>
      <c r="L209" t="s">
        <v>20</v>
      </c>
      <c r="M209">
        <v>31</v>
      </c>
      <c r="N209" t="s">
        <v>320</v>
      </c>
      <c r="O209">
        <v>34</v>
      </c>
      <c r="P209">
        <v>450</v>
      </c>
      <c r="Q209" s="7">
        <v>44766</v>
      </c>
      <c r="R209" s="7">
        <f>IF(EDATE(July[[#This Row],[Closed Date]],1)=31,"",EDATE(July[[#This Row],[Closed Date]],1))</f>
        <v>44797</v>
      </c>
      <c r="S209" t="s">
        <v>20</v>
      </c>
    </row>
    <row r="210" spans="1:19" x14ac:dyDescent="0.25">
      <c r="A210" t="s">
        <v>123</v>
      </c>
      <c r="B210" s="6">
        <v>75218</v>
      </c>
      <c r="E210" t="s">
        <v>291</v>
      </c>
      <c r="F210" t="s">
        <v>23</v>
      </c>
      <c r="G210">
        <v>4</v>
      </c>
      <c r="H210" t="s">
        <v>28</v>
      </c>
      <c r="I210" t="s">
        <v>33</v>
      </c>
      <c r="J210" t="s">
        <v>40</v>
      </c>
      <c r="K210" s="9">
        <v>44761</v>
      </c>
      <c r="L210" t="s">
        <v>20</v>
      </c>
      <c r="M210">
        <v>32</v>
      </c>
      <c r="N210" t="s">
        <v>56</v>
      </c>
      <c r="O210">
        <v>39</v>
      </c>
      <c r="P210">
        <v>350</v>
      </c>
      <c r="Q210" s="7">
        <v>44767</v>
      </c>
      <c r="R210" s="7">
        <f>IF(EDATE(July[[#This Row],[Closed Date]],1)=31,"",EDATE(July[[#This Row],[Closed Date]],1))</f>
        <v>44798</v>
      </c>
      <c r="S210" t="s">
        <v>20</v>
      </c>
    </row>
    <row r="211" spans="1:19" x14ac:dyDescent="0.25">
      <c r="A211" t="s">
        <v>144</v>
      </c>
      <c r="B211" s="6">
        <v>75214</v>
      </c>
      <c r="E211" t="s">
        <v>276</v>
      </c>
      <c r="F211" t="s">
        <v>22</v>
      </c>
      <c r="G211">
        <v>4</v>
      </c>
      <c r="H211" t="s">
        <v>28</v>
      </c>
      <c r="I211" t="s">
        <v>31</v>
      </c>
      <c r="J211" t="s">
        <v>40</v>
      </c>
      <c r="K211" s="9">
        <v>44761</v>
      </c>
      <c r="L211" t="s">
        <v>20</v>
      </c>
      <c r="Q211" s="7">
        <v>44761</v>
      </c>
      <c r="R211" s="7">
        <f>IF(EDATE(July[[#This Row],[Closed Date]],1)=31,"",EDATE(July[[#This Row],[Closed Date]],1))</f>
        <v>44792</v>
      </c>
      <c r="S211" t="s">
        <v>20</v>
      </c>
    </row>
    <row r="212" spans="1:19" x14ac:dyDescent="0.25">
      <c r="A212" t="s">
        <v>178</v>
      </c>
      <c r="B212" s="6">
        <v>75226</v>
      </c>
      <c r="E212" t="s">
        <v>285</v>
      </c>
      <c r="F212" t="s">
        <v>23</v>
      </c>
      <c r="G212">
        <v>6</v>
      </c>
      <c r="H212" t="s">
        <v>28</v>
      </c>
      <c r="I212" t="s">
        <v>31</v>
      </c>
      <c r="J212" t="s">
        <v>40</v>
      </c>
      <c r="K212" s="9">
        <v>44761</v>
      </c>
      <c r="L212" t="s">
        <v>20</v>
      </c>
      <c r="Q212" s="7">
        <v>44761</v>
      </c>
      <c r="R212" s="7">
        <f>IF(EDATE(July[[#This Row],[Closed Date]],1)=31,"",EDATE(July[[#This Row],[Closed Date]],1))</f>
        <v>44792</v>
      </c>
      <c r="S212" t="s">
        <v>20</v>
      </c>
    </row>
    <row r="213" spans="1:19" x14ac:dyDescent="0.25">
      <c r="A213" t="s">
        <v>124</v>
      </c>
      <c r="B213" s="6">
        <v>75220</v>
      </c>
      <c r="E213" t="s">
        <v>315</v>
      </c>
      <c r="F213" t="s">
        <v>23</v>
      </c>
      <c r="G213">
        <v>1</v>
      </c>
      <c r="H213" t="s">
        <v>29</v>
      </c>
      <c r="I213" t="s">
        <v>31</v>
      </c>
      <c r="J213" t="s">
        <v>43</v>
      </c>
      <c r="K213" s="9">
        <v>44761</v>
      </c>
      <c r="L213" t="s">
        <v>20</v>
      </c>
      <c r="Q213" s="7">
        <v>44761</v>
      </c>
      <c r="R213" s="7">
        <f>IF(EDATE(July[[#This Row],[Closed Date]],1)=31,"",EDATE(July[[#This Row],[Closed Date]],1))</f>
        <v>44792</v>
      </c>
      <c r="S213" t="s">
        <v>20</v>
      </c>
    </row>
    <row r="214" spans="1:19" x14ac:dyDescent="0.25">
      <c r="A214" t="s">
        <v>253</v>
      </c>
      <c r="B214" s="6">
        <v>75237</v>
      </c>
      <c r="E214" t="s">
        <v>267</v>
      </c>
      <c r="F214" t="s">
        <v>23</v>
      </c>
      <c r="G214">
        <v>3</v>
      </c>
      <c r="H214" t="s">
        <v>28</v>
      </c>
      <c r="I214" t="s">
        <v>31</v>
      </c>
      <c r="J214" t="s">
        <v>38</v>
      </c>
      <c r="K214" s="9">
        <v>44761</v>
      </c>
      <c r="L214" t="s">
        <v>20</v>
      </c>
      <c r="Q214" s="7">
        <v>44761</v>
      </c>
      <c r="R214" s="7">
        <f>IF(EDATE(July[[#This Row],[Closed Date]],1)=31,"",EDATE(July[[#This Row],[Closed Date]],1))</f>
        <v>44792</v>
      </c>
      <c r="S214" t="s">
        <v>20</v>
      </c>
    </row>
    <row r="215" spans="1:19" x14ac:dyDescent="0.25">
      <c r="A215" t="s">
        <v>103</v>
      </c>
      <c r="B215" s="6">
        <v>75287</v>
      </c>
      <c r="E215" t="s">
        <v>292</v>
      </c>
      <c r="F215" t="s">
        <v>22</v>
      </c>
      <c r="H215" t="s">
        <v>28</v>
      </c>
      <c r="I215" t="s">
        <v>31</v>
      </c>
      <c r="J215" t="s">
        <v>38</v>
      </c>
      <c r="K215" s="9">
        <v>44761</v>
      </c>
      <c r="L215" t="s">
        <v>20</v>
      </c>
      <c r="Q215" s="7">
        <v>44761</v>
      </c>
      <c r="R215" s="7">
        <f>IF(EDATE(July[[#This Row],[Closed Date]],1)=31,"",EDATE(July[[#This Row],[Closed Date]],1))</f>
        <v>44792</v>
      </c>
      <c r="S215" t="s">
        <v>20</v>
      </c>
    </row>
    <row r="216" spans="1:19" x14ac:dyDescent="0.25">
      <c r="A216" t="s">
        <v>176</v>
      </c>
      <c r="B216" s="6">
        <v>75220</v>
      </c>
      <c r="E216" t="s">
        <v>278</v>
      </c>
      <c r="F216" t="s">
        <v>22</v>
      </c>
      <c r="G216">
        <v>8</v>
      </c>
      <c r="H216" t="s">
        <v>30</v>
      </c>
      <c r="I216" t="s">
        <v>31</v>
      </c>
      <c r="K216" s="9">
        <v>44761</v>
      </c>
      <c r="L216" t="s">
        <v>20</v>
      </c>
      <c r="Q216" s="7">
        <v>44761</v>
      </c>
      <c r="R216" s="7">
        <f>IF(EDATE(July[[#This Row],[Closed Date]],1)=31,"",EDATE(July[[#This Row],[Closed Date]],1))</f>
        <v>44792</v>
      </c>
      <c r="S216" t="s">
        <v>20</v>
      </c>
    </row>
    <row r="217" spans="1:19" x14ac:dyDescent="0.25">
      <c r="A217" t="s">
        <v>147</v>
      </c>
      <c r="B217" s="6">
        <v>75236</v>
      </c>
      <c r="E217" t="s">
        <v>280</v>
      </c>
      <c r="F217" t="s">
        <v>22</v>
      </c>
      <c r="G217">
        <v>1</v>
      </c>
      <c r="H217" t="s">
        <v>32</v>
      </c>
      <c r="I217" t="s">
        <v>31</v>
      </c>
      <c r="K217" s="9">
        <v>44761</v>
      </c>
      <c r="L217" t="s">
        <v>20</v>
      </c>
      <c r="Q217" s="7">
        <v>44761</v>
      </c>
      <c r="R217" s="7">
        <f>IF(EDATE(July[[#This Row],[Closed Date]],1)=31,"",EDATE(July[[#This Row],[Closed Date]],1))</f>
        <v>44792</v>
      </c>
      <c r="S217" t="s">
        <v>20</v>
      </c>
    </row>
    <row r="218" spans="1:19" x14ac:dyDescent="0.25">
      <c r="A218" t="s">
        <v>127</v>
      </c>
      <c r="B218" s="6">
        <v>75226</v>
      </c>
      <c r="E218" t="s">
        <v>292</v>
      </c>
      <c r="F218" t="s">
        <v>22</v>
      </c>
      <c r="G218">
        <v>2</v>
      </c>
      <c r="H218" t="s">
        <v>32</v>
      </c>
      <c r="I218" t="s">
        <v>34</v>
      </c>
      <c r="J218" t="s">
        <v>52</v>
      </c>
      <c r="K218" s="9">
        <v>44762</v>
      </c>
      <c r="L218" t="s">
        <v>20</v>
      </c>
      <c r="N218" t="s">
        <v>47</v>
      </c>
      <c r="Q218" s="7">
        <v>44770</v>
      </c>
      <c r="R218" s="7">
        <f>IF(EDATE(July[[#This Row],[Closed Date]],1)=31,"",EDATE(July[[#This Row],[Closed Date]],1))</f>
        <v>44801</v>
      </c>
      <c r="S218" t="s">
        <v>20</v>
      </c>
    </row>
    <row r="219" spans="1:19" x14ac:dyDescent="0.25">
      <c r="A219" t="s">
        <v>262</v>
      </c>
      <c r="B219" s="6">
        <v>75228</v>
      </c>
      <c r="E219" t="s">
        <v>313</v>
      </c>
      <c r="F219" t="s">
        <v>22</v>
      </c>
      <c r="G219">
        <v>3</v>
      </c>
      <c r="H219" t="s">
        <v>28</v>
      </c>
      <c r="I219" t="s">
        <v>33</v>
      </c>
      <c r="J219" t="s">
        <v>42</v>
      </c>
      <c r="K219" s="9">
        <v>44762</v>
      </c>
      <c r="L219" t="s">
        <v>21</v>
      </c>
      <c r="M219">
        <v>16</v>
      </c>
      <c r="R219" s="7" t="str">
        <f>IF(EDATE(July[[#This Row],[Closed Date]],1)=31,"",EDATE(July[[#This Row],[Closed Date]],1))</f>
        <v/>
      </c>
    </row>
    <row r="220" spans="1:19" x14ac:dyDescent="0.25">
      <c r="A220" t="s">
        <v>100</v>
      </c>
      <c r="B220" s="6">
        <v>75287</v>
      </c>
      <c r="E220" t="s">
        <v>306</v>
      </c>
      <c r="F220" t="s">
        <v>23</v>
      </c>
      <c r="G220">
        <v>4</v>
      </c>
      <c r="H220" t="s">
        <v>28</v>
      </c>
      <c r="I220" t="s">
        <v>53</v>
      </c>
      <c r="J220" t="s">
        <v>42</v>
      </c>
      <c r="K220" s="9">
        <v>44762</v>
      </c>
      <c r="L220" t="s">
        <v>21</v>
      </c>
      <c r="M220">
        <v>15</v>
      </c>
      <c r="R220" s="7" t="str">
        <f>IF(EDATE(July[[#This Row],[Closed Date]],1)=31,"",EDATE(July[[#This Row],[Closed Date]],1))</f>
        <v/>
      </c>
    </row>
    <row r="221" spans="1:19" x14ac:dyDescent="0.25">
      <c r="A221" t="s">
        <v>263</v>
      </c>
      <c r="B221" s="6">
        <v>75203</v>
      </c>
      <c r="E221" t="s">
        <v>275</v>
      </c>
      <c r="F221" t="s">
        <v>23</v>
      </c>
      <c r="G221">
        <v>5</v>
      </c>
      <c r="H221" t="s">
        <v>28</v>
      </c>
      <c r="I221" t="s">
        <v>53</v>
      </c>
      <c r="J221" t="s">
        <v>42</v>
      </c>
      <c r="K221" s="9">
        <v>44762</v>
      </c>
      <c r="L221" t="s">
        <v>21</v>
      </c>
      <c r="M221">
        <v>22</v>
      </c>
      <c r="R221" s="7" t="str">
        <f>IF(EDATE(July[[#This Row],[Closed Date]],1)=31,"",EDATE(July[[#This Row],[Closed Date]],1))</f>
        <v/>
      </c>
    </row>
    <row r="222" spans="1:19" x14ac:dyDescent="0.25">
      <c r="A222" t="s">
        <v>116</v>
      </c>
      <c r="B222" s="6">
        <v>75201</v>
      </c>
      <c r="E222" t="s">
        <v>295</v>
      </c>
      <c r="F222" t="s">
        <v>22</v>
      </c>
      <c r="G222">
        <v>11</v>
      </c>
      <c r="H222" t="s">
        <v>28</v>
      </c>
      <c r="I222" t="s">
        <v>33</v>
      </c>
      <c r="J222" t="s">
        <v>39</v>
      </c>
      <c r="K222" s="9">
        <v>44762</v>
      </c>
      <c r="L222" t="s">
        <v>21</v>
      </c>
      <c r="M222">
        <v>22</v>
      </c>
      <c r="R222" s="7" t="str">
        <f>IF(EDATE(July[[#This Row],[Closed Date]],1)=31,"",EDATE(July[[#This Row],[Closed Date]],1))</f>
        <v/>
      </c>
    </row>
    <row r="223" spans="1:19" x14ac:dyDescent="0.25">
      <c r="A223" t="s">
        <v>128</v>
      </c>
      <c r="B223" s="6">
        <v>75287</v>
      </c>
      <c r="E223" t="s">
        <v>319</v>
      </c>
      <c r="F223" t="s">
        <v>23</v>
      </c>
      <c r="G223">
        <v>9</v>
      </c>
      <c r="H223" t="s">
        <v>28</v>
      </c>
      <c r="I223" t="s">
        <v>33</v>
      </c>
      <c r="J223" t="s">
        <v>40</v>
      </c>
      <c r="K223" s="9">
        <v>44762</v>
      </c>
      <c r="L223" t="s">
        <v>21</v>
      </c>
      <c r="M223">
        <v>15</v>
      </c>
      <c r="R223" s="7" t="str">
        <f>IF(EDATE(July[[#This Row],[Closed Date]],1)=31,"",EDATE(July[[#This Row],[Closed Date]],1))</f>
        <v/>
      </c>
    </row>
    <row r="224" spans="1:19" x14ac:dyDescent="0.25">
      <c r="A224" t="s">
        <v>252</v>
      </c>
      <c r="B224" s="6">
        <v>75215</v>
      </c>
      <c r="E224" t="s">
        <v>272</v>
      </c>
      <c r="F224" t="s">
        <v>22</v>
      </c>
      <c r="G224">
        <v>5</v>
      </c>
      <c r="H224" t="s">
        <v>28</v>
      </c>
      <c r="I224" t="s">
        <v>53</v>
      </c>
      <c r="J224" t="s">
        <v>40</v>
      </c>
      <c r="K224" s="9">
        <v>44762</v>
      </c>
      <c r="L224" t="s">
        <v>20</v>
      </c>
      <c r="M224">
        <v>34</v>
      </c>
      <c r="N224" t="s">
        <v>54</v>
      </c>
      <c r="O224">
        <v>64</v>
      </c>
      <c r="P224">
        <v>35</v>
      </c>
      <c r="Q224" s="7">
        <v>44768</v>
      </c>
      <c r="R224" s="7">
        <f>IF(EDATE(July[[#This Row],[Closed Date]],1)=31,"",EDATE(July[[#This Row],[Closed Date]],1))</f>
        <v>44799</v>
      </c>
      <c r="S224" t="s">
        <v>20</v>
      </c>
    </row>
    <row r="225" spans="1:19" x14ac:dyDescent="0.25">
      <c r="A225" t="s">
        <v>83</v>
      </c>
      <c r="B225" s="6">
        <v>75206</v>
      </c>
      <c r="E225" t="s">
        <v>286</v>
      </c>
      <c r="F225" t="s">
        <v>23</v>
      </c>
      <c r="G225">
        <v>2</v>
      </c>
      <c r="H225" t="s">
        <v>29</v>
      </c>
      <c r="I225" t="s">
        <v>33</v>
      </c>
      <c r="J225" t="s">
        <v>44</v>
      </c>
      <c r="K225" s="9">
        <v>44762</v>
      </c>
      <c r="L225" t="s">
        <v>20</v>
      </c>
      <c r="M225">
        <v>37</v>
      </c>
      <c r="O225">
        <v>3432</v>
      </c>
      <c r="P225">
        <v>500</v>
      </c>
      <c r="Q225" s="7">
        <v>44770</v>
      </c>
      <c r="R225" s="7">
        <f>IF(EDATE(July[[#This Row],[Closed Date]],1)=31,"",EDATE(July[[#This Row],[Closed Date]],1))</f>
        <v>44801</v>
      </c>
      <c r="S225" t="s">
        <v>20</v>
      </c>
    </row>
    <row r="226" spans="1:19" x14ac:dyDescent="0.25">
      <c r="A226" s="13" t="s">
        <v>100</v>
      </c>
      <c r="B226" s="6">
        <v>75253</v>
      </c>
      <c r="E226" t="s">
        <v>284</v>
      </c>
      <c r="F226" t="s">
        <v>22</v>
      </c>
      <c r="G226">
        <v>4</v>
      </c>
      <c r="H226" t="s">
        <v>28</v>
      </c>
      <c r="I226" t="s">
        <v>33</v>
      </c>
      <c r="J226" t="s">
        <v>36</v>
      </c>
      <c r="K226" s="9">
        <v>44762</v>
      </c>
      <c r="L226" t="s">
        <v>21</v>
      </c>
      <c r="M226">
        <v>14</v>
      </c>
      <c r="R226" s="7" t="str">
        <f>IF(EDATE(July[[#This Row],[Closed Date]],1)=31,"",EDATE(July[[#This Row],[Closed Date]],1))</f>
        <v/>
      </c>
    </row>
    <row r="227" spans="1:19" x14ac:dyDescent="0.25">
      <c r="A227" t="s">
        <v>207</v>
      </c>
      <c r="B227" s="6">
        <v>75249</v>
      </c>
      <c r="E227" t="s">
        <v>276</v>
      </c>
      <c r="F227" t="s">
        <v>23</v>
      </c>
      <c r="G227">
        <v>6</v>
      </c>
      <c r="H227" t="s">
        <v>28</v>
      </c>
      <c r="I227" t="s">
        <v>31</v>
      </c>
      <c r="J227" t="s">
        <v>36</v>
      </c>
      <c r="K227" s="9">
        <v>44762</v>
      </c>
      <c r="L227" t="s">
        <v>20</v>
      </c>
      <c r="Q227" s="7">
        <v>44762</v>
      </c>
      <c r="R227" s="7">
        <f>IF(EDATE(July[[#This Row],[Closed Date]],1)=31,"",EDATE(July[[#This Row],[Closed Date]],1))</f>
        <v>44793</v>
      </c>
      <c r="S227" t="s">
        <v>20</v>
      </c>
    </row>
    <row r="228" spans="1:19" x14ac:dyDescent="0.25">
      <c r="A228" t="s">
        <v>94</v>
      </c>
      <c r="B228" s="6">
        <v>75240</v>
      </c>
      <c r="E228" t="s">
        <v>292</v>
      </c>
      <c r="F228" t="s">
        <v>22</v>
      </c>
      <c r="G228">
        <v>5</v>
      </c>
      <c r="H228" t="s">
        <v>28</v>
      </c>
      <c r="I228" t="s">
        <v>33</v>
      </c>
      <c r="J228" t="s">
        <v>38</v>
      </c>
      <c r="K228" s="9">
        <v>44762</v>
      </c>
      <c r="L228" t="s">
        <v>21</v>
      </c>
      <c r="M228">
        <v>14</v>
      </c>
      <c r="R228" s="7" t="str">
        <f>IF(EDATE(July[[#This Row],[Closed Date]],1)=31,"",EDATE(July[[#This Row],[Closed Date]],1))</f>
        <v/>
      </c>
    </row>
    <row r="229" spans="1:19" x14ac:dyDescent="0.25">
      <c r="A229" t="s">
        <v>219</v>
      </c>
      <c r="B229" s="6">
        <v>75287</v>
      </c>
      <c r="E229" t="s">
        <v>277</v>
      </c>
      <c r="F229" t="s">
        <v>22</v>
      </c>
      <c r="G229">
        <v>6</v>
      </c>
      <c r="H229" t="s">
        <v>28</v>
      </c>
      <c r="I229" t="s">
        <v>53</v>
      </c>
      <c r="J229" t="s">
        <v>38</v>
      </c>
      <c r="K229" s="9">
        <v>44762</v>
      </c>
      <c r="L229" t="s">
        <v>21</v>
      </c>
      <c r="M229">
        <v>27</v>
      </c>
      <c r="R229" s="7" t="str">
        <f>IF(EDATE(July[[#This Row],[Closed Date]],1)=31,"",EDATE(July[[#This Row],[Closed Date]],1))</f>
        <v/>
      </c>
    </row>
    <row r="230" spans="1:19" x14ac:dyDescent="0.25">
      <c r="A230" t="s">
        <v>242</v>
      </c>
      <c r="B230" s="6">
        <v>75229</v>
      </c>
      <c r="E230" t="s">
        <v>297</v>
      </c>
      <c r="F230" t="s">
        <v>22</v>
      </c>
      <c r="G230">
        <v>6</v>
      </c>
      <c r="H230" t="s">
        <v>28</v>
      </c>
      <c r="I230" t="s">
        <v>53</v>
      </c>
      <c r="J230" t="s">
        <v>38</v>
      </c>
      <c r="K230" s="9">
        <v>44762</v>
      </c>
      <c r="L230" t="s">
        <v>20</v>
      </c>
      <c r="M230">
        <v>30</v>
      </c>
      <c r="N230" t="s">
        <v>54</v>
      </c>
      <c r="O230">
        <v>68</v>
      </c>
      <c r="P230">
        <v>30</v>
      </c>
      <c r="Q230" s="7">
        <v>44767</v>
      </c>
      <c r="R230" s="7">
        <f>IF(EDATE(July[[#This Row],[Closed Date]],1)=31,"",EDATE(July[[#This Row],[Closed Date]],1))</f>
        <v>44798</v>
      </c>
      <c r="S230" t="s">
        <v>20</v>
      </c>
    </row>
    <row r="231" spans="1:19" x14ac:dyDescent="0.25">
      <c r="A231" t="s">
        <v>60</v>
      </c>
      <c r="B231" s="6">
        <v>75220</v>
      </c>
      <c r="E231" t="s">
        <v>304</v>
      </c>
      <c r="F231" t="s">
        <v>22</v>
      </c>
      <c r="G231">
        <v>3</v>
      </c>
      <c r="H231" t="s">
        <v>30</v>
      </c>
      <c r="I231" t="s">
        <v>31</v>
      </c>
      <c r="K231" s="9">
        <v>44762</v>
      </c>
      <c r="L231" t="s">
        <v>20</v>
      </c>
      <c r="Q231" s="7">
        <v>44762</v>
      </c>
      <c r="R231" s="7">
        <f>IF(EDATE(July[[#This Row],[Closed Date]],1)=31,"",EDATE(July[[#This Row],[Closed Date]],1))</f>
        <v>44793</v>
      </c>
      <c r="S231" t="s">
        <v>20</v>
      </c>
    </row>
    <row r="232" spans="1:19" x14ac:dyDescent="0.25">
      <c r="A232" t="s">
        <v>142</v>
      </c>
      <c r="B232" s="6">
        <v>75206</v>
      </c>
      <c r="E232" t="s">
        <v>293</v>
      </c>
      <c r="F232" t="s">
        <v>22</v>
      </c>
      <c r="G232">
        <v>7</v>
      </c>
      <c r="H232" t="s">
        <v>32</v>
      </c>
      <c r="I232" t="s">
        <v>34</v>
      </c>
      <c r="K232" s="9">
        <v>44762</v>
      </c>
      <c r="L232" t="s">
        <v>21</v>
      </c>
      <c r="R232" s="7" t="str">
        <f>IF(EDATE(July[[#This Row],[Closed Date]],1)=31,"",EDATE(July[[#This Row],[Closed Date]],1))</f>
        <v/>
      </c>
    </row>
    <row r="233" spans="1:19" x14ac:dyDescent="0.25">
      <c r="A233" t="s">
        <v>248</v>
      </c>
      <c r="B233" s="6">
        <v>75215</v>
      </c>
      <c r="E233" t="s">
        <v>278</v>
      </c>
      <c r="F233" t="s">
        <v>22</v>
      </c>
      <c r="G233">
        <v>3</v>
      </c>
      <c r="H233" t="s">
        <v>28</v>
      </c>
      <c r="I233" t="s">
        <v>31</v>
      </c>
      <c r="K233" s="9">
        <v>44762</v>
      </c>
      <c r="L233" t="s">
        <v>20</v>
      </c>
      <c r="Q233" s="7">
        <v>44762</v>
      </c>
      <c r="R233" s="7">
        <f>IF(EDATE(July[[#This Row],[Closed Date]],1)=31,"",EDATE(July[[#This Row],[Closed Date]],1))</f>
        <v>44793</v>
      </c>
      <c r="S233" t="s">
        <v>20</v>
      </c>
    </row>
    <row r="234" spans="1:19" x14ac:dyDescent="0.25">
      <c r="A234" t="s">
        <v>79</v>
      </c>
      <c r="B234" s="6">
        <v>75229</v>
      </c>
      <c r="E234" t="s">
        <v>271</v>
      </c>
      <c r="F234" t="s">
        <v>22</v>
      </c>
      <c r="G234">
        <v>0.25</v>
      </c>
      <c r="H234" t="s">
        <v>28</v>
      </c>
      <c r="I234" t="s">
        <v>31</v>
      </c>
      <c r="J234" t="s">
        <v>40</v>
      </c>
      <c r="K234" s="9">
        <v>44763</v>
      </c>
      <c r="L234" t="s">
        <v>20</v>
      </c>
      <c r="Q234" s="7">
        <v>44763</v>
      </c>
      <c r="R234" s="7">
        <f>IF(EDATE(July[[#This Row],[Closed Date]],1)=31,"",EDATE(July[[#This Row],[Closed Date]],1))</f>
        <v>44794</v>
      </c>
      <c r="S234" t="s">
        <v>20</v>
      </c>
    </row>
    <row r="235" spans="1:19" x14ac:dyDescent="0.25">
      <c r="A235" t="s">
        <v>263</v>
      </c>
      <c r="B235" s="6">
        <v>75212</v>
      </c>
      <c r="E235" t="s">
        <v>296</v>
      </c>
      <c r="F235" t="s">
        <v>22</v>
      </c>
      <c r="G235">
        <v>6</v>
      </c>
      <c r="H235" t="s">
        <v>29</v>
      </c>
      <c r="I235" t="s">
        <v>34</v>
      </c>
      <c r="J235" t="s">
        <v>43</v>
      </c>
      <c r="K235" s="9">
        <v>44763</v>
      </c>
      <c r="L235" t="s">
        <v>21</v>
      </c>
      <c r="R235" s="7" t="str">
        <f>IF(EDATE(July[[#This Row],[Closed Date]],1)=31,"",EDATE(July[[#This Row],[Closed Date]],1))</f>
        <v/>
      </c>
    </row>
    <row r="236" spans="1:19" x14ac:dyDescent="0.25">
      <c r="A236" s="13" t="s">
        <v>135</v>
      </c>
      <c r="B236" s="6">
        <v>75249</v>
      </c>
      <c r="E236" t="s">
        <v>295</v>
      </c>
      <c r="F236" t="s">
        <v>22</v>
      </c>
      <c r="G236">
        <v>1</v>
      </c>
      <c r="H236" t="s">
        <v>28</v>
      </c>
      <c r="I236" t="s">
        <v>33</v>
      </c>
      <c r="J236" t="s">
        <v>36</v>
      </c>
      <c r="K236" s="9">
        <v>44763</v>
      </c>
      <c r="L236" t="s">
        <v>21</v>
      </c>
      <c r="M236">
        <v>15</v>
      </c>
      <c r="R236" s="7" t="str">
        <f>IF(EDATE(July[[#This Row],[Closed Date]],1)=31,"",EDATE(July[[#This Row],[Closed Date]],1))</f>
        <v/>
      </c>
    </row>
    <row r="237" spans="1:19" x14ac:dyDescent="0.25">
      <c r="A237" s="13" t="s">
        <v>86</v>
      </c>
      <c r="B237" s="6">
        <v>75210</v>
      </c>
      <c r="E237" t="s">
        <v>270</v>
      </c>
      <c r="F237" t="s">
        <v>22</v>
      </c>
      <c r="G237">
        <v>2</v>
      </c>
      <c r="H237" t="s">
        <v>28</v>
      </c>
      <c r="I237" t="s">
        <v>33</v>
      </c>
      <c r="J237" t="s">
        <v>36</v>
      </c>
      <c r="K237" s="9">
        <v>44763</v>
      </c>
      <c r="L237" t="s">
        <v>21</v>
      </c>
      <c r="M237">
        <v>23</v>
      </c>
      <c r="R237" s="7" t="str">
        <f>IF(EDATE(July[[#This Row],[Closed Date]],1)=31,"",EDATE(July[[#This Row],[Closed Date]],1))</f>
        <v/>
      </c>
    </row>
    <row r="238" spans="1:19" x14ac:dyDescent="0.25">
      <c r="A238" s="13" t="s">
        <v>102</v>
      </c>
      <c r="B238" s="6">
        <v>75287</v>
      </c>
      <c r="E238" t="s">
        <v>304</v>
      </c>
      <c r="F238" t="s">
        <v>23</v>
      </c>
      <c r="G238">
        <v>6</v>
      </c>
      <c r="H238" t="s">
        <v>28</v>
      </c>
      <c r="I238" t="s">
        <v>33</v>
      </c>
      <c r="J238" t="s">
        <v>36</v>
      </c>
      <c r="K238" s="9">
        <v>44763</v>
      </c>
      <c r="L238" t="s">
        <v>20</v>
      </c>
      <c r="M238">
        <v>28</v>
      </c>
      <c r="N238" t="s">
        <v>55</v>
      </c>
      <c r="O238">
        <v>58</v>
      </c>
      <c r="P238">
        <v>175</v>
      </c>
      <c r="Q238" s="7">
        <v>44772</v>
      </c>
      <c r="R238" s="7">
        <f>IF(EDATE(July[[#This Row],[Closed Date]],1)=31,"",EDATE(July[[#This Row],[Closed Date]],1))</f>
        <v>44803</v>
      </c>
      <c r="S238" t="s">
        <v>20</v>
      </c>
    </row>
    <row r="239" spans="1:19" x14ac:dyDescent="0.25">
      <c r="A239" t="s">
        <v>104</v>
      </c>
      <c r="B239" s="6">
        <v>75218</v>
      </c>
      <c r="E239" t="s">
        <v>309</v>
      </c>
      <c r="F239" t="s">
        <v>22</v>
      </c>
      <c r="G239">
        <v>11</v>
      </c>
      <c r="H239" t="s">
        <v>28</v>
      </c>
      <c r="I239" t="s">
        <v>31</v>
      </c>
      <c r="J239" t="s">
        <v>36</v>
      </c>
      <c r="K239" s="9">
        <v>44763</v>
      </c>
      <c r="L239" t="s">
        <v>20</v>
      </c>
      <c r="Q239" s="7">
        <v>44763</v>
      </c>
      <c r="R239" s="7">
        <f>IF(EDATE(July[[#This Row],[Closed Date]],1)=31,"",EDATE(July[[#This Row],[Closed Date]],1))</f>
        <v>44794</v>
      </c>
      <c r="S239" t="s">
        <v>20</v>
      </c>
    </row>
    <row r="240" spans="1:19" x14ac:dyDescent="0.25">
      <c r="A240" s="13" t="s">
        <v>221</v>
      </c>
      <c r="B240" s="6">
        <v>75040</v>
      </c>
      <c r="E240" t="s">
        <v>58</v>
      </c>
      <c r="F240" t="s">
        <v>23</v>
      </c>
      <c r="G240">
        <v>2</v>
      </c>
      <c r="H240" t="s">
        <v>28</v>
      </c>
      <c r="I240" t="s">
        <v>33</v>
      </c>
      <c r="J240" t="s">
        <v>38</v>
      </c>
      <c r="K240" s="9">
        <v>44763</v>
      </c>
      <c r="L240" t="s">
        <v>21</v>
      </c>
      <c r="M240">
        <v>14</v>
      </c>
      <c r="R240" s="7" t="str">
        <f>IF(EDATE(July[[#This Row],[Closed Date]],1)=31,"",EDATE(July[[#This Row],[Closed Date]],1))</f>
        <v/>
      </c>
    </row>
    <row r="241" spans="1:19" x14ac:dyDescent="0.25">
      <c r="A241" s="13" t="s">
        <v>244</v>
      </c>
      <c r="B241" s="6">
        <v>75235</v>
      </c>
      <c r="E241" t="s">
        <v>298</v>
      </c>
      <c r="F241" t="s">
        <v>23</v>
      </c>
      <c r="G241">
        <v>6</v>
      </c>
      <c r="H241" t="s">
        <v>28</v>
      </c>
      <c r="I241" t="s">
        <v>33</v>
      </c>
      <c r="J241" t="s">
        <v>38</v>
      </c>
      <c r="K241" s="9">
        <v>44763</v>
      </c>
      <c r="L241" t="s">
        <v>21</v>
      </c>
      <c r="M241">
        <v>14</v>
      </c>
      <c r="R241" s="7" t="str">
        <f>IF(EDATE(July[[#This Row],[Closed Date]],1)=31,"",EDATE(July[[#This Row],[Closed Date]],1))</f>
        <v/>
      </c>
    </row>
    <row r="242" spans="1:19" x14ac:dyDescent="0.25">
      <c r="A242" t="s">
        <v>175</v>
      </c>
      <c r="B242" s="6">
        <v>75244</v>
      </c>
      <c r="E242" t="s">
        <v>290</v>
      </c>
      <c r="F242" t="s">
        <v>22</v>
      </c>
      <c r="G242">
        <v>8</v>
      </c>
      <c r="H242" t="s">
        <v>28</v>
      </c>
      <c r="I242" t="s">
        <v>31</v>
      </c>
      <c r="J242" t="s">
        <v>38</v>
      </c>
      <c r="K242" s="9">
        <v>44763</v>
      </c>
      <c r="L242" t="s">
        <v>20</v>
      </c>
      <c r="Q242" s="7">
        <v>44763</v>
      </c>
      <c r="R242" s="7">
        <f>IF(EDATE(July[[#This Row],[Closed Date]],1)=31,"",EDATE(July[[#This Row],[Closed Date]],1))</f>
        <v>44794</v>
      </c>
      <c r="S242" t="s">
        <v>20</v>
      </c>
    </row>
    <row r="243" spans="1:19" x14ac:dyDescent="0.25">
      <c r="A243" t="s">
        <v>105</v>
      </c>
      <c r="B243" s="6">
        <v>75253</v>
      </c>
      <c r="E243" t="s">
        <v>294</v>
      </c>
      <c r="F243" t="s">
        <v>23</v>
      </c>
      <c r="G243">
        <v>5</v>
      </c>
      <c r="H243" t="s">
        <v>28</v>
      </c>
      <c r="I243" t="s">
        <v>31</v>
      </c>
      <c r="K243" s="9">
        <v>44763</v>
      </c>
      <c r="L243" t="s">
        <v>20</v>
      </c>
      <c r="Q243" s="7">
        <v>44763</v>
      </c>
      <c r="R243" s="7">
        <f>IF(EDATE(July[[#This Row],[Closed Date]],1)=31,"",EDATE(July[[#This Row],[Closed Date]],1))</f>
        <v>44794</v>
      </c>
      <c r="S243" t="s">
        <v>20</v>
      </c>
    </row>
    <row r="244" spans="1:19" x14ac:dyDescent="0.25">
      <c r="A244" t="s">
        <v>63</v>
      </c>
      <c r="B244" s="6">
        <v>75215</v>
      </c>
      <c r="E244" t="s">
        <v>285</v>
      </c>
      <c r="F244" t="s">
        <v>23</v>
      </c>
      <c r="G244">
        <v>5</v>
      </c>
      <c r="H244" t="s">
        <v>28</v>
      </c>
      <c r="I244" t="s">
        <v>31</v>
      </c>
      <c r="K244" s="9">
        <v>44763</v>
      </c>
      <c r="L244" t="s">
        <v>20</v>
      </c>
      <c r="Q244" s="7">
        <v>44763</v>
      </c>
      <c r="R244" s="7">
        <f>IF(EDATE(July[[#This Row],[Closed Date]],1)=31,"",EDATE(July[[#This Row],[Closed Date]],1))</f>
        <v>44794</v>
      </c>
      <c r="S244" t="s">
        <v>20</v>
      </c>
    </row>
    <row r="245" spans="1:19" x14ac:dyDescent="0.25">
      <c r="A245" t="s">
        <v>111</v>
      </c>
      <c r="B245" s="6">
        <v>75237</v>
      </c>
      <c r="E245" t="s">
        <v>305</v>
      </c>
      <c r="F245" t="s">
        <v>23</v>
      </c>
      <c r="G245">
        <v>7</v>
      </c>
      <c r="H245" t="s">
        <v>28</v>
      </c>
      <c r="I245" t="s">
        <v>31</v>
      </c>
      <c r="K245" s="9">
        <v>44763</v>
      </c>
      <c r="L245" t="s">
        <v>20</v>
      </c>
      <c r="Q245" s="7">
        <v>44763</v>
      </c>
      <c r="R245" s="7">
        <f>IF(EDATE(July[[#This Row],[Closed Date]],1)=31,"",EDATE(July[[#This Row],[Closed Date]],1))</f>
        <v>44794</v>
      </c>
      <c r="S245" t="s">
        <v>20</v>
      </c>
    </row>
    <row r="246" spans="1:19" x14ac:dyDescent="0.25">
      <c r="A246" t="s">
        <v>84</v>
      </c>
      <c r="B246" s="6">
        <v>75249</v>
      </c>
      <c r="E246" t="s">
        <v>302</v>
      </c>
      <c r="F246" t="s">
        <v>22</v>
      </c>
      <c r="G246">
        <v>1</v>
      </c>
      <c r="H246" t="s">
        <v>28</v>
      </c>
      <c r="I246" t="s">
        <v>31</v>
      </c>
      <c r="J246" t="s">
        <v>41</v>
      </c>
      <c r="K246" s="9">
        <v>44764</v>
      </c>
      <c r="L246" t="s">
        <v>20</v>
      </c>
      <c r="Q246" s="7">
        <v>44764</v>
      </c>
      <c r="R246" s="7">
        <f>IF(EDATE(July[[#This Row],[Closed Date]],1)=31,"",EDATE(July[[#This Row],[Closed Date]],1))</f>
        <v>44795</v>
      </c>
      <c r="S246" t="s">
        <v>20</v>
      </c>
    </row>
    <row r="247" spans="1:19" x14ac:dyDescent="0.25">
      <c r="A247" s="13" t="s">
        <v>134</v>
      </c>
      <c r="B247" s="6">
        <v>75233</v>
      </c>
      <c r="E247" t="s">
        <v>281</v>
      </c>
      <c r="F247" t="s">
        <v>23</v>
      </c>
      <c r="G247">
        <v>4</v>
      </c>
      <c r="H247" t="s">
        <v>28</v>
      </c>
      <c r="I247" t="s">
        <v>33</v>
      </c>
      <c r="J247" t="s">
        <v>39</v>
      </c>
      <c r="K247" s="9">
        <v>44764</v>
      </c>
      <c r="L247" t="s">
        <v>21</v>
      </c>
      <c r="M247">
        <v>19</v>
      </c>
      <c r="R247" s="7" t="str">
        <f>IF(EDATE(July[[#This Row],[Closed Date]],1)=31,"",EDATE(July[[#This Row],[Closed Date]],1))</f>
        <v/>
      </c>
    </row>
    <row r="248" spans="1:19" x14ac:dyDescent="0.25">
      <c r="A248" s="13" t="s">
        <v>81</v>
      </c>
      <c r="B248" s="6">
        <v>75244</v>
      </c>
      <c r="E248" t="s">
        <v>285</v>
      </c>
      <c r="F248" t="s">
        <v>23</v>
      </c>
      <c r="G248">
        <v>3</v>
      </c>
      <c r="H248" t="s">
        <v>28</v>
      </c>
      <c r="I248" t="s">
        <v>33</v>
      </c>
      <c r="J248" t="s">
        <v>39</v>
      </c>
      <c r="K248" s="9">
        <v>44764</v>
      </c>
      <c r="L248" t="s">
        <v>20</v>
      </c>
      <c r="M248">
        <v>29</v>
      </c>
      <c r="N248" t="s">
        <v>320</v>
      </c>
      <c r="O248">
        <v>37</v>
      </c>
      <c r="P248">
        <v>350</v>
      </c>
      <c r="Q248" s="7">
        <v>44768</v>
      </c>
      <c r="R248" s="7">
        <f>IF(EDATE(July[[#This Row],[Closed Date]],1)=31,"",EDATE(July[[#This Row],[Closed Date]],1))</f>
        <v>44799</v>
      </c>
      <c r="S248" t="s">
        <v>20</v>
      </c>
    </row>
    <row r="249" spans="1:19" x14ac:dyDescent="0.25">
      <c r="A249" s="13" t="s">
        <v>212</v>
      </c>
      <c r="B249" s="6">
        <v>75224</v>
      </c>
      <c r="E249" t="s">
        <v>297</v>
      </c>
      <c r="F249" t="s">
        <v>23</v>
      </c>
      <c r="G249">
        <v>3</v>
      </c>
      <c r="H249" t="s">
        <v>28</v>
      </c>
      <c r="I249" t="s">
        <v>33</v>
      </c>
      <c r="J249" t="s">
        <v>40</v>
      </c>
      <c r="K249" s="9">
        <v>44764</v>
      </c>
      <c r="L249" t="s">
        <v>21</v>
      </c>
      <c r="M249">
        <v>19</v>
      </c>
      <c r="R249" s="7" t="str">
        <f>IF(EDATE(July[[#This Row],[Closed Date]],1)=31,"",EDATE(July[[#This Row],[Closed Date]],1))</f>
        <v/>
      </c>
    </row>
    <row r="250" spans="1:19" x14ac:dyDescent="0.25">
      <c r="A250" t="s">
        <v>180</v>
      </c>
      <c r="B250" s="6">
        <v>75203</v>
      </c>
      <c r="E250" t="s">
        <v>308</v>
      </c>
      <c r="F250" t="s">
        <v>22</v>
      </c>
      <c r="G250">
        <v>10</v>
      </c>
      <c r="H250" t="s">
        <v>28</v>
      </c>
      <c r="I250" t="s">
        <v>31</v>
      </c>
      <c r="J250" t="s">
        <v>38</v>
      </c>
      <c r="K250" s="9">
        <v>44764</v>
      </c>
      <c r="L250" t="s">
        <v>20</v>
      </c>
      <c r="Q250" s="7">
        <v>44764</v>
      </c>
      <c r="R250" s="7">
        <f>IF(EDATE(July[[#This Row],[Closed Date]],1)=31,"",EDATE(July[[#This Row],[Closed Date]],1))</f>
        <v>44795</v>
      </c>
      <c r="S250" t="s">
        <v>20</v>
      </c>
    </row>
    <row r="251" spans="1:19" x14ac:dyDescent="0.25">
      <c r="A251" t="s">
        <v>66</v>
      </c>
      <c r="B251" s="6">
        <v>75252</v>
      </c>
      <c r="E251" t="s">
        <v>273</v>
      </c>
      <c r="F251" t="s">
        <v>22</v>
      </c>
      <c r="G251">
        <v>5</v>
      </c>
      <c r="H251" t="s">
        <v>30</v>
      </c>
      <c r="I251" t="s">
        <v>35</v>
      </c>
      <c r="K251" s="9">
        <v>44764</v>
      </c>
      <c r="L251" t="s">
        <v>21</v>
      </c>
      <c r="M251">
        <v>33</v>
      </c>
      <c r="R251" s="7" t="str">
        <f>IF(EDATE(July[[#This Row],[Closed Date]],1)=31,"",EDATE(July[[#This Row],[Closed Date]],1))</f>
        <v/>
      </c>
    </row>
    <row r="252" spans="1:19" x14ac:dyDescent="0.25">
      <c r="A252" s="13" t="s">
        <v>106</v>
      </c>
      <c r="B252" s="6">
        <v>75229</v>
      </c>
      <c r="E252" t="s">
        <v>266</v>
      </c>
      <c r="F252" t="s">
        <v>23</v>
      </c>
      <c r="G252">
        <v>5</v>
      </c>
      <c r="H252" t="s">
        <v>32</v>
      </c>
      <c r="I252" t="s">
        <v>33</v>
      </c>
      <c r="K252" s="9">
        <v>44764</v>
      </c>
      <c r="L252" t="s">
        <v>20</v>
      </c>
      <c r="M252">
        <v>24</v>
      </c>
      <c r="N252" t="s">
        <v>50</v>
      </c>
      <c r="O252">
        <v>7</v>
      </c>
      <c r="P252">
        <v>65</v>
      </c>
      <c r="Q252" s="7">
        <v>44769</v>
      </c>
      <c r="R252" s="7">
        <f>IF(EDATE(July[[#This Row],[Closed Date]],1)=31,"",EDATE(July[[#This Row],[Closed Date]],1))</f>
        <v>44800</v>
      </c>
      <c r="S252" t="s">
        <v>20</v>
      </c>
    </row>
    <row r="253" spans="1:19" x14ac:dyDescent="0.25">
      <c r="A253" t="s">
        <v>68</v>
      </c>
      <c r="B253" s="6">
        <v>75233</v>
      </c>
      <c r="E253" t="s">
        <v>267</v>
      </c>
      <c r="F253" t="s">
        <v>23</v>
      </c>
      <c r="G253">
        <v>4</v>
      </c>
      <c r="H253" t="s">
        <v>28</v>
      </c>
      <c r="I253" t="s">
        <v>31</v>
      </c>
      <c r="K253" s="9">
        <v>44764</v>
      </c>
      <c r="L253" t="s">
        <v>20</v>
      </c>
      <c r="Q253" s="7">
        <v>44764</v>
      </c>
      <c r="R253" s="7">
        <f>IF(EDATE(July[[#This Row],[Closed Date]],1)=31,"",EDATE(July[[#This Row],[Closed Date]],1))</f>
        <v>44795</v>
      </c>
      <c r="S253" t="s">
        <v>20</v>
      </c>
    </row>
    <row r="254" spans="1:19" x14ac:dyDescent="0.25">
      <c r="A254" t="s">
        <v>145</v>
      </c>
      <c r="B254" s="6">
        <v>75237</v>
      </c>
      <c r="E254" t="s">
        <v>280</v>
      </c>
      <c r="F254" t="s">
        <v>23</v>
      </c>
      <c r="G254">
        <v>2</v>
      </c>
      <c r="H254" t="s">
        <v>32</v>
      </c>
      <c r="I254" t="s">
        <v>34</v>
      </c>
      <c r="J254" t="s">
        <v>52</v>
      </c>
      <c r="K254" s="9">
        <v>44765</v>
      </c>
      <c r="L254" t="s">
        <v>21</v>
      </c>
      <c r="R254" s="7" t="str">
        <f>IF(EDATE(July[[#This Row],[Closed Date]],1)=31,"",EDATE(July[[#This Row],[Closed Date]],1))</f>
        <v/>
      </c>
    </row>
    <row r="255" spans="1:19" x14ac:dyDescent="0.25">
      <c r="A255" t="s">
        <v>191</v>
      </c>
      <c r="B255" s="6">
        <v>75240</v>
      </c>
      <c r="E255" t="s">
        <v>310</v>
      </c>
      <c r="F255" t="s">
        <v>23</v>
      </c>
      <c r="G255">
        <v>3</v>
      </c>
      <c r="H255" t="s">
        <v>32</v>
      </c>
      <c r="I255" t="s">
        <v>31</v>
      </c>
      <c r="J255" t="s">
        <v>52</v>
      </c>
      <c r="K255" s="9">
        <v>44765</v>
      </c>
      <c r="L255" t="s">
        <v>20</v>
      </c>
      <c r="Q255" s="7">
        <v>44765</v>
      </c>
      <c r="R255" s="7">
        <f>IF(EDATE(July[[#This Row],[Closed Date]],1)=31,"",EDATE(July[[#This Row],[Closed Date]],1))</f>
        <v>44796</v>
      </c>
      <c r="S255" t="s">
        <v>20</v>
      </c>
    </row>
    <row r="256" spans="1:19" x14ac:dyDescent="0.25">
      <c r="A256" t="s">
        <v>118</v>
      </c>
      <c r="B256" s="6">
        <v>75203</v>
      </c>
      <c r="E256" t="s">
        <v>309</v>
      </c>
      <c r="F256" t="s">
        <v>22</v>
      </c>
      <c r="G256">
        <v>5</v>
      </c>
      <c r="H256" t="s">
        <v>28</v>
      </c>
      <c r="I256" t="s">
        <v>33</v>
      </c>
      <c r="J256" t="s">
        <v>40</v>
      </c>
      <c r="K256" s="9">
        <v>44765</v>
      </c>
      <c r="L256" t="s">
        <v>21</v>
      </c>
      <c r="M256">
        <v>19</v>
      </c>
      <c r="R256" s="7" t="str">
        <f>IF(EDATE(July[[#This Row],[Closed Date]],1)=31,"",EDATE(July[[#This Row],[Closed Date]],1))</f>
        <v/>
      </c>
    </row>
    <row r="257" spans="1:19" x14ac:dyDescent="0.25">
      <c r="A257" t="s">
        <v>201</v>
      </c>
      <c r="B257" s="6">
        <v>75208</v>
      </c>
      <c r="E257" t="s">
        <v>280</v>
      </c>
      <c r="F257" t="s">
        <v>22</v>
      </c>
      <c r="G257">
        <v>10</v>
      </c>
      <c r="H257" t="s">
        <v>28</v>
      </c>
      <c r="I257" t="s">
        <v>53</v>
      </c>
      <c r="J257" t="s">
        <v>40</v>
      </c>
      <c r="K257" s="9">
        <v>44765</v>
      </c>
      <c r="L257" t="s">
        <v>21</v>
      </c>
      <c r="M257">
        <v>28</v>
      </c>
      <c r="R257" s="7" t="str">
        <f>IF(EDATE(July[[#This Row],[Closed Date]],1)=31,"",EDATE(July[[#This Row],[Closed Date]],1))</f>
        <v/>
      </c>
    </row>
    <row r="258" spans="1:19" x14ac:dyDescent="0.25">
      <c r="A258" t="s">
        <v>94</v>
      </c>
      <c r="B258" s="6">
        <v>75220</v>
      </c>
      <c r="E258" t="s">
        <v>279</v>
      </c>
      <c r="F258" t="s">
        <v>22</v>
      </c>
      <c r="G258">
        <v>1</v>
      </c>
      <c r="H258" t="s">
        <v>28</v>
      </c>
      <c r="I258" t="s">
        <v>33</v>
      </c>
      <c r="J258" t="s">
        <v>36</v>
      </c>
      <c r="K258" s="9">
        <v>44765</v>
      </c>
      <c r="L258" t="s">
        <v>21</v>
      </c>
      <c r="M258">
        <v>15</v>
      </c>
      <c r="R258" s="7" t="str">
        <f>IF(EDATE(July[[#This Row],[Closed Date]],1)=31,"",EDATE(July[[#This Row],[Closed Date]],1))</f>
        <v/>
      </c>
    </row>
    <row r="259" spans="1:19" x14ac:dyDescent="0.25">
      <c r="A259" t="s">
        <v>90</v>
      </c>
      <c r="B259" s="6">
        <v>75206</v>
      </c>
      <c r="E259" t="s">
        <v>316</v>
      </c>
      <c r="F259" t="s">
        <v>23</v>
      </c>
      <c r="G259">
        <v>5</v>
      </c>
      <c r="H259" t="s">
        <v>28</v>
      </c>
      <c r="I259" t="s">
        <v>31</v>
      </c>
      <c r="J259" t="s">
        <v>36</v>
      </c>
      <c r="K259" s="12">
        <v>44765</v>
      </c>
      <c r="L259" t="s">
        <v>20</v>
      </c>
      <c r="Q259" s="7">
        <v>44765</v>
      </c>
      <c r="R259" s="7">
        <f>IF(EDATE(July[[#This Row],[Closed Date]],1)=31,"",EDATE(July[[#This Row],[Closed Date]],1))</f>
        <v>44796</v>
      </c>
      <c r="S259" t="s">
        <v>20</v>
      </c>
    </row>
    <row r="260" spans="1:19" x14ac:dyDescent="0.25">
      <c r="A260" t="s">
        <v>167</v>
      </c>
      <c r="B260" s="6">
        <v>75080</v>
      </c>
      <c r="E260" t="s">
        <v>269</v>
      </c>
      <c r="F260" t="s">
        <v>22</v>
      </c>
      <c r="G260">
        <v>5</v>
      </c>
      <c r="H260" t="s">
        <v>28</v>
      </c>
      <c r="I260" t="s">
        <v>33</v>
      </c>
      <c r="J260" t="s">
        <v>38</v>
      </c>
      <c r="K260" s="9">
        <v>44765</v>
      </c>
      <c r="L260" t="s">
        <v>20</v>
      </c>
      <c r="M260">
        <v>30</v>
      </c>
      <c r="N260" t="s">
        <v>55</v>
      </c>
      <c r="O260">
        <v>55</v>
      </c>
      <c r="P260">
        <v>65</v>
      </c>
      <c r="Q260" s="7">
        <v>44772</v>
      </c>
      <c r="R260" s="7">
        <f>IF(EDATE(July[[#This Row],[Closed Date]],1)=31,"",EDATE(July[[#This Row],[Closed Date]],1))</f>
        <v>44803</v>
      </c>
      <c r="S260" t="s">
        <v>20</v>
      </c>
    </row>
    <row r="261" spans="1:19" x14ac:dyDescent="0.25">
      <c r="A261" t="s">
        <v>245</v>
      </c>
      <c r="B261" s="6">
        <v>75235</v>
      </c>
      <c r="E261" t="s">
        <v>301</v>
      </c>
      <c r="F261" t="s">
        <v>23</v>
      </c>
      <c r="G261">
        <v>7</v>
      </c>
      <c r="H261" t="s">
        <v>32</v>
      </c>
      <c r="I261" t="s">
        <v>33</v>
      </c>
      <c r="K261" s="9">
        <v>44765</v>
      </c>
      <c r="L261" t="s">
        <v>20</v>
      </c>
      <c r="M261">
        <v>26</v>
      </c>
      <c r="N261" t="s">
        <v>50</v>
      </c>
      <c r="O261">
        <v>8</v>
      </c>
      <c r="P261">
        <v>48.45</v>
      </c>
      <c r="Q261" s="7">
        <v>44771</v>
      </c>
      <c r="R261" s="7">
        <f>IF(EDATE(July[[#This Row],[Closed Date]],1)=31,"",EDATE(July[[#This Row],[Closed Date]],1))</f>
        <v>44802</v>
      </c>
      <c r="S261" t="s">
        <v>20</v>
      </c>
    </row>
    <row r="262" spans="1:19" x14ac:dyDescent="0.25">
      <c r="A262" t="s">
        <v>214</v>
      </c>
      <c r="B262" s="6">
        <v>75233</v>
      </c>
      <c r="E262" t="s">
        <v>298</v>
      </c>
      <c r="F262" t="s">
        <v>23</v>
      </c>
      <c r="G262">
        <v>5</v>
      </c>
      <c r="H262" t="s">
        <v>32</v>
      </c>
      <c r="I262" t="s">
        <v>34</v>
      </c>
      <c r="J262" t="s">
        <v>52</v>
      </c>
      <c r="K262" s="9">
        <v>44766</v>
      </c>
      <c r="L262" t="s">
        <v>21</v>
      </c>
      <c r="R262" s="7" t="str">
        <f>IF(EDATE(July[[#This Row],[Closed Date]],1)=31,"",EDATE(July[[#This Row],[Closed Date]],1))</f>
        <v/>
      </c>
    </row>
    <row r="263" spans="1:19" x14ac:dyDescent="0.25">
      <c r="A263" t="s">
        <v>165</v>
      </c>
      <c r="B263" s="6">
        <v>75215</v>
      </c>
      <c r="E263" t="s">
        <v>307</v>
      </c>
      <c r="F263" t="s">
        <v>22</v>
      </c>
      <c r="G263">
        <v>3</v>
      </c>
      <c r="H263" t="s">
        <v>32</v>
      </c>
      <c r="I263" t="s">
        <v>34</v>
      </c>
      <c r="J263" t="s">
        <v>52</v>
      </c>
      <c r="K263" s="9">
        <v>44766</v>
      </c>
      <c r="L263" t="s">
        <v>20</v>
      </c>
      <c r="N263" t="s">
        <v>47</v>
      </c>
      <c r="Q263" s="7">
        <v>44772</v>
      </c>
      <c r="R263" s="7">
        <f>IF(EDATE(July[[#This Row],[Closed Date]],1)=31,"",EDATE(July[[#This Row],[Closed Date]],1))</f>
        <v>44803</v>
      </c>
      <c r="S263" t="s">
        <v>20</v>
      </c>
    </row>
    <row r="264" spans="1:19" x14ac:dyDescent="0.25">
      <c r="A264" t="s">
        <v>202</v>
      </c>
      <c r="B264" s="6">
        <v>75249</v>
      </c>
      <c r="E264" t="s">
        <v>292</v>
      </c>
      <c r="F264" t="s">
        <v>22</v>
      </c>
      <c r="G264">
        <v>6</v>
      </c>
      <c r="H264" t="s">
        <v>28</v>
      </c>
      <c r="I264" t="s">
        <v>33</v>
      </c>
      <c r="J264" t="s">
        <v>41</v>
      </c>
      <c r="K264" s="9">
        <v>44766</v>
      </c>
      <c r="L264" t="s">
        <v>21</v>
      </c>
      <c r="M264">
        <v>11</v>
      </c>
      <c r="R264" s="7" t="str">
        <f>IF(EDATE(July[[#This Row],[Closed Date]],1)=31,"",EDATE(July[[#This Row],[Closed Date]],1))</f>
        <v/>
      </c>
    </row>
    <row r="265" spans="1:19" x14ac:dyDescent="0.25">
      <c r="A265" t="s">
        <v>210</v>
      </c>
      <c r="B265" s="6">
        <v>75216</v>
      </c>
      <c r="E265" t="s">
        <v>293</v>
      </c>
      <c r="F265" t="s">
        <v>22</v>
      </c>
      <c r="G265">
        <v>1</v>
      </c>
      <c r="H265" t="s">
        <v>29</v>
      </c>
      <c r="I265" t="s">
        <v>33</v>
      </c>
      <c r="J265" t="s">
        <v>44</v>
      </c>
      <c r="K265" s="9">
        <v>44766</v>
      </c>
      <c r="L265" t="s">
        <v>21</v>
      </c>
      <c r="M265">
        <v>15</v>
      </c>
      <c r="R265" s="7" t="str">
        <f>IF(EDATE(July[[#This Row],[Closed Date]],1)=31,"",EDATE(July[[#This Row],[Closed Date]],1))</f>
        <v/>
      </c>
    </row>
    <row r="266" spans="1:19" x14ac:dyDescent="0.25">
      <c r="A266" t="s">
        <v>85</v>
      </c>
      <c r="B266" s="6">
        <v>75216</v>
      </c>
      <c r="E266" t="s">
        <v>313</v>
      </c>
      <c r="F266" t="s">
        <v>22</v>
      </c>
      <c r="G266">
        <v>4</v>
      </c>
      <c r="H266" t="s">
        <v>28</v>
      </c>
      <c r="I266" t="s">
        <v>53</v>
      </c>
      <c r="J266" t="s">
        <v>38</v>
      </c>
      <c r="K266" s="9">
        <v>44766</v>
      </c>
      <c r="L266" t="s">
        <v>21</v>
      </c>
      <c r="M266">
        <v>23</v>
      </c>
      <c r="R266" s="7" t="str">
        <f>IF(EDATE(July[[#This Row],[Closed Date]],1)=31,"",EDATE(July[[#This Row],[Closed Date]],1))</f>
        <v/>
      </c>
    </row>
    <row r="267" spans="1:19" x14ac:dyDescent="0.25">
      <c r="A267" t="s">
        <v>250</v>
      </c>
      <c r="B267" s="6">
        <v>75080</v>
      </c>
      <c r="E267" t="s">
        <v>313</v>
      </c>
      <c r="F267" t="s">
        <v>23</v>
      </c>
      <c r="G267">
        <v>4</v>
      </c>
      <c r="H267" t="s">
        <v>28</v>
      </c>
      <c r="I267" t="s">
        <v>31</v>
      </c>
      <c r="J267" t="s">
        <v>38</v>
      </c>
      <c r="K267" s="9">
        <v>44766</v>
      </c>
      <c r="L267" t="s">
        <v>20</v>
      </c>
      <c r="Q267" s="7">
        <v>44766</v>
      </c>
      <c r="R267" s="7">
        <f>IF(EDATE(July[[#This Row],[Closed Date]],1)=31,"",EDATE(July[[#This Row],[Closed Date]],1))</f>
        <v>44797</v>
      </c>
      <c r="S267" t="s">
        <v>20</v>
      </c>
    </row>
    <row r="268" spans="1:19" x14ac:dyDescent="0.25">
      <c r="A268" t="s">
        <v>129</v>
      </c>
      <c r="B268" s="6">
        <v>75208</v>
      </c>
      <c r="E268" t="s">
        <v>282</v>
      </c>
      <c r="F268" t="s">
        <v>23</v>
      </c>
      <c r="G268">
        <v>0.5</v>
      </c>
      <c r="H268" t="s">
        <v>28</v>
      </c>
      <c r="I268" t="s">
        <v>31</v>
      </c>
      <c r="J268" t="s">
        <v>38</v>
      </c>
      <c r="K268" s="9">
        <v>44766</v>
      </c>
      <c r="L268" t="s">
        <v>20</v>
      </c>
      <c r="Q268" s="7">
        <v>44766</v>
      </c>
      <c r="R268" s="7">
        <f>IF(EDATE(July[[#This Row],[Closed Date]],1)=31,"",EDATE(July[[#This Row],[Closed Date]],1))</f>
        <v>44797</v>
      </c>
      <c r="S268" t="s">
        <v>20</v>
      </c>
    </row>
    <row r="269" spans="1:19" x14ac:dyDescent="0.25">
      <c r="A269" t="s">
        <v>108</v>
      </c>
      <c r="B269" s="6">
        <v>75249</v>
      </c>
      <c r="E269" t="s">
        <v>276</v>
      </c>
      <c r="F269" t="s">
        <v>22</v>
      </c>
      <c r="G269">
        <v>7</v>
      </c>
      <c r="H269" t="s">
        <v>32</v>
      </c>
      <c r="I269" t="s">
        <v>33</v>
      </c>
      <c r="K269" s="9">
        <v>44766</v>
      </c>
      <c r="L269" t="s">
        <v>21</v>
      </c>
      <c r="M269">
        <v>16</v>
      </c>
      <c r="R269" s="7" t="str">
        <f>IF(EDATE(July[[#This Row],[Closed Date]],1)=31,"",EDATE(July[[#This Row],[Closed Date]],1))</f>
        <v/>
      </c>
    </row>
    <row r="270" spans="1:19" x14ac:dyDescent="0.25">
      <c r="A270" t="s">
        <v>234</v>
      </c>
      <c r="B270" s="6">
        <v>75240</v>
      </c>
      <c r="E270" t="s">
        <v>286</v>
      </c>
      <c r="F270" t="s">
        <v>23</v>
      </c>
      <c r="G270">
        <v>8</v>
      </c>
      <c r="H270" t="s">
        <v>32</v>
      </c>
      <c r="I270" t="s">
        <v>34</v>
      </c>
      <c r="K270" s="9">
        <v>44766</v>
      </c>
      <c r="L270" t="s">
        <v>21</v>
      </c>
      <c r="R270" s="7" t="str">
        <f>IF(EDATE(July[[#This Row],[Closed Date]],1)=31,"",EDATE(July[[#This Row],[Closed Date]],1))</f>
        <v/>
      </c>
    </row>
    <row r="271" spans="1:19" x14ac:dyDescent="0.25">
      <c r="A271" t="s">
        <v>150</v>
      </c>
      <c r="B271" s="6">
        <v>75236</v>
      </c>
      <c r="E271" t="s">
        <v>319</v>
      </c>
      <c r="F271" t="s">
        <v>22</v>
      </c>
      <c r="G271">
        <v>0.75</v>
      </c>
      <c r="H271" t="s">
        <v>28</v>
      </c>
      <c r="I271" t="s">
        <v>31</v>
      </c>
      <c r="K271" s="9">
        <v>44766</v>
      </c>
      <c r="L271" t="s">
        <v>20</v>
      </c>
      <c r="Q271" s="7">
        <v>44766</v>
      </c>
      <c r="R271" s="7">
        <f>IF(EDATE(July[[#This Row],[Closed Date]],1)=31,"",EDATE(July[[#This Row],[Closed Date]],1))</f>
        <v>44797</v>
      </c>
      <c r="S271" t="s">
        <v>20</v>
      </c>
    </row>
    <row r="272" spans="1:19" x14ac:dyDescent="0.25">
      <c r="A272" t="s">
        <v>229</v>
      </c>
      <c r="B272" s="6">
        <v>75237</v>
      </c>
      <c r="E272" t="s">
        <v>298</v>
      </c>
      <c r="F272" t="s">
        <v>23</v>
      </c>
      <c r="G272">
        <v>5</v>
      </c>
      <c r="H272" t="s">
        <v>28</v>
      </c>
      <c r="I272" t="s">
        <v>31</v>
      </c>
      <c r="K272" s="9">
        <v>44766</v>
      </c>
      <c r="L272" t="s">
        <v>20</v>
      </c>
      <c r="Q272" s="7">
        <v>44766</v>
      </c>
      <c r="R272" s="7">
        <f>IF(EDATE(July[[#This Row],[Closed Date]],1)=31,"",EDATE(July[[#This Row],[Closed Date]],1))</f>
        <v>44797</v>
      </c>
      <c r="S272" t="s">
        <v>20</v>
      </c>
    </row>
    <row r="273" spans="1:19" x14ac:dyDescent="0.25">
      <c r="A273" t="s">
        <v>209</v>
      </c>
      <c r="B273" s="6">
        <v>75080</v>
      </c>
      <c r="E273" t="s">
        <v>284</v>
      </c>
      <c r="F273" t="s">
        <v>23</v>
      </c>
      <c r="G273">
        <v>0.25</v>
      </c>
      <c r="H273" t="s">
        <v>28</v>
      </c>
      <c r="I273" t="s">
        <v>31</v>
      </c>
      <c r="K273" s="9">
        <v>44766</v>
      </c>
      <c r="L273" t="s">
        <v>20</v>
      </c>
      <c r="Q273" s="7">
        <v>44766</v>
      </c>
      <c r="R273" s="7">
        <f>IF(EDATE(July[[#This Row],[Closed Date]],1)=31,"",EDATE(July[[#This Row],[Closed Date]],1))</f>
        <v>44797</v>
      </c>
      <c r="S273" t="s">
        <v>20</v>
      </c>
    </row>
    <row r="274" spans="1:19" x14ac:dyDescent="0.25">
      <c r="A274" t="s">
        <v>78</v>
      </c>
      <c r="B274" s="6">
        <v>75219</v>
      </c>
      <c r="E274" t="s">
        <v>292</v>
      </c>
      <c r="F274" t="s">
        <v>22</v>
      </c>
      <c r="H274" t="s">
        <v>28</v>
      </c>
      <c r="I274" t="s">
        <v>31</v>
      </c>
      <c r="J274" t="s">
        <v>41</v>
      </c>
      <c r="K274" s="9">
        <v>44767</v>
      </c>
      <c r="L274" t="s">
        <v>20</v>
      </c>
      <c r="Q274" s="7">
        <v>44767</v>
      </c>
      <c r="R274" s="7">
        <f>IF(EDATE(July[[#This Row],[Closed Date]],1)=31,"",EDATE(July[[#This Row],[Closed Date]],1))</f>
        <v>44798</v>
      </c>
      <c r="S274" t="s">
        <v>20</v>
      </c>
    </row>
    <row r="275" spans="1:19" x14ac:dyDescent="0.25">
      <c r="A275" s="13" t="s">
        <v>148</v>
      </c>
      <c r="B275" s="6">
        <v>75218</v>
      </c>
      <c r="E275" t="s">
        <v>285</v>
      </c>
      <c r="F275" t="s">
        <v>22</v>
      </c>
      <c r="G275">
        <v>6</v>
      </c>
      <c r="H275" t="s">
        <v>28</v>
      </c>
      <c r="I275" t="s">
        <v>53</v>
      </c>
      <c r="J275" t="s">
        <v>39</v>
      </c>
      <c r="K275" s="9">
        <v>44767</v>
      </c>
      <c r="L275" t="s">
        <v>20</v>
      </c>
      <c r="M275">
        <v>36</v>
      </c>
      <c r="N275" t="s">
        <v>54</v>
      </c>
      <c r="O275">
        <v>71</v>
      </c>
      <c r="P275">
        <v>55</v>
      </c>
      <c r="Q275" s="7">
        <v>44772</v>
      </c>
      <c r="R275" s="7">
        <f>IF(EDATE(July[[#This Row],[Closed Date]],1)=31,"",EDATE(July[[#This Row],[Closed Date]],1))</f>
        <v>44803</v>
      </c>
      <c r="S275" t="s">
        <v>20</v>
      </c>
    </row>
    <row r="276" spans="1:19" x14ac:dyDescent="0.25">
      <c r="A276" t="s">
        <v>97</v>
      </c>
      <c r="B276" s="6">
        <v>75223</v>
      </c>
      <c r="E276" t="s">
        <v>284</v>
      </c>
      <c r="F276" t="s">
        <v>22</v>
      </c>
      <c r="G276">
        <v>7</v>
      </c>
      <c r="H276" t="s">
        <v>28</v>
      </c>
      <c r="I276" t="s">
        <v>53</v>
      </c>
      <c r="J276" t="s">
        <v>40</v>
      </c>
      <c r="K276" s="9">
        <v>44767</v>
      </c>
      <c r="L276" t="s">
        <v>20</v>
      </c>
      <c r="M276">
        <v>38</v>
      </c>
      <c r="N276" t="s">
        <v>54</v>
      </c>
      <c r="O276">
        <v>70</v>
      </c>
      <c r="P276">
        <v>60</v>
      </c>
      <c r="Q276" s="7">
        <v>44775</v>
      </c>
      <c r="R276" s="7">
        <f>IF(EDATE(July[[#This Row],[Closed Date]],1)=31,"",EDATE(July[[#This Row],[Closed Date]],1))</f>
        <v>44806</v>
      </c>
      <c r="S276" t="s">
        <v>20</v>
      </c>
    </row>
    <row r="277" spans="1:19" x14ac:dyDescent="0.25">
      <c r="A277" t="s">
        <v>208</v>
      </c>
      <c r="B277" s="6">
        <v>75240</v>
      </c>
      <c r="E277" t="s">
        <v>318</v>
      </c>
      <c r="F277" t="s">
        <v>22</v>
      </c>
      <c r="G277">
        <v>4</v>
      </c>
      <c r="H277" t="s">
        <v>29</v>
      </c>
      <c r="I277" t="s">
        <v>34</v>
      </c>
      <c r="J277" t="s">
        <v>44</v>
      </c>
      <c r="K277" s="9">
        <v>44767</v>
      </c>
      <c r="L277" t="s">
        <v>21</v>
      </c>
      <c r="R277" s="7" t="str">
        <f>IF(EDATE(July[[#This Row],[Closed Date]],1)=31,"",EDATE(July[[#This Row],[Closed Date]],1))</f>
        <v/>
      </c>
    </row>
    <row r="278" spans="1:19" x14ac:dyDescent="0.25">
      <c r="A278" t="s">
        <v>122</v>
      </c>
      <c r="B278" s="6">
        <v>75201</v>
      </c>
      <c r="E278" t="s">
        <v>273</v>
      </c>
      <c r="F278" t="s">
        <v>22</v>
      </c>
      <c r="G278">
        <v>10</v>
      </c>
      <c r="H278" t="s">
        <v>28</v>
      </c>
      <c r="I278" t="s">
        <v>33</v>
      </c>
      <c r="J278" t="s">
        <v>38</v>
      </c>
      <c r="K278" s="9">
        <v>44767</v>
      </c>
      <c r="L278" t="s">
        <v>21</v>
      </c>
      <c r="M278">
        <v>15</v>
      </c>
      <c r="R278" s="7" t="str">
        <f>IF(EDATE(July[[#This Row],[Closed Date]],1)=31,"",EDATE(July[[#This Row],[Closed Date]],1))</f>
        <v/>
      </c>
    </row>
    <row r="279" spans="1:19" x14ac:dyDescent="0.25">
      <c r="A279" t="s">
        <v>201</v>
      </c>
      <c r="B279" s="6">
        <v>75212</v>
      </c>
      <c r="E279" t="s">
        <v>281</v>
      </c>
      <c r="F279" t="s">
        <v>23</v>
      </c>
      <c r="G279">
        <v>1</v>
      </c>
      <c r="H279" t="s">
        <v>32</v>
      </c>
      <c r="I279" t="s">
        <v>33</v>
      </c>
      <c r="K279" s="9">
        <v>44767</v>
      </c>
      <c r="L279" t="s">
        <v>21</v>
      </c>
      <c r="M279">
        <v>18</v>
      </c>
      <c r="R279" s="7" t="str">
        <f>IF(EDATE(July[[#This Row],[Closed Date]],1)=31,"",EDATE(July[[#This Row],[Closed Date]],1))</f>
        <v/>
      </c>
    </row>
    <row r="280" spans="1:19" x14ac:dyDescent="0.25">
      <c r="A280" t="s">
        <v>202</v>
      </c>
      <c r="B280" s="6">
        <v>75201</v>
      </c>
      <c r="E280" t="s">
        <v>282</v>
      </c>
      <c r="F280" t="s">
        <v>23</v>
      </c>
      <c r="G280">
        <v>7</v>
      </c>
      <c r="H280" t="s">
        <v>32</v>
      </c>
      <c r="I280" t="s">
        <v>53</v>
      </c>
      <c r="K280" s="9">
        <v>44767</v>
      </c>
      <c r="L280" t="s">
        <v>21</v>
      </c>
      <c r="M280">
        <v>17</v>
      </c>
      <c r="R280" s="7" t="str">
        <f>IF(EDATE(July[[#This Row],[Closed Date]],1)=31,"",EDATE(July[[#This Row],[Closed Date]],1))</f>
        <v/>
      </c>
    </row>
    <row r="281" spans="1:19" x14ac:dyDescent="0.25">
      <c r="A281" t="s">
        <v>140</v>
      </c>
      <c r="B281" s="6">
        <v>75253</v>
      </c>
      <c r="E281" t="s">
        <v>294</v>
      </c>
      <c r="F281" t="s">
        <v>22</v>
      </c>
      <c r="G281">
        <v>5</v>
      </c>
      <c r="H281" t="s">
        <v>28</v>
      </c>
      <c r="I281" t="s">
        <v>31</v>
      </c>
      <c r="K281" s="9">
        <v>44767</v>
      </c>
      <c r="L281" t="s">
        <v>20</v>
      </c>
      <c r="Q281" s="7">
        <v>44768</v>
      </c>
      <c r="R281" s="7">
        <f>IF(EDATE(July[[#This Row],[Closed Date]],1)=31,"",EDATE(July[[#This Row],[Closed Date]],1))</f>
        <v>44799</v>
      </c>
      <c r="S281" t="s">
        <v>20</v>
      </c>
    </row>
    <row r="282" spans="1:19" x14ac:dyDescent="0.25">
      <c r="A282" t="s">
        <v>258</v>
      </c>
      <c r="B282" s="6">
        <v>75229</v>
      </c>
      <c r="E282" t="s">
        <v>265</v>
      </c>
      <c r="F282" t="s">
        <v>22</v>
      </c>
      <c r="G282">
        <v>7</v>
      </c>
      <c r="H282" t="s">
        <v>28</v>
      </c>
      <c r="I282" t="s">
        <v>33</v>
      </c>
      <c r="J282" t="s">
        <v>41</v>
      </c>
      <c r="K282" s="9">
        <v>44768</v>
      </c>
      <c r="L282" t="s">
        <v>21</v>
      </c>
      <c r="M282">
        <v>11</v>
      </c>
      <c r="R282" s="7" t="str">
        <f>IF(EDATE(July[[#This Row],[Closed Date]],1)=31,"",EDATE(July[[#This Row],[Closed Date]],1))</f>
        <v/>
      </c>
    </row>
    <row r="283" spans="1:19" x14ac:dyDescent="0.25">
      <c r="A283" t="s">
        <v>224</v>
      </c>
      <c r="B283" s="6">
        <v>75223</v>
      </c>
      <c r="E283" t="s">
        <v>299</v>
      </c>
      <c r="F283" t="s">
        <v>23</v>
      </c>
      <c r="G283">
        <v>3</v>
      </c>
      <c r="H283" t="s">
        <v>28</v>
      </c>
      <c r="I283" t="s">
        <v>33</v>
      </c>
      <c r="J283" t="s">
        <v>42</v>
      </c>
      <c r="K283" s="9">
        <v>44768</v>
      </c>
      <c r="L283" t="s">
        <v>21</v>
      </c>
      <c r="M283">
        <v>23</v>
      </c>
      <c r="R283" s="7" t="str">
        <f>IF(EDATE(July[[#This Row],[Closed Date]],1)=31,"",EDATE(July[[#This Row],[Closed Date]],1))</f>
        <v/>
      </c>
    </row>
    <row r="284" spans="1:19" x14ac:dyDescent="0.25">
      <c r="A284" t="s">
        <v>220</v>
      </c>
      <c r="B284" s="6">
        <v>75249</v>
      </c>
      <c r="E284" t="s">
        <v>283</v>
      </c>
      <c r="F284" t="s">
        <v>22</v>
      </c>
      <c r="G284">
        <v>4</v>
      </c>
      <c r="H284" t="s">
        <v>28</v>
      </c>
      <c r="I284" t="s">
        <v>53</v>
      </c>
      <c r="J284" t="s">
        <v>40</v>
      </c>
      <c r="K284" s="9">
        <v>44768</v>
      </c>
      <c r="L284" t="s">
        <v>21</v>
      </c>
      <c r="M284">
        <v>26</v>
      </c>
      <c r="R284" s="7" t="str">
        <f>IF(EDATE(July[[#This Row],[Closed Date]],1)=31,"",EDATE(July[[#This Row],[Closed Date]],1))</f>
        <v/>
      </c>
    </row>
    <row r="285" spans="1:19" x14ac:dyDescent="0.25">
      <c r="A285" t="s">
        <v>123</v>
      </c>
      <c r="B285" s="6">
        <v>75220</v>
      </c>
      <c r="E285" t="s">
        <v>286</v>
      </c>
      <c r="F285" t="s">
        <v>23</v>
      </c>
      <c r="G285">
        <v>10</v>
      </c>
      <c r="H285" t="s">
        <v>29</v>
      </c>
      <c r="I285" t="s">
        <v>34</v>
      </c>
      <c r="J285" t="s">
        <v>43</v>
      </c>
      <c r="K285" s="9">
        <v>44768</v>
      </c>
      <c r="L285" t="s">
        <v>21</v>
      </c>
      <c r="R285" s="7" t="str">
        <f>IF(EDATE(July[[#This Row],[Closed Date]],1)=31,"",EDATE(July[[#This Row],[Closed Date]],1))</f>
        <v/>
      </c>
    </row>
    <row r="286" spans="1:19" x14ac:dyDescent="0.25">
      <c r="A286" t="s">
        <v>235</v>
      </c>
      <c r="B286" s="6">
        <v>75206</v>
      </c>
      <c r="E286" t="s">
        <v>299</v>
      </c>
      <c r="F286" t="s">
        <v>22</v>
      </c>
      <c r="G286">
        <v>3</v>
      </c>
      <c r="H286" t="s">
        <v>29</v>
      </c>
      <c r="I286" t="s">
        <v>33</v>
      </c>
      <c r="J286" t="s">
        <v>43</v>
      </c>
      <c r="K286" s="9">
        <v>44768</v>
      </c>
      <c r="L286" t="s">
        <v>20</v>
      </c>
      <c r="M286">
        <v>35</v>
      </c>
      <c r="O286">
        <v>1</v>
      </c>
      <c r="P286">
        <v>250</v>
      </c>
      <c r="Q286" s="7">
        <v>44773</v>
      </c>
      <c r="R286" s="7">
        <f>IF(EDATE(July[[#This Row],[Closed Date]],1)=31,"",EDATE(July[[#This Row],[Closed Date]],1))</f>
        <v>44804</v>
      </c>
      <c r="S286" t="s">
        <v>20</v>
      </c>
    </row>
    <row r="287" spans="1:19" x14ac:dyDescent="0.25">
      <c r="A287" t="s">
        <v>257</v>
      </c>
      <c r="B287" s="6">
        <v>75229</v>
      </c>
      <c r="E287" t="s">
        <v>284</v>
      </c>
      <c r="F287" t="s">
        <v>23</v>
      </c>
      <c r="G287">
        <v>0.75</v>
      </c>
      <c r="H287" t="s">
        <v>28</v>
      </c>
      <c r="I287" t="s">
        <v>33</v>
      </c>
      <c r="J287" t="s">
        <v>36</v>
      </c>
      <c r="K287" s="9">
        <v>44768</v>
      </c>
      <c r="L287" t="s">
        <v>20</v>
      </c>
      <c r="M287">
        <v>29</v>
      </c>
      <c r="N287" t="s">
        <v>55</v>
      </c>
      <c r="O287">
        <v>53</v>
      </c>
      <c r="P287">
        <v>150</v>
      </c>
      <c r="Q287" s="7">
        <v>44774</v>
      </c>
      <c r="R287" s="7">
        <f>IF(EDATE(July[[#This Row],[Closed Date]],1)=31,"",EDATE(July[[#This Row],[Closed Date]],1))</f>
        <v>44805</v>
      </c>
      <c r="S287" t="s">
        <v>20</v>
      </c>
    </row>
    <row r="288" spans="1:19" x14ac:dyDescent="0.25">
      <c r="A288" t="s">
        <v>182</v>
      </c>
      <c r="B288" s="6">
        <v>75226</v>
      </c>
      <c r="E288" t="s">
        <v>286</v>
      </c>
      <c r="F288" t="s">
        <v>22</v>
      </c>
      <c r="G288">
        <v>4</v>
      </c>
      <c r="H288" t="s">
        <v>28</v>
      </c>
      <c r="I288" t="s">
        <v>31</v>
      </c>
      <c r="J288" t="s">
        <v>38</v>
      </c>
      <c r="K288" s="9">
        <v>44768</v>
      </c>
      <c r="L288" t="s">
        <v>20</v>
      </c>
      <c r="Q288" s="7">
        <v>44768</v>
      </c>
      <c r="R288" s="7">
        <f>IF(EDATE(July[[#This Row],[Closed Date]],1)=31,"",EDATE(July[[#This Row],[Closed Date]],1))</f>
        <v>44799</v>
      </c>
      <c r="S288" t="s">
        <v>20</v>
      </c>
    </row>
    <row r="289" spans="1:19" x14ac:dyDescent="0.25">
      <c r="A289" t="s">
        <v>231</v>
      </c>
      <c r="B289" s="6">
        <v>75235</v>
      </c>
      <c r="E289" t="s">
        <v>307</v>
      </c>
      <c r="F289" t="s">
        <v>22</v>
      </c>
      <c r="G289">
        <v>2</v>
      </c>
      <c r="H289" t="s">
        <v>28</v>
      </c>
      <c r="I289" t="s">
        <v>31</v>
      </c>
      <c r="J289" t="s">
        <v>38</v>
      </c>
      <c r="K289" s="9">
        <v>44768</v>
      </c>
      <c r="L289" t="s">
        <v>20</v>
      </c>
      <c r="Q289" s="7">
        <v>44768</v>
      </c>
      <c r="R289" s="7">
        <f>IF(EDATE(July[[#This Row],[Closed Date]],1)=31,"",EDATE(July[[#This Row],[Closed Date]],1))</f>
        <v>44799</v>
      </c>
      <c r="S289" t="s">
        <v>20</v>
      </c>
    </row>
    <row r="290" spans="1:19" x14ac:dyDescent="0.25">
      <c r="A290" t="s">
        <v>184</v>
      </c>
      <c r="B290" s="6">
        <v>75235</v>
      </c>
      <c r="E290" t="s">
        <v>276</v>
      </c>
      <c r="F290" t="s">
        <v>22</v>
      </c>
      <c r="G290">
        <v>5</v>
      </c>
      <c r="H290" t="s">
        <v>28</v>
      </c>
      <c r="I290" t="s">
        <v>31</v>
      </c>
      <c r="J290" t="s">
        <v>38</v>
      </c>
      <c r="K290" s="9">
        <v>44768</v>
      </c>
      <c r="L290" t="s">
        <v>20</v>
      </c>
      <c r="Q290" s="7">
        <v>44768</v>
      </c>
      <c r="R290" s="7">
        <f>IF(EDATE(July[[#This Row],[Closed Date]],1)=31,"",EDATE(July[[#This Row],[Closed Date]],1))</f>
        <v>44799</v>
      </c>
      <c r="S290" t="s">
        <v>20</v>
      </c>
    </row>
    <row r="291" spans="1:19" x14ac:dyDescent="0.25">
      <c r="A291" t="s">
        <v>158</v>
      </c>
      <c r="B291" s="6">
        <v>75223</v>
      </c>
      <c r="E291" t="s">
        <v>295</v>
      </c>
      <c r="F291" t="s">
        <v>23</v>
      </c>
      <c r="G291">
        <v>4</v>
      </c>
      <c r="H291" t="s">
        <v>32</v>
      </c>
      <c r="I291" t="s">
        <v>33</v>
      </c>
      <c r="K291" s="9">
        <v>44768</v>
      </c>
      <c r="L291" t="s">
        <v>21</v>
      </c>
      <c r="M291">
        <v>10</v>
      </c>
      <c r="R291" s="7" t="str">
        <f>IF(EDATE(July[[#This Row],[Closed Date]],1)=31,"",EDATE(July[[#This Row],[Closed Date]],1))</f>
        <v/>
      </c>
    </row>
    <row r="292" spans="1:19" x14ac:dyDescent="0.25">
      <c r="A292" t="s">
        <v>250</v>
      </c>
      <c r="B292" s="6">
        <v>75241</v>
      </c>
      <c r="E292" t="s">
        <v>296</v>
      </c>
      <c r="F292" t="s">
        <v>23</v>
      </c>
      <c r="G292">
        <v>8</v>
      </c>
      <c r="H292" t="s">
        <v>28</v>
      </c>
      <c r="I292" t="s">
        <v>31</v>
      </c>
      <c r="K292" s="9">
        <v>44768</v>
      </c>
      <c r="L292" t="s">
        <v>20</v>
      </c>
      <c r="Q292" s="7">
        <v>44768</v>
      </c>
      <c r="R292" s="7">
        <f>IF(EDATE(July[[#This Row],[Closed Date]],1)=31,"",EDATE(July[[#This Row],[Closed Date]],1))</f>
        <v>44799</v>
      </c>
      <c r="S292" t="s">
        <v>20</v>
      </c>
    </row>
    <row r="293" spans="1:19" x14ac:dyDescent="0.25">
      <c r="A293" t="s">
        <v>171</v>
      </c>
      <c r="B293" s="6">
        <v>75236</v>
      </c>
      <c r="E293" t="s">
        <v>293</v>
      </c>
      <c r="F293" t="s">
        <v>22</v>
      </c>
      <c r="G293">
        <v>4</v>
      </c>
      <c r="H293" t="s">
        <v>28</v>
      </c>
      <c r="I293" t="s">
        <v>31</v>
      </c>
      <c r="K293" s="9">
        <v>44768</v>
      </c>
      <c r="L293" t="s">
        <v>20</v>
      </c>
      <c r="Q293" s="7">
        <v>44768</v>
      </c>
      <c r="R293" s="7">
        <f>IF(EDATE(July[[#This Row],[Closed Date]],1)=31,"",EDATE(July[[#This Row],[Closed Date]],1))</f>
        <v>44799</v>
      </c>
      <c r="S293" t="s">
        <v>20</v>
      </c>
    </row>
    <row r="294" spans="1:19" x14ac:dyDescent="0.25">
      <c r="A294" t="s">
        <v>67</v>
      </c>
      <c r="B294" s="6">
        <v>75220</v>
      </c>
      <c r="E294" t="s">
        <v>300</v>
      </c>
      <c r="F294" t="s">
        <v>23</v>
      </c>
      <c r="G294">
        <v>0.5</v>
      </c>
      <c r="H294" t="s">
        <v>28</v>
      </c>
      <c r="I294" t="s">
        <v>53</v>
      </c>
      <c r="J294" t="s">
        <v>41</v>
      </c>
      <c r="K294" s="9">
        <v>44769</v>
      </c>
      <c r="L294" t="s">
        <v>21</v>
      </c>
      <c r="M294">
        <v>19</v>
      </c>
      <c r="R294" s="7" t="str">
        <f>IF(EDATE(July[[#This Row],[Closed Date]],1)=31,"",EDATE(July[[#This Row],[Closed Date]],1))</f>
        <v/>
      </c>
    </row>
    <row r="295" spans="1:19" x14ac:dyDescent="0.25">
      <c r="A295" t="s">
        <v>78</v>
      </c>
      <c r="B295" s="6">
        <v>75226</v>
      </c>
      <c r="E295" t="s">
        <v>282</v>
      </c>
      <c r="F295" t="s">
        <v>23</v>
      </c>
      <c r="G295">
        <v>7</v>
      </c>
      <c r="H295" t="s">
        <v>28</v>
      </c>
      <c r="I295" t="s">
        <v>31</v>
      </c>
      <c r="J295" t="s">
        <v>41</v>
      </c>
      <c r="K295" s="9">
        <v>44769</v>
      </c>
      <c r="L295" t="s">
        <v>20</v>
      </c>
      <c r="Q295" s="7">
        <v>44769</v>
      </c>
      <c r="R295" s="7">
        <f>IF(EDATE(July[[#This Row],[Closed Date]],1)=31,"",EDATE(July[[#This Row],[Closed Date]],1))</f>
        <v>44800</v>
      </c>
      <c r="S295" t="s">
        <v>20</v>
      </c>
    </row>
    <row r="296" spans="1:19" x14ac:dyDescent="0.25">
      <c r="A296" t="s">
        <v>152</v>
      </c>
      <c r="B296" s="6">
        <v>75224</v>
      </c>
      <c r="E296" t="s">
        <v>279</v>
      </c>
      <c r="F296" t="s">
        <v>22</v>
      </c>
      <c r="G296">
        <v>7</v>
      </c>
      <c r="H296" t="s">
        <v>28</v>
      </c>
      <c r="I296" t="s">
        <v>33</v>
      </c>
      <c r="J296" t="s">
        <v>42</v>
      </c>
      <c r="K296" s="9">
        <v>44769</v>
      </c>
      <c r="L296" t="s">
        <v>21</v>
      </c>
      <c r="M296">
        <v>24</v>
      </c>
      <c r="R296" s="7" t="str">
        <f>IF(EDATE(July[[#This Row],[Closed Date]],1)=31,"",EDATE(July[[#This Row],[Closed Date]],1))</f>
        <v/>
      </c>
    </row>
    <row r="297" spans="1:19" x14ac:dyDescent="0.25">
      <c r="A297" t="s">
        <v>127</v>
      </c>
      <c r="B297" s="6">
        <v>75236</v>
      </c>
      <c r="E297" t="s">
        <v>293</v>
      </c>
      <c r="F297" t="s">
        <v>23</v>
      </c>
      <c r="G297">
        <v>8</v>
      </c>
      <c r="H297" t="s">
        <v>28</v>
      </c>
      <c r="I297" t="s">
        <v>33</v>
      </c>
      <c r="J297" t="s">
        <v>42</v>
      </c>
      <c r="K297" s="9">
        <v>44769</v>
      </c>
      <c r="L297" t="s">
        <v>21</v>
      </c>
      <c r="M297">
        <v>19</v>
      </c>
      <c r="R297" s="7" t="str">
        <f>IF(EDATE(July[[#This Row],[Closed Date]],1)=31,"",EDATE(July[[#This Row],[Closed Date]],1))</f>
        <v/>
      </c>
    </row>
    <row r="298" spans="1:19" x14ac:dyDescent="0.25">
      <c r="A298" t="s">
        <v>98</v>
      </c>
      <c r="B298" s="6">
        <v>75232</v>
      </c>
      <c r="E298" t="s">
        <v>276</v>
      </c>
      <c r="F298" t="s">
        <v>23</v>
      </c>
      <c r="G298">
        <v>4</v>
      </c>
      <c r="H298" t="s">
        <v>28</v>
      </c>
      <c r="I298" t="s">
        <v>33</v>
      </c>
      <c r="J298" t="s">
        <v>42</v>
      </c>
      <c r="K298" s="9">
        <v>44769</v>
      </c>
      <c r="L298" t="s">
        <v>20</v>
      </c>
      <c r="M298">
        <v>24</v>
      </c>
      <c r="N298" t="s">
        <v>56</v>
      </c>
      <c r="O298">
        <v>36</v>
      </c>
      <c r="P298">
        <v>250</v>
      </c>
      <c r="Q298" s="7">
        <v>44775</v>
      </c>
      <c r="R298" s="7">
        <f>IF(EDATE(July[[#This Row],[Closed Date]],1)=31,"",EDATE(July[[#This Row],[Closed Date]],1))</f>
        <v>44806</v>
      </c>
      <c r="S298" t="s">
        <v>20</v>
      </c>
    </row>
    <row r="299" spans="1:19" x14ac:dyDescent="0.25">
      <c r="A299" t="s">
        <v>57</v>
      </c>
      <c r="B299" s="6">
        <v>75287</v>
      </c>
      <c r="E299" t="s">
        <v>299</v>
      </c>
      <c r="F299" t="s">
        <v>23</v>
      </c>
      <c r="G299">
        <v>9</v>
      </c>
      <c r="H299" t="s">
        <v>28</v>
      </c>
      <c r="I299" t="s">
        <v>31</v>
      </c>
      <c r="J299" t="s">
        <v>40</v>
      </c>
      <c r="K299" s="9">
        <v>44769</v>
      </c>
      <c r="L299" t="s">
        <v>20</v>
      </c>
      <c r="Q299" s="7">
        <v>44769</v>
      </c>
      <c r="R299" s="7">
        <f>IF(EDATE(July[[#This Row],[Closed Date]],1)=31,"",EDATE(July[[#This Row],[Closed Date]],1))</f>
        <v>44800</v>
      </c>
      <c r="S299" t="s">
        <v>20</v>
      </c>
    </row>
    <row r="300" spans="1:19" x14ac:dyDescent="0.25">
      <c r="A300" t="s">
        <v>260</v>
      </c>
      <c r="B300" s="6">
        <v>75214</v>
      </c>
      <c r="E300" t="s">
        <v>282</v>
      </c>
      <c r="F300" t="s">
        <v>22</v>
      </c>
      <c r="G300">
        <v>9</v>
      </c>
      <c r="H300" t="s">
        <v>28</v>
      </c>
      <c r="I300" t="s">
        <v>31</v>
      </c>
      <c r="J300" t="s">
        <v>40</v>
      </c>
      <c r="K300" s="9">
        <v>44769</v>
      </c>
      <c r="L300" t="s">
        <v>20</v>
      </c>
      <c r="Q300" s="7">
        <v>44769</v>
      </c>
      <c r="R300" s="7">
        <f>IF(EDATE(July[[#This Row],[Closed Date]],1)=31,"",EDATE(July[[#This Row],[Closed Date]],1))</f>
        <v>44800</v>
      </c>
      <c r="S300" t="s">
        <v>20</v>
      </c>
    </row>
    <row r="301" spans="1:19" x14ac:dyDescent="0.25">
      <c r="A301" t="s">
        <v>89</v>
      </c>
      <c r="B301" s="6">
        <v>75254</v>
      </c>
      <c r="E301" t="s">
        <v>314</v>
      </c>
      <c r="F301" t="s">
        <v>22</v>
      </c>
      <c r="G301">
        <v>4</v>
      </c>
      <c r="H301" t="s">
        <v>28</v>
      </c>
      <c r="I301" t="s">
        <v>53</v>
      </c>
      <c r="J301" t="s">
        <v>36</v>
      </c>
      <c r="K301" s="9">
        <v>44769</v>
      </c>
      <c r="L301" t="s">
        <v>21</v>
      </c>
      <c r="M301">
        <v>24</v>
      </c>
      <c r="R301" s="7" t="str">
        <f>IF(EDATE(July[[#This Row],[Closed Date]],1)=31,"",EDATE(July[[#This Row],[Closed Date]],1))</f>
        <v/>
      </c>
    </row>
    <row r="302" spans="1:19" x14ac:dyDescent="0.25">
      <c r="A302" t="s">
        <v>141</v>
      </c>
      <c r="B302" s="6">
        <v>75224</v>
      </c>
      <c r="E302" t="s">
        <v>58</v>
      </c>
      <c r="F302" t="s">
        <v>22</v>
      </c>
      <c r="G302">
        <v>8</v>
      </c>
      <c r="H302" t="s">
        <v>28</v>
      </c>
      <c r="I302" t="s">
        <v>33</v>
      </c>
      <c r="J302" t="s">
        <v>38</v>
      </c>
      <c r="K302" s="9">
        <v>44769</v>
      </c>
      <c r="L302" t="s">
        <v>21</v>
      </c>
      <c r="M302">
        <v>15</v>
      </c>
      <c r="R302" s="7" t="str">
        <f>IF(EDATE(July[[#This Row],[Closed Date]],1)=31,"",EDATE(July[[#This Row],[Closed Date]],1))</f>
        <v/>
      </c>
    </row>
    <row r="303" spans="1:19" x14ac:dyDescent="0.25">
      <c r="A303" t="s">
        <v>146</v>
      </c>
      <c r="B303" s="6">
        <v>75201</v>
      </c>
      <c r="E303" t="s">
        <v>300</v>
      </c>
      <c r="F303" t="s">
        <v>23</v>
      </c>
      <c r="G303">
        <v>7</v>
      </c>
      <c r="H303" t="s">
        <v>28</v>
      </c>
      <c r="I303" t="s">
        <v>31</v>
      </c>
      <c r="J303" t="s">
        <v>38</v>
      </c>
      <c r="K303" s="9">
        <v>44769</v>
      </c>
      <c r="L303" t="s">
        <v>20</v>
      </c>
      <c r="Q303" s="7">
        <v>44769</v>
      </c>
      <c r="R303" s="7">
        <f>IF(EDATE(July[[#This Row],[Closed Date]],1)=31,"",EDATE(July[[#This Row],[Closed Date]],1))</f>
        <v>44800</v>
      </c>
      <c r="S303" t="s">
        <v>20</v>
      </c>
    </row>
    <row r="304" spans="1:19" x14ac:dyDescent="0.25">
      <c r="A304" t="s">
        <v>115</v>
      </c>
      <c r="B304" s="6">
        <v>75253</v>
      </c>
      <c r="E304" t="s">
        <v>292</v>
      </c>
      <c r="F304" t="s">
        <v>22</v>
      </c>
      <c r="H304" t="s">
        <v>28</v>
      </c>
      <c r="I304" t="s">
        <v>31</v>
      </c>
      <c r="J304" t="s">
        <v>38</v>
      </c>
      <c r="K304" s="9">
        <v>44769</v>
      </c>
      <c r="L304" t="s">
        <v>20</v>
      </c>
      <c r="Q304" s="7">
        <v>44769</v>
      </c>
      <c r="R304" s="7">
        <f>IF(EDATE(July[[#This Row],[Closed Date]],1)=31,"",EDATE(July[[#This Row],[Closed Date]],1))</f>
        <v>44800</v>
      </c>
      <c r="S304" t="s">
        <v>20</v>
      </c>
    </row>
    <row r="305" spans="1:19" x14ac:dyDescent="0.25">
      <c r="A305" t="s">
        <v>126</v>
      </c>
      <c r="B305" s="6">
        <v>75219</v>
      </c>
      <c r="E305" t="s">
        <v>279</v>
      </c>
      <c r="F305" t="s">
        <v>22</v>
      </c>
      <c r="G305">
        <v>7</v>
      </c>
      <c r="H305" t="s">
        <v>32</v>
      </c>
      <c r="I305" t="s">
        <v>34</v>
      </c>
      <c r="K305" s="9">
        <v>44769</v>
      </c>
      <c r="L305" t="s">
        <v>20</v>
      </c>
      <c r="N305" t="s">
        <v>51</v>
      </c>
      <c r="Q305" s="7">
        <v>44773</v>
      </c>
      <c r="R305" s="7">
        <f>IF(EDATE(July[[#This Row],[Closed Date]],1)=31,"",EDATE(July[[#This Row],[Closed Date]],1))</f>
        <v>44804</v>
      </c>
      <c r="S305" t="s">
        <v>20</v>
      </c>
    </row>
    <row r="306" spans="1:19" x14ac:dyDescent="0.25">
      <c r="A306" s="13" t="s">
        <v>246</v>
      </c>
      <c r="B306" s="6">
        <v>75244</v>
      </c>
      <c r="E306" t="s">
        <v>285</v>
      </c>
      <c r="F306" t="s">
        <v>22</v>
      </c>
      <c r="G306">
        <v>4</v>
      </c>
      <c r="H306" t="s">
        <v>32</v>
      </c>
      <c r="I306" t="s">
        <v>34</v>
      </c>
      <c r="J306" t="s">
        <v>52</v>
      </c>
      <c r="K306" s="9">
        <v>44770</v>
      </c>
      <c r="L306" t="s">
        <v>21</v>
      </c>
      <c r="R306" s="7" t="str">
        <f>IF(EDATE(July[[#This Row],[Closed Date]],1)=31,"",EDATE(July[[#This Row],[Closed Date]],1))</f>
        <v/>
      </c>
    </row>
    <row r="307" spans="1:19" x14ac:dyDescent="0.25">
      <c r="A307" s="13" t="s">
        <v>134</v>
      </c>
      <c r="B307" s="6">
        <v>75224</v>
      </c>
      <c r="E307" t="s">
        <v>291</v>
      </c>
      <c r="F307" t="s">
        <v>22</v>
      </c>
      <c r="G307">
        <v>11</v>
      </c>
      <c r="H307" t="s">
        <v>32</v>
      </c>
      <c r="I307" t="s">
        <v>31</v>
      </c>
      <c r="J307" t="s">
        <v>52</v>
      </c>
      <c r="K307" s="9">
        <v>44770</v>
      </c>
      <c r="L307" t="s">
        <v>20</v>
      </c>
      <c r="Q307" s="7">
        <v>44770</v>
      </c>
      <c r="R307" s="7">
        <f>IF(EDATE(July[[#This Row],[Closed Date]],1)=31,"",EDATE(July[[#This Row],[Closed Date]],1))</f>
        <v>44801</v>
      </c>
      <c r="S307" t="s">
        <v>20</v>
      </c>
    </row>
    <row r="308" spans="1:19" x14ac:dyDescent="0.25">
      <c r="A308" s="13" t="s">
        <v>194</v>
      </c>
      <c r="B308" s="6">
        <v>75220</v>
      </c>
      <c r="E308" t="s">
        <v>302</v>
      </c>
      <c r="F308" t="s">
        <v>22</v>
      </c>
      <c r="G308">
        <v>1</v>
      </c>
      <c r="H308" t="s">
        <v>28</v>
      </c>
      <c r="I308" t="s">
        <v>33</v>
      </c>
      <c r="J308" t="s">
        <v>42</v>
      </c>
      <c r="K308" s="9">
        <v>44770</v>
      </c>
      <c r="L308" t="s">
        <v>21</v>
      </c>
      <c r="M308">
        <v>19</v>
      </c>
      <c r="R308" s="7" t="str">
        <f>IF(EDATE(July[[#This Row],[Closed Date]],1)=31,"",EDATE(July[[#This Row],[Closed Date]],1))</f>
        <v/>
      </c>
    </row>
    <row r="309" spans="1:19" x14ac:dyDescent="0.25">
      <c r="A309" s="13" t="s">
        <v>131</v>
      </c>
      <c r="B309" s="6">
        <v>75201</v>
      </c>
      <c r="E309" t="s">
        <v>283</v>
      </c>
      <c r="F309" t="s">
        <v>23</v>
      </c>
      <c r="G309">
        <v>1</v>
      </c>
      <c r="H309" t="s">
        <v>28</v>
      </c>
      <c r="I309" t="s">
        <v>33</v>
      </c>
      <c r="J309" t="s">
        <v>40</v>
      </c>
      <c r="K309" s="9">
        <v>44770</v>
      </c>
      <c r="L309" t="s">
        <v>21</v>
      </c>
      <c r="M309">
        <v>13</v>
      </c>
      <c r="R309" s="7" t="str">
        <f>IF(EDATE(July[[#This Row],[Closed Date]],1)=31,"",EDATE(July[[#This Row],[Closed Date]],1))</f>
        <v/>
      </c>
    </row>
    <row r="310" spans="1:19" x14ac:dyDescent="0.25">
      <c r="A310" s="13" t="s">
        <v>195</v>
      </c>
      <c r="B310" s="6">
        <v>75203</v>
      </c>
      <c r="E310" t="s">
        <v>319</v>
      </c>
      <c r="F310" t="s">
        <v>23</v>
      </c>
      <c r="G310">
        <v>3</v>
      </c>
      <c r="H310" t="s">
        <v>28</v>
      </c>
      <c r="I310" t="s">
        <v>33</v>
      </c>
      <c r="J310" t="s">
        <v>40</v>
      </c>
      <c r="K310" s="9">
        <v>44770</v>
      </c>
      <c r="L310" t="s">
        <v>21</v>
      </c>
      <c r="M310">
        <v>14</v>
      </c>
      <c r="R310" s="7" t="str">
        <f>IF(EDATE(July[[#This Row],[Closed Date]],1)=31,"",EDATE(July[[#This Row],[Closed Date]],1))</f>
        <v/>
      </c>
    </row>
    <row r="311" spans="1:19" x14ac:dyDescent="0.25">
      <c r="A311" t="s">
        <v>121</v>
      </c>
      <c r="B311" s="6">
        <v>75241</v>
      </c>
      <c r="E311" t="s">
        <v>306</v>
      </c>
      <c r="F311" t="s">
        <v>23</v>
      </c>
      <c r="G311">
        <v>10</v>
      </c>
      <c r="H311" t="s">
        <v>28</v>
      </c>
      <c r="I311" t="s">
        <v>31</v>
      </c>
      <c r="J311" t="s">
        <v>40</v>
      </c>
      <c r="K311" s="9">
        <v>44770</v>
      </c>
      <c r="L311" t="s">
        <v>20</v>
      </c>
      <c r="Q311" s="7">
        <v>44770</v>
      </c>
      <c r="R311" s="7">
        <f>IF(EDATE(July[[#This Row],[Closed Date]],1)=31,"",EDATE(July[[#This Row],[Closed Date]],1))</f>
        <v>44801</v>
      </c>
      <c r="S311" t="s">
        <v>20</v>
      </c>
    </row>
    <row r="312" spans="1:19" x14ac:dyDescent="0.25">
      <c r="A312" t="s">
        <v>155</v>
      </c>
      <c r="B312" s="6">
        <v>75211</v>
      </c>
      <c r="E312" t="s">
        <v>273</v>
      </c>
      <c r="F312" t="s">
        <v>23</v>
      </c>
      <c r="G312">
        <v>4</v>
      </c>
      <c r="H312" t="s">
        <v>29</v>
      </c>
      <c r="I312" t="s">
        <v>33</v>
      </c>
      <c r="J312" t="s">
        <v>44</v>
      </c>
      <c r="K312" s="9">
        <v>44770</v>
      </c>
      <c r="L312" t="s">
        <v>20</v>
      </c>
      <c r="M312">
        <v>38</v>
      </c>
      <c r="O312">
        <v>123</v>
      </c>
      <c r="P312">
        <v>600</v>
      </c>
      <c r="Q312" s="7">
        <v>44775</v>
      </c>
      <c r="R312" s="7">
        <f>IF(EDATE(July[[#This Row],[Closed Date]],1)=31,"",EDATE(July[[#This Row],[Closed Date]],1))</f>
        <v>44806</v>
      </c>
      <c r="S312" t="s">
        <v>20</v>
      </c>
    </row>
    <row r="313" spans="1:19" x14ac:dyDescent="0.25">
      <c r="A313" t="s">
        <v>199</v>
      </c>
      <c r="B313" s="6">
        <v>75233</v>
      </c>
      <c r="E313" t="s">
        <v>302</v>
      </c>
      <c r="F313" t="s">
        <v>23</v>
      </c>
      <c r="G313">
        <v>6</v>
      </c>
      <c r="H313" t="s">
        <v>29</v>
      </c>
      <c r="I313" t="s">
        <v>33</v>
      </c>
      <c r="J313" t="s">
        <v>43</v>
      </c>
      <c r="K313" s="9">
        <v>44770</v>
      </c>
      <c r="L313" t="s">
        <v>20</v>
      </c>
      <c r="M313">
        <v>35</v>
      </c>
      <c r="O313" t="s">
        <v>324</v>
      </c>
      <c r="P313">
        <v>400</v>
      </c>
      <c r="Q313" s="7">
        <v>44777</v>
      </c>
      <c r="R313" s="7">
        <f>IF(EDATE(July[[#This Row],[Closed Date]],1)=31,"",EDATE(July[[#This Row],[Closed Date]],1))</f>
        <v>44808</v>
      </c>
      <c r="S313" t="s">
        <v>20</v>
      </c>
    </row>
    <row r="314" spans="1:19" x14ac:dyDescent="0.25">
      <c r="A314" t="s">
        <v>177</v>
      </c>
      <c r="B314" s="6">
        <v>75235</v>
      </c>
      <c r="E314" t="s">
        <v>285</v>
      </c>
      <c r="F314" t="s">
        <v>22</v>
      </c>
      <c r="G314">
        <v>5</v>
      </c>
      <c r="H314" t="s">
        <v>29</v>
      </c>
      <c r="I314" t="s">
        <v>31</v>
      </c>
      <c r="J314" t="s">
        <v>43</v>
      </c>
      <c r="K314" s="9">
        <v>44770</v>
      </c>
      <c r="L314" t="s">
        <v>20</v>
      </c>
      <c r="Q314" s="7">
        <v>44770</v>
      </c>
      <c r="R314" s="7">
        <f>IF(EDATE(July[[#This Row],[Closed Date]],1)=31,"",EDATE(July[[#This Row],[Closed Date]],1))</f>
        <v>44801</v>
      </c>
      <c r="S314" t="s">
        <v>21</v>
      </c>
    </row>
    <row r="315" spans="1:19" x14ac:dyDescent="0.25">
      <c r="A315" s="13" t="s">
        <v>135</v>
      </c>
      <c r="B315" s="6">
        <v>75232</v>
      </c>
      <c r="E315" t="s">
        <v>274</v>
      </c>
      <c r="F315" t="s">
        <v>22</v>
      </c>
      <c r="G315">
        <v>3</v>
      </c>
      <c r="H315" t="s">
        <v>28</v>
      </c>
      <c r="I315" t="s">
        <v>33</v>
      </c>
      <c r="J315" t="s">
        <v>36</v>
      </c>
      <c r="K315" s="9">
        <v>44770</v>
      </c>
      <c r="L315" t="s">
        <v>21</v>
      </c>
      <c r="M315">
        <v>20</v>
      </c>
      <c r="R315" s="7" t="str">
        <f>IF(EDATE(July[[#This Row],[Closed Date]],1)=31,"",EDATE(July[[#This Row],[Closed Date]],1))</f>
        <v/>
      </c>
    </row>
    <row r="316" spans="1:19" x14ac:dyDescent="0.25">
      <c r="A316" t="s">
        <v>218</v>
      </c>
      <c r="B316" s="6">
        <v>75231</v>
      </c>
      <c r="E316" t="s">
        <v>281</v>
      </c>
      <c r="F316" t="s">
        <v>27</v>
      </c>
      <c r="G316">
        <v>5</v>
      </c>
      <c r="H316" t="s">
        <v>28</v>
      </c>
      <c r="I316" t="s">
        <v>31</v>
      </c>
      <c r="J316" t="s">
        <v>38</v>
      </c>
      <c r="K316" s="9">
        <v>44770</v>
      </c>
      <c r="L316" t="s">
        <v>20</v>
      </c>
      <c r="Q316" s="7">
        <v>44773</v>
      </c>
      <c r="R316" s="7">
        <f>IF(EDATE(July[[#This Row],[Closed Date]],1)=31,"",EDATE(July[[#This Row],[Closed Date]],1))</f>
        <v>44804</v>
      </c>
      <c r="S316" t="s">
        <v>20</v>
      </c>
    </row>
    <row r="317" spans="1:19" x14ac:dyDescent="0.25">
      <c r="A317" t="s">
        <v>207</v>
      </c>
      <c r="B317" s="6">
        <v>75232</v>
      </c>
      <c r="E317" t="s">
        <v>301</v>
      </c>
      <c r="F317" t="s">
        <v>22</v>
      </c>
      <c r="G317">
        <v>3</v>
      </c>
      <c r="H317" t="s">
        <v>28</v>
      </c>
      <c r="I317" t="s">
        <v>31</v>
      </c>
      <c r="K317" s="9">
        <v>44770</v>
      </c>
      <c r="L317" t="s">
        <v>20</v>
      </c>
      <c r="Q317" s="7">
        <v>44770</v>
      </c>
      <c r="R317" s="7">
        <f>IF(EDATE(July[[#This Row],[Closed Date]],1)=31,"",EDATE(July[[#This Row],[Closed Date]],1))</f>
        <v>44801</v>
      </c>
      <c r="S317" t="s">
        <v>20</v>
      </c>
    </row>
    <row r="318" spans="1:19" x14ac:dyDescent="0.25">
      <c r="A318" s="13" t="s">
        <v>144</v>
      </c>
      <c r="B318" s="6">
        <v>75214</v>
      </c>
      <c r="E318" t="s">
        <v>281</v>
      </c>
      <c r="F318" t="s">
        <v>23</v>
      </c>
      <c r="G318">
        <v>6</v>
      </c>
      <c r="H318" t="s">
        <v>28</v>
      </c>
      <c r="I318" t="s">
        <v>33</v>
      </c>
      <c r="J318" t="s">
        <v>39</v>
      </c>
      <c r="K318" s="9">
        <v>44771</v>
      </c>
      <c r="L318" t="s">
        <v>21</v>
      </c>
      <c r="M318">
        <v>17</v>
      </c>
      <c r="R318" s="7" t="str">
        <f>IF(EDATE(July[[#This Row],[Closed Date]],1)=31,"",EDATE(July[[#This Row],[Closed Date]],1))</f>
        <v/>
      </c>
    </row>
    <row r="319" spans="1:19" x14ac:dyDescent="0.25">
      <c r="A319" t="s">
        <v>139</v>
      </c>
      <c r="B319" s="6">
        <v>75244</v>
      </c>
      <c r="E319" t="s">
        <v>313</v>
      </c>
      <c r="F319" t="s">
        <v>23</v>
      </c>
      <c r="G319">
        <v>5</v>
      </c>
      <c r="H319" t="s">
        <v>28</v>
      </c>
      <c r="I319" t="s">
        <v>33</v>
      </c>
      <c r="J319" t="s">
        <v>40</v>
      </c>
      <c r="K319" s="9">
        <v>44771</v>
      </c>
      <c r="L319" t="s">
        <v>20</v>
      </c>
      <c r="M319">
        <v>28</v>
      </c>
      <c r="N319" t="s">
        <v>45</v>
      </c>
      <c r="O319">
        <v>29</v>
      </c>
      <c r="P319">
        <v>450</v>
      </c>
      <c r="Q319" s="7">
        <v>44780</v>
      </c>
      <c r="R319" s="7">
        <f>IF(EDATE(July[[#This Row],[Closed Date]],1)=31,"",EDATE(July[[#This Row],[Closed Date]],1))</f>
        <v>44811</v>
      </c>
      <c r="S319" t="s">
        <v>20</v>
      </c>
    </row>
    <row r="320" spans="1:19" x14ac:dyDescent="0.25">
      <c r="A320" s="13" t="s">
        <v>112</v>
      </c>
      <c r="B320" s="6">
        <v>75235</v>
      </c>
      <c r="E320" t="s">
        <v>303</v>
      </c>
      <c r="F320" t="s">
        <v>22</v>
      </c>
      <c r="G320">
        <v>2</v>
      </c>
      <c r="H320" t="s">
        <v>28</v>
      </c>
      <c r="I320" t="s">
        <v>33</v>
      </c>
      <c r="J320" t="s">
        <v>36</v>
      </c>
      <c r="K320" s="9">
        <v>44771</v>
      </c>
      <c r="L320" t="s">
        <v>21</v>
      </c>
      <c r="M320">
        <v>10</v>
      </c>
      <c r="R320" s="7" t="str">
        <f>IF(EDATE(July[[#This Row],[Closed Date]],1)=31,"",EDATE(July[[#This Row],[Closed Date]],1))</f>
        <v/>
      </c>
    </row>
    <row r="321" spans="1:19" x14ac:dyDescent="0.25">
      <c r="A321" t="s">
        <v>229</v>
      </c>
      <c r="B321" s="6">
        <v>75231</v>
      </c>
      <c r="E321" t="s">
        <v>284</v>
      </c>
      <c r="F321" t="s">
        <v>23</v>
      </c>
      <c r="G321">
        <v>8</v>
      </c>
      <c r="H321" t="s">
        <v>28</v>
      </c>
      <c r="I321" t="s">
        <v>31</v>
      </c>
      <c r="J321" t="s">
        <v>36</v>
      </c>
      <c r="K321" s="9">
        <v>44771</v>
      </c>
      <c r="L321" t="s">
        <v>20</v>
      </c>
      <c r="Q321" s="7">
        <v>44771</v>
      </c>
      <c r="R321" s="7">
        <f>IF(EDATE(July[[#This Row],[Closed Date]],1)=31,"",EDATE(July[[#This Row],[Closed Date]],1))</f>
        <v>44802</v>
      </c>
      <c r="S321" t="s">
        <v>20</v>
      </c>
    </row>
    <row r="322" spans="1:19" x14ac:dyDescent="0.25">
      <c r="A322" t="s">
        <v>115</v>
      </c>
      <c r="B322" s="6">
        <v>75214</v>
      </c>
      <c r="E322" t="s">
        <v>283</v>
      </c>
      <c r="F322" t="s">
        <v>22</v>
      </c>
      <c r="G322">
        <v>3</v>
      </c>
      <c r="H322" t="s">
        <v>28</v>
      </c>
      <c r="I322" t="s">
        <v>31</v>
      </c>
      <c r="J322" t="s">
        <v>38</v>
      </c>
      <c r="K322" s="9">
        <v>44771</v>
      </c>
      <c r="L322" t="s">
        <v>20</v>
      </c>
      <c r="Q322" s="7">
        <v>44771</v>
      </c>
      <c r="R322" s="7">
        <f>IF(EDATE(July[[#This Row],[Closed Date]],1)=31,"",EDATE(July[[#This Row],[Closed Date]],1))</f>
        <v>44802</v>
      </c>
      <c r="S322" t="s">
        <v>20</v>
      </c>
    </row>
    <row r="323" spans="1:19" x14ac:dyDescent="0.25">
      <c r="A323" t="s">
        <v>154</v>
      </c>
      <c r="B323" s="6">
        <v>75201</v>
      </c>
      <c r="E323" t="s">
        <v>284</v>
      </c>
      <c r="F323" t="s">
        <v>22</v>
      </c>
      <c r="G323">
        <v>4</v>
      </c>
      <c r="H323" t="s">
        <v>30</v>
      </c>
      <c r="I323" t="s">
        <v>35</v>
      </c>
      <c r="K323" s="9">
        <v>44771</v>
      </c>
      <c r="L323" t="s">
        <v>21</v>
      </c>
      <c r="M323">
        <v>28</v>
      </c>
      <c r="R323" s="7" t="str">
        <f>IF(EDATE(July[[#This Row],[Closed Date]],1)=31,"",EDATE(July[[#This Row],[Closed Date]],1))</f>
        <v/>
      </c>
    </row>
    <row r="324" spans="1:19" x14ac:dyDescent="0.25">
      <c r="A324" t="s">
        <v>180</v>
      </c>
      <c r="B324" s="6">
        <v>75287</v>
      </c>
      <c r="E324" t="s">
        <v>301</v>
      </c>
      <c r="F324" t="s">
        <v>22</v>
      </c>
      <c r="G324">
        <v>5</v>
      </c>
      <c r="H324" t="s">
        <v>30</v>
      </c>
      <c r="I324" t="s">
        <v>31</v>
      </c>
      <c r="K324" s="9">
        <v>44771</v>
      </c>
      <c r="L324" t="s">
        <v>20</v>
      </c>
      <c r="Q324" s="7">
        <v>44771</v>
      </c>
      <c r="R324" s="7">
        <f>IF(EDATE(July[[#This Row],[Closed Date]],1)=31,"",EDATE(July[[#This Row],[Closed Date]],1))</f>
        <v>44802</v>
      </c>
      <c r="S324" t="s">
        <v>20</v>
      </c>
    </row>
    <row r="325" spans="1:19" x14ac:dyDescent="0.25">
      <c r="A325" s="13" t="s">
        <v>215</v>
      </c>
      <c r="B325" s="6">
        <v>75235</v>
      </c>
      <c r="E325" t="s">
        <v>310</v>
      </c>
      <c r="F325" t="s">
        <v>22</v>
      </c>
      <c r="G325">
        <v>4</v>
      </c>
      <c r="H325" t="s">
        <v>32</v>
      </c>
      <c r="I325" t="s">
        <v>33</v>
      </c>
      <c r="K325" s="9">
        <v>44771</v>
      </c>
      <c r="L325" t="s">
        <v>21</v>
      </c>
      <c r="M325">
        <v>21</v>
      </c>
      <c r="R325" s="7" t="str">
        <f>IF(EDATE(July[[#This Row],[Closed Date]],1)=31,"",EDATE(July[[#This Row],[Closed Date]],1))</f>
        <v/>
      </c>
    </row>
    <row r="326" spans="1:19" x14ac:dyDescent="0.25">
      <c r="A326" s="13" t="s">
        <v>110</v>
      </c>
      <c r="B326" s="6">
        <v>75212</v>
      </c>
      <c r="E326" t="s">
        <v>287</v>
      </c>
      <c r="F326" t="s">
        <v>23</v>
      </c>
      <c r="G326">
        <v>4</v>
      </c>
      <c r="H326" t="s">
        <v>28</v>
      </c>
      <c r="I326" t="s">
        <v>33</v>
      </c>
      <c r="J326" t="s">
        <v>42</v>
      </c>
      <c r="K326" s="9">
        <v>44772</v>
      </c>
      <c r="L326" t="s">
        <v>21</v>
      </c>
      <c r="M326">
        <v>22</v>
      </c>
      <c r="R326" s="7" t="str">
        <f>IF(EDATE(July[[#This Row],[Closed Date]],1)=31,"",EDATE(July[[#This Row],[Closed Date]],1))</f>
        <v/>
      </c>
    </row>
    <row r="327" spans="1:19" x14ac:dyDescent="0.25">
      <c r="A327" s="13" t="s">
        <v>158</v>
      </c>
      <c r="B327" s="6">
        <v>75220</v>
      </c>
      <c r="E327" t="s">
        <v>304</v>
      </c>
      <c r="F327" t="s">
        <v>23</v>
      </c>
      <c r="G327">
        <v>1</v>
      </c>
      <c r="H327" t="s">
        <v>28</v>
      </c>
      <c r="I327" t="s">
        <v>33</v>
      </c>
      <c r="J327" t="s">
        <v>39</v>
      </c>
      <c r="K327" s="9">
        <v>44772</v>
      </c>
      <c r="L327" t="s">
        <v>21</v>
      </c>
      <c r="M327">
        <v>19</v>
      </c>
      <c r="R327" s="7" t="str">
        <f>IF(EDATE(July[[#This Row],[Closed Date]],1)=31,"",EDATE(July[[#This Row],[Closed Date]],1))</f>
        <v/>
      </c>
    </row>
    <row r="328" spans="1:19" x14ac:dyDescent="0.25">
      <c r="A328" s="13" t="s">
        <v>175</v>
      </c>
      <c r="B328" s="6">
        <v>75203</v>
      </c>
      <c r="E328" t="s">
        <v>284</v>
      </c>
      <c r="F328" t="s">
        <v>22</v>
      </c>
      <c r="G328">
        <v>0.5</v>
      </c>
      <c r="H328" t="s">
        <v>28</v>
      </c>
      <c r="I328" t="s">
        <v>33</v>
      </c>
      <c r="J328" t="s">
        <v>40</v>
      </c>
      <c r="K328" s="9">
        <v>44772</v>
      </c>
      <c r="L328" t="s">
        <v>21</v>
      </c>
      <c r="M328">
        <v>16</v>
      </c>
      <c r="R328" s="7" t="str">
        <f>IF(EDATE(July[[#This Row],[Closed Date]],1)=31,"",EDATE(July[[#This Row],[Closed Date]],1))</f>
        <v/>
      </c>
    </row>
    <row r="329" spans="1:19" x14ac:dyDescent="0.25">
      <c r="A329" t="s">
        <v>73</v>
      </c>
      <c r="B329" s="6">
        <v>75223</v>
      </c>
      <c r="E329" t="s">
        <v>308</v>
      </c>
      <c r="F329" t="s">
        <v>22</v>
      </c>
      <c r="G329">
        <v>5</v>
      </c>
      <c r="H329" t="s">
        <v>28</v>
      </c>
      <c r="I329" t="s">
        <v>33</v>
      </c>
      <c r="J329" t="s">
        <v>40</v>
      </c>
      <c r="K329" s="9">
        <v>44772</v>
      </c>
      <c r="L329" t="s">
        <v>20</v>
      </c>
      <c r="M329">
        <v>31</v>
      </c>
      <c r="N329" t="s">
        <v>46</v>
      </c>
      <c r="O329">
        <v>29</v>
      </c>
      <c r="P329">
        <v>400</v>
      </c>
      <c r="Q329" s="7">
        <v>44778</v>
      </c>
      <c r="R329" s="7">
        <f>IF(EDATE(July[[#This Row],[Closed Date]],1)=31,"",EDATE(July[[#This Row],[Closed Date]],1))</f>
        <v>44809</v>
      </c>
      <c r="S329" t="s">
        <v>20</v>
      </c>
    </row>
    <row r="330" spans="1:19" x14ac:dyDescent="0.25">
      <c r="A330" t="s">
        <v>140</v>
      </c>
      <c r="B330" s="6">
        <v>75203</v>
      </c>
      <c r="E330" t="s">
        <v>266</v>
      </c>
      <c r="F330" t="s">
        <v>22</v>
      </c>
      <c r="G330">
        <v>7</v>
      </c>
      <c r="H330" t="s">
        <v>29</v>
      </c>
      <c r="I330" t="s">
        <v>31</v>
      </c>
      <c r="J330" t="s">
        <v>43</v>
      </c>
      <c r="K330" s="9">
        <v>44772</v>
      </c>
      <c r="L330" t="s">
        <v>20</v>
      </c>
      <c r="Q330" s="7">
        <v>44772</v>
      </c>
      <c r="R330" s="7">
        <f>IF(EDATE(July[[#This Row],[Closed Date]],1)=31,"",EDATE(July[[#This Row],[Closed Date]],1))</f>
        <v>44803</v>
      </c>
      <c r="S330" t="s">
        <v>20</v>
      </c>
    </row>
    <row r="331" spans="1:19" x14ac:dyDescent="0.25">
      <c r="A331" t="s">
        <v>239</v>
      </c>
      <c r="B331" s="6">
        <v>75235</v>
      </c>
      <c r="E331" t="s">
        <v>285</v>
      </c>
      <c r="F331" t="s">
        <v>22</v>
      </c>
      <c r="G331">
        <v>3</v>
      </c>
      <c r="H331" t="s">
        <v>28</v>
      </c>
      <c r="I331" t="s">
        <v>53</v>
      </c>
      <c r="J331" t="s">
        <v>38</v>
      </c>
      <c r="K331" s="9">
        <v>44772</v>
      </c>
      <c r="L331" t="s">
        <v>21</v>
      </c>
      <c r="M331">
        <v>28</v>
      </c>
      <c r="R331" s="7" t="str">
        <f>IF(EDATE(July[[#This Row],[Closed Date]],1)=31,"",EDATE(July[[#This Row],[Closed Date]],1))</f>
        <v/>
      </c>
    </row>
    <row r="332" spans="1:19" x14ac:dyDescent="0.25">
      <c r="A332" t="s">
        <v>227</v>
      </c>
      <c r="B332" s="6">
        <v>75080</v>
      </c>
      <c r="E332" t="s">
        <v>290</v>
      </c>
      <c r="F332" t="s">
        <v>23</v>
      </c>
      <c r="G332">
        <v>4</v>
      </c>
      <c r="H332" t="s">
        <v>28</v>
      </c>
      <c r="I332" t="s">
        <v>33</v>
      </c>
      <c r="J332" t="s">
        <v>38</v>
      </c>
      <c r="K332" s="9">
        <v>44772</v>
      </c>
      <c r="L332" t="s">
        <v>20</v>
      </c>
      <c r="M332">
        <v>25</v>
      </c>
      <c r="N332" t="s">
        <v>56</v>
      </c>
      <c r="O332">
        <v>38</v>
      </c>
      <c r="P332">
        <v>75</v>
      </c>
      <c r="Q332" s="7">
        <v>44777</v>
      </c>
      <c r="R332" s="7">
        <f>IF(EDATE(July[[#This Row],[Closed Date]],1)=31,"",EDATE(July[[#This Row],[Closed Date]],1))</f>
        <v>44808</v>
      </c>
      <c r="S332" t="s">
        <v>20</v>
      </c>
    </row>
    <row r="333" spans="1:19" x14ac:dyDescent="0.25">
      <c r="A333" t="s">
        <v>68</v>
      </c>
      <c r="B333" s="6">
        <v>75201</v>
      </c>
      <c r="E333" t="s">
        <v>304</v>
      </c>
      <c r="F333" t="s">
        <v>22</v>
      </c>
      <c r="G333">
        <v>3</v>
      </c>
      <c r="H333" t="s">
        <v>30</v>
      </c>
      <c r="I333" t="s">
        <v>31</v>
      </c>
      <c r="K333" s="9">
        <v>44772</v>
      </c>
      <c r="L333" t="s">
        <v>20</v>
      </c>
      <c r="Q333" s="7">
        <v>44772</v>
      </c>
      <c r="R333" s="7">
        <f>IF(EDATE(July[[#This Row],[Closed Date]],1)=31,"",EDATE(July[[#This Row],[Closed Date]],1))</f>
        <v>44803</v>
      </c>
      <c r="S333" t="s">
        <v>20</v>
      </c>
    </row>
    <row r="334" spans="1:19" x14ac:dyDescent="0.25">
      <c r="A334" t="s">
        <v>231</v>
      </c>
      <c r="B334" s="6">
        <v>75235</v>
      </c>
      <c r="E334" t="s">
        <v>294</v>
      </c>
      <c r="F334" t="s">
        <v>23</v>
      </c>
      <c r="G334">
        <v>3</v>
      </c>
      <c r="H334" t="s">
        <v>28</v>
      </c>
      <c r="I334" t="s">
        <v>31</v>
      </c>
      <c r="J334" t="s">
        <v>41</v>
      </c>
      <c r="K334" s="9">
        <v>44773</v>
      </c>
      <c r="L334" t="s">
        <v>20</v>
      </c>
      <c r="Q334" s="7">
        <v>44773</v>
      </c>
      <c r="R334" s="7">
        <f>IF(EDATE(July[[#This Row],[Closed Date]],1)=31,"",EDATE(July[[#This Row],[Closed Date]],1))</f>
        <v>44804</v>
      </c>
      <c r="S334" t="s">
        <v>21</v>
      </c>
    </row>
    <row r="335" spans="1:19" x14ac:dyDescent="0.25">
      <c r="A335" t="s">
        <v>243</v>
      </c>
      <c r="B335" s="6">
        <v>75217</v>
      </c>
      <c r="E335" t="s">
        <v>286</v>
      </c>
      <c r="F335" t="s">
        <v>22</v>
      </c>
      <c r="G335">
        <v>0.75</v>
      </c>
      <c r="H335" t="s">
        <v>28</v>
      </c>
      <c r="I335" t="s">
        <v>33</v>
      </c>
      <c r="J335" t="s">
        <v>42</v>
      </c>
      <c r="K335" s="9">
        <v>44773</v>
      </c>
      <c r="L335" t="s">
        <v>21</v>
      </c>
      <c r="M335">
        <v>19</v>
      </c>
      <c r="R335" s="7" t="str">
        <f>IF(EDATE(July[[#This Row],[Closed Date]],1)=31,"",EDATE(July[[#This Row],[Closed Date]],1))</f>
        <v/>
      </c>
    </row>
    <row r="336" spans="1:19" x14ac:dyDescent="0.25">
      <c r="A336" s="13" t="s">
        <v>114</v>
      </c>
      <c r="B336" s="6">
        <v>75224</v>
      </c>
      <c r="E336" t="s">
        <v>288</v>
      </c>
      <c r="F336" t="s">
        <v>22</v>
      </c>
      <c r="G336">
        <v>2</v>
      </c>
      <c r="H336" t="s">
        <v>28</v>
      </c>
      <c r="I336" t="s">
        <v>53</v>
      </c>
      <c r="J336" t="s">
        <v>39</v>
      </c>
      <c r="K336" s="9">
        <v>44773</v>
      </c>
      <c r="L336" t="s">
        <v>21</v>
      </c>
      <c r="M336">
        <v>26</v>
      </c>
      <c r="R336" s="7" t="str">
        <f>IF(EDATE(July[[#This Row],[Closed Date]],1)=31,"",EDATE(July[[#This Row],[Closed Date]],1))</f>
        <v/>
      </c>
    </row>
    <row r="337" spans="1:19" x14ac:dyDescent="0.25">
      <c r="A337" t="s">
        <v>143</v>
      </c>
      <c r="B337" s="6">
        <v>75249</v>
      </c>
      <c r="E337" t="s">
        <v>285</v>
      </c>
      <c r="F337" t="s">
        <v>22</v>
      </c>
      <c r="G337">
        <v>3</v>
      </c>
      <c r="H337" t="s">
        <v>28</v>
      </c>
      <c r="I337" t="s">
        <v>31</v>
      </c>
      <c r="J337" t="s">
        <v>40</v>
      </c>
      <c r="K337" s="9">
        <v>44773</v>
      </c>
      <c r="L337" t="s">
        <v>20</v>
      </c>
      <c r="Q337" s="7">
        <v>44773</v>
      </c>
      <c r="R337" s="7">
        <f>IF(EDATE(July[[#This Row],[Closed Date]],1)=31,"",EDATE(July[[#This Row],[Closed Date]],1))</f>
        <v>44804</v>
      </c>
      <c r="S337" t="s">
        <v>20</v>
      </c>
    </row>
    <row r="338" spans="1:19" x14ac:dyDescent="0.25">
      <c r="A338" t="s">
        <v>246</v>
      </c>
      <c r="B338" s="6">
        <v>75244</v>
      </c>
      <c r="E338" t="s">
        <v>295</v>
      </c>
      <c r="F338" t="s">
        <v>22</v>
      </c>
      <c r="G338">
        <v>1</v>
      </c>
      <c r="H338" t="s">
        <v>28</v>
      </c>
      <c r="I338" t="s">
        <v>53</v>
      </c>
      <c r="J338" t="s">
        <v>40</v>
      </c>
      <c r="K338" s="9">
        <v>44773</v>
      </c>
      <c r="L338" t="s">
        <v>20</v>
      </c>
      <c r="M338">
        <v>34</v>
      </c>
      <c r="N338" t="s">
        <v>54</v>
      </c>
      <c r="O338">
        <v>67</v>
      </c>
      <c r="P338">
        <v>25</v>
      </c>
      <c r="Q338" s="7">
        <v>44779</v>
      </c>
      <c r="R338" s="7">
        <f>IF(EDATE(July[[#This Row],[Closed Date]],1)=31,"",EDATE(July[[#This Row],[Closed Date]],1))</f>
        <v>44810</v>
      </c>
      <c r="S338" t="s">
        <v>20</v>
      </c>
    </row>
    <row r="339" spans="1:19" x14ac:dyDescent="0.25">
      <c r="A339" t="s">
        <v>243</v>
      </c>
      <c r="B339" s="6">
        <v>75203</v>
      </c>
      <c r="E339" t="s">
        <v>289</v>
      </c>
      <c r="F339" t="s">
        <v>22</v>
      </c>
      <c r="G339">
        <v>6</v>
      </c>
      <c r="H339" t="s">
        <v>28</v>
      </c>
      <c r="I339" t="s">
        <v>33</v>
      </c>
      <c r="J339" t="s">
        <v>36</v>
      </c>
      <c r="K339" s="9">
        <v>44773</v>
      </c>
      <c r="L339" t="s">
        <v>21</v>
      </c>
      <c r="M339">
        <v>21</v>
      </c>
      <c r="R339" s="7" t="str">
        <f>IF(EDATE(July[[#This Row],[Closed Date]],1)=31,"",EDATE(July[[#This Row],[Closed Date]],1))</f>
        <v/>
      </c>
    </row>
    <row r="340" spans="1:19" x14ac:dyDescent="0.25">
      <c r="A340" t="s">
        <v>191</v>
      </c>
      <c r="B340" s="6">
        <v>75215</v>
      </c>
      <c r="E340" t="s">
        <v>276</v>
      </c>
      <c r="F340" t="s">
        <v>23</v>
      </c>
      <c r="G340">
        <v>6</v>
      </c>
      <c r="H340" t="s">
        <v>28</v>
      </c>
      <c r="I340" t="s">
        <v>31</v>
      </c>
      <c r="J340" t="s">
        <v>36</v>
      </c>
      <c r="K340" s="9">
        <v>44773</v>
      </c>
      <c r="L340" t="s">
        <v>20</v>
      </c>
      <c r="Q340" s="7">
        <v>44773</v>
      </c>
      <c r="R340" s="7">
        <f>IF(EDATE(July[[#This Row],[Closed Date]],1)=31,"",EDATE(July[[#This Row],[Closed Date]],1))</f>
        <v>44804</v>
      </c>
      <c r="S340" t="s">
        <v>20</v>
      </c>
    </row>
    <row r="341" spans="1:19" x14ac:dyDescent="0.25">
      <c r="A341" t="s">
        <v>96</v>
      </c>
      <c r="B341" s="6">
        <v>75253</v>
      </c>
      <c r="E341" t="s">
        <v>318</v>
      </c>
      <c r="F341" t="s">
        <v>22</v>
      </c>
      <c r="G341">
        <v>2</v>
      </c>
      <c r="H341" t="s">
        <v>28</v>
      </c>
      <c r="I341" t="s">
        <v>33</v>
      </c>
      <c r="J341" t="s">
        <v>38</v>
      </c>
      <c r="K341" s="9">
        <v>44773</v>
      </c>
      <c r="L341" t="s">
        <v>20</v>
      </c>
      <c r="M341">
        <v>29</v>
      </c>
      <c r="N341" t="s">
        <v>55</v>
      </c>
      <c r="O341">
        <v>54</v>
      </c>
      <c r="P341">
        <v>75</v>
      </c>
      <c r="Q341" s="7">
        <v>44779</v>
      </c>
      <c r="R341" s="7">
        <f>IF(EDATE(July[[#This Row],[Closed Date]],1)=31,"",EDATE(July[[#This Row],[Closed Date]],1))</f>
        <v>44810</v>
      </c>
      <c r="S341" t="s">
        <v>20</v>
      </c>
    </row>
    <row r="342" spans="1:19" x14ac:dyDescent="0.25">
      <c r="A342" t="s">
        <v>254</v>
      </c>
      <c r="B342" s="6">
        <v>75231</v>
      </c>
      <c r="E342" t="s">
        <v>312</v>
      </c>
      <c r="F342" t="s">
        <v>23</v>
      </c>
      <c r="G342">
        <v>11</v>
      </c>
      <c r="H342" t="s">
        <v>28</v>
      </c>
      <c r="I342" t="s">
        <v>33</v>
      </c>
      <c r="J342" t="s">
        <v>38</v>
      </c>
      <c r="K342" s="9">
        <v>44773</v>
      </c>
      <c r="L342" t="s">
        <v>20</v>
      </c>
      <c r="M342">
        <v>27</v>
      </c>
      <c r="N342" t="s">
        <v>56</v>
      </c>
      <c r="O342">
        <v>40</v>
      </c>
      <c r="P342">
        <v>85</v>
      </c>
      <c r="Q342" s="7">
        <v>44778</v>
      </c>
      <c r="R342" s="7">
        <f>IF(EDATE(July[[#This Row],[Closed Date]],1)=31,"",EDATE(July[[#This Row],[Closed Date]],1))</f>
        <v>44809</v>
      </c>
      <c r="S342" t="s">
        <v>20</v>
      </c>
    </row>
    <row r="343" spans="1:19" x14ac:dyDescent="0.25">
      <c r="A343" t="s">
        <v>173</v>
      </c>
      <c r="B343" s="6">
        <v>75232</v>
      </c>
      <c r="E343" t="s">
        <v>270</v>
      </c>
      <c r="F343" t="s">
        <v>23</v>
      </c>
      <c r="G343">
        <v>4</v>
      </c>
      <c r="H343" t="s">
        <v>28</v>
      </c>
      <c r="I343" t="s">
        <v>31</v>
      </c>
      <c r="J343" t="s">
        <v>38</v>
      </c>
      <c r="K343" s="9">
        <v>44773</v>
      </c>
      <c r="L343" t="s">
        <v>20</v>
      </c>
      <c r="Q343" s="7">
        <v>44773</v>
      </c>
      <c r="R343" s="7">
        <f>IF(EDATE(July[[#This Row],[Closed Date]],1)=31,"",EDATE(July[[#This Row],[Closed Date]],1))</f>
        <v>44804</v>
      </c>
      <c r="S343" t="s">
        <v>20</v>
      </c>
    </row>
    <row r="344" spans="1:19" x14ac:dyDescent="0.25">
      <c r="A344" t="s">
        <v>68</v>
      </c>
      <c r="B344" s="6">
        <v>75241</v>
      </c>
      <c r="E344" t="s">
        <v>319</v>
      </c>
      <c r="F344" t="s">
        <v>22</v>
      </c>
      <c r="G344">
        <v>14</v>
      </c>
      <c r="H344" t="s">
        <v>28</v>
      </c>
      <c r="I344" t="s">
        <v>31</v>
      </c>
      <c r="J344" t="s">
        <v>38</v>
      </c>
      <c r="K344" s="9">
        <v>44773</v>
      </c>
      <c r="L344" t="s">
        <v>20</v>
      </c>
      <c r="Q344" s="7">
        <v>44773</v>
      </c>
      <c r="R344" s="7">
        <f>IF(EDATE(July[[#This Row],[Closed Date]],1)=31,"",EDATE(July[[#This Row],[Closed Date]],1))</f>
        <v>44804</v>
      </c>
      <c r="S344" t="s">
        <v>20</v>
      </c>
    </row>
    <row r="345" spans="1:19" x14ac:dyDescent="0.25">
      <c r="A345" s="13" t="s">
        <v>215</v>
      </c>
      <c r="B345" s="6">
        <v>75229</v>
      </c>
      <c r="E345" t="s">
        <v>287</v>
      </c>
      <c r="F345" t="s">
        <v>22</v>
      </c>
      <c r="G345">
        <v>4</v>
      </c>
      <c r="H345" t="s">
        <v>32</v>
      </c>
      <c r="I345" t="s">
        <v>31</v>
      </c>
      <c r="K345" s="12">
        <v>44773</v>
      </c>
      <c r="L345" t="s">
        <v>20</v>
      </c>
      <c r="Q345" s="7">
        <v>44774</v>
      </c>
      <c r="R345" s="7">
        <f>IF(EDATE(July[[#This Row],[Closed Date]],1)=31,"",EDATE(July[[#This Row],[Closed Date]],1))</f>
        <v>44805</v>
      </c>
      <c r="S345" t="s">
        <v>20</v>
      </c>
    </row>
  </sheetData>
  <dataValidations count="9">
    <dataValidation type="whole" operator="greaterThanOrEqual" allowBlank="1" showInputMessage="1" showErrorMessage="1" errorTitle="Number" error="This column requires a whole number_x000a_" sqref="M2:M102" xr:uid="{6D79219E-6315-4487-BA53-BE7E418D1C6C}">
      <formula1>0</formula1>
    </dataValidation>
    <dataValidation type="list" allowBlank="1" showInputMessage="1" showErrorMessage="1" sqref="F2:F345" xr:uid="{27BF5EE4-6FBF-467D-B72B-027418267643}">
      <formula1>Pet_Types</formula1>
    </dataValidation>
    <dataValidation type="list" allowBlank="1" showInputMessage="1" showErrorMessage="1" sqref="H2:H345" xr:uid="{D31C99DF-39CF-4EF6-BF00-B5FC1C75D00B}">
      <formula1>Issue_Types</formula1>
    </dataValidation>
    <dataValidation type="list" allowBlank="1" showInputMessage="1" showErrorMessage="1" sqref="I2:I278 I289:I345" xr:uid="{C6C730A4-8057-488A-915B-CCD565396A64}">
      <formula1>Need_Types</formula1>
    </dataValidation>
    <dataValidation type="list" allowBlank="1" showInputMessage="1" showErrorMessage="1" sqref="J2:J345" xr:uid="{F3184612-8D67-426B-A48B-22C546624021}">
      <formula1>Need_Specific</formula1>
    </dataValidation>
    <dataValidation type="list" allowBlank="1" showInputMessage="1" showErrorMessage="1" errorTitle="Wrong Month" error="The request date falls outside of this page's month. Please record it in the correct month" sqref="L2:L345" xr:uid="{3A7FBD80-0DCE-4D68-94BF-F74AE169CD4E}">
      <formula1>Yes_No</formula1>
    </dataValidation>
    <dataValidation type="list" allowBlank="1" showInputMessage="1" showErrorMessage="1" sqref="S2:S1048576" xr:uid="{EFF6C523-F506-4CEA-BFBB-8E3052C0D40E}">
      <formula1>Yes_No</formula1>
    </dataValidation>
    <dataValidation type="list" allowBlank="1" showInputMessage="1" showErrorMessage="1" sqref="N2:N1048576" xr:uid="{72B36EB4-4A98-4D6D-AD86-043C81F003C1}">
      <formula1>Partner_Agency</formula1>
    </dataValidation>
    <dataValidation type="date" allowBlank="1" showInputMessage="1" showErrorMessage="1" errorTitle="Wrong Month" error="The request date falls outside of this page's month. Please record it in the correct month" sqref="K2:K1048576" xr:uid="{04DAB165-B6E9-4FCD-B76A-F817595D8455}">
      <formula1>44743</formula1>
      <formula2>44773</formula2>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5A46-4357-42CC-A03D-7B2066C3E813}">
  <sheetPr>
    <tabColor theme="9"/>
  </sheetPr>
  <dimension ref="A1:S365"/>
  <sheetViews>
    <sheetView workbookViewId="0">
      <selection activeCell="R3" sqref="R3"/>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3.625" customWidth="1"/>
    <col min="15" max="15" width="14.625" customWidth="1"/>
    <col min="16" max="16" width="14.75" customWidth="1"/>
    <col min="17" max="17" width="14.75" style="7" customWidth="1"/>
    <col min="18" max="18" width="11.875" style="7" customWidth="1"/>
    <col min="19" max="19" width="14.625" customWidth="1"/>
    <col min="20" max="20"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s="13" t="s">
        <v>255</v>
      </c>
      <c r="B2" s="6">
        <v>75203</v>
      </c>
      <c r="E2" t="s">
        <v>265</v>
      </c>
      <c r="F2" t="s">
        <v>23</v>
      </c>
      <c r="G2">
        <v>2</v>
      </c>
      <c r="H2" t="s">
        <v>32</v>
      </c>
      <c r="I2" t="s">
        <v>34</v>
      </c>
      <c r="J2" t="s">
        <v>52</v>
      </c>
      <c r="K2" s="9">
        <v>44774</v>
      </c>
      <c r="L2" t="s">
        <v>20</v>
      </c>
      <c r="N2" t="s">
        <v>47</v>
      </c>
      <c r="Q2" s="7">
        <v>44779</v>
      </c>
      <c r="R2" s="7">
        <f>IF(EDATE(August[[#This Row],[Closed Date]],1)=31,"",EDATE(August[[#This Row],[Closed Date]],1))</f>
        <v>44810</v>
      </c>
      <c r="S2" t="s">
        <v>20</v>
      </c>
    </row>
    <row r="3" spans="1:19" x14ac:dyDescent="0.25">
      <c r="A3" s="13" t="s">
        <v>189</v>
      </c>
      <c r="B3" s="6">
        <v>75220</v>
      </c>
      <c r="E3" t="s">
        <v>271</v>
      </c>
      <c r="F3" t="s">
        <v>22</v>
      </c>
      <c r="G3">
        <v>0.25</v>
      </c>
      <c r="H3" t="s">
        <v>28</v>
      </c>
      <c r="I3" t="s">
        <v>53</v>
      </c>
      <c r="J3" t="s">
        <v>42</v>
      </c>
      <c r="K3" s="9">
        <v>44774</v>
      </c>
      <c r="L3" t="s">
        <v>21</v>
      </c>
      <c r="M3">
        <v>27</v>
      </c>
      <c r="R3" s="7" t="str">
        <f>IF(EDATE(August[[#This Row],[Closed Date]],1)=31,"",EDATE(August[[#This Row],[Closed Date]],1))</f>
        <v/>
      </c>
    </row>
    <row r="4" spans="1:19" x14ac:dyDescent="0.25">
      <c r="A4" s="13" t="s">
        <v>79</v>
      </c>
      <c r="B4" s="6">
        <v>75211</v>
      </c>
      <c r="E4" t="s">
        <v>305</v>
      </c>
      <c r="F4" t="s">
        <v>23</v>
      </c>
      <c r="G4">
        <v>7</v>
      </c>
      <c r="H4" t="s">
        <v>28</v>
      </c>
      <c r="I4" t="s">
        <v>31</v>
      </c>
      <c r="J4" t="s">
        <v>40</v>
      </c>
      <c r="K4" s="9">
        <v>44774</v>
      </c>
      <c r="L4" t="s">
        <v>20</v>
      </c>
      <c r="Q4" s="7">
        <v>44774</v>
      </c>
      <c r="R4" s="7">
        <f>IF(EDATE(August[[#This Row],[Closed Date]],1)=31,"",EDATE(August[[#This Row],[Closed Date]],1))</f>
        <v>44805</v>
      </c>
      <c r="S4" t="s">
        <v>20</v>
      </c>
    </row>
    <row r="5" spans="1:19" x14ac:dyDescent="0.25">
      <c r="A5" s="13" t="s">
        <v>230</v>
      </c>
      <c r="B5" s="6">
        <v>75224</v>
      </c>
      <c r="E5" t="s">
        <v>286</v>
      </c>
      <c r="F5" t="s">
        <v>23</v>
      </c>
      <c r="G5">
        <v>8</v>
      </c>
      <c r="H5" t="s">
        <v>28</v>
      </c>
      <c r="I5" t="s">
        <v>31</v>
      </c>
      <c r="J5" t="s">
        <v>40</v>
      </c>
      <c r="K5" s="9">
        <v>44774</v>
      </c>
      <c r="L5" t="s">
        <v>20</v>
      </c>
      <c r="Q5" s="7">
        <v>44774</v>
      </c>
      <c r="R5" s="7">
        <f>IF(EDATE(August[[#This Row],[Closed Date]],1)=31,"",EDATE(August[[#This Row],[Closed Date]],1))</f>
        <v>44805</v>
      </c>
      <c r="S5" t="s">
        <v>20</v>
      </c>
    </row>
    <row r="6" spans="1:19" x14ac:dyDescent="0.25">
      <c r="A6" t="s">
        <v>170</v>
      </c>
      <c r="B6" s="6">
        <v>75253</v>
      </c>
      <c r="E6" t="s">
        <v>286</v>
      </c>
      <c r="F6" t="s">
        <v>22</v>
      </c>
      <c r="G6">
        <v>4</v>
      </c>
      <c r="H6" t="s">
        <v>28</v>
      </c>
      <c r="I6" t="s">
        <v>53</v>
      </c>
      <c r="J6" t="s">
        <v>36</v>
      </c>
      <c r="K6" s="9">
        <v>44774</v>
      </c>
      <c r="L6" t="s">
        <v>21</v>
      </c>
      <c r="M6">
        <v>29</v>
      </c>
      <c r="R6" s="7" t="str">
        <f>IF(EDATE(August[[#This Row],[Closed Date]],1)=31,"",EDATE(August[[#This Row],[Closed Date]],1))</f>
        <v/>
      </c>
    </row>
    <row r="7" spans="1:19" x14ac:dyDescent="0.25">
      <c r="A7" t="s">
        <v>93</v>
      </c>
      <c r="B7" s="6">
        <v>75249</v>
      </c>
      <c r="E7" t="s">
        <v>265</v>
      </c>
      <c r="F7" t="s">
        <v>22</v>
      </c>
      <c r="G7">
        <v>3</v>
      </c>
      <c r="H7" t="s">
        <v>28</v>
      </c>
      <c r="I7" t="s">
        <v>53</v>
      </c>
      <c r="J7" t="s">
        <v>36</v>
      </c>
      <c r="K7" s="9">
        <v>44774</v>
      </c>
      <c r="L7" t="s">
        <v>20</v>
      </c>
      <c r="M7">
        <v>33</v>
      </c>
      <c r="N7" t="s">
        <v>54</v>
      </c>
      <c r="O7">
        <v>83</v>
      </c>
      <c r="P7">
        <v>40</v>
      </c>
      <c r="Q7" s="7">
        <v>44780</v>
      </c>
      <c r="R7" s="7">
        <f>IF(EDATE(August[[#This Row],[Closed Date]],1)=31,"",EDATE(August[[#This Row],[Closed Date]],1))</f>
        <v>44811</v>
      </c>
      <c r="S7" t="s">
        <v>20</v>
      </c>
    </row>
    <row r="8" spans="1:19" x14ac:dyDescent="0.25">
      <c r="A8" s="13" t="s">
        <v>244</v>
      </c>
      <c r="B8" s="6">
        <v>75080</v>
      </c>
      <c r="E8" t="s">
        <v>288</v>
      </c>
      <c r="F8" t="s">
        <v>22</v>
      </c>
      <c r="G8">
        <v>5</v>
      </c>
      <c r="H8" t="s">
        <v>32</v>
      </c>
      <c r="I8" t="s">
        <v>31</v>
      </c>
      <c r="K8" s="9">
        <v>44774</v>
      </c>
      <c r="L8" t="s">
        <v>20</v>
      </c>
      <c r="Q8" s="7">
        <v>44774</v>
      </c>
      <c r="R8" s="7">
        <f>IF(EDATE(August[[#This Row],[Closed Date]],1)=31,"",EDATE(August[[#This Row],[Closed Date]],1))</f>
        <v>44805</v>
      </c>
      <c r="S8" t="s">
        <v>20</v>
      </c>
    </row>
    <row r="9" spans="1:19" x14ac:dyDescent="0.25">
      <c r="A9" s="13" t="s">
        <v>239</v>
      </c>
      <c r="B9" s="6">
        <v>75220</v>
      </c>
      <c r="E9" t="s">
        <v>288</v>
      </c>
      <c r="F9" t="s">
        <v>22</v>
      </c>
      <c r="G9">
        <v>6</v>
      </c>
      <c r="H9" t="s">
        <v>28</v>
      </c>
      <c r="I9" t="s">
        <v>31</v>
      </c>
      <c r="K9" s="9">
        <v>44774</v>
      </c>
      <c r="L9" t="s">
        <v>20</v>
      </c>
      <c r="Q9" s="7">
        <v>44774</v>
      </c>
      <c r="R9" s="7">
        <f>IF(EDATE(August[[#This Row],[Closed Date]],1)=31,"",EDATE(August[[#This Row],[Closed Date]],1))</f>
        <v>44805</v>
      </c>
      <c r="S9" t="s">
        <v>20</v>
      </c>
    </row>
    <row r="10" spans="1:19" x14ac:dyDescent="0.25">
      <c r="A10" t="s">
        <v>169</v>
      </c>
      <c r="B10" s="6">
        <v>75202</v>
      </c>
      <c r="E10" t="s">
        <v>278</v>
      </c>
      <c r="F10" t="s">
        <v>23</v>
      </c>
      <c r="G10">
        <v>4</v>
      </c>
      <c r="H10" t="s">
        <v>28</v>
      </c>
      <c r="I10" t="s">
        <v>33</v>
      </c>
      <c r="J10" t="s">
        <v>42</v>
      </c>
      <c r="K10" s="9">
        <v>44775</v>
      </c>
      <c r="L10" t="s">
        <v>21</v>
      </c>
      <c r="M10">
        <v>23</v>
      </c>
      <c r="R10" s="7" t="str">
        <f>IF(EDATE(August[[#This Row],[Closed Date]],1)=31,"",EDATE(August[[#This Row],[Closed Date]],1))</f>
        <v/>
      </c>
    </row>
    <row r="11" spans="1:19" x14ac:dyDescent="0.25">
      <c r="A11" t="s">
        <v>107</v>
      </c>
      <c r="B11" s="6">
        <v>75240</v>
      </c>
      <c r="E11" t="s">
        <v>284</v>
      </c>
      <c r="F11" t="s">
        <v>22</v>
      </c>
      <c r="G11">
        <v>7</v>
      </c>
      <c r="H11" t="s">
        <v>28</v>
      </c>
      <c r="I11" t="s">
        <v>33</v>
      </c>
      <c r="J11" t="s">
        <v>39</v>
      </c>
      <c r="K11" s="9">
        <v>44775</v>
      </c>
      <c r="L11" t="s">
        <v>21</v>
      </c>
      <c r="M11">
        <v>18</v>
      </c>
      <c r="R11" s="7" t="str">
        <f>IF(EDATE(August[[#This Row],[Closed Date]],1)=31,"",EDATE(August[[#This Row],[Closed Date]],1))</f>
        <v/>
      </c>
    </row>
    <row r="12" spans="1:19" x14ac:dyDescent="0.25">
      <c r="A12" t="s">
        <v>237</v>
      </c>
      <c r="B12" s="6">
        <v>75232</v>
      </c>
      <c r="E12" t="s">
        <v>288</v>
      </c>
      <c r="F12" t="s">
        <v>22</v>
      </c>
      <c r="G12">
        <v>3</v>
      </c>
      <c r="H12" t="s">
        <v>28</v>
      </c>
      <c r="I12" t="s">
        <v>33</v>
      </c>
      <c r="J12" t="s">
        <v>39</v>
      </c>
      <c r="K12" s="9">
        <v>44775</v>
      </c>
      <c r="L12" t="s">
        <v>20</v>
      </c>
      <c r="M12">
        <v>29</v>
      </c>
      <c r="N12" t="s">
        <v>45</v>
      </c>
      <c r="O12">
        <v>39</v>
      </c>
      <c r="P12">
        <v>300</v>
      </c>
      <c r="Q12" s="7">
        <v>44779</v>
      </c>
      <c r="R12" s="7">
        <f>IF(EDATE(August[[#This Row],[Closed Date]],1)=31,"",EDATE(August[[#This Row],[Closed Date]],1))</f>
        <v>44810</v>
      </c>
      <c r="S12" t="s">
        <v>20</v>
      </c>
    </row>
    <row r="13" spans="1:19" x14ac:dyDescent="0.25">
      <c r="A13" t="s">
        <v>193</v>
      </c>
      <c r="B13" s="6">
        <v>75219</v>
      </c>
      <c r="E13" t="s">
        <v>295</v>
      </c>
      <c r="F13" t="s">
        <v>22</v>
      </c>
      <c r="G13">
        <v>6</v>
      </c>
      <c r="H13" t="s">
        <v>28</v>
      </c>
      <c r="I13" t="s">
        <v>33</v>
      </c>
      <c r="J13" t="s">
        <v>40</v>
      </c>
      <c r="K13" s="9">
        <v>44775</v>
      </c>
      <c r="L13" t="s">
        <v>21</v>
      </c>
      <c r="M13">
        <v>20</v>
      </c>
      <c r="R13" s="7" t="str">
        <f>IF(EDATE(August[[#This Row],[Closed Date]],1)=31,"",EDATE(August[[#This Row],[Closed Date]],1))</f>
        <v/>
      </c>
    </row>
    <row r="14" spans="1:19" x14ac:dyDescent="0.25">
      <c r="A14" t="s">
        <v>197</v>
      </c>
      <c r="B14" s="6">
        <v>75254</v>
      </c>
      <c r="E14" t="s">
        <v>296</v>
      </c>
      <c r="F14" t="s">
        <v>22</v>
      </c>
      <c r="G14">
        <v>2</v>
      </c>
      <c r="H14" t="s">
        <v>28</v>
      </c>
      <c r="I14" t="s">
        <v>33</v>
      </c>
      <c r="J14" t="s">
        <v>40</v>
      </c>
      <c r="K14" s="9">
        <v>44775</v>
      </c>
      <c r="L14" t="s">
        <v>20</v>
      </c>
      <c r="M14">
        <v>26</v>
      </c>
      <c r="N14" t="s">
        <v>45</v>
      </c>
      <c r="O14">
        <v>36</v>
      </c>
      <c r="P14">
        <v>400</v>
      </c>
      <c r="Q14" s="7">
        <v>44780</v>
      </c>
      <c r="R14" s="7">
        <f>IF(EDATE(August[[#This Row],[Closed Date]],1)=31,"",EDATE(August[[#This Row],[Closed Date]],1))</f>
        <v>44811</v>
      </c>
      <c r="S14" t="s">
        <v>20</v>
      </c>
    </row>
    <row r="15" spans="1:19" x14ac:dyDescent="0.25">
      <c r="A15" t="s">
        <v>145</v>
      </c>
      <c r="B15" s="6">
        <v>75229</v>
      </c>
      <c r="E15" t="s">
        <v>283</v>
      </c>
      <c r="F15" t="s">
        <v>22</v>
      </c>
      <c r="G15">
        <v>2</v>
      </c>
      <c r="H15" t="s">
        <v>29</v>
      </c>
      <c r="I15" t="s">
        <v>33</v>
      </c>
      <c r="J15" t="s">
        <v>44</v>
      </c>
      <c r="K15" s="9">
        <v>44775</v>
      </c>
      <c r="L15" t="s">
        <v>21</v>
      </c>
      <c r="M15">
        <v>34</v>
      </c>
      <c r="R15" s="7" t="str">
        <f>IF(EDATE(August[[#This Row],[Closed Date]],1)=31,"",EDATE(August[[#This Row],[Closed Date]],1))</f>
        <v/>
      </c>
    </row>
    <row r="16" spans="1:19" x14ac:dyDescent="0.25">
      <c r="A16" t="s">
        <v>143</v>
      </c>
      <c r="B16" s="6">
        <v>75220</v>
      </c>
      <c r="E16" t="s">
        <v>286</v>
      </c>
      <c r="F16" t="s">
        <v>22</v>
      </c>
      <c r="G16">
        <v>7</v>
      </c>
      <c r="H16" t="s">
        <v>28</v>
      </c>
      <c r="I16" t="s">
        <v>33</v>
      </c>
      <c r="J16" t="s">
        <v>36</v>
      </c>
      <c r="K16" s="9">
        <v>44775</v>
      </c>
      <c r="L16" t="s">
        <v>20</v>
      </c>
      <c r="M16">
        <v>30</v>
      </c>
      <c r="N16" t="s">
        <v>55</v>
      </c>
      <c r="O16">
        <v>60</v>
      </c>
      <c r="P16">
        <v>125</v>
      </c>
      <c r="Q16" s="7">
        <v>44781</v>
      </c>
      <c r="R16" s="7">
        <f>IF(EDATE(August[[#This Row],[Closed Date]],1)=31,"",EDATE(August[[#This Row],[Closed Date]],1))</f>
        <v>44812</v>
      </c>
      <c r="S16" t="s">
        <v>20</v>
      </c>
    </row>
    <row r="17" spans="1:19" x14ac:dyDescent="0.25">
      <c r="A17" t="s">
        <v>129</v>
      </c>
      <c r="B17" s="6">
        <v>75209</v>
      </c>
      <c r="E17" t="s">
        <v>316</v>
      </c>
      <c r="F17" t="s">
        <v>23</v>
      </c>
      <c r="G17">
        <v>5</v>
      </c>
      <c r="H17" t="s">
        <v>28</v>
      </c>
      <c r="I17" t="s">
        <v>53</v>
      </c>
      <c r="J17" t="s">
        <v>36</v>
      </c>
      <c r="K17" s="9">
        <v>44775</v>
      </c>
      <c r="L17" t="s">
        <v>21</v>
      </c>
      <c r="M17">
        <v>25</v>
      </c>
      <c r="R17" s="7" t="str">
        <f>IF(EDATE(August[[#This Row],[Closed Date]],1)=31,"",EDATE(August[[#This Row],[Closed Date]],1))</f>
        <v/>
      </c>
    </row>
    <row r="18" spans="1:19" x14ac:dyDescent="0.25">
      <c r="A18" s="13" t="s">
        <v>247</v>
      </c>
      <c r="B18" s="6">
        <v>75246</v>
      </c>
      <c r="E18" t="s">
        <v>267</v>
      </c>
      <c r="F18" t="s">
        <v>23</v>
      </c>
      <c r="G18">
        <v>4</v>
      </c>
      <c r="H18" t="s">
        <v>28</v>
      </c>
      <c r="I18" t="s">
        <v>31</v>
      </c>
      <c r="J18" t="s">
        <v>38</v>
      </c>
      <c r="K18" s="9">
        <v>44775</v>
      </c>
      <c r="L18" t="s">
        <v>20</v>
      </c>
      <c r="Q18" s="7">
        <v>44775</v>
      </c>
      <c r="R18" s="7">
        <f>IF(EDATE(August[[#This Row],[Closed Date]],1)=31,"",EDATE(August[[#This Row],[Closed Date]],1))</f>
        <v>44806</v>
      </c>
      <c r="S18" t="s">
        <v>20</v>
      </c>
    </row>
    <row r="19" spans="1:19" x14ac:dyDescent="0.25">
      <c r="A19" s="13" t="s">
        <v>112</v>
      </c>
      <c r="B19" s="6">
        <v>75226</v>
      </c>
      <c r="E19" t="s">
        <v>308</v>
      </c>
      <c r="F19" t="s">
        <v>22</v>
      </c>
      <c r="G19">
        <v>10</v>
      </c>
      <c r="H19" t="s">
        <v>30</v>
      </c>
      <c r="I19" t="s">
        <v>35</v>
      </c>
      <c r="K19" s="9">
        <v>44775</v>
      </c>
      <c r="L19" t="s">
        <v>21</v>
      </c>
      <c r="M19">
        <v>33</v>
      </c>
      <c r="R19" s="7" t="str">
        <f>IF(EDATE(August[[#This Row],[Closed Date]],1)=31,"",EDATE(August[[#This Row],[Closed Date]],1))</f>
        <v/>
      </c>
    </row>
    <row r="20" spans="1:19" x14ac:dyDescent="0.25">
      <c r="A20" s="13" t="s">
        <v>214</v>
      </c>
      <c r="B20" s="6">
        <v>75218</v>
      </c>
      <c r="E20" t="s">
        <v>303</v>
      </c>
      <c r="F20" t="s">
        <v>22</v>
      </c>
      <c r="G20">
        <v>4</v>
      </c>
      <c r="H20" t="s">
        <v>32</v>
      </c>
      <c r="I20" t="s">
        <v>31</v>
      </c>
      <c r="K20" s="9">
        <v>44775</v>
      </c>
      <c r="L20" t="s">
        <v>20</v>
      </c>
      <c r="Q20" s="7">
        <v>44775</v>
      </c>
      <c r="R20" s="7">
        <f>IF(EDATE(August[[#This Row],[Closed Date]],1)=31,"",EDATE(August[[#This Row],[Closed Date]],1))</f>
        <v>44806</v>
      </c>
      <c r="S20" t="s">
        <v>20</v>
      </c>
    </row>
    <row r="21" spans="1:19" x14ac:dyDescent="0.25">
      <c r="A21" s="13" t="s">
        <v>106</v>
      </c>
      <c r="B21" s="6">
        <v>75233</v>
      </c>
      <c r="E21" t="s">
        <v>318</v>
      </c>
      <c r="F21" t="s">
        <v>22</v>
      </c>
      <c r="G21">
        <v>4</v>
      </c>
      <c r="H21" t="s">
        <v>28</v>
      </c>
      <c r="I21" t="s">
        <v>31</v>
      </c>
      <c r="K21" s="9">
        <v>44775</v>
      </c>
      <c r="L21" t="s">
        <v>20</v>
      </c>
      <c r="Q21" s="7">
        <v>44775</v>
      </c>
      <c r="R21" s="7">
        <f>IF(EDATE(August[[#This Row],[Closed Date]],1)=31,"",EDATE(August[[#This Row],[Closed Date]],1))</f>
        <v>44806</v>
      </c>
      <c r="S21" t="s">
        <v>20</v>
      </c>
    </row>
    <row r="22" spans="1:19" x14ac:dyDescent="0.25">
      <c r="A22" t="s">
        <v>219</v>
      </c>
      <c r="B22" s="6">
        <v>75215</v>
      </c>
      <c r="E22" t="s">
        <v>284</v>
      </c>
      <c r="F22" t="s">
        <v>23</v>
      </c>
      <c r="G22">
        <v>0.25</v>
      </c>
      <c r="H22" t="s">
        <v>28</v>
      </c>
      <c r="I22" t="s">
        <v>33</v>
      </c>
      <c r="J22" t="s">
        <v>41</v>
      </c>
      <c r="K22" s="9">
        <v>44776</v>
      </c>
      <c r="L22" t="s">
        <v>20</v>
      </c>
      <c r="M22">
        <v>27</v>
      </c>
      <c r="N22" t="s">
        <v>45</v>
      </c>
      <c r="O22">
        <v>38</v>
      </c>
      <c r="P22">
        <v>175</v>
      </c>
      <c r="Q22" s="7">
        <v>44783</v>
      </c>
      <c r="R22" s="7">
        <f>IF(EDATE(August[[#This Row],[Closed Date]],1)=31,"",EDATE(August[[#This Row],[Closed Date]],1))</f>
        <v>44814</v>
      </c>
      <c r="S22" t="s">
        <v>20</v>
      </c>
    </row>
    <row r="23" spans="1:19" x14ac:dyDescent="0.25">
      <c r="A23" t="s">
        <v>84</v>
      </c>
      <c r="B23" s="6">
        <v>75206</v>
      </c>
      <c r="E23" t="s">
        <v>291</v>
      </c>
      <c r="F23" t="s">
        <v>23</v>
      </c>
      <c r="G23">
        <v>5</v>
      </c>
      <c r="H23" t="s">
        <v>28</v>
      </c>
      <c r="I23" t="s">
        <v>33</v>
      </c>
      <c r="J23" t="s">
        <v>42</v>
      </c>
      <c r="K23" s="9">
        <v>44776</v>
      </c>
      <c r="L23" t="s">
        <v>21</v>
      </c>
      <c r="M23">
        <v>23</v>
      </c>
      <c r="R23" s="7" t="str">
        <f>IF(EDATE(August[[#This Row],[Closed Date]],1)=31,"",EDATE(August[[#This Row],[Closed Date]],1))</f>
        <v/>
      </c>
    </row>
    <row r="24" spans="1:19" x14ac:dyDescent="0.25">
      <c r="A24" t="s">
        <v>217</v>
      </c>
      <c r="B24" s="6">
        <v>75201</v>
      </c>
      <c r="E24" t="s">
        <v>270</v>
      </c>
      <c r="F24" t="s">
        <v>23</v>
      </c>
      <c r="G24">
        <v>3</v>
      </c>
      <c r="H24" t="s">
        <v>28</v>
      </c>
      <c r="I24" t="s">
        <v>33</v>
      </c>
      <c r="J24" t="s">
        <v>39</v>
      </c>
      <c r="K24" s="9">
        <v>44776</v>
      </c>
      <c r="L24" t="s">
        <v>21</v>
      </c>
      <c r="M24">
        <v>21</v>
      </c>
      <c r="R24" s="7" t="str">
        <f>IF(EDATE(August[[#This Row],[Closed Date]],1)=31,"",EDATE(August[[#This Row],[Closed Date]],1))</f>
        <v/>
      </c>
    </row>
    <row r="25" spans="1:19" x14ac:dyDescent="0.25">
      <c r="A25" s="13" t="s">
        <v>136</v>
      </c>
      <c r="B25" s="6">
        <v>75240</v>
      </c>
      <c r="E25" t="s">
        <v>286</v>
      </c>
      <c r="F25" t="s">
        <v>23</v>
      </c>
      <c r="G25">
        <v>3</v>
      </c>
      <c r="H25" t="s">
        <v>28</v>
      </c>
      <c r="I25" t="s">
        <v>31</v>
      </c>
      <c r="J25" t="s">
        <v>40</v>
      </c>
      <c r="K25" s="9">
        <v>44776</v>
      </c>
      <c r="L25" t="s">
        <v>20</v>
      </c>
      <c r="Q25" s="7">
        <v>44776</v>
      </c>
      <c r="R25" s="7">
        <f>IF(EDATE(August[[#This Row],[Closed Date]],1)=31,"",EDATE(August[[#This Row],[Closed Date]],1))</f>
        <v>44807</v>
      </c>
      <c r="S25" t="s">
        <v>20</v>
      </c>
    </row>
    <row r="26" spans="1:19" x14ac:dyDescent="0.25">
      <c r="A26" t="s">
        <v>208</v>
      </c>
      <c r="B26" s="6">
        <v>75220</v>
      </c>
      <c r="E26" t="s">
        <v>285</v>
      </c>
      <c r="F26" t="s">
        <v>22</v>
      </c>
      <c r="G26">
        <v>6</v>
      </c>
      <c r="H26" t="s">
        <v>28</v>
      </c>
      <c r="I26" t="s">
        <v>33</v>
      </c>
      <c r="J26" t="s">
        <v>36</v>
      </c>
      <c r="K26" s="9">
        <v>44776</v>
      </c>
      <c r="L26" t="s">
        <v>21</v>
      </c>
      <c r="M26">
        <v>16</v>
      </c>
      <c r="R26" s="7" t="str">
        <f>IF(EDATE(August[[#This Row],[Closed Date]],1)=31,"",EDATE(August[[#This Row],[Closed Date]],1))</f>
        <v/>
      </c>
    </row>
    <row r="27" spans="1:19" x14ac:dyDescent="0.25">
      <c r="A27" s="13" t="s">
        <v>223</v>
      </c>
      <c r="B27" s="6">
        <v>75237</v>
      </c>
      <c r="E27" t="s">
        <v>310</v>
      </c>
      <c r="F27" t="s">
        <v>23</v>
      </c>
      <c r="G27">
        <v>3</v>
      </c>
      <c r="H27" t="s">
        <v>28</v>
      </c>
      <c r="I27" t="s">
        <v>33</v>
      </c>
      <c r="J27" t="s">
        <v>38</v>
      </c>
      <c r="K27" s="9">
        <v>44776</v>
      </c>
      <c r="L27" t="s">
        <v>21</v>
      </c>
      <c r="M27">
        <v>21</v>
      </c>
      <c r="R27" s="7" t="str">
        <f>IF(EDATE(August[[#This Row],[Closed Date]],1)=31,"",EDATE(August[[#This Row],[Closed Date]],1))</f>
        <v/>
      </c>
    </row>
    <row r="28" spans="1:19" x14ac:dyDescent="0.25">
      <c r="A28" s="13" t="s">
        <v>333</v>
      </c>
      <c r="B28" s="6">
        <v>75218</v>
      </c>
      <c r="E28" t="s">
        <v>276</v>
      </c>
      <c r="F28" t="s">
        <v>23</v>
      </c>
      <c r="G28">
        <v>4</v>
      </c>
      <c r="H28" t="s">
        <v>28</v>
      </c>
      <c r="I28" t="s">
        <v>33</v>
      </c>
      <c r="J28" t="s">
        <v>38</v>
      </c>
      <c r="K28" s="9">
        <v>44776</v>
      </c>
      <c r="L28" t="s">
        <v>21</v>
      </c>
      <c r="M28">
        <v>18</v>
      </c>
      <c r="R28" s="7" t="str">
        <f>IF(EDATE(August[[#This Row],[Closed Date]],1)=31,"",EDATE(August[[#This Row],[Closed Date]],1))</f>
        <v/>
      </c>
    </row>
    <row r="29" spans="1:19" x14ac:dyDescent="0.25">
      <c r="A29" s="13" t="s">
        <v>195</v>
      </c>
      <c r="B29" s="6">
        <v>75204</v>
      </c>
      <c r="E29" t="s">
        <v>283</v>
      </c>
      <c r="F29" t="s">
        <v>23</v>
      </c>
      <c r="G29">
        <v>7</v>
      </c>
      <c r="H29" t="s">
        <v>30</v>
      </c>
      <c r="I29" t="s">
        <v>31</v>
      </c>
      <c r="K29" s="9">
        <v>44776</v>
      </c>
      <c r="L29" t="s">
        <v>20</v>
      </c>
      <c r="Q29" s="7">
        <v>44776</v>
      </c>
      <c r="R29" s="7">
        <f>IF(EDATE(August[[#This Row],[Closed Date]],1)=31,"",EDATE(August[[#This Row],[Closed Date]],1))</f>
        <v>44807</v>
      </c>
      <c r="S29" t="s">
        <v>20</v>
      </c>
    </row>
    <row r="30" spans="1:19" x14ac:dyDescent="0.25">
      <c r="A30" s="13" t="s">
        <v>152</v>
      </c>
      <c r="B30" s="6">
        <v>75201</v>
      </c>
      <c r="E30" t="s">
        <v>317</v>
      </c>
      <c r="F30" t="s">
        <v>22</v>
      </c>
      <c r="G30">
        <v>6</v>
      </c>
      <c r="H30" t="s">
        <v>29</v>
      </c>
      <c r="I30" t="s">
        <v>34</v>
      </c>
      <c r="K30" s="9">
        <v>44776</v>
      </c>
      <c r="L30" t="s">
        <v>20</v>
      </c>
      <c r="N30" t="s">
        <v>49</v>
      </c>
      <c r="Q30" s="7">
        <v>44782</v>
      </c>
      <c r="R30" s="7">
        <f>IF(EDATE(August[[#This Row],[Closed Date]],1)=31,"",EDATE(August[[#This Row],[Closed Date]],1))</f>
        <v>44813</v>
      </c>
      <c r="S30" t="s">
        <v>20</v>
      </c>
    </row>
    <row r="31" spans="1:19" x14ac:dyDescent="0.25">
      <c r="A31" s="13" t="s">
        <v>157</v>
      </c>
      <c r="B31" s="6">
        <v>75287</v>
      </c>
      <c r="E31" t="s">
        <v>288</v>
      </c>
      <c r="F31" t="s">
        <v>23</v>
      </c>
      <c r="G31">
        <v>6</v>
      </c>
      <c r="H31" t="s">
        <v>32</v>
      </c>
      <c r="I31" t="s">
        <v>31</v>
      </c>
      <c r="K31" s="9">
        <v>44776</v>
      </c>
      <c r="L31" t="s">
        <v>20</v>
      </c>
      <c r="Q31" s="7">
        <v>44776</v>
      </c>
      <c r="R31" s="7">
        <f>IF(EDATE(August[[#This Row],[Closed Date]],1)=31,"",EDATE(August[[#This Row],[Closed Date]],1))</f>
        <v>44807</v>
      </c>
      <c r="S31" t="s">
        <v>20</v>
      </c>
    </row>
    <row r="32" spans="1:19" x14ac:dyDescent="0.25">
      <c r="A32" s="13" t="s">
        <v>197</v>
      </c>
      <c r="B32" s="6">
        <v>75232</v>
      </c>
      <c r="E32" t="s">
        <v>285</v>
      </c>
      <c r="F32" t="s">
        <v>22</v>
      </c>
      <c r="G32">
        <v>13</v>
      </c>
      <c r="H32" t="s">
        <v>32</v>
      </c>
      <c r="I32" t="s">
        <v>34</v>
      </c>
      <c r="K32" s="9">
        <v>44776</v>
      </c>
      <c r="L32" t="s">
        <v>21</v>
      </c>
      <c r="R32" s="7" t="str">
        <f>IF(EDATE(August[[#This Row],[Closed Date]],1)=31,"",EDATE(August[[#This Row],[Closed Date]],1))</f>
        <v/>
      </c>
    </row>
    <row r="33" spans="1:19" x14ac:dyDescent="0.25">
      <c r="A33" s="13" t="s">
        <v>63</v>
      </c>
      <c r="B33" s="6">
        <v>75201</v>
      </c>
      <c r="E33" t="s">
        <v>286</v>
      </c>
      <c r="F33" t="s">
        <v>22</v>
      </c>
      <c r="G33">
        <v>6</v>
      </c>
      <c r="H33" t="s">
        <v>28</v>
      </c>
      <c r="I33" t="s">
        <v>31</v>
      </c>
      <c r="K33" s="9">
        <v>44776</v>
      </c>
      <c r="L33" t="s">
        <v>20</v>
      </c>
      <c r="Q33" s="7">
        <v>44776</v>
      </c>
      <c r="R33" s="7">
        <f>IF(EDATE(August[[#This Row],[Closed Date]],1)=31,"",EDATE(August[[#This Row],[Closed Date]],1))</f>
        <v>44807</v>
      </c>
      <c r="S33" t="s">
        <v>20</v>
      </c>
    </row>
    <row r="34" spans="1:19" x14ac:dyDescent="0.25">
      <c r="A34" t="s">
        <v>230</v>
      </c>
      <c r="B34" s="6">
        <v>75247</v>
      </c>
      <c r="E34" t="s">
        <v>299</v>
      </c>
      <c r="F34" t="s">
        <v>23</v>
      </c>
      <c r="G34">
        <v>3</v>
      </c>
      <c r="H34" t="s">
        <v>28</v>
      </c>
      <c r="I34" t="s">
        <v>31</v>
      </c>
      <c r="J34" t="s">
        <v>41</v>
      </c>
      <c r="K34" s="9">
        <v>44777</v>
      </c>
      <c r="L34" t="s">
        <v>20</v>
      </c>
      <c r="Q34" s="7">
        <v>44777</v>
      </c>
      <c r="R34" s="7">
        <f>IF(EDATE(August[[#This Row],[Closed Date]],1)=31,"",EDATE(August[[#This Row],[Closed Date]],1))</f>
        <v>44808</v>
      </c>
      <c r="S34" t="s">
        <v>21</v>
      </c>
    </row>
    <row r="35" spans="1:19" x14ac:dyDescent="0.25">
      <c r="A35" t="s">
        <v>134</v>
      </c>
      <c r="B35" s="6">
        <v>75216</v>
      </c>
      <c r="E35" t="s">
        <v>311</v>
      </c>
      <c r="F35" t="s">
        <v>23</v>
      </c>
      <c r="G35">
        <v>1</v>
      </c>
      <c r="H35" t="s">
        <v>28</v>
      </c>
      <c r="I35" t="s">
        <v>33</v>
      </c>
      <c r="J35" t="s">
        <v>42</v>
      </c>
      <c r="K35" s="9">
        <v>44777</v>
      </c>
      <c r="L35" t="s">
        <v>20</v>
      </c>
      <c r="M35">
        <v>31</v>
      </c>
      <c r="N35" t="s">
        <v>320</v>
      </c>
      <c r="O35">
        <v>39</v>
      </c>
      <c r="P35">
        <v>250</v>
      </c>
      <c r="Q35" s="7">
        <v>44783</v>
      </c>
      <c r="R35" s="7">
        <f>IF(EDATE(August[[#This Row],[Closed Date]],1)=31,"",EDATE(August[[#This Row],[Closed Date]],1))</f>
        <v>44814</v>
      </c>
      <c r="S35" t="s">
        <v>20</v>
      </c>
    </row>
    <row r="36" spans="1:19" x14ac:dyDescent="0.25">
      <c r="A36" t="s">
        <v>106</v>
      </c>
      <c r="B36" s="6">
        <v>75229</v>
      </c>
      <c r="E36" t="s">
        <v>281</v>
      </c>
      <c r="F36" t="s">
        <v>22</v>
      </c>
      <c r="G36">
        <v>3</v>
      </c>
      <c r="H36" t="s">
        <v>28</v>
      </c>
      <c r="I36" t="s">
        <v>53</v>
      </c>
      <c r="J36" t="s">
        <v>42</v>
      </c>
      <c r="K36" s="9">
        <v>44777</v>
      </c>
      <c r="L36" t="s">
        <v>21</v>
      </c>
      <c r="M36">
        <v>23</v>
      </c>
      <c r="R36" s="7" t="str">
        <f>IF(EDATE(August[[#This Row],[Closed Date]],1)=31,"",EDATE(August[[#This Row],[Closed Date]],1))</f>
        <v/>
      </c>
    </row>
    <row r="37" spans="1:19" x14ac:dyDescent="0.25">
      <c r="A37" t="s">
        <v>136</v>
      </c>
      <c r="B37" s="6">
        <v>75241</v>
      </c>
      <c r="E37" t="s">
        <v>285</v>
      </c>
      <c r="F37" t="s">
        <v>23</v>
      </c>
      <c r="G37">
        <v>1</v>
      </c>
      <c r="H37" t="s">
        <v>28</v>
      </c>
      <c r="I37" t="s">
        <v>33</v>
      </c>
      <c r="J37" t="s">
        <v>39</v>
      </c>
      <c r="K37" s="9">
        <v>44777</v>
      </c>
      <c r="L37" t="s">
        <v>21</v>
      </c>
      <c r="M37">
        <v>21</v>
      </c>
      <c r="R37" s="7" t="str">
        <f>IF(EDATE(August[[#This Row],[Closed Date]],1)=31,"",EDATE(August[[#This Row],[Closed Date]],1))</f>
        <v/>
      </c>
    </row>
    <row r="38" spans="1:19" x14ac:dyDescent="0.25">
      <c r="A38" t="s">
        <v>185</v>
      </c>
      <c r="B38" s="6">
        <v>75201</v>
      </c>
      <c r="E38" t="s">
        <v>287</v>
      </c>
      <c r="F38" t="s">
        <v>22</v>
      </c>
      <c r="G38">
        <v>8</v>
      </c>
      <c r="H38" t="s">
        <v>28</v>
      </c>
      <c r="I38" t="s">
        <v>33</v>
      </c>
      <c r="J38" t="s">
        <v>40</v>
      </c>
      <c r="K38" s="9">
        <v>44777</v>
      </c>
      <c r="L38" t="s">
        <v>21</v>
      </c>
      <c r="M38">
        <v>21</v>
      </c>
      <c r="R38" s="7" t="str">
        <f>IF(EDATE(August[[#This Row],[Closed Date]],1)=31,"",EDATE(August[[#This Row],[Closed Date]],1))</f>
        <v/>
      </c>
    </row>
    <row r="39" spans="1:19" x14ac:dyDescent="0.25">
      <c r="A39" t="s">
        <v>188</v>
      </c>
      <c r="B39" s="6">
        <v>75203</v>
      </c>
      <c r="E39" t="s">
        <v>288</v>
      </c>
      <c r="F39" t="s">
        <v>22</v>
      </c>
      <c r="G39">
        <v>14</v>
      </c>
      <c r="H39" t="s">
        <v>28</v>
      </c>
      <c r="I39" t="s">
        <v>31</v>
      </c>
      <c r="J39" t="s">
        <v>40</v>
      </c>
      <c r="K39" s="9">
        <v>44777</v>
      </c>
      <c r="L39" t="s">
        <v>20</v>
      </c>
      <c r="Q39" s="7">
        <v>44777</v>
      </c>
      <c r="R39" s="7">
        <f>IF(EDATE(August[[#This Row],[Closed Date]],1)=31,"",EDATE(August[[#This Row],[Closed Date]],1))</f>
        <v>44808</v>
      </c>
      <c r="S39" t="s">
        <v>20</v>
      </c>
    </row>
    <row r="40" spans="1:19" x14ac:dyDescent="0.25">
      <c r="A40" t="s">
        <v>142</v>
      </c>
      <c r="B40" s="6">
        <v>75235</v>
      </c>
      <c r="E40" t="s">
        <v>285</v>
      </c>
      <c r="F40" t="s">
        <v>22</v>
      </c>
      <c r="G40">
        <v>3</v>
      </c>
      <c r="H40" t="s">
        <v>28</v>
      </c>
      <c r="I40" t="s">
        <v>31</v>
      </c>
      <c r="J40" t="s">
        <v>40</v>
      </c>
      <c r="K40" s="9">
        <v>44777</v>
      </c>
      <c r="L40" t="s">
        <v>20</v>
      </c>
      <c r="Q40" s="7">
        <v>44777</v>
      </c>
      <c r="R40" s="7">
        <f>IF(EDATE(August[[#This Row],[Closed Date]],1)=31,"",EDATE(August[[#This Row],[Closed Date]],1))</f>
        <v>44808</v>
      </c>
      <c r="S40" t="s">
        <v>20</v>
      </c>
    </row>
    <row r="41" spans="1:19" x14ac:dyDescent="0.25">
      <c r="A41" t="s">
        <v>184</v>
      </c>
      <c r="B41" s="6">
        <v>75240</v>
      </c>
      <c r="E41" t="s">
        <v>276</v>
      </c>
      <c r="F41" t="s">
        <v>22</v>
      </c>
      <c r="G41">
        <v>7</v>
      </c>
      <c r="H41" t="s">
        <v>28</v>
      </c>
      <c r="I41" t="s">
        <v>53</v>
      </c>
      <c r="J41" t="s">
        <v>36</v>
      </c>
      <c r="K41" s="9">
        <v>44777</v>
      </c>
      <c r="L41" t="s">
        <v>21</v>
      </c>
      <c r="M41">
        <v>19</v>
      </c>
      <c r="R41" s="7" t="str">
        <f>IF(EDATE(August[[#This Row],[Closed Date]],1)=31,"",EDATE(August[[#This Row],[Closed Date]],1))</f>
        <v/>
      </c>
    </row>
    <row r="42" spans="1:19" x14ac:dyDescent="0.25">
      <c r="A42" s="13" t="s">
        <v>112</v>
      </c>
      <c r="B42" s="6">
        <v>75231</v>
      </c>
      <c r="E42" t="s">
        <v>319</v>
      </c>
      <c r="F42" t="s">
        <v>22</v>
      </c>
      <c r="G42">
        <v>1</v>
      </c>
      <c r="H42" t="s">
        <v>32</v>
      </c>
      <c r="I42" t="s">
        <v>34</v>
      </c>
      <c r="J42" t="s">
        <v>52</v>
      </c>
      <c r="K42" s="9">
        <v>44778</v>
      </c>
      <c r="L42" t="s">
        <v>20</v>
      </c>
      <c r="N42" t="s">
        <v>47</v>
      </c>
      <c r="Q42" s="7">
        <v>44784</v>
      </c>
      <c r="R42" s="7">
        <f>IF(EDATE(August[[#This Row],[Closed Date]],1)=31,"",EDATE(August[[#This Row],[Closed Date]],1))</f>
        <v>44815</v>
      </c>
      <c r="S42" t="s">
        <v>20</v>
      </c>
    </row>
    <row r="43" spans="1:19" x14ac:dyDescent="0.25">
      <c r="A43" t="s">
        <v>72</v>
      </c>
      <c r="B43" s="6">
        <v>75235</v>
      </c>
      <c r="E43" t="s">
        <v>299</v>
      </c>
      <c r="F43" t="s">
        <v>22</v>
      </c>
      <c r="G43">
        <v>3</v>
      </c>
      <c r="H43" t="s">
        <v>28</v>
      </c>
      <c r="I43" t="s">
        <v>33</v>
      </c>
      <c r="J43" t="s">
        <v>41</v>
      </c>
      <c r="K43" s="9">
        <v>44778</v>
      </c>
      <c r="L43" t="s">
        <v>21</v>
      </c>
      <c r="M43">
        <v>21</v>
      </c>
      <c r="R43" s="7" t="str">
        <f>IF(EDATE(August[[#This Row],[Closed Date]],1)=31,"",EDATE(August[[#This Row],[Closed Date]],1))</f>
        <v/>
      </c>
    </row>
    <row r="44" spans="1:19" x14ac:dyDescent="0.25">
      <c r="A44" t="s">
        <v>162</v>
      </c>
      <c r="B44" s="6">
        <v>75235</v>
      </c>
      <c r="E44" t="s">
        <v>284</v>
      </c>
      <c r="F44" t="s">
        <v>23</v>
      </c>
      <c r="G44">
        <v>0.75</v>
      </c>
      <c r="H44" t="s">
        <v>28</v>
      </c>
      <c r="I44" t="s">
        <v>31</v>
      </c>
      <c r="J44" t="s">
        <v>41</v>
      </c>
      <c r="K44" s="9">
        <v>44778</v>
      </c>
      <c r="L44" t="s">
        <v>20</v>
      </c>
      <c r="Q44" s="7">
        <v>44778</v>
      </c>
      <c r="R44" s="7">
        <f>IF(EDATE(August[[#This Row],[Closed Date]],1)=31,"",EDATE(August[[#This Row],[Closed Date]],1))</f>
        <v>44809</v>
      </c>
      <c r="S44" t="s">
        <v>20</v>
      </c>
    </row>
    <row r="45" spans="1:19" x14ac:dyDescent="0.25">
      <c r="A45" t="s">
        <v>99</v>
      </c>
      <c r="B45" s="6">
        <v>75201</v>
      </c>
      <c r="E45" t="s">
        <v>291</v>
      </c>
      <c r="F45" t="s">
        <v>23</v>
      </c>
      <c r="G45">
        <v>0.5</v>
      </c>
      <c r="H45" t="s">
        <v>28</v>
      </c>
      <c r="I45" t="s">
        <v>33</v>
      </c>
      <c r="J45" t="s">
        <v>42</v>
      </c>
      <c r="K45" s="9">
        <v>44778</v>
      </c>
      <c r="L45" t="s">
        <v>21</v>
      </c>
      <c r="M45">
        <v>16</v>
      </c>
      <c r="R45" s="7" t="str">
        <f>IF(EDATE(August[[#This Row],[Closed Date]],1)=31,"",EDATE(August[[#This Row],[Closed Date]],1))</f>
        <v/>
      </c>
    </row>
    <row r="46" spans="1:19" x14ac:dyDescent="0.25">
      <c r="A46" t="s">
        <v>201</v>
      </c>
      <c r="B46" s="6">
        <v>75254</v>
      </c>
      <c r="E46" t="s">
        <v>274</v>
      </c>
      <c r="F46" t="s">
        <v>22</v>
      </c>
      <c r="G46">
        <v>3</v>
      </c>
      <c r="H46" t="s">
        <v>28</v>
      </c>
      <c r="I46" t="s">
        <v>53</v>
      </c>
      <c r="J46" t="s">
        <v>42</v>
      </c>
      <c r="K46" s="9">
        <v>44778</v>
      </c>
      <c r="L46" t="s">
        <v>20</v>
      </c>
      <c r="M46">
        <v>36</v>
      </c>
      <c r="N46" t="s">
        <v>54</v>
      </c>
      <c r="O46">
        <v>75</v>
      </c>
      <c r="P46">
        <v>30</v>
      </c>
      <c r="Q46" s="7">
        <v>44783</v>
      </c>
      <c r="R46" s="7">
        <f>IF(EDATE(August[[#This Row],[Closed Date]],1)=31,"",EDATE(August[[#This Row],[Closed Date]],1))</f>
        <v>44814</v>
      </c>
      <c r="S46" t="s">
        <v>20</v>
      </c>
    </row>
    <row r="47" spans="1:19" x14ac:dyDescent="0.25">
      <c r="A47" t="s">
        <v>255</v>
      </c>
      <c r="B47" s="6">
        <v>75219</v>
      </c>
      <c r="E47" t="s">
        <v>287</v>
      </c>
      <c r="F47" t="s">
        <v>22</v>
      </c>
      <c r="G47">
        <v>4</v>
      </c>
      <c r="H47" t="s">
        <v>28</v>
      </c>
      <c r="I47" t="s">
        <v>33</v>
      </c>
      <c r="J47" t="s">
        <v>39</v>
      </c>
      <c r="K47" s="9">
        <v>44778</v>
      </c>
      <c r="L47" t="s">
        <v>21</v>
      </c>
      <c r="M47">
        <v>17</v>
      </c>
      <c r="R47" s="7" t="str">
        <f>IF(EDATE(August[[#This Row],[Closed Date]],1)=31,"",EDATE(August[[#This Row],[Closed Date]],1))</f>
        <v/>
      </c>
    </row>
    <row r="48" spans="1:19" x14ac:dyDescent="0.25">
      <c r="A48" t="s">
        <v>202</v>
      </c>
      <c r="B48" s="6">
        <v>75224</v>
      </c>
      <c r="E48" t="s">
        <v>287</v>
      </c>
      <c r="F48" t="s">
        <v>22</v>
      </c>
      <c r="G48">
        <v>1</v>
      </c>
      <c r="H48" t="s">
        <v>28</v>
      </c>
      <c r="I48" t="s">
        <v>33</v>
      </c>
      <c r="J48" t="s">
        <v>36</v>
      </c>
      <c r="K48" s="9">
        <v>44778</v>
      </c>
      <c r="L48" t="s">
        <v>20</v>
      </c>
      <c r="M48">
        <v>28</v>
      </c>
      <c r="N48" t="s">
        <v>55</v>
      </c>
      <c r="O48">
        <v>67</v>
      </c>
      <c r="P48">
        <v>125</v>
      </c>
      <c r="Q48" s="7">
        <v>44786</v>
      </c>
      <c r="R48" s="7">
        <f>IF(EDATE(August[[#This Row],[Closed Date]],1)=31,"",EDATE(August[[#This Row],[Closed Date]],1))</f>
        <v>44817</v>
      </c>
      <c r="S48" t="s">
        <v>20</v>
      </c>
    </row>
    <row r="49" spans="1:19" x14ac:dyDescent="0.25">
      <c r="A49" s="13" t="s">
        <v>180</v>
      </c>
      <c r="B49" s="6">
        <v>75240</v>
      </c>
      <c r="E49" t="s">
        <v>282</v>
      </c>
      <c r="F49" t="s">
        <v>23</v>
      </c>
      <c r="G49">
        <v>0.5</v>
      </c>
      <c r="H49" t="s">
        <v>28</v>
      </c>
      <c r="I49" t="s">
        <v>31</v>
      </c>
      <c r="J49" t="s">
        <v>38</v>
      </c>
      <c r="K49" s="9">
        <v>44778</v>
      </c>
      <c r="L49" t="s">
        <v>20</v>
      </c>
      <c r="Q49" s="7">
        <v>44778</v>
      </c>
      <c r="R49" s="7">
        <f>IF(EDATE(August[[#This Row],[Closed Date]],1)=31,"",EDATE(August[[#This Row],[Closed Date]],1))</f>
        <v>44809</v>
      </c>
      <c r="S49" t="s">
        <v>20</v>
      </c>
    </row>
    <row r="50" spans="1:19" x14ac:dyDescent="0.25">
      <c r="A50" s="13" t="s">
        <v>190</v>
      </c>
      <c r="B50" s="6">
        <v>75201</v>
      </c>
      <c r="E50" t="s">
        <v>272</v>
      </c>
      <c r="F50" t="s">
        <v>23</v>
      </c>
      <c r="G50">
        <v>8</v>
      </c>
      <c r="H50" t="s">
        <v>30</v>
      </c>
      <c r="I50" t="s">
        <v>31</v>
      </c>
      <c r="K50" s="9">
        <v>44778</v>
      </c>
      <c r="L50" t="s">
        <v>20</v>
      </c>
      <c r="Q50" s="7">
        <v>44779</v>
      </c>
      <c r="R50" s="7">
        <f>IF(EDATE(August[[#This Row],[Closed Date]],1)=31,"",EDATE(August[[#This Row],[Closed Date]],1))</f>
        <v>44810</v>
      </c>
      <c r="S50" t="s">
        <v>20</v>
      </c>
    </row>
    <row r="51" spans="1:19" x14ac:dyDescent="0.25">
      <c r="A51" s="13" t="s">
        <v>85</v>
      </c>
      <c r="B51" s="6">
        <v>75224</v>
      </c>
      <c r="E51" t="s">
        <v>276</v>
      </c>
      <c r="F51" t="s">
        <v>22</v>
      </c>
      <c r="G51">
        <v>4</v>
      </c>
      <c r="H51" t="s">
        <v>30</v>
      </c>
      <c r="I51" t="s">
        <v>35</v>
      </c>
      <c r="K51" s="9">
        <v>44778</v>
      </c>
      <c r="L51" t="s">
        <v>21</v>
      </c>
      <c r="M51">
        <v>29</v>
      </c>
      <c r="R51" s="7" t="str">
        <f>IF(EDATE(August[[#This Row],[Closed Date]],1)=31,"",EDATE(August[[#This Row],[Closed Date]],1))</f>
        <v/>
      </c>
    </row>
    <row r="52" spans="1:19" x14ac:dyDescent="0.25">
      <c r="A52" s="13" t="s">
        <v>210</v>
      </c>
      <c r="B52" s="6">
        <v>75241</v>
      </c>
      <c r="E52" t="s">
        <v>301</v>
      </c>
      <c r="F52" t="s">
        <v>23</v>
      </c>
      <c r="G52">
        <v>10</v>
      </c>
      <c r="H52" t="s">
        <v>32</v>
      </c>
      <c r="I52" t="s">
        <v>33</v>
      </c>
      <c r="K52" s="9">
        <v>44778</v>
      </c>
      <c r="L52" t="s">
        <v>21</v>
      </c>
      <c r="M52">
        <v>19</v>
      </c>
      <c r="R52" s="7" t="str">
        <f>IF(EDATE(August[[#This Row],[Closed Date]],1)=31,"",EDATE(August[[#This Row],[Closed Date]],1))</f>
        <v/>
      </c>
    </row>
    <row r="53" spans="1:19" x14ac:dyDescent="0.25">
      <c r="A53" s="13" t="s">
        <v>100</v>
      </c>
      <c r="B53" s="6">
        <v>75240</v>
      </c>
      <c r="E53" t="s">
        <v>279</v>
      </c>
      <c r="F53" t="s">
        <v>23</v>
      </c>
      <c r="G53">
        <v>0.5</v>
      </c>
      <c r="H53" t="s">
        <v>32</v>
      </c>
      <c r="I53" t="s">
        <v>34</v>
      </c>
      <c r="K53" s="9">
        <v>44778</v>
      </c>
      <c r="L53" t="s">
        <v>21</v>
      </c>
      <c r="R53" s="7" t="str">
        <f>IF(EDATE(August[[#This Row],[Closed Date]],1)=31,"",EDATE(August[[#This Row],[Closed Date]],1))</f>
        <v/>
      </c>
    </row>
    <row r="54" spans="1:19" x14ac:dyDescent="0.25">
      <c r="A54" t="s">
        <v>141</v>
      </c>
      <c r="B54" s="6">
        <v>75203</v>
      </c>
      <c r="E54" t="s">
        <v>315</v>
      </c>
      <c r="F54" t="s">
        <v>23</v>
      </c>
      <c r="G54">
        <v>1</v>
      </c>
      <c r="H54" t="s">
        <v>28</v>
      </c>
      <c r="I54" t="s">
        <v>53</v>
      </c>
      <c r="J54" t="s">
        <v>41</v>
      </c>
      <c r="K54" s="9">
        <v>44779</v>
      </c>
      <c r="L54" t="s">
        <v>21</v>
      </c>
      <c r="M54">
        <v>27</v>
      </c>
      <c r="R54" s="7" t="str">
        <f>IF(EDATE(August[[#This Row],[Closed Date]],1)=31,"",EDATE(August[[#This Row],[Closed Date]],1))</f>
        <v/>
      </c>
    </row>
    <row r="55" spans="1:19" x14ac:dyDescent="0.25">
      <c r="A55" t="s">
        <v>212</v>
      </c>
      <c r="B55" s="6">
        <v>75201</v>
      </c>
      <c r="E55" t="s">
        <v>284</v>
      </c>
      <c r="F55" t="s">
        <v>23</v>
      </c>
      <c r="G55">
        <v>0.25</v>
      </c>
      <c r="H55" t="s">
        <v>28</v>
      </c>
      <c r="I55" t="s">
        <v>53</v>
      </c>
      <c r="J55" t="s">
        <v>39</v>
      </c>
      <c r="K55" s="9">
        <v>44779</v>
      </c>
      <c r="L55" t="s">
        <v>21</v>
      </c>
      <c r="M55">
        <v>23</v>
      </c>
      <c r="R55" s="7" t="str">
        <f>IF(EDATE(August[[#This Row],[Closed Date]],1)=31,"",EDATE(August[[#This Row],[Closed Date]],1))</f>
        <v/>
      </c>
    </row>
    <row r="56" spans="1:19" x14ac:dyDescent="0.25">
      <c r="A56" t="s">
        <v>109</v>
      </c>
      <c r="B56" s="6">
        <v>75203</v>
      </c>
      <c r="E56" t="s">
        <v>307</v>
      </c>
      <c r="F56" t="s">
        <v>22</v>
      </c>
      <c r="G56">
        <v>2</v>
      </c>
      <c r="H56" t="s">
        <v>29</v>
      </c>
      <c r="I56" t="s">
        <v>33</v>
      </c>
      <c r="J56" t="s">
        <v>44</v>
      </c>
      <c r="K56" s="9">
        <v>44779</v>
      </c>
      <c r="L56" t="s">
        <v>21</v>
      </c>
      <c r="M56">
        <v>18</v>
      </c>
      <c r="R56" s="7" t="str">
        <f>IF(EDATE(August[[#This Row],[Closed Date]],1)=31,"",EDATE(August[[#This Row],[Closed Date]],1))</f>
        <v/>
      </c>
    </row>
    <row r="57" spans="1:19" x14ac:dyDescent="0.25">
      <c r="A57" t="s">
        <v>142</v>
      </c>
      <c r="B57" s="6">
        <v>75217</v>
      </c>
      <c r="E57" t="s">
        <v>279</v>
      </c>
      <c r="F57" t="s">
        <v>23</v>
      </c>
      <c r="G57">
        <v>2</v>
      </c>
      <c r="H57" t="s">
        <v>29</v>
      </c>
      <c r="I57" t="s">
        <v>33</v>
      </c>
      <c r="J57" t="s">
        <v>44</v>
      </c>
      <c r="K57" s="9">
        <v>44779</v>
      </c>
      <c r="L57" t="s">
        <v>21</v>
      </c>
      <c r="M57">
        <v>31</v>
      </c>
      <c r="R57" s="7" t="str">
        <f>IF(EDATE(August[[#This Row],[Closed Date]],1)=31,"",EDATE(August[[#This Row],[Closed Date]],1))</f>
        <v/>
      </c>
    </row>
    <row r="58" spans="1:19" x14ac:dyDescent="0.25">
      <c r="A58" t="s">
        <v>171</v>
      </c>
      <c r="B58" s="6">
        <v>75253</v>
      </c>
      <c r="E58" t="s">
        <v>292</v>
      </c>
      <c r="F58" t="s">
        <v>22</v>
      </c>
      <c r="H58" t="s">
        <v>28</v>
      </c>
      <c r="I58" t="s">
        <v>33</v>
      </c>
      <c r="J58" t="s">
        <v>36</v>
      </c>
      <c r="K58" s="9">
        <v>44779</v>
      </c>
      <c r="L58" t="s">
        <v>21</v>
      </c>
      <c r="M58">
        <v>16</v>
      </c>
      <c r="R58" s="7" t="str">
        <f>IF(EDATE(August[[#This Row],[Closed Date]],1)=31,"",EDATE(August[[#This Row],[Closed Date]],1))</f>
        <v/>
      </c>
    </row>
    <row r="59" spans="1:19" x14ac:dyDescent="0.25">
      <c r="A59" t="s">
        <v>173</v>
      </c>
      <c r="B59" s="6">
        <v>75241</v>
      </c>
      <c r="E59" t="s">
        <v>284</v>
      </c>
      <c r="F59" t="s">
        <v>22</v>
      </c>
      <c r="G59">
        <v>9</v>
      </c>
      <c r="H59" t="s">
        <v>28</v>
      </c>
      <c r="I59" t="s">
        <v>31</v>
      </c>
      <c r="J59" t="s">
        <v>36</v>
      </c>
      <c r="K59" s="9">
        <v>44779</v>
      </c>
      <c r="L59" t="s">
        <v>20</v>
      </c>
      <c r="Q59" s="7">
        <v>44779</v>
      </c>
      <c r="R59" s="7">
        <f>IF(EDATE(August[[#This Row],[Closed Date]],1)=31,"",EDATE(August[[#This Row],[Closed Date]],1))</f>
        <v>44810</v>
      </c>
      <c r="S59" t="s">
        <v>20</v>
      </c>
    </row>
    <row r="60" spans="1:19" x14ac:dyDescent="0.25">
      <c r="A60" s="13" t="s">
        <v>109</v>
      </c>
      <c r="B60" s="6">
        <v>75237</v>
      </c>
      <c r="E60" t="s">
        <v>267</v>
      </c>
      <c r="F60" t="s">
        <v>22</v>
      </c>
      <c r="G60">
        <v>4</v>
      </c>
      <c r="H60" t="s">
        <v>28</v>
      </c>
      <c r="I60" t="s">
        <v>33</v>
      </c>
      <c r="J60" t="s">
        <v>38</v>
      </c>
      <c r="K60" s="9">
        <v>44779</v>
      </c>
      <c r="L60" t="s">
        <v>21</v>
      </c>
      <c r="M60">
        <v>16</v>
      </c>
      <c r="R60" s="7" t="str">
        <f>IF(EDATE(August[[#This Row],[Closed Date]],1)=31,"",EDATE(August[[#This Row],[Closed Date]],1))</f>
        <v/>
      </c>
    </row>
    <row r="61" spans="1:19" x14ac:dyDescent="0.25">
      <c r="A61" s="13" t="s">
        <v>122</v>
      </c>
      <c r="B61" s="6">
        <v>75237</v>
      </c>
      <c r="E61" t="s">
        <v>269</v>
      </c>
      <c r="F61" t="s">
        <v>22</v>
      </c>
      <c r="G61">
        <v>9</v>
      </c>
      <c r="H61" t="s">
        <v>28</v>
      </c>
      <c r="I61" t="s">
        <v>33</v>
      </c>
      <c r="J61" t="s">
        <v>38</v>
      </c>
      <c r="K61" s="9">
        <v>44779</v>
      </c>
      <c r="L61" t="s">
        <v>21</v>
      </c>
      <c r="M61">
        <v>15</v>
      </c>
      <c r="R61" s="7" t="str">
        <f>IF(EDATE(August[[#This Row],[Closed Date]],1)=31,"",EDATE(August[[#This Row],[Closed Date]],1))</f>
        <v/>
      </c>
    </row>
    <row r="62" spans="1:19" x14ac:dyDescent="0.25">
      <c r="A62" s="13" t="s">
        <v>131</v>
      </c>
      <c r="B62" s="6">
        <v>75217</v>
      </c>
      <c r="E62" t="s">
        <v>310</v>
      </c>
      <c r="F62" t="s">
        <v>22</v>
      </c>
      <c r="G62">
        <v>4</v>
      </c>
      <c r="H62" t="s">
        <v>32</v>
      </c>
      <c r="I62" t="s">
        <v>33</v>
      </c>
      <c r="K62" s="9">
        <v>44779</v>
      </c>
      <c r="L62" t="s">
        <v>20</v>
      </c>
      <c r="M62">
        <v>24</v>
      </c>
      <c r="N62" t="s">
        <v>50</v>
      </c>
      <c r="O62">
        <v>9</v>
      </c>
      <c r="P62">
        <v>75</v>
      </c>
      <c r="Q62" s="7">
        <v>44784</v>
      </c>
      <c r="R62" s="7">
        <f>IF(EDATE(August[[#This Row],[Closed Date]],1)=31,"",EDATE(August[[#This Row],[Closed Date]],1))</f>
        <v>44815</v>
      </c>
      <c r="S62" t="s">
        <v>20</v>
      </c>
    </row>
    <row r="63" spans="1:19" x14ac:dyDescent="0.25">
      <c r="A63" s="13" t="s">
        <v>215</v>
      </c>
      <c r="B63" s="6">
        <v>75232</v>
      </c>
      <c r="E63" t="s">
        <v>290</v>
      </c>
      <c r="F63" t="s">
        <v>23</v>
      </c>
      <c r="G63">
        <v>2</v>
      </c>
      <c r="H63" t="s">
        <v>32</v>
      </c>
      <c r="I63" t="s">
        <v>31</v>
      </c>
      <c r="K63" s="9">
        <v>44779</v>
      </c>
      <c r="L63" t="s">
        <v>20</v>
      </c>
      <c r="Q63" s="7">
        <v>44779</v>
      </c>
      <c r="R63" s="7">
        <f>IF(EDATE(August[[#This Row],[Closed Date]],1)=31,"",EDATE(August[[#This Row],[Closed Date]],1))</f>
        <v>44810</v>
      </c>
      <c r="S63" t="s">
        <v>20</v>
      </c>
    </row>
    <row r="64" spans="1:19" x14ac:dyDescent="0.25">
      <c r="A64" s="13" t="s">
        <v>207</v>
      </c>
      <c r="B64" s="6">
        <v>75203</v>
      </c>
      <c r="E64" t="s">
        <v>317</v>
      </c>
      <c r="F64" t="s">
        <v>23</v>
      </c>
      <c r="G64">
        <v>7</v>
      </c>
      <c r="H64" t="s">
        <v>32</v>
      </c>
      <c r="I64" t="s">
        <v>31</v>
      </c>
      <c r="K64" s="9">
        <v>44779</v>
      </c>
      <c r="L64" t="s">
        <v>20</v>
      </c>
      <c r="Q64" s="7">
        <v>44779</v>
      </c>
      <c r="R64" s="7">
        <f>IF(EDATE(August[[#This Row],[Closed Date]],1)=31,"",EDATE(August[[#This Row],[Closed Date]],1))</f>
        <v>44810</v>
      </c>
      <c r="S64" t="s">
        <v>20</v>
      </c>
    </row>
    <row r="65" spans="1:19" x14ac:dyDescent="0.25">
      <c r="A65" s="13" t="s">
        <v>217</v>
      </c>
      <c r="B65" s="6">
        <v>75080</v>
      </c>
      <c r="E65" t="s">
        <v>270</v>
      </c>
      <c r="F65" t="s">
        <v>22</v>
      </c>
      <c r="G65">
        <v>6</v>
      </c>
      <c r="H65" t="s">
        <v>32</v>
      </c>
      <c r="I65" t="s">
        <v>34</v>
      </c>
      <c r="K65" s="9">
        <v>44779</v>
      </c>
      <c r="L65" t="s">
        <v>21</v>
      </c>
      <c r="R65" s="7" t="str">
        <f>IF(EDATE(August[[#This Row],[Closed Date]],1)=31,"",EDATE(August[[#This Row],[Closed Date]],1))</f>
        <v/>
      </c>
    </row>
    <row r="66" spans="1:19" x14ac:dyDescent="0.25">
      <c r="A66" t="s">
        <v>184</v>
      </c>
      <c r="B66" s="6">
        <v>75253</v>
      </c>
      <c r="E66" t="s">
        <v>275</v>
      </c>
      <c r="F66" t="s">
        <v>22</v>
      </c>
      <c r="G66">
        <v>2</v>
      </c>
      <c r="H66" t="s">
        <v>28</v>
      </c>
      <c r="I66" t="s">
        <v>33</v>
      </c>
      <c r="J66" t="s">
        <v>39</v>
      </c>
      <c r="K66" s="9">
        <v>44780</v>
      </c>
      <c r="L66" t="s">
        <v>20</v>
      </c>
      <c r="M66">
        <v>29</v>
      </c>
      <c r="N66" t="s">
        <v>320</v>
      </c>
      <c r="O66">
        <v>41</v>
      </c>
      <c r="P66">
        <v>450</v>
      </c>
      <c r="Q66" s="7">
        <v>44786</v>
      </c>
      <c r="R66" s="7">
        <f>IF(EDATE(August[[#This Row],[Closed Date]],1)=31,"",EDATE(August[[#This Row],[Closed Date]],1))</f>
        <v>44817</v>
      </c>
      <c r="S66" t="s">
        <v>20</v>
      </c>
    </row>
    <row r="67" spans="1:19" x14ac:dyDescent="0.25">
      <c r="A67" t="s">
        <v>204</v>
      </c>
      <c r="B67" s="6">
        <v>75254</v>
      </c>
      <c r="E67" t="s">
        <v>268</v>
      </c>
      <c r="F67" t="s">
        <v>22</v>
      </c>
      <c r="G67">
        <v>6</v>
      </c>
      <c r="H67" t="s">
        <v>28</v>
      </c>
      <c r="I67" t="s">
        <v>53</v>
      </c>
      <c r="J67" t="s">
        <v>39</v>
      </c>
      <c r="K67" s="9">
        <v>44780</v>
      </c>
      <c r="L67" t="s">
        <v>21</v>
      </c>
      <c r="M67">
        <v>25</v>
      </c>
      <c r="R67" s="7" t="str">
        <f>IF(EDATE(August[[#This Row],[Closed Date]],1)=31,"",EDATE(August[[#This Row],[Closed Date]],1))</f>
        <v/>
      </c>
    </row>
    <row r="68" spans="1:19" x14ac:dyDescent="0.25">
      <c r="A68" t="s">
        <v>153</v>
      </c>
      <c r="B68" s="6">
        <v>75224</v>
      </c>
      <c r="E68" t="s">
        <v>289</v>
      </c>
      <c r="F68" t="s">
        <v>23</v>
      </c>
      <c r="G68">
        <v>5</v>
      </c>
      <c r="H68" t="s">
        <v>28</v>
      </c>
      <c r="I68" t="s">
        <v>33</v>
      </c>
      <c r="J68" t="s">
        <v>40</v>
      </c>
      <c r="K68" s="9">
        <v>44780</v>
      </c>
      <c r="L68" t="s">
        <v>20</v>
      </c>
      <c r="M68">
        <v>31</v>
      </c>
      <c r="N68" t="s">
        <v>56</v>
      </c>
      <c r="O68">
        <v>44</v>
      </c>
      <c r="P68">
        <v>300</v>
      </c>
      <c r="Q68" s="7">
        <v>44787</v>
      </c>
      <c r="R68" s="7">
        <f>IF(EDATE(August[[#This Row],[Closed Date]],1)=31,"",EDATE(August[[#This Row],[Closed Date]],1))</f>
        <v>44818</v>
      </c>
      <c r="S68" t="s">
        <v>20</v>
      </c>
    </row>
    <row r="69" spans="1:19" x14ac:dyDescent="0.25">
      <c r="A69" t="s">
        <v>260</v>
      </c>
      <c r="B69" s="6">
        <v>75233</v>
      </c>
      <c r="E69" t="s">
        <v>288</v>
      </c>
      <c r="F69" t="s">
        <v>22</v>
      </c>
      <c r="G69">
        <v>6</v>
      </c>
      <c r="H69" t="s">
        <v>28</v>
      </c>
      <c r="I69" t="s">
        <v>33</v>
      </c>
      <c r="J69" t="s">
        <v>40</v>
      </c>
      <c r="K69" s="9">
        <v>44780</v>
      </c>
      <c r="L69" t="s">
        <v>20</v>
      </c>
      <c r="M69">
        <v>35</v>
      </c>
      <c r="N69" t="s">
        <v>45</v>
      </c>
      <c r="O69">
        <v>34</v>
      </c>
      <c r="P69">
        <v>375</v>
      </c>
      <c r="Q69" s="7">
        <v>44786</v>
      </c>
      <c r="R69" s="7">
        <f>IF(EDATE(August[[#This Row],[Closed Date]],1)=31,"",EDATE(August[[#This Row],[Closed Date]],1))</f>
        <v>44817</v>
      </c>
      <c r="S69" t="s">
        <v>20</v>
      </c>
    </row>
    <row r="70" spans="1:19" x14ac:dyDescent="0.25">
      <c r="A70" s="13" t="s">
        <v>108</v>
      </c>
      <c r="B70" s="6">
        <v>75220</v>
      </c>
      <c r="E70" t="s">
        <v>284</v>
      </c>
      <c r="F70" t="s">
        <v>22</v>
      </c>
      <c r="G70">
        <v>8</v>
      </c>
      <c r="H70" t="s">
        <v>29</v>
      </c>
      <c r="I70" t="s">
        <v>31</v>
      </c>
      <c r="J70" t="s">
        <v>43</v>
      </c>
      <c r="K70" s="9">
        <v>44780</v>
      </c>
      <c r="L70" t="s">
        <v>20</v>
      </c>
      <c r="Q70" s="7">
        <v>44780</v>
      </c>
      <c r="R70" s="7">
        <f>IF(EDATE(August[[#This Row],[Closed Date]],1)=31,"",EDATE(August[[#This Row],[Closed Date]],1))</f>
        <v>44811</v>
      </c>
      <c r="S70" t="s">
        <v>20</v>
      </c>
    </row>
    <row r="71" spans="1:19" x14ac:dyDescent="0.25">
      <c r="A71" t="s">
        <v>258</v>
      </c>
      <c r="B71" s="6">
        <v>75220</v>
      </c>
      <c r="E71" t="s">
        <v>273</v>
      </c>
      <c r="F71" t="s">
        <v>22</v>
      </c>
      <c r="G71">
        <v>10</v>
      </c>
      <c r="H71" t="s">
        <v>28</v>
      </c>
      <c r="I71" t="s">
        <v>33</v>
      </c>
      <c r="J71" t="s">
        <v>36</v>
      </c>
      <c r="K71" s="9">
        <v>44780</v>
      </c>
      <c r="L71" t="s">
        <v>21</v>
      </c>
      <c r="M71">
        <v>20</v>
      </c>
      <c r="R71" s="7" t="str">
        <f>IF(EDATE(August[[#This Row],[Closed Date]],1)=31,"",EDATE(August[[#This Row],[Closed Date]],1))</f>
        <v/>
      </c>
    </row>
    <row r="72" spans="1:19" x14ac:dyDescent="0.25">
      <c r="A72" t="s">
        <v>205</v>
      </c>
      <c r="B72" s="6">
        <v>75287</v>
      </c>
      <c r="E72" t="s">
        <v>286</v>
      </c>
      <c r="F72" t="s">
        <v>22</v>
      </c>
      <c r="G72">
        <v>4</v>
      </c>
      <c r="H72" t="s">
        <v>28</v>
      </c>
      <c r="I72" t="s">
        <v>33</v>
      </c>
      <c r="J72" t="s">
        <v>36</v>
      </c>
      <c r="K72" s="9">
        <v>44780</v>
      </c>
      <c r="L72" t="s">
        <v>21</v>
      </c>
      <c r="M72">
        <v>16</v>
      </c>
      <c r="R72" s="7" t="str">
        <f>IF(EDATE(August[[#This Row],[Closed Date]],1)=31,"",EDATE(August[[#This Row],[Closed Date]],1))</f>
        <v/>
      </c>
    </row>
    <row r="73" spans="1:19" x14ac:dyDescent="0.25">
      <c r="A73" t="s">
        <v>234</v>
      </c>
      <c r="B73" s="6">
        <v>75228</v>
      </c>
      <c r="E73" t="s">
        <v>281</v>
      </c>
      <c r="F73" t="s">
        <v>22</v>
      </c>
      <c r="G73">
        <v>2</v>
      </c>
      <c r="H73" t="s">
        <v>28</v>
      </c>
      <c r="I73" t="s">
        <v>31</v>
      </c>
      <c r="J73" t="s">
        <v>36</v>
      </c>
      <c r="K73" s="9">
        <v>44780</v>
      </c>
      <c r="L73" t="s">
        <v>20</v>
      </c>
      <c r="Q73" s="7">
        <v>44780</v>
      </c>
      <c r="R73" s="7">
        <f>IF(EDATE(August[[#This Row],[Closed Date]],1)=31,"",EDATE(August[[#This Row],[Closed Date]],1))</f>
        <v>44811</v>
      </c>
      <c r="S73" t="s">
        <v>20</v>
      </c>
    </row>
    <row r="74" spans="1:19" x14ac:dyDescent="0.25">
      <c r="A74" s="13" t="s">
        <v>162</v>
      </c>
      <c r="B74" s="6">
        <v>75240</v>
      </c>
      <c r="E74" t="s">
        <v>282</v>
      </c>
      <c r="F74" t="s">
        <v>23</v>
      </c>
      <c r="G74">
        <v>7</v>
      </c>
      <c r="H74" t="s">
        <v>28</v>
      </c>
      <c r="I74" t="s">
        <v>33</v>
      </c>
      <c r="J74" t="s">
        <v>38</v>
      </c>
      <c r="K74" s="9">
        <v>44780</v>
      </c>
      <c r="L74" t="s">
        <v>21</v>
      </c>
      <c r="M74">
        <v>16</v>
      </c>
      <c r="R74" s="7" t="str">
        <f>IF(EDATE(August[[#This Row],[Closed Date]],1)=31,"",EDATE(August[[#This Row],[Closed Date]],1))</f>
        <v/>
      </c>
    </row>
    <row r="75" spans="1:19" x14ac:dyDescent="0.25">
      <c r="A75" s="13" t="s">
        <v>172</v>
      </c>
      <c r="B75" s="6">
        <v>75080</v>
      </c>
      <c r="E75" t="s">
        <v>289</v>
      </c>
      <c r="F75" t="s">
        <v>22</v>
      </c>
      <c r="G75">
        <v>1</v>
      </c>
      <c r="H75" t="s">
        <v>29</v>
      </c>
      <c r="I75" t="s">
        <v>34</v>
      </c>
      <c r="K75" s="9">
        <v>44780</v>
      </c>
      <c r="L75" t="s">
        <v>21</v>
      </c>
      <c r="R75" s="7" t="str">
        <f>IF(EDATE(August[[#This Row],[Closed Date]],1)=31,"",EDATE(August[[#This Row],[Closed Date]],1))</f>
        <v/>
      </c>
    </row>
    <row r="76" spans="1:19" x14ac:dyDescent="0.25">
      <c r="A76" s="13" t="s">
        <v>107</v>
      </c>
      <c r="B76" s="6">
        <v>75287</v>
      </c>
      <c r="E76" t="s">
        <v>294</v>
      </c>
      <c r="F76" t="s">
        <v>22</v>
      </c>
      <c r="G76">
        <v>5</v>
      </c>
      <c r="H76" t="s">
        <v>28</v>
      </c>
      <c r="I76" t="s">
        <v>31</v>
      </c>
      <c r="K76" s="9">
        <v>44780</v>
      </c>
      <c r="L76" t="s">
        <v>20</v>
      </c>
      <c r="Q76" s="7">
        <v>44780</v>
      </c>
      <c r="R76" s="7">
        <f>IF(EDATE(August[[#This Row],[Closed Date]],1)=31,"",EDATE(August[[#This Row],[Closed Date]],1))</f>
        <v>44811</v>
      </c>
      <c r="S76" t="s">
        <v>20</v>
      </c>
    </row>
    <row r="77" spans="1:19" x14ac:dyDescent="0.25">
      <c r="A77" s="13" t="s">
        <v>117</v>
      </c>
      <c r="B77" s="6">
        <v>75220</v>
      </c>
      <c r="E77" t="s">
        <v>283</v>
      </c>
      <c r="F77" t="s">
        <v>22</v>
      </c>
      <c r="G77">
        <v>8</v>
      </c>
      <c r="H77" t="s">
        <v>28</v>
      </c>
      <c r="I77" t="s">
        <v>31</v>
      </c>
      <c r="K77" s="9">
        <v>44780</v>
      </c>
      <c r="L77" t="s">
        <v>20</v>
      </c>
      <c r="Q77" s="7">
        <v>44780</v>
      </c>
      <c r="R77" s="7">
        <f>IF(EDATE(August[[#This Row],[Closed Date]],1)=31,"",EDATE(August[[#This Row],[Closed Date]],1))</f>
        <v>44811</v>
      </c>
      <c r="S77" t="s">
        <v>20</v>
      </c>
    </row>
    <row r="78" spans="1:19" x14ac:dyDescent="0.25">
      <c r="A78" t="s">
        <v>138</v>
      </c>
      <c r="B78" s="6">
        <v>75287</v>
      </c>
      <c r="E78" t="s">
        <v>282</v>
      </c>
      <c r="F78" t="s">
        <v>23</v>
      </c>
      <c r="G78">
        <v>6</v>
      </c>
      <c r="H78" t="s">
        <v>28</v>
      </c>
      <c r="I78" t="s">
        <v>53</v>
      </c>
      <c r="J78" t="s">
        <v>41</v>
      </c>
      <c r="K78" s="9">
        <v>44781</v>
      </c>
      <c r="L78" t="s">
        <v>21</v>
      </c>
      <c r="M78">
        <v>18</v>
      </c>
      <c r="R78" s="7" t="str">
        <f>IF(EDATE(August[[#This Row],[Closed Date]],1)=31,"",EDATE(August[[#This Row],[Closed Date]],1))</f>
        <v/>
      </c>
    </row>
    <row r="79" spans="1:19" x14ac:dyDescent="0.25">
      <c r="A79" t="s">
        <v>198</v>
      </c>
      <c r="B79" s="6">
        <v>75206</v>
      </c>
      <c r="E79" t="s">
        <v>273</v>
      </c>
      <c r="F79" t="s">
        <v>23</v>
      </c>
      <c r="G79">
        <v>4</v>
      </c>
      <c r="H79" t="s">
        <v>28</v>
      </c>
      <c r="I79" t="s">
        <v>33</v>
      </c>
      <c r="J79" t="s">
        <v>39</v>
      </c>
      <c r="K79" s="9">
        <v>44781</v>
      </c>
      <c r="L79" t="s">
        <v>21</v>
      </c>
      <c r="M79">
        <v>20</v>
      </c>
      <c r="R79" s="7" t="str">
        <f>IF(EDATE(August[[#This Row],[Closed Date]],1)=31,"",EDATE(August[[#This Row],[Closed Date]],1))</f>
        <v/>
      </c>
    </row>
    <row r="80" spans="1:19" x14ac:dyDescent="0.25">
      <c r="A80" t="s">
        <v>189</v>
      </c>
      <c r="B80" s="6">
        <v>75219</v>
      </c>
      <c r="E80" t="s">
        <v>58</v>
      </c>
      <c r="F80" t="s">
        <v>22</v>
      </c>
      <c r="G80">
        <v>5</v>
      </c>
      <c r="H80" t="s">
        <v>28</v>
      </c>
      <c r="I80" t="s">
        <v>33</v>
      </c>
      <c r="J80" t="s">
        <v>39</v>
      </c>
      <c r="K80" s="9">
        <v>44781</v>
      </c>
      <c r="L80" t="s">
        <v>21</v>
      </c>
      <c r="M80">
        <v>23</v>
      </c>
      <c r="R80" s="7" t="str">
        <f>IF(EDATE(August[[#This Row],[Closed Date]],1)=31,"",EDATE(August[[#This Row],[Closed Date]],1))</f>
        <v/>
      </c>
    </row>
    <row r="81" spans="1:19" x14ac:dyDescent="0.25">
      <c r="A81" t="s">
        <v>114</v>
      </c>
      <c r="B81" s="6">
        <v>75254</v>
      </c>
      <c r="E81" t="s">
        <v>297</v>
      </c>
      <c r="F81" t="s">
        <v>23</v>
      </c>
      <c r="G81">
        <v>4</v>
      </c>
      <c r="H81" t="s">
        <v>28</v>
      </c>
      <c r="I81" t="s">
        <v>33</v>
      </c>
      <c r="J81" t="s">
        <v>40</v>
      </c>
      <c r="K81" s="9">
        <v>44781</v>
      </c>
      <c r="L81" t="s">
        <v>21</v>
      </c>
      <c r="M81">
        <v>19</v>
      </c>
      <c r="R81" s="7" t="str">
        <f>IF(EDATE(August[[#This Row],[Closed Date]],1)=31,"",EDATE(August[[#This Row],[Closed Date]],1))</f>
        <v/>
      </c>
    </row>
    <row r="82" spans="1:19" x14ac:dyDescent="0.25">
      <c r="A82" t="s">
        <v>210</v>
      </c>
      <c r="B82" s="6">
        <v>75226</v>
      </c>
      <c r="E82" t="s">
        <v>268</v>
      </c>
      <c r="F82" t="s">
        <v>22</v>
      </c>
      <c r="G82">
        <v>11</v>
      </c>
      <c r="H82" t="s">
        <v>28</v>
      </c>
      <c r="I82" t="s">
        <v>33</v>
      </c>
      <c r="J82" t="s">
        <v>40</v>
      </c>
      <c r="K82" s="9">
        <v>44781</v>
      </c>
      <c r="L82" t="s">
        <v>21</v>
      </c>
      <c r="M82">
        <v>19</v>
      </c>
      <c r="R82" s="7" t="str">
        <f>IF(EDATE(August[[#This Row],[Closed Date]],1)=31,"",EDATE(August[[#This Row],[Closed Date]],1))</f>
        <v/>
      </c>
    </row>
    <row r="83" spans="1:19" x14ac:dyDescent="0.25">
      <c r="A83" t="s">
        <v>92</v>
      </c>
      <c r="B83" s="6">
        <v>75231</v>
      </c>
      <c r="E83" t="s">
        <v>289</v>
      </c>
      <c r="F83" t="s">
        <v>22</v>
      </c>
      <c r="G83">
        <v>1</v>
      </c>
      <c r="H83" t="s">
        <v>28</v>
      </c>
      <c r="I83" t="s">
        <v>31</v>
      </c>
      <c r="J83" t="s">
        <v>40</v>
      </c>
      <c r="K83" s="9">
        <v>44781</v>
      </c>
      <c r="L83" t="s">
        <v>20</v>
      </c>
      <c r="Q83" s="7">
        <v>44781</v>
      </c>
      <c r="R83" s="7">
        <f>IF(EDATE(August[[#This Row],[Closed Date]],1)=31,"",EDATE(August[[#This Row],[Closed Date]],1))</f>
        <v>44812</v>
      </c>
      <c r="S83" t="s">
        <v>20</v>
      </c>
    </row>
    <row r="84" spans="1:19" x14ac:dyDescent="0.25">
      <c r="A84" t="s">
        <v>216</v>
      </c>
      <c r="B84" s="6">
        <v>75216</v>
      </c>
      <c r="E84" t="s">
        <v>274</v>
      </c>
      <c r="F84" t="s">
        <v>22</v>
      </c>
      <c r="G84">
        <v>0.75</v>
      </c>
      <c r="H84" t="s">
        <v>28</v>
      </c>
      <c r="I84" t="s">
        <v>31</v>
      </c>
      <c r="J84" t="s">
        <v>40</v>
      </c>
      <c r="K84" s="9">
        <v>44781</v>
      </c>
      <c r="L84" t="s">
        <v>20</v>
      </c>
      <c r="Q84" s="7">
        <v>44782</v>
      </c>
      <c r="R84" s="7">
        <f>IF(EDATE(August[[#This Row],[Closed Date]],1)=31,"",EDATE(August[[#This Row],[Closed Date]],1))</f>
        <v>44813</v>
      </c>
      <c r="S84" t="s">
        <v>20</v>
      </c>
    </row>
    <row r="85" spans="1:19" x14ac:dyDescent="0.25">
      <c r="A85" t="s">
        <v>89</v>
      </c>
      <c r="B85" s="6">
        <v>75231</v>
      </c>
      <c r="E85" t="s">
        <v>58</v>
      </c>
      <c r="F85" t="s">
        <v>22</v>
      </c>
      <c r="G85">
        <v>8</v>
      </c>
      <c r="H85" t="s">
        <v>28</v>
      </c>
      <c r="I85" t="s">
        <v>33</v>
      </c>
      <c r="J85" t="s">
        <v>36</v>
      </c>
      <c r="K85" s="9">
        <v>44781</v>
      </c>
      <c r="L85" t="s">
        <v>21</v>
      </c>
      <c r="M85">
        <v>15</v>
      </c>
      <c r="R85" s="7" t="str">
        <f>IF(EDATE(August[[#This Row],[Closed Date]],1)=31,"",EDATE(August[[#This Row],[Closed Date]],1))</f>
        <v/>
      </c>
    </row>
    <row r="86" spans="1:19" x14ac:dyDescent="0.25">
      <c r="A86" t="s">
        <v>137</v>
      </c>
      <c r="B86" s="6">
        <v>75241</v>
      </c>
      <c r="E86" t="s">
        <v>283</v>
      </c>
      <c r="F86" t="s">
        <v>23</v>
      </c>
      <c r="G86">
        <v>7</v>
      </c>
      <c r="H86" t="s">
        <v>28</v>
      </c>
      <c r="I86" t="s">
        <v>53</v>
      </c>
      <c r="J86" t="s">
        <v>36</v>
      </c>
      <c r="K86" s="9">
        <v>44781</v>
      </c>
      <c r="L86" t="s">
        <v>20</v>
      </c>
      <c r="M86">
        <v>30</v>
      </c>
      <c r="N86" t="s">
        <v>54</v>
      </c>
      <c r="O86">
        <v>72</v>
      </c>
      <c r="P86">
        <v>40</v>
      </c>
      <c r="Q86" s="7">
        <v>44787</v>
      </c>
      <c r="R86" s="7">
        <f>IF(EDATE(August[[#This Row],[Closed Date]],1)=31,"",EDATE(August[[#This Row],[Closed Date]],1))</f>
        <v>44818</v>
      </c>
      <c r="S86" t="s">
        <v>20</v>
      </c>
    </row>
    <row r="87" spans="1:19" x14ac:dyDescent="0.25">
      <c r="A87" s="13" t="s">
        <v>258</v>
      </c>
      <c r="B87" s="6">
        <v>75240</v>
      </c>
      <c r="E87" t="s">
        <v>293</v>
      </c>
      <c r="F87" t="s">
        <v>22</v>
      </c>
      <c r="G87">
        <v>4</v>
      </c>
      <c r="H87" t="s">
        <v>30</v>
      </c>
      <c r="I87" t="s">
        <v>31</v>
      </c>
      <c r="K87" s="9">
        <v>44781</v>
      </c>
      <c r="L87" t="s">
        <v>20</v>
      </c>
      <c r="Q87" s="7">
        <v>44781</v>
      </c>
      <c r="R87" s="7">
        <f>IF(EDATE(August[[#This Row],[Closed Date]],1)=31,"",EDATE(August[[#This Row],[Closed Date]],1))</f>
        <v>44812</v>
      </c>
      <c r="S87" t="s">
        <v>20</v>
      </c>
    </row>
    <row r="88" spans="1:19" x14ac:dyDescent="0.25">
      <c r="A88" s="13" t="s">
        <v>102</v>
      </c>
      <c r="B88" s="6">
        <v>75201</v>
      </c>
      <c r="E88" t="s">
        <v>312</v>
      </c>
      <c r="F88" t="s">
        <v>22</v>
      </c>
      <c r="G88">
        <v>2</v>
      </c>
      <c r="H88" t="s">
        <v>32</v>
      </c>
      <c r="I88" t="s">
        <v>31</v>
      </c>
      <c r="K88" s="9">
        <v>44781</v>
      </c>
      <c r="L88" t="s">
        <v>20</v>
      </c>
      <c r="Q88" s="7">
        <v>44781</v>
      </c>
      <c r="R88" s="7">
        <f>IF(EDATE(August[[#This Row],[Closed Date]],1)=31,"",EDATE(August[[#This Row],[Closed Date]],1))</f>
        <v>44812</v>
      </c>
      <c r="S88" t="s">
        <v>20</v>
      </c>
    </row>
    <row r="89" spans="1:19" x14ac:dyDescent="0.25">
      <c r="A89" s="13" t="s">
        <v>149</v>
      </c>
      <c r="B89" s="6">
        <v>75206</v>
      </c>
      <c r="E89" t="s">
        <v>268</v>
      </c>
      <c r="F89" t="s">
        <v>22</v>
      </c>
      <c r="G89">
        <v>6</v>
      </c>
      <c r="H89" t="s">
        <v>28</v>
      </c>
      <c r="I89" t="s">
        <v>31</v>
      </c>
      <c r="K89" s="9">
        <v>44781</v>
      </c>
      <c r="L89" t="s">
        <v>20</v>
      </c>
      <c r="Q89" s="7">
        <v>44781</v>
      </c>
      <c r="R89" s="7">
        <f>IF(EDATE(August[[#This Row],[Closed Date]],1)=31,"",EDATE(August[[#This Row],[Closed Date]],1))</f>
        <v>44812</v>
      </c>
      <c r="S89" t="s">
        <v>20</v>
      </c>
    </row>
    <row r="90" spans="1:19" x14ac:dyDescent="0.25">
      <c r="A90" s="13" t="s">
        <v>241</v>
      </c>
      <c r="B90" s="6">
        <v>75217</v>
      </c>
      <c r="E90" t="s">
        <v>300</v>
      </c>
      <c r="F90" t="s">
        <v>23</v>
      </c>
      <c r="G90">
        <v>7</v>
      </c>
      <c r="H90" t="s">
        <v>32</v>
      </c>
      <c r="I90" t="s">
        <v>34</v>
      </c>
      <c r="J90" t="s">
        <v>52</v>
      </c>
      <c r="K90" s="9">
        <v>44782</v>
      </c>
      <c r="L90" t="s">
        <v>21</v>
      </c>
      <c r="R90" s="7" t="str">
        <f>IF(EDATE(August[[#This Row],[Closed Date]],1)=31,"",EDATE(August[[#This Row],[Closed Date]],1))</f>
        <v/>
      </c>
    </row>
    <row r="91" spans="1:19" x14ac:dyDescent="0.25">
      <c r="A91" s="13" t="s">
        <v>123</v>
      </c>
      <c r="B91" s="6">
        <v>75201</v>
      </c>
      <c r="E91" t="s">
        <v>286</v>
      </c>
      <c r="F91" t="s">
        <v>23</v>
      </c>
      <c r="G91">
        <v>10</v>
      </c>
      <c r="H91" t="s">
        <v>28</v>
      </c>
      <c r="I91" t="s">
        <v>33</v>
      </c>
      <c r="J91" t="s">
        <v>41</v>
      </c>
      <c r="K91" s="9">
        <v>44782</v>
      </c>
      <c r="L91" t="s">
        <v>21</v>
      </c>
      <c r="M91">
        <v>22</v>
      </c>
      <c r="R91" s="7" t="str">
        <f>IF(EDATE(August[[#This Row],[Closed Date]],1)=31,"",EDATE(August[[#This Row],[Closed Date]],1))</f>
        <v/>
      </c>
    </row>
    <row r="92" spans="1:19" x14ac:dyDescent="0.25">
      <c r="A92" s="6" t="s">
        <v>152</v>
      </c>
      <c r="B92" s="13">
        <v>75244</v>
      </c>
      <c r="E92" t="s">
        <v>270</v>
      </c>
      <c r="F92" t="s">
        <v>23</v>
      </c>
      <c r="G92">
        <v>2</v>
      </c>
      <c r="H92" t="s">
        <v>28</v>
      </c>
      <c r="I92" t="s">
        <v>33</v>
      </c>
      <c r="J92" t="s">
        <v>42</v>
      </c>
      <c r="K92" s="14">
        <v>44782</v>
      </c>
      <c r="L92" t="s">
        <v>21</v>
      </c>
      <c r="M92">
        <v>17</v>
      </c>
      <c r="R92" s="7" t="str">
        <f>IF(EDATE(August[[#This Row],[Closed Date]],1)=31,"",EDATE(August[[#This Row],[Closed Date]],1))</f>
        <v/>
      </c>
    </row>
    <row r="93" spans="1:19" x14ac:dyDescent="0.25">
      <c r="A93" s="6" t="s">
        <v>94</v>
      </c>
      <c r="B93" s="6">
        <v>75237</v>
      </c>
      <c r="E93" t="s">
        <v>279</v>
      </c>
      <c r="F93" t="s">
        <v>23</v>
      </c>
      <c r="G93">
        <v>2</v>
      </c>
      <c r="H93" t="s">
        <v>28</v>
      </c>
      <c r="I93" t="s">
        <v>33</v>
      </c>
      <c r="J93" t="s">
        <v>42</v>
      </c>
      <c r="K93" s="9">
        <v>44782</v>
      </c>
      <c r="L93" t="s">
        <v>20</v>
      </c>
      <c r="M93">
        <v>30</v>
      </c>
      <c r="N93" t="s">
        <v>46</v>
      </c>
      <c r="O93">
        <v>35</v>
      </c>
      <c r="P93">
        <v>300</v>
      </c>
      <c r="Q93" s="7">
        <v>44789</v>
      </c>
      <c r="R93" s="7">
        <f>IF(EDATE(August[[#This Row],[Closed Date]],1)=31,"",EDATE(August[[#This Row],[Closed Date]],1))</f>
        <v>44820</v>
      </c>
      <c r="S93" t="s">
        <v>20</v>
      </c>
    </row>
    <row r="94" spans="1:19" x14ac:dyDescent="0.25">
      <c r="A94" s="6" t="s">
        <v>103</v>
      </c>
      <c r="B94" s="6">
        <v>75241</v>
      </c>
      <c r="E94" t="s">
        <v>276</v>
      </c>
      <c r="F94" t="s">
        <v>22</v>
      </c>
      <c r="G94">
        <v>5</v>
      </c>
      <c r="H94" t="s">
        <v>28</v>
      </c>
      <c r="I94" t="s">
        <v>33</v>
      </c>
      <c r="J94" t="s">
        <v>39</v>
      </c>
      <c r="K94" s="9">
        <v>44782</v>
      </c>
      <c r="L94" t="s">
        <v>21</v>
      </c>
      <c r="M94">
        <v>22</v>
      </c>
      <c r="R94" s="7" t="str">
        <f>IF(EDATE(August[[#This Row],[Closed Date]],1)=31,"",EDATE(August[[#This Row],[Closed Date]],1))</f>
        <v/>
      </c>
    </row>
    <row r="95" spans="1:19" x14ac:dyDescent="0.25">
      <c r="A95" s="6" t="s">
        <v>186</v>
      </c>
      <c r="B95" s="6">
        <v>75223</v>
      </c>
      <c r="E95" t="s">
        <v>314</v>
      </c>
      <c r="F95" t="s">
        <v>22</v>
      </c>
      <c r="G95">
        <v>0.25</v>
      </c>
      <c r="H95" t="s">
        <v>28</v>
      </c>
      <c r="I95" t="s">
        <v>33</v>
      </c>
      <c r="J95" t="s">
        <v>39</v>
      </c>
      <c r="K95" s="9">
        <v>44782</v>
      </c>
      <c r="L95" t="s">
        <v>20</v>
      </c>
      <c r="M95">
        <v>24</v>
      </c>
      <c r="N95" t="s">
        <v>320</v>
      </c>
      <c r="O95">
        <v>40</v>
      </c>
      <c r="P95">
        <v>300</v>
      </c>
      <c r="Q95" s="7">
        <v>44790</v>
      </c>
      <c r="R95" s="7">
        <f>IF(EDATE(August[[#This Row],[Closed Date]],1)=31,"",EDATE(August[[#This Row],[Closed Date]],1))</f>
        <v>44821</v>
      </c>
      <c r="S95" t="s">
        <v>20</v>
      </c>
    </row>
    <row r="96" spans="1:19" x14ac:dyDescent="0.25">
      <c r="A96" s="6" t="s">
        <v>110</v>
      </c>
      <c r="B96" s="6">
        <v>75208</v>
      </c>
      <c r="E96" t="s">
        <v>279</v>
      </c>
      <c r="F96" t="s">
        <v>22</v>
      </c>
      <c r="G96">
        <v>7</v>
      </c>
      <c r="H96" t="s">
        <v>28</v>
      </c>
      <c r="I96" t="s">
        <v>53</v>
      </c>
      <c r="J96" t="s">
        <v>39</v>
      </c>
      <c r="K96" s="9">
        <v>44782</v>
      </c>
      <c r="L96" t="s">
        <v>21</v>
      </c>
      <c r="M96">
        <v>24</v>
      </c>
      <c r="R96" s="7" t="str">
        <f>IF(EDATE(August[[#This Row],[Closed Date]],1)=31,"",EDATE(August[[#This Row],[Closed Date]],1))</f>
        <v/>
      </c>
    </row>
    <row r="97" spans="1:19" x14ac:dyDescent="0.25">
      <c r="A97" s="6" t="s">
        <v>176</v>
      </c>
      <c r="B97" s="6">
        <v>75218</v>
      </c>
      <c r="E97" t="s">
        <v>272</v>
      </c>
      <c r="F97" t="s">
        <v>23</v>
      </c>
      <c r="G97">
        <v>8</v>
      </c>
      <c r="H97" t="s">
        <v>28</v>
      </c>
      <c r="I97" t="s">
        <v>33</v>
      </c>
      <c r="J97" t="s">
        <v>40</v>
      </c>
      <c r="K97" s="9">
        <v>44782</v>
      </c>
      <c r="L97" t="s">
        <v>20</v>
      </c>
      <c r="M97">
        <v>28</v>
      </c>
      <c r="N97" t="s">
        <v>56</v>
      </c>
      <c r="O97">
        <v>42</v>
      </c>
      <c r="P97">
        <v>400</v>
      </c>
      <c r="Q97" s="7">
        <v>44787</v>
      </c>
      <c r="R97" s="7">
        <f>IF(EDATE(August[[#This Row],[Closed Date]],1)=31,"",EDATE(August[[#This Row],[Closed Date]],1))</f>
        <v>44818</v>
      </c>
      <c r="S97" t="s">
        <v>20</v>
      </c>
    </row>
    <row r="98" spans="1:19" x14ac:dyDescent="0.25">
      <c r="A98" s="6" t="s">
        <v>188</v>
      </c>
      <c r="B98" s="6">
        <v>75229</v>
      </c>
      <c r="E98" t="s">
        <v>278</v>
      </c>
      <c r="F98" t="s">
        <v>22</v>
      </c>
      <c r="G98">
        <v>0.5</v>
      </c>
      <c r="H98" t="s">
        <v>28</v>
      </c>
      <c r="I98" t="s">
        <v>31</v>
      </c>
      <c r="J98" t="s">
        <v>40</v>
      </c>
      <c r="K98" s="9">
        <v>44782</v>
      </c>
      <c r="L98" t="s">
        <v>20</v>
      </c>
      <c r="Q98" s="7">
        <v>44782</v>
      </c>
      <c r="R98" s="7">
        <f>IF(EDATE(August[[#This Row],[Closed Date]],1)=31,"",EDATE(August[[#This Row],[Closed Date]],1))</f>
        <v>44813</v>
      </c>
      <c r="S98" t="s">
        <v>20</v>
      </c>
    </row>
    <row r="99" spans="1:19" x14ac:dyDescent="0.25">
      <c r="A99" s="6" t="s">
        <v>59</v>
      </c>
      <c r="B99" s="6">
        <v>75249</v>
      </c>
      <c r="E99" t="s">
        <v>279</v>
      </c>
      <c r="F99" t="s">
        <v>22</v>
      </c>
      <c r="G99">
        <v>7</v>
      </c>
      <c r="H99" t="s">
        <v>29</v>
      </c>
      <c r="I99" t="s">
        <v>33</v>
      </c>
      <c r="J99" t="s">
        <v>43</v>
      </c>
      <c r="K99" s="9">
        <v>44782</v>
      </c>
      <c r="L99" t="s">
        <v>21</v>
      </c>
      <c r="M99">
        <v>18</v>
      </c>
      <c r="R99" s="7" t="str">
        <f>IF(EDATE(August[[#This Row],[Closed Date]],1)=31,"",EDATE(August[[#This Row],[Closed Date]],1))</f>
        <v/>
      </c>
    </row>
    <row r="100" spans="1:19" x14ac:dyDescent="0.25">
      <c r="A100" s="6" t="s">
        <v>110</v>
      </c>
      <c r="B100" s="6">
        <v>75216</v>
      </c>
      <c r="E100" t="s">
        <v>282</v>
      </c>
      <c r="F100" t="s">
        <v>23</v>
      </c>
      <c r="G100">
        <v>7</v>
      </c>
      <c r="H100" t="s">
        <v>28</v>
      </c>
      <c r="I100" t="s">
        <v>33</v>
      </c>
      <c r="J100" t="s">
        <v>36</v>
      </c>
      <c r="K100" s="9">
        <v>44782</v>
      </c>
      <c r="L100" t="s">
        <v>21</v>
      </c>
      <c r="M100">
        <v>19</v>
      </c>
      <c r="R100" s="7" t="str">
        <f>IF(EDATE(August[[#This Row],[Closed Date]],1)=31,"",EDATE(August[[#This Row],[Closed Date]],1))</f>
        <v/>
      </c>
    </row>
    <row r="101" spans="1:19" x14ac:dyDescent="0.25">
      <c r="A101" s="6" t="s">
        <v>225</v>
      </c>
      <c r="B101" s="6">
        <v>75206</v>
      </c>
      <c r="E101" t="s">
        <v>314</v>
      </c>
      <c r="F101" t="s">
        <v>22</v>
      </c>
      <c r="G101">
        <v>0.25</v>
      </c>
      <c r="H101" t="s">
        <v>28</v>
      </c>
      <c r="I101" t="s">
        <v>33</v>
      </c>
      <c r="J101" t="s">
        <v>36</v>
      </c>
      <c r="K101" s="9">
        <v>44782</v>
      </c>
      <c r="L101" t="s">
        <v>21</v>
      </c>
      <c r="M101">
        <v>13</v>
      </c>
      <c r="R101" s="7" t="str">
        <f>IF(EDATE(August[[#This Row],[Closed Date]],1)=31,"",EDATE(August[[#This Row],[Closed Date]],1))</f>
        <v/>
      </c>
    </row>
    <row r="102" spans="1:19" x14ac:dyDescent="0.25">
      <c r="A102" s="13" t="s">
        <v>224</v>
      </c>
      <c r="B102" s="6">
        <v>75226</v>
      </c>
      <c r="E102" t="s">
        <v>316</v>
      </c>
      <c r="F102" t="s">
        <v>22</v>
      </c>
      <c r="G102">
        <v>9</v>
      </c>
      <c r="H102" t="s">
        <v>28</v>
      </c>
      <c r="I102" t="s">
        <v>33</v>
      </c>
      <c r="J102" t="s">
        <v>36</v>
      </c>
      <c r="K102" s="9">
        <v>44782</v>
      </c>
      <c r="L102" t="s">
        <v>20</v>
      </c>
      <c r="M102">
        <v>29</v>
      </c>
      <c r="N102" t="s">
        <v>55</v>
      </c>
      <c r="O102">
        <v>62</v>
      </c>
      <c r="P102">
        <v>150</v>
      </c>
      <c r="Q102" s="7">
        <v>44788</v>
      </c>
      <c r="R102" s="7">
        <f>IF(EDATE(August[[#This Row],[Closed Date]],1)=31,"",EDATE(August[[#This Row],[Closed Date]],1))</f>
        <v>44819</v>
      </c>
      <c r="S102" t="s">
        <v>20</v>
      </c>
    </row>
    <row r="103" spans="1:19" x14ac:dyDescent="0.25">
      <c r="A103" s="13" t="s">
        <v>63</v>
      </c>
      <c r="B103" s="6">
        <v>75232</v>
      </c>
      <c r="E103" t="s">
        <v>294</v>
      </c>
      <c r="F103" t="s">
        <v>22</v>
      </c>
      <c r="G103">
        <v>5</v>
      </c>
      <c r="H103" t="s">
        <v>28</v>
      </c>
      <c r="I103" t="s">
        <v>33</v>
      </c>
      <c r="J103" t="s">
        <v>38</v>
      </c>
      <c r="K103" s="9">
        <v>44782</v>
      </c>
      <c r="L103" t="s">
        <v>21</v>
      </c>
      <c r="M103">
        <v>21</v>
      </c>
      <c r="R103" s="7" t="str">
        <f>IF(EDATE(August[[#This Row],[Closed Date]],1)=31,"",EDATE(August[[#This Row],[Closed Date]],1))</f>
        <v/>
      </c>
    </row>
    <row r="104" spans="1:19" x14ac:dyDescent="0.25">
      <c r="A104" s="13" t="s">
        <v>197</v>
      </c>
      <c r="B104" s="13">
        <v>75218</v>
      </c>
      <c r="E104" t="s">
        <v>316</v>
      </c>
      <c r="F104" t="s">
        <v>22</v>
      </c>
      <c r="G104">
        <v>9</v>
      </c>
      <c r="H104" t="s">
        <v>28</v>
      </c>
      <c r="I104" t="s">
        <v>53</v>
      </c>
      <c r="J104" t="s">
        <v>38</v>
      </c>
      <c r="K104" s="9">
        <v>44782</v>
      </c>
      <c r="L104" t="s">
        <v>21</v>
      </c>
      <c r="M104">
        <v>28</v>
      </c>
      <c r="R104" s="7" t="str">
        <f>IF(EDATE(August[[#This Row],[Closed Date]],1)=31,"",EDATE(August[[#This Row],[Closed Date]],1))</f>
        <v/>
      </c>
    </row>
    <row r="105" spans="1:19" x14ac:dyDescent="0.25">
      <c r="A105" s="13" t="s">
        <v>89</v>
      </c>
      <c r="B105" s="13">
        <v>75287</v>
      </c>
      <c r="E105" t="s">
        <v>283</v>
      </c>
      <c r="F105" t="s">
        <v>23</v>
      </c>
      <c r="G105">
        <v>3</v>
      </c>
      <c r="H105" t="s">
        <v>28</v>
      </c>
      <c r="I105" t="s">
        <v>31</v>
      </c>
      <c r="K105" s="9">
        <v>44782</v>
      </c>
      <c r="L105" t="s">
        <v>20</v>
      </c>
      <c r="Q105" s="7">
        <v>44782</v>
      </c>
      <c r="R105" s="7">
        <f>IF(EDATE(August[[#This Row],[Closed Date]],1)=31,"",EDATE(August[[#This Row],[Closed Date]],1))</f>
        <v>44813</v>
      </c>
      <c r="S105" t="s">
        <v>20</v>
      </c>
    </row>
    <row r="106" spans="1:19" x14ac:dyDescent="0.25">
      <c r="A106" t="s">
        <v>90</v>
      </c>
      <c r="B106" s="13">
        <v>75240</v>
      </c>
      <c r="E106" t="s">
        <v>267</v>
      </c>
      <c r="F106" t="s">
        <v>23</v>
      </c>
      <c r="G106">
        <v>0.75</v>
      </c>
      <c r="H106" t="s">
        <v>28</v>
      </c>
      <c r="I106" t="s">
        <v>31</v>
      </c>
      <c r="J106" t="s">
        <v>41</v>
      </c>
      <c r="K106" s="9">
        <v>44783</v>
      </c>
      <c r="L106" t="s">
        <v>20</v>
      </c>
      <c r="Q106" s="7">
        <v>44783</v>
      </c>
      <c r="R106" s="7">
        <f>IF(EDATE(August[[#This Row],[Closed Date]],1)=31,"",EDATE(August[[#This Row],[Closed Date]],1))</f>
        <v>44814</v>
      </c>
      <c r="S106" t="s">
        <v>20</v>
      </c>
    </row>
    <row r="107" spans="1:19" x14ac:dyDescent="0.25">
      <c r="A107" t="s">
        <v>213</v>
      </c>
      <c r="B107" s="13">
        <v>75208</v>
      </c>
      <c r="E107" t="s">
        <v>289</v>
      </c>
      <c r="F107" t="s">
        <v>23</v>
      </c>
      <c r="G107">
        <v>4</v>
      </c>
      <c r="H107" t="s">
        <v>28</v>
      </c>
      <c r="I107" t="s">
        <v>31</v>
      </c>
      <c r="J107" t="s">
        <v>41</v>
      </c>
      <c r="K107" s="9">
        <v>44783</v>
      </c>
      <c r="L107" t="s">
        <v>20</v>
      </c>
      <c r="Q107" s="7">
        <v>44783</v>
      </c>
      <c r="R107" s="7">
        <f>IF(EDATE(August[[#This Row],[Closed Date]],1)=31,"",EDATE(August[[#This Row],[Closed Date]],1))</f>
        <v>44814</v>
      </c>
      <c r="S107" t="s">
        <v>20</v>
      </c>
    </row>
    <row r="108" spans="1:19" x14ac:dyDescent="0.25">
      <c r="A108" t="s">
        <v>152</v>
      </c>
      <c r="B108" s="13">
        <v>75201</v>
      </c>
      <c r="E108" t="s">
        <v>312</v>
      </c>
      <c r="F108" t="s">
        <v>22</v>
      </c>
      <c r="G108">
        <v>2</v>
      </c>
      <c r="H108" t="s">
        <v>28</v>
      </c>
      <c r="I108" t="s">
        <v>33</v>
      </c>
      <c r="J108" t="s">
        <v>42</v>
      </c>
      <c r="K108" s="9">
        <v>44783</v>
      </c>
      <c r="L108" t="s">
        <v>21</v>
      </c>
      <c r="M108">
        <v>13</v>
      </c>
      <c r="R108" s="7" t="str">
        <f>IF(EDATE(August[[#This Row],[Closed Date]],1)=31,"",EDATE(August[[#This Row],[Closed Date]],1))</f>
        <v/>
      </c>
    </row>
    <row r="109" spans="1:19" x14ac:dyDescent="0.25">
      <c r="A109" t="s">
        <v>115</v>
      </c>
      <c r="B109" s="13">
        <v>75215</v>
      </c>
      <c r="E109" t="s">
        <v>272</v>
      </c>
      <c r="F109" t="s">
        <v>22</v>
      </c>
      <c r="G109">
        <v>7</v>
      </c>
      <c r="H109" t="s">
        <v>28</v>
      </c>
      <c r="I109" t="s">
        <v>33</v>
      </c>
      <c r="J109" t="s">
        <v>40</v>
      </c>
      <c r="K109" s="9">
        <v>44783</v>
      </c>
      <c r="L109" t="s">
        <v>21</v>
      </c>
      <c r="M109">
        <v>22</v>
      </c>
      <c r="R109" s="7" t="str">
        <f>IF(EDATE(August[[#This Row],[Closed Date]],1)=31,"",EDATE(August[[#This Row],[Closed Date]],1))</f>
        <v/>
      </c>
    </row>
    <row r="110" spans="1:19" x14ac:dyDescent="0.25">
      <c r="A110" t="s">
        <v>187</v>
      </c>
      <c r="B110" s="13">
        <v>75214</v>
      </c>
      <c r="E110" t="s">
        <v>277</v>
      </c>
      <c r="F110" t="s">
        <v>22</v>
      </c>
      <c r="G110">
        <v>5</v>
      </c>
      <c r="H110" t="s">
        <v>28</v>
      </c>
      <c r="I110" t="s">
        <v>33</v>
      </c>
      <c r="J110" t="s">
        <v>40</v>
      </c>
      <c r="K110" s="9">
        <v>44783</v>
      </c>
      <c r="L110" t="s">
        <v>20</v>
      </c>
      <c r="M110">
        <v>25</v>
      </c>
      <c r="N110" t="s">
        <v>46</v>
      </c>
      <c r="O110">
        <v>34</v>
      </c>
      <c r="P110">
        <v>400</v>
      </c>
      <c r="Q110" s="7">
        <v>44793</v>
      </c>
      <c r="R110" s="7">
        <f>IF(EDATE(August[[#This Row],[Closed Date]],1)=31,"",EDATE(August[[#This Row],[Closed Date]],1))</f>
        <v>44824</v>
      </c>
      <c r="S110" t="s">
        <v>20</v>
      </c>
    </row>
    <row r="111" spans="1:19" x14ac:dyDescent="0.25">
      <c r="A111" t="s">
        <v>208</v>
      </c>
      <c r="B111" s="13">
        <v>75218</v>
      </c>
      <c r="E111" t="s">
        <v>283</v>
      </c>
      <c r="F111" t="s">
        <v>22</v>
      </c>
      <c r="G111">
        <v>4</v>
      </c>
      <c r="H111" t="s">
        <v>28</v>
      </c>
      <c r="I111" t="s">
        <v>53</v>
      </c>
      <c r="J111" t="s">
        <v>40</v>
      </c>
      <c r="K111" s="9">
        <v>44783</v>
      </c>
      <c r="L111" t="s">
        <v>21</v>
      </c>
      <c r="M111">
        <v>15</v>
      </c>
      <c r="R111" s="7" t="str">
        <f>IF(EDATE(August[[#This Row],[Closed Date]],1)=31,"",EDATE(August[[#This Row],[Closed Date]],1))</f>
        <v/>
      </c>
    </row>
    <row r="112" spans="1:19" x14ac:dyDescent="0.25">
      <c r="A112" t="s">
        <v>233</v>
      </c>
      <c r="B112" s="13">
        <v>75203</v>
      </c>
      <c r="E112" t="s">
        <v>293</v>
      </c>
      <c r="F112" t="s">
        <v>23</v>
      </c>
      <c r="G112">
        <v>8</v>
      </c>
      <c r="H112" t="s">
        <v>28</v>
      </c>
      <c r="I112" t="s">
        <v>31</v>
      </c>
      <c r="J112" t="s">
        <v>36</v>
      </c>
      <c r="K112" s="9">
        <v>44783</v>
      </c>
      <c r="L112" t="s">
        <v>20</v>
      </c>
      <c r="Q112" s="7">
        <v>44783</v>
      </c>
      <c r="R112" s="7">
        <f>IF(EDATE(August[[#This Row],[Closed Date]],1)=31,"",EDATE(August[[#This Row],[Closed Date]],1))</f>
        <v>44814</v>
      </c>
      <c r="S112" t="s">
        <v>20</v>
      </c>
    </row>
    <row r="113" spans="1:19" x14ac:dyDescent="0.25">
      <c r="A113" s="13" t="s">
        <v>188</v>
      </c>
      <c r="B113" s="13">
        <v>75249</v>
      </c>
      <c r="E113" t="s">
        <v>291</v>
      </c>
      <c r="F113" t="s">
        <v>22</v>
      </c>
      <c r="G113">
        <v>11</v>
      </c>
      <c r="H113" t="s">
        <v>28</v>
      </c>
      <c r="I113" t="s">
        <v>53</v>
      </c>
      <c r="J113" t="s">
        <v>36</v>
      </c>
      <c r="K113" s="9">
        <v>44783</v>
      </c>
      <c r="L113" t="s">
        <v>21</v>
      </c>
      <c r="M113">
        <v>20</v>
      </c>
      <c r="R113" s="7" t="str">
        <f>IF(EDATE(August[[#This Row],[Closed Date]],1)=31,"",EDATE(August[[#This Row],[Closed Date]],1))</f>
        <v/>
      </c>
    </row>
    <row r="114" spans="1:19" x14ac:dyDescent="0.25">
      <c r="A114" t="s">
        <v>112</v>
      </c>
      <c r="B114" s="13">
        <v>75226</v>
      </c>
      <c r="E114" t="s">
        <v>276</v>
      </c>
      <c r="F114" t="s">
        <v>22</v>
      </c>
      <c r="G114">
        <v>6</v>
      </c>
      <c r="H114" t="s">
        <v>28</v>
      </c>
      <c r="I114" t="s">
        <v>33</v>
      </c>
      <c r="J114" t="s">
        <v>38</v>
      </c>
      <c r="K114" s="9">
        <v>44783</v>
      </c>
      <c r="L114" t="s">
        <v>21</v>
      </c>
      <c r="M114">
        <v>22</v>
      </c>
      <c r="R114" s="7" t="str">
        <f>IF(EDATE(August[[#This Row],[Closed Date]],1)=31,"",EDATE(August[[#This Row],[Closed Date]],1))</f>
        <v/>
      </c>
    </row>
    <row r="115" spans="1:19" x14ac:dyDescent="0.25">
      <c r="A115" t="s">
        <v>225</v>
      </c>
      <c r="B115" s="13">
        <v>75219</v>
      </c>
      <c r="E115" t="s">
        <v>292</v>
      </c>
      <c r="F115" t="s">
        <v>22</v>
      </c>
      <c r="H115" t="s">
        <v>29</v>
      </c>
      <c r="I115" t="s">
        <v>34</v>
      </c>
      <c r="K115" s="9">
        <v>44783</v>
      </c>
      <c r="L115" t="s">
        <v>21</v>
      </c>
      <c r="R115" s="7" t="str">
        <f>IF(EDATE(August[[#This Row],[Closed Date]],1)=31,"",EDATE(August[[#This Row],[Closed Date]],1))</f>
        <v/>
      </c>
    </row>
    <row r="116" spans="1:19" x14ac:dyDescent="0.25">
      <c r="A116" t="s">
        <v>147</v>
      </c>
      <c r="B116" s="13">
        <v>75218</v>
      </c>
      <c r="E116" t="s">
        <v>315</v>
      </c>
      <c r="F116" t="s">
        <v>22</v>
      </c>
      <c r="G116">
        <v>8</v>
      </c>
      <c r="H116" t="s">
        <v>32</v>
      </c>
      <c r="I116" t="s">
        <v>31</v>
      </c>
      <c r="K116" s="9">
        <v>44783</v>
      </c>
      <c r="L116" t="s">
        <v>20</v>
      </c>
      <c r="Q116" s="7">
        <v>44783</v>
      </c>
      <c r="R116" s="7">
        <f>IF(EDATE(August[[#This Row],[Closed Date]],1)=31,"",EDATE(August[[#This Row],[Closed Date]],1))</f>
        <v>44814</v>
      </c>
      <c r="S116" t="s">
        <v>21</v>
      </c>
    </row>
    <row r="117" spans="1:19" x14ac:dyDescent="0.25">
      <c r="A117" t="s">
        <v>209</v>
      </c>
      <c r="B117" s="13">
        <v>75240</v>
      </c>
      <c r="E117" t="s">
        <v>269</v>
      </c>
      <c r="F117" t="s">
        <v>23</v>
      </c>
      <c r="G117">
        <v>3</v>
      </c>
      <c r="H117" t="s">
        <v>32</v>
      </c>
      <c r="I117" t="s">
        <v>53</v>
      </c>
      <c r="K117" s="9">
        <v>44783</v>
      </c>
      <c r="L117" t="s">
        <v>21</v>
      </c>
      <c r="M117">
        <v>13</v>
      </c>
      <c r="R117" s="7" t="str">
        <f>IF(EDATE(August[[#This Row],[Closed Date]],1)=31,"",EDATE(August[[#This Row],[Closed Date]],1))</f>
        <v/>
      </c>
    </row>
    <row r="118" spans="1:19" x14ac:dyDescent="0.25">
      <c r="A118" t="s">
        <v>158</v>
      </c>
      <c r="B118" s="13">
        <v>75237</v>
      </c>
      <c r="E118" t="s">
        <v>279</v>
      </c>
      <c r="F118" t="s">
        <v>23</v>
      </c>
      <c r="G118">
        <v>0.5</v>
      </c>
      <c r="H118" t="s">
        <v>32</v>
      </c>
      <c r="I118" t="s">
        <v>34</v>
      </c>
      <c r="J118" t="s">
        <v>52</v>
      </c>
      <c r="K118" s="9">
        <v>44784</v>
      </c>
      <c r="L118" t="s">
        <v>21</v>
      </c>
      <c r="R118" s="7" t="str">
        <f>IF(EDATE(August[[#This Row],[Closed Date]],1)=31,"",EDATE(August[[#This Row],[Closed Date]],1))</f>
        <v/>
      </c>
    </row>
    <row r="119" spans="1:19" x14ac:dyDescent="0.25">
      <c r="A119" t="s">
        <v>244</v>
      </c>
      <c r="B119" s="13">
        <v>75232</v>
      </c>
      <c r="E119" t="s">
        <v>290</v>
      </c>
      <c r="F119" t="s">
        <v>22</v>
      </c>
      <c r="G119">
        <v>0.25</v>
      </c>
      <c r="H119" t="s">
        <v>32</v>
      </c>
      <c r="I119" t="s">
        <v>34</v>
      </c>
      <c r="J119" t="s">
        <v>52</v>
      </c>
      <c r="K119" s="9">
        <v>44784</v>
      </c>
      <c r="L119" t="s">
        <v>21</v>
      </c>
      <c r="R119" s="7" t="str">
        <f>IF(EDATE(August[[#This Row],[Closed Date]],1)=31,"",EDATE(August[[#This Row],[Closed Date]],1))</f>
        <v/>
      </c>
    </row>
    <row r="120" spans="1:19" x14ac:dyDescent="0.25">
      <c r="A120" t="s">
        <v>60</v>
      </c>
      <c r="B120" s="13">
        <v>75219</v>
      </c>
      <c r="E120" t="s">
        <v>319</v>
      </c>
      <c r="F120" t="s">
        <v>23</v>
      </c>
      <c r="G120">
        <v>5</v>
      </c>
      <c r="H120" t="s">
        <v>28</v>
      </c>
      <c r="I120" t="s">
        <v>33</v>
      </c>
      <c r="J120" t="s">
        <v>41</v>
      </c>
      <c r="K120" s="9">
        <v>44784</v>
      </c>
      <c r="L120" t="s">
        <v>20</v>
      </c>
      <c r="M120">
        <v>29</v>
      </c>
      <c r="N120" t="s">
        <v>56</v>
      </c>
      <c r="O120">
        <v>46</v>
      </c>
      <c r="P120">
        <v>250</v>
      </c>
      <c r="Q120" s="7">
        <v>44790</v>
      </c>
      <c r="R120" s="7">
        <f>IF(EDATE(August[[#This Row],[Closed Date]],1)=31,"",EDATE(August[[#This Row],[Closed Date]],1))</f>
        <v>44821</v>
      </c>
      <c r="S120" t="s">
        <v>20</v>
      </c>
    </row>
    <row r="121" spans="1:19" x14ac:dyDescent="0.25">
      <c r="A121" t="s">
        <v>250</v>
      </c>
      <c r="B121" s="13">
        <v>75237</v>
      </c>
      <c r="E121" t="s">
        <v>267</v>
      </c>
      <c r="F121" t="s">
        <v>23</v>
      </c>
      <c r="G121">
        <v>4</v>
      </c>
      <c r="H121" t="s">
        <v>28</v>
      </c>
      <c r="I121" t="s">
        <v>31</v>
      </c>
      <c r="J121" t="s">
        <v>41</v>
      </c>
      <c r="K121" s="9">
        <v>44784</v>
      </c>
      <c r="L121" t="s">
        <v>20</v>
      </c>
      <c r="Q121" s="7">
        <v>44784</v>
      </c>
      <c r="R121" s="7">
        <f>IF(EDATE(August[[#This Row],[Closed Date]],1)=31,"",EDATE(August[[#This Row],[Closed Date]],1))</f>
        <v>44815</v>
      </c>
      <c r="S121" t="s">
        <v>20</v>
      </c>
    </row>
    <row r="122" spans="1:19" x14ac:dyDescent="0.25">
      <c r="A122" t="s">
        <v>116</v>
      </c>
      <c r="B122" s="13">
        <v>75223</v>
      </c>
      <c r="E122" t="s">
        <v>266</v>
      </c>
      <c r="F122" t="s">
        <v>22</v>
      </c>
      <c r="G122">
        <v>2</v>
      </c>
      <c r="H122" t="s">
        <v>28</v>
      </c>
      <c r="I122" t="s">
        <v>53</v>
      </c>
      <c r="J122" t="s">
        <v>42</v>
      </c>
      <c r="K122" s="9">
        <v>44784</v>
      </c>
      <c r="L122" t="s">
        <v>21</v>
      </c>
      <c r="M122">
        <v>14</v>
      </c>
      <c r="R122" s="7" t="str">
        <f>IF(EDATE(August[[#This Row],[Closed Date]],1)=31,"",EDATE(August[[#This Row],[Closed Date]],1))</f>
        <v/>
      </c>
    </row>
    <row r="123" spans="1:19" x14ac:dyDescent="0.25">
      <c r="A123" s="13" t="s">
        <v>225</v>
      </c>
      <c r="B123" s="13">
        <v>75244</v>
      </c>
      <c r="E123" t="s">
        <v>294</v>
      </c>
      <c r="F123" t="s">
        <v>23</v>
      </c>
      <c r="G123">
        <v>1</v>
      </c>
      <c r="H123" t="s">
        <v>28</v>
      </c>
      <c r="I123" t="s">
        <v>33</v>
      </c>
      <c r="J123" t="s">
        <v>39</v>
      </c>
      <c r="K123" s="9">
        <v>44784</v>
      </c>
      <c r="L123" t="s">
        <v>21</v>
      </c>
      <c r="M123">
        <v>20</v>
      </c>
      <c r="R123" s="7" t="str">
        <f>IF(EDATE(August[[#This Row],[Closed Date]],1)=31,"",EDATE(August[[#This Row],[Closed Date]],1))</f>
        <v/>
      </c>
    </row>
    <row r="124" spans="1:19" x14ac:dyDescent="0.25">
      <c r="A124" t="s">
        <v>127</v>
      </c>
      <c r="B124" s="13">
        <v>75225</v>
      </c>
      <c r="E124" t="s">
        <v>272</v>
      </c>
      <c r="F124" t="s">
        <v>23</v>
      </c>
      <c r="G124">
        <v>6</v>
      </c>
      <c r="H124" t="s">
        <v>28</v>
      </c>
      <c r="I124" t="s">
        <v>33</v>
      </c>
      <c r="J124" t="s">
        <v>40</v>
      </c>
      <c r="K124" s="9">
        <v>44784</v>
      </c>
      <c r="L124" t="s">
        <v>21</v>
      </c>
      <c r="M124">
        <v>16</v>
      </c>
      <c r="R124" s="7" t="str">
        <f>IF(EDATE(August[[#This Row],[Closed Date]],1)=31,"",EDATE(August[[#This Row],[Closed Date]],1))</f>
        <v/>
      </c>
    </row>
    <row r="125" spans="1:19" x14ac:dyDescent="0.25">
      <c r="A125" t="s">
        <v>177</v>
      </c>
      <c r="B125" s="13">
        <v>75231</v>
      </c>
      <c r="E125" t="s">
        <v>291</v>
      </c>
      <c r="F125" t="s">
        <v>23</v>
      </c>
      <c r="G125">
        <v>3</v>
      </c>
      <c r="H125" t="s">
        <v>28</v>
      </c>
      <c r="I125" t="s">
        <v>33</v>
      </c>
      <c r="J125" t="s">
        <v>40</v>
      </c>
      <c r="K125" s="9">
        <v>44784</v>
      </c>
      <c r="L125" t="s">
        <v>21</v>
      </c>
      <c r="M125">
        <v>17</v>
      </c>
      <c r="R125" s="7" t="str">
        <f>IF(EDATE(August[[#This Row],[Closed Date]],1)=31,"",EDATE(August[[#This Row],[Closed Date]],1))</f>
        <v/>
      </c>
    </row>
    <row r="126" spans="1:19" x14ac:dyDescent="0.25">
      <c r="A126" t="s">
        <v>191</v>
      </c>
      <c r="B126" s="13">
        <v>75220</v>
      </c>
      <c r="E126" t="s">
        <v>279</v>
      </c>
      <c r="F126" t="s">
        <v>23</v>
      </c>
      <c r="G126">
        <v>2</v>
      </c>
      <c r="H126" t="s">
        <v>28</v>
      </c>
      <c r="I126" t="s">
        <v>53</v>
      </c>
      <c r="J126" t="s">
        <v>36</v>
      </c>
      <c r="K126" s="9">
        <v>44784</v>
      </c>
      <c r="L126" t="s">
        <v>21</v>
      </c>
      <c r="M126">
        <v>19</v>
      </c>
      <c r="R126" s="7" t="str">
        <f>IF(EDATE(August[[#This Row],[Closed Date]],1)=31,"",EDATE(August[[#This Row],[Closed Date]],1))</f>
        <v/>
      </c>
    </row>
    <row r="127" spans="1:19" x14ac:dyDescent="0.25">
      <c r="A127" t="s">
        <v>159</v>
      </c>
      <c r="B127" s="13">
        <v>75249</v>
      </c>
      <c r="E127" t="s">
        <v>289</v>
      </c>
      <c r="F127" t="s">
        <v>23</v>
      </c>
      <c r="G127">
        <v>1</v>
      </c>
      <c r="H127" t="s">
        <v>28</v>
      </c>
      <c r="I127" t="s">
        <v>31</v>
      </c>
      <c r="J127" t="s">
        <v>38</v>
      </c>
      <c r="K127" s="9">
        <v>44784</v>
      </c>
      <c r="L127" t="s">
        <v>20</v>
      </c>
      <c r="Q127" s="7">
        <v>44786</v>
      </c>
      <c r="R127" s="7">
        <f>IF(EDATE(August[[#This Row],[Closed Date]],1)=31,"",EDATE(August[[#This Row],[Closed Date]],1))</f>
        <v>44817</v>
      </c>
      <c r="S127" t="s">
        <v>20</v>
      </c>
    </row>
    <row r="128" spans="1:19" x14ac:dyDescent="0.25">
      <c r="A128" t="s">
        <v>145</v>
      </c>
      <c r="B128" s="13">
        <v>75231</v>
      </c>
      <c r="E128" t="s">
        <v>283</v>
      </c>
      <c r="F128" t="s">
        <v>23</v>
      </c>
      <c r="G128">
        <v>6</v>
      </c>
      <c r="H128" t="s">
        <v>28</v>
      </c>
      <c r="I128" t="s">
        <v>53</v>
      </c>
      <c r="J128" t="s">
        <v>38</v>
      </c>
      <c r="K128" s="9">
        <v>44784</v>
      </c>
      <c r="L128" t="s">
        <v>21</v>
      </c>
      <c r="M128">
        <v>18</v>
      </c>
      <c r="R128" s="7" t="str">
        <f>IF(EDATE(August[[#This Row],[Closed Date]],1)=31,"",EDATE(August[[#This Row],[Closed Date]],1))</f>
        <v/>
      </c>
    </row>
    <row r="129" spans="1:19" x14ac:dyDescent="0.25">
      <c r="A129" s="13" t="s">
        <v>66</v>
      </c>
      <c r="B129" s="6">
        <v>75208</v>
      </c>
      <c r="E129" t="s">
        <v>290</v>
      </c>
      <c r="F129" t="s">
        <v>22</v>
      </c>
      <c r="G129">
        <v>2</v>
      </c>
      <c r="H129" t="s">
        <v>30</v>
      </c>
      <c r="I129" t="s">
        <v>35</v>
      </c>
      <c r="K129" s="9">
        <v>44784</v>
      </c>
      <c r="L129" t="s">
        <v>20</v>
      </c>
      <c r="M129">
        <v>36</v>
      </c>
      <c r="N129" t="s">
        <v>48</v>
      </c>
      <c r="O129">
        <v>17</v>
      </c>
      <c r="P129">
        <v>450</v>
      </c>
      <c r="Q129" s="7">
        <v>44796</v>
      </c>
      <c r="R129" s="7">
        <f>IF(EDATE(August[[#This Row],[Closed Date]],1)=31,"",EDATE(August[[#This Row],[Closed Date]],1))</f>
        <v>44827</v>
      </c>
      <c r="S129" t="s">
        <v>20</v>
      </c>
    </row>
    <row r="130" spans="1:19" x14ac:dyDescent="0.25">
      <c r="A130" t="s">
        <v>136</v>
      </c>
      <c r="B130" s="6">
        <v>75240</v>
      </c>
      <c r="E130" t="s">
        <v>283</v>
      </c>
      <c r="F130" t="s">
        <v>23</v>
      </c>
      <c r="G130">
        <v>8</v>
      </c>
      <c r="H130" t="s">
        <v>32</v>
      </c>
      <c r="I130" t="s">
        <v>34</v>
      </c>
      <c r="J130" t="s">
        <v>52</v>
      </c>
      <c r="K130" s="9">
        <v>44785</v>
      </c>
      <c r="L130" t="s">
        <v>21</v>
      </c>
      <c r="R130" s="7" t="str">
        <f>IF(EDATE(August[[#This Row],[Closed Date]],1)=31,"",EDATE(August[[#This Row],[Closed Date]],1))</f>
        <v/>
      </c>
    </row>
    <row r="131" spans="1:19" x14ac:dyDescent="0.25">
      <c r="A131" t="s">
        <v>215</v>
      </c>
      <c r="B131" s="6">
        <v>75237</v>
      </c>
      <c r="E131" t="s">
        <v>306</v>
      </c>
      <c r="F131" t="s">
        <v>23</v>
      </c>
      <c r="G131">
        <v>4</v>
      </c>
      <c r="H131" t="s">
        <v>28</v>
      </c>
      <c r="I131" t="s">
        <v>31</v>
      </c>
      <c r="J131" t="s">
        <v>41</v>
      </c>
      <c r="K131" s="9">
        <v>44785</v>
      </c>
      <c r="L131" t="s">
        <v>20</v>
      </c>
      <c r="Q131" s="7">
        <v>44785</v>
      </c>
      <c r="R131" s="7">
        <f>IF(EDATE(August[[#This Row],[Closed Date]],1)=31,"",EDATE(August[[#This Row],[Closed Date]],1))</f>
        <v>44816</v>
      </c>
      <c r="S131" t="s">
        <v>20</v>
      </c>
    </row>
    <row r="132" spans="1:19" x14ac:dyDescent="0.25">
      <c r="A132" s="13" t="s">
        <v>87</v>
      </c>
      <c r="B132" s="6">
        <v>75223</v>
      </c>
      <c r="E132" t="s">
        <v>284</v>
      </c>
      <c r="F132" t="s">
        <v>23</v>
      </c>
      <c r="G132">
        <v>13</v>
      </c>
      <c r="H132" t="s">
        <v>28</v>
      </c>
      <c r="I132" t="s">
        <v>33</v>
      </c>
      <c r="J132" t="s">
        <v>39</v>
      </c>
      <c r="K132" s="9">
        <v>44785</v>
      </c>
      <c r="L132" t="s">
        <v>21</v>
      </c>
      <c r="M132">
        <v>18</v>
      </c>
      <c r="R132" s="7" t="str">
        <f>IF(EDATE(August[[#This Row],[Closed Date]],1)=31,"",EDATE(August[[#This Row],[Closed Date]],1))</f>
        <v/>
      </c>
    </row>
    <row r="133" spans="1:19" x14ac:dyDescent="0.25">
      <c r="A133" s="13" t="s">
        <v>219</v>
      </c>
      <c r="B133" s="6">
        <v>75236</v>
      </c>
      <c r="E133" t="s">
        <v>289</v>
      </c>
      <c r="F133" t="s">
        <v>23</v>
      </c>
      <c r="G133">
        <v>8</v>
      </c>
      <c r="H133" t="s">
        <v>28</v>
      </c>
      <c r="I133" t="s">
        <v>33</v>
      </c>
      <c r="J133" t="s">
        <v>39</v>
      </c>
      <c r="K133" s="9">
        <v>44785</v>
      </c>
      <c r="L133" t="s">
        <v>21</v>
      </c>
      <c r="M133">
        <v>18</v>
      </c>
      <c r="R133" s="7" t="str">
        <f>IF(EDATE(August[[#This Row],[Closed Date]],1)=31,"",EDATE(August[[#This Row],[Closed Date]],1))</f>
        <v/>
      </c>
    </row>
    <row r="134" spans="1:19" x14ac:dyDescent="0.25">
      <c r="A134" t="s">
        <v>234</v>
      </c>
      <c r="B134" s="6">
        <v>75253</v>
      </c>
      <c r="E134" t="s">
        <v>297</v>
      </c>
      <c r="F134" t="s">
        <v>23</v>
      </c>
      <c r="G134">
        <v>4</v>
      </c>
      <c r="H134" t="s">
        <v>29</v>
      </c>
      <c r="I134" t="s">
        <v>33</v>
      </c>
      <c r="J134" t="s">
        <v>44</v>
      </c>
      <c r="K134" s="9">
        <v>44785</v>
      </c>
      <c r="L134" t="s">
        <v>20</v>
      </c>
      <c r="M134">
        <v>36</v>
      </c>
      <c r="O134" t="s">
        <v>325</v>
      </c>
      <c r="P134">
        <v>550</v>
      </c>
      <c r="Q134" s="7">
        <v>44790</v>
      </c>
      <c r="R134" s="7">
        <f>IF(EDATE(August[[#This Row],[Closed Date]],1)=31,"",EDATE(August[[#This Row],[Closed Date]],1))</f>
        <v>44821</v>
      </c>
      <c r="S134" t="s">
        <v>20</v>
      </c>
    </row>
    <row r="135" spans="1:19" x14ac:dyDescent="0.25">
      <c r="A135" t="s">
        <v>175</v>
      </c>
      <c r="B135" s="6">
        <v>75223</v>
      </c>
      <c r="E135" t="s">
        <v>271</v>
      </c>
      <c r="F135" t="s">
        <v>23</v>
      </c>
      <c r="G135">
        <v>1</v>
      </c>
      <c r="H135" t="s">
        <v>28</v>
      </c>
      <c r="I135" t="s">
        <v>31</v>
      </c>
      <c r="J135" t="s">
        <v>36</v>
      </c>
      <c r="K135" s="9">
        <v>44785</v>
      </c>
      <c r="L135" t="s">
        <v>20</v>
      </c>
      <c r="Q135" s="7">
        <v>44785</v>
      </c>
      <c r="R135" s="7">
        <f>IF(EDATE(August[[#This Row],[Closed Date]],1)=31,"",EDATE(August[[#This Row],[Closed Date]],1))</f>
        <v>44816</v>
      </c>
      <c r="S135" t="s">
        <v>20</v>
      </c>
    </row>
    <row r="136" spans="1:19" x14ac:dyDescent="0.25">
      <c r="A136" t="s">
        <v>238</v>
      </c>
      <c r="B136" s="6">
        <v>75240</v>
      </c>
      <c r="E136" t="s">
        <v>302</v>
      </c>
      <c r="F136" t="s">
        <v>23</v>
      </c>
      <c r="G136">
        <v>6</v>
      </c>
      <c r="H136" t="s">
        <v>30</v>
      </c>
      <c r="I136" t="s">
        <v>31</v>
      </c>
      <c r="K136" s="9">
        <v>44785</v>
      </c>
      <c r="L136" t="s">
        <v>20</v>
      </c>
      <c r="Q136" s="7">
        <v>44785</v>
      </c>
      <c r="R136" s="7">
        <f>IF(EDATE(August[[#This Row],[Closed Date]],1)=31,"",EDATE(August[[#This Row],[Closed Date]],1))</f>
        <v>44816</v>
      </c>
      <c r="S136" t="s">
        <v>20</v>
      </c>
    </row>
    <row r="137" spans="1:19" x14ac:dyDescent="0.25">
      <c r="A137" t="s">
        <v>115</v>
      </c>
      <c r="B137" s="6">
        <v>75249</v>
      </c>
      <c r="E137" t="s">
        <v>274</v>
      </c>
      <c r="F137" t="s">
        <v>22</v>
      </c>
      <c r="G137">
        <v>3</v>
      </c>
      <c r="H137" t="s">
        <v>28</v>
      </c>
      <c r="I137" t="s">
        <v>31</v>
      </c>
      <c r="K137" s="9">
        <v>44785</v>
      </c>
      <c r="L137" t="s">
        <v>20</v>
      </c>
      <c r="Q137" s="7">
        <v>44785</v>
      </c>
      <c r="R137" s="7">
        <f>IF(EDATE(August[[#This Row],[Closed Date]],1)=31,"",EDATE(August[[#This Row],[Closed Date]],1))</f>
        <v>44816</v>
      </c>
      <c r="S137" t="s">
        <v>20</v>
      </c>
    </row>
    <row r="138" spans="1:19" x14ac:dyDescent="0.25">
      <c r="A138" t="s">
        <v>231</v>
      </c>
      <c r="B138" s="6">
        <v>75249</v>
      </c>
      <c r="E138" t="s">
        <v>290</v>
      </c>
      <c r="F138" t="s">
        <v>22</v>
      </c>
      <c r="G138">
        <v>1</v>
      </c>
      <c r="H138" t="s">
        <v>28</v>
      </c>
      <c r="I138" t="s">
        <v>53</v>
      </c>
      <c r="J138" t="s">
        <v>41</v>
      </c>
      <c r="K138" s="9">
        <v>44786</v>
      </c>
      <c r="L138" t="s">
        <v>20</v>
      </c>
      <c r="M138">
        <v>32</v>
      </c>
      <c r="N138" t="s">
        <v>54</v>
      </c>
      <c r="O138">
        <v>73</v>
      </c>
      <c r="P138">
        <v>55</v>
      </c>
      <c r="Q138" s="7">
        <v>44793</v>
      </c>
      <c r="R138" s="7">
        <f>IF(EDATE(August[[#This Row],[Closed Date]],1)=31,"",EDATE(August[[#This Row],[Closed Date]],1))</f>
        <v>44824</v>
      </c>
      <c r="S138" t="s">
        <v>20</v>
      </c>
    </row>
    <row r="139" spans="1:19" x14ac:dyDescent="0.25">
      <c r="A139" t="s">
        <v>94</v>
      </c>
      <c r="B139" s="6">
        <v>75235</v>
      </c>
      <c r="E139" t="s">
        <v>315</v>
      </c>
      <c r="F139" t="s">
        <v>22</v>
      </c>
      <c r="G139">
        <v>8</v>
      </c>
      <c r="H139" t="s">
        <v>28</v>
      </c>
      <c r="I139" t="s">
        <v>33</v>
      </c>
      <c r="J139" t="s">
        <v>40</v>
      </c>
      <c r="K139" s="9">
        <v>44786</v>
      </c>
      <c r="L139" t="s">
        <v>21</v>
      </c>
      <c r="M139">
        <v>21</v>
      </c>
      <c r="R139" s="7" t="str">
        <f>IF(EDATE(August[[#This Row],[Closed Date]],1)=31,"",EDATE(August[[#This Row],[Closed Date]],1))</f>
        <v/>
      </c>
    </row>
    <row r="140" spans="1:19" x14ac:dyDescent="0.25">
      <c r="A140" t="s">
        <v>111</v>
      </c>
      <c r="B140" s="6">
        <v>75249</v>
      </c>
      <c r="E140" t="s">
        <v>270</v>
      </c>
      <c r="F140" t="s">
        <v>22</v>
      </c>
      <c r="G140">
        <v>3</v>
      </c>
      <c r="H140" t="s">
        <v>28</v>
      </c>
      <c r="I140" t="s">
        <v>33</v>
      </c>
      <c r="J140" t="s">
        <v>40</v>
      </c>
      <c r="K140" s="9">
        <v>44786</v>
      </c>
      <c r="L140" t="s">
        <v>21</v>
      </c>
      <c r="M140">
        <v>19</v>
      </c>
      <c r="R140" s="7" t="str">
        <f>IF(EDATE(August[[#This Row],[Closed Date]],1)=31,"",EDATE(August[[#This Row],[Closed Date]],1))</f>
        <v/>
      </c>
    </row>
    <row r="141" spans="1:19" x14ac:dyDescent="0.25">
      <c r="A141" t="s">
        <v>142</v>
      </c>
      <c r="B141" s="6">
        <v>75253</v>
      </c>
      <c r="E141" t="s">
        <v>267</v>
      </c>
      <c r="F141" t="s">
        <v>23</v>
      </c>
      <c r="G141">
        <v>0.75</v>
      </c>
      <c r="H141" t="s">
        <v>29</v>
      </c>
      <c r="I141" t="s">
        <v>31</v>
      </c>
      <c r="J141" t="s">
        <v>43</v>
      </c>
      <c r="K141" s="9">
        <v>44786</v>
      </c>
      <c r="L141" t="s">
        <v>20</v>
      </c>
      <c r="Q141" s="7">
        <v>44786</v>
      </c>
      <c r="R141" s="7">
        <f>IF(EDATE(August[[#This Row],[Closed Date]],1)=31,"",EDATE(August[[#This Row],[Closed Date]],1))</f>
        <v>44817</v>
      </c>
      <c r="S141" t="s">
        <v>20</v>
      </c>
    </row>
    <row r="142" spans="1:19" x14ac:dyDescent="0.25">
      <c r="A142" t="s">
        <v>135</v>
      </c>
      <c r="B142" s="6">
        <v>75211</v>
      </c>
      <c r="E142" t="s">
        <v>315</v>
      </c>
      <c r="F142" t="s">
        <v>22</v>
      </c>
      <c r="G142">
        <v>8</v>
      </c>
      <c r="H142" t="s">
        <v>29</v>
      </c>
      <c r="I142" t="s">
        <v>34</v>
      </c>
      <c r="J142" t="s">
        <v>43</v>
      </c>
      <c r="K142" s="9">
        <v>44786</v>
      </c>
      <c r="L142" t="s">
        <v>21</v>
      </c>
      <c r="R142" s="7" t="str">
        <f>IF(EDATE(August[[#This Row],[Closed Date]],1)=31,"",EDATE(August[[#This Row],[Closed Date]],1))</f>
        <v/>
      </c>
    </row>
    <row r="143" spans="1:19" x14ac:dyDescent="0.25">
      <c r="A143" t="s">
        <v>220</v>
      </c>
      <c r="B143" s="6">
        <v>75249</v>
      </c>
      <c r="E143" t="s">
        <v>268</v>
      </c>
      <c r="F143" t="s">
        <v>22</v>
      </c>
      <c r="G143">
        <v>6</v>
      </c>
      <c r="H143" t="s">
        <v>28</v>
      </c>
      <c r="I143" t="s">
        <v>33</v>
      </c>
      <c r="J143" t="s">
        <v>36</v>
      </c>
      <c r="K143" s="9">
        <v>44786</v>
      </c>
      <c r="L143" t="s">
        <v>20</v>
      </c>
      <c r="M143">
        <v>31</v>
      </c>
      <c r="N143" t="s">
        <v>55</v>
      </c>
      <c r="O143">
        <v>63</v>
      </c>
      <c r="P143">
        <v>125</v>
      </c>
      <c r="Q143" s="7">
        <v>44793</v>
      </c>
      <c r="R143" s="7">
        <f>IF(EDATE(August[[#This Row],[Closed Date]],1)=31,"",EDATE(August[[#This Row],[Closed Date]],1))</f>
        <v>44824</v>
      </c>
      <c r="S143" t="s">
        <v>20</v>
      </c>
    </row>
    <row r="144" spans="1:19" x14ac:dyDescent="0.25">
      <c r="A144" s="13" t="s">
        <v>101</v>
      </c>
      <c r="B144" s="6">
        <v>75226</v>
      </c>
      <c r="E144" t="s">
        <v>313</v>
      </c>
      <c r="F144" t="s">
        <v>23</v>
      </c>
      <c r="G144">
        <v>5</v>
      </c>
      <c r="H144" t="s">
        <v>28</v>
      </c>
      <c r="I144" t="s">
        <v>31</v>
      </c>
      <c r="J144" t="s">
        <v>36</v>
      </c>
      <c r="K144" s="9">
        <v>44786</v>
      </c>
      <c r="L144" t="s">
        <v>20</v>
      </c>
      <c r="Q144" s="7">
        <v>44786</v>
      </c>
      <c r="R144" s="7">
        <f>IF(EDATE(August[[#This Row],[Closed Date]],1)=31,"",EDATE(August[[#This Row],[Closed Date]],1))</f>
        <v>44817</v>
      </c>
      <c r="S144" t="s">
        <v>20</v>
      </c>
    </row>
    <row r="145" spans="1:19" x14ac:dyDescent="0.25">
      <c r="A145" s="13" t="s">
        <v>134</v>
      </c>
      <c r="B145" s="6">
        <v>75254</v>
      </c>
      <c r="E145" t="s">
        <v>266</v>
      </c>
      <c r="F145" t="s">
        <v>22</v>
      </c>
      <c r="G145">
        <v>10</v>
      </c>
      <c r="H145" t="s">
        <v>28</v>
      </c>
      <c r="I145" t="s">
        <v>31</v>
      </c>
      <c r="J145" t="s">
        <v>36</v>
      </c>
      <c r="K145" s="9">
        <v>44786</v>
      </c>
      <c r="L145" t="s">
        <v>20</v>
      </c>
      <c r="Q145" s="7">
        <v>44786</v>
      </c>
      <c r="R145" s="7">
        <f>IF(EDATE(August[[#This Row],[Closed Date]],1)=31,"",EDATE(August[[#This Row],[Closed Date]],1))</f>
        <v>44817</v>
      </c>
      <c r="S145" t="s">
        <v>20</v>
      </c>
    </row>
    <row r="146" spans="1:19" x14ac:dyDescent="0.25">
      <c r="A146" t="s">
        <v>92</v>
      </c>
      <c r="B146" s="6">
        <v>75218</v>
      </c>
      <c r="E146" t="s">
        <v>285</v>
      </c>
      <c r="F146" t="s">
        <v>22</v>
      </c>
      <c r="G146">
        <v>5</v>
      </c>
      <c r="H146" t="s">
        <v>28</v>
      </c>
      <c r="I146" t="s">
        <v>33</v>
      </c>
      <c r="J146" t="s">
        <v>38</v>
      </c>
      <c r="K146" s="9">
        <v>44786</v>
      </c>
      <c r="L146" t="s">
        <v>21</v>
      </c>
      <c r="M146">
        <v>16</v>
      </c>
      <c r="R146" s="7" t="str">
        <f>IF(EDATE(August[[#This Row],[Closed Date]],1)=31,"",EDATE(August[[#This Row],[Closed Date]],1))</f>
        <v/>
      </c>
    </row>
    <row r="147" spans="1:19" x14ac:dyDescent="0.25">
      <c r="A147" t="s">
        <v>146</v>
      </c>
      <c r="B147" s="6">
        <v>75203</v>
      </c>
      <c r="E147" t="s">
        <v>287</v>
      </c>
      <c r="F147" t="s">
        <v>22</v>
      </c>
      <c r="G147">
        <v>8</v>
      </c>
      <c r="H147" t="s">
        <v>28</v>
      </c>
      <c r="I147" t="s">
        <v>33</v>
      </c>
      <c r="J147" t="s">
        <v>38</v>
      </c>
      <c r="K147" s="9">
        <v>44786</v>
      </c>
      <c r="L147" t="s">
        <v>20</v>
      </c>
      <c r="M147">
        <v>28</v>
      </c>
      <c r="N147" t="s">
        <v>55</v>
      </c>
      <c r="O147">
        <v>61</v>
      </c>
      <c r="P147">
        <v>100</v>
      </c>
      <c r="Q147" s="7">
        <v>44792</v>
      </c>
      <c r="R147" s="7">
        <f>IF(EDATE(August[[#This Row],[Closed Date]],1)=31,"",EDATE(August[[#This Row],[Closed Date]],1))</f>
        <v>44823</v>
      </c>
      <c r="S147" t="s">
        <v>20</v>
      </c>
    </row>
    <row r="148" spans="1:19" x14ac:dyDescent="0.25">
      <c r="A148" t="s">
        <v>207</v>
      </c>
      <c r="B148" s="6">
        <v>75249</v>
      </c>
      <c r="E148" t="s">
        <v>280</v>
      </c>
      <c r="F148" t="s">
        <v>23</v>
      </c>
      <c r="G148">
        <v>7</v>
      </c>
      <c r="H148" t="s">
        <v>28</v>
      </c>
      <c r="I148" t="s">
        <v>53</v>
      </c>
      <c r="J148" t="s">
        <v>38</v>
      </c>
      <c r="K148" s="9">
        <v>44786</v>
      </c>
      <c r="L148" t="s">
        <v>21</v>
      </c>
      <c r="M148">
        <v>18</v>
      </c>
      <c r="R148" s="7" t="str">
        <f>IF(EDATE(August[[#This Row],[Closed Date]],1)=31,"",EDATE(August[[#This Row],[Closed Date]],1))</f>
        <v/>
      </c>
    </row>
    <row r="149" spans="1:19" x14ac:dyDescent="0.25">
      <c r="A149" t="s">
        <v>118</v>
      </c>
      <c r="B149" s="6">
        <v>75080</v>
      </c>
      <c r="E149" t="s">
        <v>280</v>
      </c>
      <c r="F149" t="s">
        <v>23</v>
      </c>
      <c r="G149">
        <v>5</v>
      </c>
      <c r="H149" t="s">
        <v>28</v>
      </c>
      <c r="I149" t="s">
        <v>31</v>
      </c>
      <c r="K149" s="9">
        <v>44786</v>
      </c>
      <c r="L149" t="s">
        <v>20</v>
      </c>
      <c r="Q149" s="7">
        <v>44786</v>
      </c>
      <c r="R149" s="7">
        <f>IF(EDATE(August[[#This Row],[Closed Date]],1)=31,"",EDATE(August[[#This Row],[Closed Date]],1))</f>
        <v>44817</v>
      </c>
      <c r="S149" t="s">
        <v>20</v>
      </c>
    </row>
    <row r="150" spans="1:19" x14ac:dyDescent="0.25">
      <c r="A150" s="13" t="s">
        <v>101</v>
      </c>
      <c r="B150" s="6">
        <v>75201</v>
      </c>
      <c r="E150" t="s">
        <v>285</v>
      </c>
      <c r="F150" t="s">
        <v>22</v>
      </c>
      <c r="G150">
        <v>4</v>
      </c>
      <c r="H150" t="s">
        <v>32</v>
      </c>
      <c r="I150" t="s">
        <v>31</v>
      </c>
      <c r="J150" t="s">
        <v>52</v>
      </c>
      <c r="K150" s="9">
        <v>44787</v>
      </c>
      <c r="L150" t="s">
        <v>20</v>
      </c>
      <c r="Q150" s="7">
        <v>44787</v>
      </c>
      <c r="R150" s="7">
        <f>IF(EDATE(August[[#This Row],[Closed Date]],1)=31,"",EDATE(August[[#This Row],[Closed Date]],1))</f>
        <v>44818</v>
      </c>
      <c r="S150" t="s">
        <v>20</v>
      </c>
    </row>
    <row r="151" spans="1:19" x14ac:dyDescent="0.25">
      <c r="A151" t="s">
        <v>202</v>
      </c>
      <c r="B151" s="6">
        <v>75201</v>
      </c>
      <c r="E151" t="s">
        <v>287</v>
      </c>
      <c r="F151" t="s">
        <v>23</v>
      </c>
      <c r="G151">
        <v>4</v>
      </c>
      <c r="H151" t="s">
        <v>32</v>
      </c>
      <c r="I151" t="s">
        <v>34</v>
      </c>
      <c r="J151" t="s">
        <v>52</v>
      </c>
      <c r="K151" s="9">
        <v>44787</v>
      </c>
      <c r="L151" t="s">
        <v>21</v>
      </c>
      <c r="R151" s="7" t="str">
        <f>IF(EDATE(August[[#This Row],[Closed Date]],1)=31,"",EDATE(August[[#This Row],[Closed Date]],1))</f>
        <v/>
      </c>
    </row>
    <row r="152" spans="1:19" x14ac:dyDescent="0.25">
      <c r="A152" s="13" t="s">
        <v>61</v>
      </c>
      <c r="B152" s="6">
        <v>75218</v>
      </c>
      <c r="E152" t="s">
        <v>280</v>
      </c>
      <c r="F152" t="s">
        <v>23</v>
      </c>
      <c r="G152">
        <v>7</v>
      </c>
      <c r="H152" t="s">
        <v>28</v>
      </c>
      <c r="I152" t="s">
        <v>31</v>
      </c>
      <c r="J152" t="s">
        <v>41</v>
      </c>
      <c r="K152" s="9">
        <v>44787</v>
      </c>
      <c r="L152" t="s">
        <v>20</v>
      </c>
      <c r="Q152" s="7">
        <v>44787</v>
      </c>
      <c r="R152" s="7">
        <f>IF(EDATE(August[[#This Row],[Closed Date]],1)=31,"",EDATE(August[[#This Row],[Closed Date]],1))</f>
        <v>44818</v>
      </c>
      <c r="S152" t="s">
        <v>20</v>
      </c>
    </row>
    <row r="153" spans="1:19" x14ac:dyDescent="0.25">
      <c r="A153" s="13" t="s">
        <v>222</v>
      </c>
      <c r="B153" s="6">
        <v>75287</v>
      </c>
      <c r="E153" t="s">
        <v>318</v>
      </c>
      <c r="F153" t="s">
        <v>23</v>
      </c>
      <c r="G153">
        <v>3</v>
      </c>
      <c r="H153" t="s">
        <v>28</v>
      </c>
      <c r="I153" t="s">
        <v>33</v>
      </c>
      <c r="J153" t="s">
        <v>39</v>
      </c>
      <c r="K153" s="9">
        <v>44787</v>
      </c>
      <c r="L153" t="s">
        <v>20</v>
      </c>
      <c r="M153">
        <v>29</v>
      </c>
      <c r="N153" t="s">
        <v>56</v>
      </c>
      <c r="O153">
        <v>47</v>
      </c>
      <c r="P153">
        <v>400</v>
      </c>
      <c r="Q153" s="7">
        <v>44796</v>
      </c>
      <c r="R153" s="7">
        <f>IF(EDATE(August[[#This Row],[Closed Date]],1)=31,"",EDATE(August[[#This Row],[Closed Date]],1))</f>
        <v>44827</v>
      </c>
      <c r="S153" t="s">
        <v>20</v>
      </c>
    </row>
    <row r="154" spans="1:19" x14ac:dyDescent="0.25">
      <c r="A154" s="13" t="s">
        <v>214</v>
      </c>
      <c r="B154" s="6">
        <v>75232</v>
      </c>
      <c r="E154" t="s">
        <v>277</v>
      </c>
      <c r="F154" t="s">
        <v>23</v>
      </c>
      <c r="G154">
        <v>8</v>
      </c>
      <c r="H154" t="s">
        <v>28</v>
      </c>
      <c r="I154" t="s">
        <v>53</v>
      </c>
      <c r="J154" t="s">
        <v>40</v>
      </c>
      <c r="K154" s="9">
        <v>44787</v>
      </c>
      <c r="L154" t="s">
        <v>21</v>
      </c>
      <c r="M154">
        <v>21</v>
      </c>
      <c r="R154" s="7" t="str">
        <f>IF(EDATE(August[[#This Row],[Closed Date]],1)=31,"",EDATE(August[[#This Row],[Closed Date]],1))</f>
        <v/>
      </c>
    </row>
    <row r="155" spans="1:19" x14ac:dyDescent="0.25">
      <c r="A155" s="13" t="s">
        <v>170</v>
      </c>
      <c r="B155" s="6">
        <v>75235</v>
      </c>
      <c r="E155" t="s">
        <v>315</v>
      </c>
      <c r="F155" t="s">
        <v>23</v>
      </c>
      <c r="G155">
        <v>1</v>
      </c>
      <c r="H155" t="s">
        <v>29</v>
      </c>
      <c r="I155" t="s">
        <v>31</v>
      </c>
      <c r="J155" t="s">
        <v>43</v>
      </c>
      <c r="K155" s="9">
        <v>44787</v>
      </c>
      <c r="L155" t="s">
        <v>20</v>
      </c>
      <c r="Q155" s="7">
        <v>44787</v>
      </c>
      <c r="R155" s="7">
        <f>IF(EDATE(August[[#This Row],[Closed Date]],1)=31,"",EDATE(August[[#This Row],[Closed Date]],1))</f>
        <v>44818</v>
      </c>
      <c r="S155" t="s">
        <v>20</v>
      </c>
    </row>
    <row r="156" spans="1:19" x14ac:dyDescent="0.25">
      <c r="A156" s="13" t="s">
        <v>65</v>
      </c>
      <c r="B156" s="6">
        <v>75240</v>
      </c>
      <c r="E156" t="s">
        <v>281</v>
      </c>
      <c r="F156" t="s">
        <v>27</v>
      </c>
      <c r="G156">
        <v>5</v>
      </c>
      <c r="H156" t="s">
        <v>28</v>
      </c>
      <c r="I156" t="s">
        <v>33</v>
      </c>
      <c r="J156" t="s">
        <v>36</v>
      </c>
      <c r="K156" s="9">
        <v>44787</v>
      </c>
      <c r="L156" t="s">
        <v>21</v>
      </c>
      <c r="M156">
        <v>23</v>
      </c>
      <c r="R156" s="7" t="str">
        <f>IF(EDATE(August[[#This Row],[Closed Date]],1)=31,"",EDATE(August[[#This Row],[Closed Date]],1))</f>
        <v/>
      </c>
    </row>
    <row r="157" spans="1:19" x14ac:dyDescent="0.25">
      <c r="A157" s="13" t="s">
        <v>122</v>
      </c>
      <c r="B157" s="6">
        <v>75203</v>
      </c>
      <c r="E157" t="s">
        <v>284</v>
      </c>
      <c r="F157" t="s">
        <v>23</v>
      </c>
      <c r="G157">
        <v>13</v>
      </c>
      <c r="H157" t="s">
        <v>28</v>
      </c>
      <c r="I157" t="s">
        <v>33</v>
      </c>
      <c r="J157" t="s">
        <v>36</v>
      </c>
      <c r="K157" s="9">
        <v>44787</v>
      </c>
      <c r="L157" t="s">
        <v>20</v>
      </c>
      <c r="M157">
        <v>24</v>
      </c>
      <c r="N157" t="s">
        <v>56</v>
      </c>
      <c r="O157">
        <v>43</v>
      </c>
      <c r="P157">
        <v>175</v>
      </c>
      <c r="Q157" s="7">
        <v>44793</v>
      </c>
      <c r="R157" s="7">
        <f>IF(EDATE(August[[#This Row],[Closed Date]],1)=31,"",EDATE(August[[#This Row],[Closed Date]],1))</f>
        <v>44824</v>
      </c>
      <c r="S157" t="s">
        <v>20</v>
      </c>
    </row>
    <row r="158" spans="1:19" x14ac:dyDescent="0.25">
      <c r="A158" s="13" t="s">
        <v>83</v>
      </c>
      <c r="B158" s="6">
        <v>75223</v>
      </c>
      <c r="E158" t="s">
        <v>306</v>
      </c>
      <c r="F158" t="s">
        <v>22</v>
      </c>
      <c r="G158">
        <v>10</v>
      </c>
      <c r="H158" t="s">
        <v>30</v>
      </c>
      <c r="I158" t="s">
        <v>35</v>
      </c>
      <c r="K158" s="9">
        <v>44787</v>
      </c>
      <c r="L158" t="s">
        <v>21</v>
      </c>
      <c r="M158">
        <v>31</v>
      </c>
      <c r="R158" s="7" t="str">
        <f>IF(EDATE(August[[#This Row],[Closed Date]],1)=31,"",EDATE(August[[#This Row],[Closed Date]],1))</f>
        <v/>
      </c>
    </row>
    <row r="159" spans="1:19" x14ac:dyDescent="0.25">
      <c r="A159" t="s">
        <v>179</v>
      </c>
      <c r="B159" s="6">
        <v>75237</v>
      </c>
      <c r="E159" t="s">
        <v>279</v>
      </c>
      <c r="F159" t="s">
        <v>22</v>
      </c>
      <c r="G159">
        <v>8</v>
      </c>
      <c r="H159" t="s">
        <v>32</v>
      </c>
      <c r="I159" t="s">
        <v>53</v>
      </c>
      <c r="K159" s="9">
        <v>44787</v>
      </c>
      <c r="L159" t="s">
        <v>21</v>
      </c>
      <c r="M159">
        <v>14</v>
      </c>
      <c r="R159" s="7" t="str">
        <f>IF(EDATE(August[[#This Row],[Closed Date]],1)=31,"",EDATE(August[[#This Row],[Closed Date]],1))</f>
        <v/>
      </c>
    </row>
    <row r="160" spans="1:19" x14ac:dyDescent="0.25">
      <c r="A160" s="13" t="s">
        <v>145</v>
      </c>
      <c r="B160" s="6">
        <v>75244</v>
      </c>
      <c r="E160" t="s">
        <v>290</v>
      </c>
      <c r="F160" t="s">
        <v>22</v>
      </c>
      <c r="G160">
        <v>2</v>
      </c>
      <c r="H160" t="s">
        <v>28</v>
      </c>
      <c r="I160" t="s">
        <v>31</v>
      </c>
      <c r="K160" s="9">
        <v>44787</v>
      </c>
      <c r="L160" t="s">
        <v>20</v>
      </c>
      <c r="Q160" s="7">
        <v>44787</v>
      </c>
      <c r="R160" s="7">
        <f>IF(EDATE(August[[#This Row],[Closed Date]],1)=31,"",EDATE(August[[#This Row],[Closed Date]],1))</f>
        <v>44818</v>
      </c>
      <c r="S160" t="s">
        <v>20</v>
      </c>
    </row>
    <row r="161" spans="1:19" x14ac:dyDescent="0.25">
      <c r="A161" s="13" t="s">
        <v>195</v>
      </c>
      <c r="B161" s="6">
        <v>75215</v>
      </c>
      <c r="E161" t="s">
        <v>290</v>
      </c>
      <c r="F161" t="s">
        <v>22</v>
      </c>
      <c r="G161">
        <v>2</v>
      </c>
      <c r="H161" t="s">
        <v>28</v>
      </c>
      <c r="I161" t="s">
        <v>31</v>
      </c>
      <c r="K161" s="9">
        <v>44787</v>
      </c>
      <c r="L161" t="s">
        <v>20</v>
      </c>
      <c r="Q161" s="7">
        <v>44787</v>
      </c>
      <c r="R161" s="7">
        <f>IF(EDATE(August[[#This Row],[Closed Date]],1)=31,"",EDATE(August[[#This Row],[Closed Date]],1))</f>
        <v>44818</v>
      </c>
      <c r="S161" t="s">
        <v>20</v>
      </c>
    </row>
    <row r="162" spans="1:19" x14ac:dyDescent="0.25">
      <c r="A162" s="13" t="s">
        <v>211</v>
      </c>
      <c r="B162" s="6">
        <v>75236</v>
      </c>
      <c r="E162" t="s">
        <v>270</v>
      </c>
      <c r="F162" t="s">
        <v>23</v>
      </c>
      <c r="G162">
        <v>3</v>
      </c>
      <c r="H162" t="s">
        <v>32</v>
      </c>
      <c r="I162" t="s">
        <v>34</v>
      </c>
      <c r="J162" t="s">
        <v>52</v>
      </c>
      <c r="K162" s="9">
        <v>44788</v>
      </c>
      <c r="L162" t="s">
        <v>20</v>
      </c>
      <c r="N162" t="s">
        <v>47</v>
      </c>
      <c r="Q162" s="7">
        <v>44795</v>
      </c>
      <c r="R162" s="7">
        <f>IF(EDATE(August[[#This Row],[Closed Date]],1)=31,"",EDATE(August[[#This Row],[Closed Date]],1))</f>
        <v>44826</v>
      </c>
      <c r="S162" t="s">
        <v>20</v>
      </c>
    </row>
    <row r="163" spans="1:19" x14ac:dyDescent="0.25">
      <c r="A163" s="13" t="s">
        <v>118</v>
      </c>
      <c r="B163" s="6">
        <v>75220</v>
      </c>
      <c r="E163" t="s">
        <v>281</v>
      </c>
      <c r="F163" t="s">
        <v>23</v>
      </c>
      <c r="G163">
        <v>6</v>
      </c>
      <c r="H163" t="s">
        <v>28</v>
      </c>
      <c r="I163" t="s">
        <v>33</v>
      </c>
      <c r="J163" t="s">
        <v>39</v>
      </c>
      <c r="K163" s="9">
        <v>44788</v>
      </c>
      <c r="L163" t="s">
        <v>21</v>
      </c>
      <c r="M163">
        <v>23</v>
      </c>
      <c r="R163" s="7" t="str">
        <f>IF(EDATE(August[[#This Row],[Closed Date]],1)=31,"",EDATE(August[[#This Row],[Closed Date]],1))</f>
        <v/>
      </c>
    </row>
    <row r="164" spans="1:19" x14ac:dyDescent="0.25">
      <c r="A164" s="13" t="s">
        <v>251</v>
      </c>
      <c r="B164" s="6">
        <v>75208</v>
      </c>
      <c r="E164" t="s">
        <v>314</v>
      </c>
      <c r="F164" t="s">
        <v>22</v>
      </c>
      <c r="G164">
        <v>4</v>
      </c>
      <c r="H164" t="s">
        <v>28</v>
      </c>
      <c r="I164" t="s">
        <v>33</v>
      </c>
      <c r="J164" t="s">
        <v>40</v>
      </c>
      <c r="K164" s="9">
        <v>44788</v>
      </c>
      <c r="L164" t="s">
        <v>21</v>
      </c>
      <c r="M164">
        <v>20</v>
      </c>
      <c r="R164" s="7" t="str">
        <f>IF(EDATE(August[[#This Row],[Closed Date]],1)=31,"",EDATE(August[[#This Row],[Closed Date]],1))</f>
        <v/>
      </c>
    </row>
    <row r="165" spans="1:19" x14ac:dyDescent="0.25">
      <c r="A165" s="13" t="s">
        <v>158</v>
      </c>
      <c r="B165" s="6">
        <v>75216</v>
      </c>
      <c r="E165" t="s">
        <v>277</v>
      </c>
      <c r="F165" t="s">
        <v>22</v>
      </c>
      <c r="G165">
        <v>5</v>
      </c>
      <c r="H165" t="s">
        <v>28</v>
      </c>
      <c r="I165" t="s">
        <v>33</v>
      </c>
      <c r="J165" t="s">
        <v>40</v>
      </c>
      <c r="K165" s="9">
        <v>44788</v>
      </c>
      <c r="L165" t="s">
        <v>21</v>
      </c>
      <c r="M165">
        <v>17</v>
      </c>
      <c r="R165" s="7" t="str">
        <f>IF(EDATE(August[[#This Row],[Closed Date]],1)=31,"",EDATE(August[[#This Row],[Closed Date]],1))</f>
        <v/>
      </c>
    </row>
    <row r="166" spans="1:19" x14ac:dyDescent="0.25">
      <c r="A166" s="13" t="s">
        <v>116</v>
      </c>
      <c r="B166" s="6">
        <v>75240</v>
      </c>
      <c r="E166" t="s">
        <v>295</v>
      </c>
      <c r="F166" t="s">
        <v>22</v>
      </c>
      <c r="G166">
        <v>11</v>
      </c>
      <c r="H166" t="s">
        <v>28</v>
      </c>
      <c r="I166" t="s">
        <v>31</v>
      </c>
      <c r="J166" t="s">
        <v>40</v>
      </c>
      <c r="K166" s="9">
        <v>44788</v>
      </c>
      <c r="L166" t="s">
        <v>20</v>
      </c>
      <c r="Q166" s="7">
        <v>44788</v>
      </c>
      <c r="R166" s="7">
        <f>IF(EDATE(August[[#This Row],[Closed Date]],1)=31,"",EDATE(August[[#This Row],[Closed Date]],1))</f>
        <v>44819</v>
      </c>
      <c r="S166" t="s">
        <v>20</v>
      </c>
    </row>
    <row r="167" spans="1:19" x14ac:dyDescent="0.25">
      <c r="A167" s="13" t="s">
        <v>144</v>
      </c>
      <c r="B167" s="6">
        <v>75080</v>
      </c>
      <c r="E167" t="s">
        <v>271</v>
      </c>
      <c r="F167" t="s">
        <v>22</v>
      </c>
      <c r="G167">
        <v>0.25</v>
      </c>
      <c r="H167" t="s">
        <v>28</v>
      </c>
      <c r="I167" t="s">
        <v>31</v>
      </c>
      <c r="J167" t="s">
        <v>40</v>
      </c>
      <c r="K167" s="9">
        <v>44788</v>
      </c>
      <c r="L167" t="s">
        <v>20</v>
      </c>
      <c r="Q167" s="7">
        <v>44788</v>
      </c>
      <c r="R167" s="7">
        <f>IF(EDATE(August[[#This Row],[Closed Date]],1)=31,"",EDATE(August[[#This Row],[Closed Date]],1))</f>
        <v>44819</v>
      </c>
      <c r="S167" t="s">
        <v>20</v>
      </c>
    </row>
    <row r="168" spans="1:19" x14ac:dyDescent="0.25">
      <c r="A168" s="13" t="s">
        <v>57</v>
      </c>
      <c r="B168" s="6">
        <v>75217</v>
      </c>
      <c r="E168" t="s">
        <v>319</v>
      </c>
      <c r="F168" t="s">
        <v>23</v>
      </c>
      <c r="G168">
        <v>5</v>
      </c>
      <c r="H168" t="s">
        <v>28</v>
      </c>
      <c r="I168" t="s">
        <v>53</v>
      </c>
      <c r="J168" t="s">
        <v>40</v>
      </c>
      <c r="K168" s="9">
        <v>44788</v>
      </c>
      <c r="L168" t="s">
        <v>21</v>
      </c>
      <c r="M168">
        <v>20</v>
      </c>
      <c r="R168" s="7" t="str">
        <f>IF(EDATE(August[[#This Row],[Closed Date]],1)=31,"",EDATE(August[[#This Row],[Closed Date]],1))</f>
        <v/>
      </c>
    </row>
    <row r="169" spans="1:19" x14ac:dyDescent="0.25">
      <c r="A169" s="13" t="s">
        <v>175</v>
      </c>
      <c r="B169" s="6">
        <v>75254</v>
      </c>
      <c r="E169" t="s">
        <v>279</v>
      </c>
      <c r="F169" t="s">
        <v>22</v>
      </c>
      <c r="G169">
        <v>4</v>
      </c>
      <c r="H169" t="s">
        <v>28</v>
      </c>
      <c r="I169" t="s">
        <v>53</v>
      </c>
      <c r="J169" t="s">
        <v>40</v>
      </c>
      <c r="K169" s="9">
        <v>44788</v>
      </c>
      <c r="L169" t="s">
        <v>21</v>
      </c>
      <c r="M169">
        <v>29</v>
      </c>
      <c r="R169" s="7" t="str">
        <f>IF(EDATE(August[[#This Row],[Closed Date]],1)=31,"",EDATE(August[[#This Row],[Closed Date]],1))</f>
        <v/>
      </c>
    </row>
    <row r="170" spans="1:19" x14ac:dyDescent="0.25">
      <c r="A170" s="13" t="s">
        <v>212</v>
      </c>
      <c r="B170" s="6">
        <v>75231</v>
      </c>
      <c r="E170" t="s">
        <v>283</v>
      </c>
      <c r="F170" t="s">
        <v>23</v>
      </c>
      <c r="G170">
        <v>1</v>
      </c>
      <c r="H170" t="s">
        <v>28</v>
      </c>
      <c r="I170" t="s">
        <v>53</v>
      </c>
      <c r="J170" t="s">
        <v>38</v>
      </c>
      <c r="K170" s="9">
        <v>44788</v>
      </c>
      <c r="L170" t="s">
        <v>21</v>
      </c>
      <c r="M170">
        <v>8</v>
      </c>
      <c r="R170" s="7" t="str">
        <f>IF(EDATE(August[[#This Row],[Closed Date]],1)=31,"",EDATE(August[[#This Row],[Closed Date]],1))</f>
        <v/>
      </c>
    </row>
    <row r="171" spans="1:19" x14ac:dyDescent="0.25">
      <c r="A171" s="13" t="s">
        <v>244</v>
      </c>
      <c r="B171" s="13">
        <v>75223</v>
      </c>
      <c r="E171" t="s">
        <v>306</v>
      </c>
      <c r="F171" t="s">
        <v>23</v>
      </c>
      <c r="G171">
        <v>4</v>
      </c>
      <c r="H171" t="s">
        <v>30</v>
      </c>
      <c r="I171" t="s">
        <v>34</v>
      </c>
      <c r="K171" s="9">
        <v>44788</v>
      </c>
      <c r="L171" t="s">
        <v>21</v>
      </c>
      <c r="R171" s="7" t="str">
        <f>IF(EDATE(August[[#This Row],[Closed Date]],1)=31,"",EDATE(August[[#This Row],[Closed Date]],1))</f>
        <v/>
      </c>
    </row>
    <row r="172" spans="1:19" x14ac:dyDescent="0.25">
      <c r="A172" t="s">
        <v>201</v>
      </c>
      <c r="B172" s="6">
        <v>75215</v>
      </c>
      <c r="E172" t="s">
        <v>285</v>
      </c>
      <c r="F172" t="s">
        <v>22</v>
      </c>
      <c r="G172">
        <v>9</v>
      </c>
      <c r="H172" t="s">
        <v>32</v>
      </c>
      <c r="I172" t="s">
        <v>33</v>
      </c>
      <c r="K172" s="9">
        <v>44788</v>
      </c>
      <c r="L172" t="s">
        <v>21</v>
      </c>
      <c r="M172">
        <v>23</v>
      </c>
      <c r="R172" s="7" t="str">
        <f>IF(EDATE(August[[#This Row],[Closed Date]],1)=31,"",EDATE(August[[#This Row],[Closed Date]],1))</f>
        <v/>
      </c>
    </row>
    <row r="173" spans="1:19" x14ac:dyDescent="0.25">
      <c r="A173" s="13" t="s">
        <v>178</v>
      </c>
      <c r="B173" s="6">
        <v>75203</v>
      </c>
      <c r="E173" t="s">
        <v>305</v>
      </c>
      <c r="F173" t="s">
        <v>23</v>
      </c>
      <c r="G173">
        <v>7</v>
      </c>
      <c r="H173" t="s">
        <v>28</v>
      </c>
      <c r="I173" t="s">
        <v>31</v>
      </c>
      <c r="K173" s="9">
        <v>44788</v>
      </c>
      <c r="L173" t="s">
        <v>20</v>
      </c>
      <c r="Q173" s="7">
        <v>44788</v>
      </c>
      <c r="R173" s="7">
        <f>IF(EDATE(August[[#This Row],[Closed Date]],1)=31,"",EDATE(August[[#This Row],[Closed Date]],1))</f>
        <v>44819</v>
      </c>
      <c r="S173" t="s">
        <v>20</v>
      </c>
    </row>
    <row r="174" spans="1:19" x14ac:dyDescent="0.25">
      <c r="A174" s="13" t="s">
        <v>260</v>
      </c>
      <c r="B174" s="6">
        <v>75253</v>
      </c>
      <c r="E174" t="s">
        <v>295</v>
      </c>
      <c r="F174" t="s">
        <v>22</v>
      </c>
      <c r="G174">
        <v>3</v>
      </c>
      <c r="H174" t="s">
        <v>28</v>
      </c>
      <c r="I174" t="s">
        <v>33</v>
      </c>
      <c r="J174" t="s">
        <v>42</v>
      </c>
      <c r="K174" s="9">
        <v>44789</v>
      </c>
      <c r="L174" t="s">
        <v>21</v>
      </c>
      <c r="M174">
        <v>20</v>
      </c>
      <c r="R174" s="7" t="str">
        <f>IF(EDATE(August[[#This Row],[Closed Date]],1)=31,"",EDATE(August[[#This Row],[Closed Date]],1))</f>
        <v/>
      </c>
    </row>
    <row r="175" spans="1:19" x14ac:dyDescent="0.25">
      <c r="A175" s="13" t="s">
        <v>236</v>
      </c>
      <c r="B175" s="6">
        <v>75080</v>
      </c>
      <c r="E175" t="s">
        <v>269</v>
      </c>
      <c r="F175" t="s">
        <v>22</v>
      </c>
      <c r="G175">
        <v>9</v>
      </c>
      <c r="H175" t="s">
        <v>28</v>
      </c>
      <c r="I175" t="s">
        <v>53</v>
      </c>
      <c r="J175" t="s">
        <v>39</v>
      </c>
      <c r="K175" s="9">
        <v>44789</v>
      </c>
      <c r="L175" t="s">
        <v>20</v>
      </c>
      <c r="M175">
        <v>35</v>
      </c>
      <c r="N175" t="s">
        <v>54</v>
      </c>
      <c r="O175">
        <v>84</v>
      </c>
      <c r="P175">
        <v>40</v>
      </c>
      <c r="Q175" s="7">
        <v>44798</v>
      </c>
      <c r="R175" s="7">
        <f>IF(EDATE(August[[#This Row],[Closed Date]],1)=31,"",EDATE(August[[#This Row],[Closed Date]],1))</f>
        <v>44829</v>
      </c>
      <c r="S175" t="s">
        <v>20</v>
      </c>
    </row>
    <row r="176" spans="1:19" x14ac:dyDescent="0.25">
      <c r="A176" s="13" t="s">
        <v>95</v>
      </c>
      <c r="B176" s="6">
        <v>75220</v>
      </c>
      <c r="E176" t="s">
        <v>295</v>
      </c>
      <c r="F176" t="s">
        <v>22</v>
      </c>
      <c r="G176">
        <v>11</v>
      </c>
      <c r="H176" t="s">
        <v>28</v>
      </c>
      <c r="I176" t="s">
        <v>33</v>
      </c>
      <c r="J176" t="s">
        <v>40</v>
      </c>
      <c r="K176" s="9">
        <v>44789</v>
      </c>
      <c r="L176" t="s">
        <v>21</v>
      </c>
      <c r="M176">
        <v>13</v>
      </c>
      <c r="R176" s="7" t="str">
        <f>IF(EDATE(August[[#This Row],[Closed Date]],1)=31,"",EDATE(August[[#This Row],[Closed Date]],1))</f>
        <v/>
      </c>
    </row>
    <row r="177" spans="1:19" x14ac:dyDescent="0.25">
      <c r="A177" s="13" t="s">
        <v>67</v>
      </c>
      <c r="B177" s="6">
        <v>75236</v>
      </c>
      <c r="E177" t="s">
        <v>273</v>
      </c>
      <c r="F177" t="s">
        <v>22</v>
      </c>
      <c r="G177">
        <v>8</v>
      </c>
      <c r="H177" t="s">
        <v>28</v>
      </c>
      <c r="I177" t="s">
        <v>33</v>
      </c>
      <c r="J177" t="s">
        <v>36</v>
      </c>
      <c r="K177" s="9">
        <v>44789</v>
      </c>
      <c r="L177" t="s">
        <v>21</v>
      </c>
      <c r="M177">
        <v>19</v>
      </c>
      <c r="R177" s="7" t="str">
        <f>IF(EDATE(August[[#This Row],[Closed Date]],1)=31,"",EDATE(August[[#This Row],[Closed Date]],1))</f>
        <v/>
      </c>
    </row>
    <row r="178" spans="1:19" x14ac:dyDescent="0.25">
      <c r="A178" s="13" t="s">
        <v>100</v>
      </c>
      <c r="B178" s="6">
        <v>75208</v>
      </c>
      <c r="E178" t="s">
        <v>291</v>
      </c>
      <c r="F178" t="s">
        <v>23</v>
      </c>
      <c r="G178">
        <v>0.5</v>
      </c>
      <c r="H178" t="s">
        <v>28</v>
      </c>
      <c r="I178" t="s">
        <v>33</v>
      </c>
      <c r="J178" t="s">
        <v>36</v>
      </c>
      <c r="K178" s="9">
        <v>44789</v>
      </c>
      <c r="L178" t="s">
        <v>20</v>
      </c>
      <c r="M178">
        <v>30</v>
      </c>
      <c r="N178" t="s">
        <v>56</v>
      </c>
      <c r="O178">
        <v>45</v>
      </c>
      <c r="P178">
        <v>150</v>
      </c>
      <c r="Q178" s="7">
        <v>44795</v>
      </c>
      <c r="R178" s="7">
        <f>IF(EDATE(August[[#This Row],[Closed Date]],1)=31,"",EDATE(August[[#This Row],[Closed Date]],1))</f>
        <v>44826</v>
      </c>
      <c r="S178" t="s">
        <v>20</v>
      </c>
    </row>
    <row r="179" spans="1:19" x14ac:dyDescent="0.25">
      <c r="A179" s="13" t="s">
        <v>124</v>
      </c>
      <c r="B179" s="6">
        <v>75219</v>
      </c>
      <c r="E179" t="s">
        <v>319</v>
      </c>
      <c r="F179" t="s">
        <v>23</v>
      </c>
      <c r="G179">
        <v>3</v>
      </c>
      <c r="H179" t="s">
        <v>28</v>
      </c>
      <c r="I179" t="s">
        <v>31</v>
      </c>
      <c r="J179" t="s">
        <v>38</v>
      </c>
      <c r="K179" s="9">
        <v>44789</v>
      </c>
      <c r="L179" t="s">
        <v>20</v>
      </c>
      <c r="Q179" s="7">
        <v>44789</v>
      </c>
      <c r="R179" s="7">
        <f>IF(EDATE(August[[#This Row],[Closed Date]],1)=31,"",EDATE(August[[#This Row],[Closed Date]],1))</f>
        <v>44820</v>
      </c>
      <c r="S179" t="s">
        <v>20</v>
      </c>
    </row>
    <row r="180" spans="1:19" x14ac:dyDescent="0.25">
      <c r="A180" s="13" t="s">
        <v>224</v>
      </c>
      <c r="B180" s="6">
        <v>75232</v>
      </c>
      <c r="E180" t="s">
        <v>290</v>
      </c>
      <c r="F180" t="s">
        <v>22</v>
      </c>
      <c r="G180">
        <v>4</v>
      </c>
      <c r="H180" t="s">
        <v>32</v>
      </c>
      <c r="I180" t="s">
        <v>31</v>
      </c>
      <c r="K180" s="9">
        <v>44789</v>
      </c>
      <c r="L180" t="s">
        <v>20</v>
      </c>
      <c r="Q180" s="7">
        <v>44789</v>
      </c>
      <c r="R180" s="7">
        <f>IF(EDATE(August[[#This Row],[Closed Date]],1)=31,"",EDATE(August[[#This Row],[Closed Date]],1))</f>
        <v>44820</v>
      </c>
      <c r="S180" t="s">
        <v>20</v>
      </c>
    </row>
    <row r="181" spans="1:19" x14ac:dyDescent="0.25">
      <c r="A181" s="13" t="s">
        <v>247</v>
      </c>
      <c r="B181" s="6">
        <v>75201</v>
      </c>
      <c r="E181" t="s">
        <v>310</v>
      </c>
      <c r="F181" t="s">
        <v>22</v>
      </c>
      <c r="G181">
        <v>4</v>
      </c>
      <c r="H181" t="s">
        <v>32</v>
      </c>
      <c r="I181" t="s">
        <v>34</v>
      </c>
      <c r="K181" s="9">
        <v>44789</v>
      </c>
      <c r="L181" t="s">
        <v>21</v>
      </c>
      <c r="R181" s="7" t="str">
        <f>IF(EDATE(August[[#This Row],[Closed Date]],1)=31,"",EDATE(August[[#This Row],[Closed Date]],1))</f>
        <v/>
      </c>
    </row>
    <row r="182" spans="1:19" x14ac:dyDescent="0.25">
      <c r="A182" s="13" t="s">
        <v>131</v>
      </c>
      <c r="B182" s="6">
        <v>75240</v>
      </c>
      <c r="E182" t="s">
        <v>279</v>
      </c>
      <c r="F182" t="s">
        <v>23</v>
      </c>
      <c r="G182">
        <v>2</v>
      </c>
      <c r="H182" t="s">
        <v>32</v>
      </c>
      <c r="I182" t="s">
        <v>31</v>
      </c>
      <c r="J182" t="s">
        <v>52</v>
      </c>
      <c r="K182" s="9">
        <v>44790</v>
      </c>
      <c r="L182" t="s">
        <v>20</v>
      </c>
      <c r="Q182" s="7">
        <v>44790</v>
      </c>
      <c r="R182" s="7">
        <f>IF(EDATE(August[[#This Row],[Closed Date]],1)=31,"",EDATE(August[[#This Row],[Closed Date]],1))</f>
        <v>44821</v>
      </c>
      <c r="S182" t="s">
        <v>20</v>
      </c>
    </row>
    <row r="183" spans="1:19" x14ac:dyDescent="0.25">
      <c r="A183" s="6" t="s">
        <v>194</v>
      </c>
      <c r="B183" s="6">
        <v>75241</v>
      </c>
      <c r="E183" t="s">
        <v>283</v>
      </c>
      <c r="F183" t="s">
        <v>22</v>
      </c>
      <c r="G183">
        <v>2</v>
      </c>
      <c r="H183" t="s">
        <v>28</v>
      </c>
      <c r="I183" t="s">
        <v>31</v>
      </c>
      <c r="J183" t="s">
        <v>41</v>
      </c>
      <c r="K183" s="14">
        <v>44790</v>
      </c>
      <c r="L183" t="s">
        <v>20</v>
      </c>
      <c r="Q183" s="7">
        <v>44790</v>
      </c>
      <c r="R183" s="7">
        <f>IF(EDATE(August[[#This Row],[Closed Date]],1)=31,"",EDATE(August[[#This Row],[Closed Date]],1))</f>
        <v>44821</v>
      </c>
      <c r="S183" t="s">
        <v>20</v>
      </c>
    </row>
    <row r="184" spans="1:19" x14ac:dyDescent="0.25">
      <c r="A184" s="13" t="s">
        <v>119</v>
      </c>
      <c r="B184" s="6">
        <v>75218</v>
      </c>
      <c r="E184" t="s">
        <v>308</v>
      </c>
      <c r="F184" t="s">
        <v>22</v>
      </c>
      <c r="G184">
        <v>5</v>
      </c>
      <c r="H184" t="s">
        <v>28</v>
      </c>
      <c r="I184" t="s">
        <v>33</v>
      </c>
      <c r="J184" t="s">
        <v>42</v>
      </c>
      <c r="K184" s="9">
        <v>44790</v>
      </c>
      <c r="L184" t="s">
        <v>21</v>
      </c>
      <c r="M184">
        <v>20</v>
      </c>
      <c r="R184" s="7" t="str">
        <f>IF(EDATE(August[[#This Row],[Closed Date]],1)=31,"",EDATE(August[[#This Row],[Closed Date]],1))</f>
        <v/>
      </c>
    </row>
    <row r="185" spans="1:19" x14ac:dyDescent="0.25">
      <c r="A185" s="13" t="s">
        <v>207</v>
      </c>
      <c r="B185" s="6">
        <v>75203</v>
      </c>
      <c r="E185" t="s">
        <v>268</v>
      </c>
      <c r="F185" t="s">
        <v>22</v>
      </c>
      <c r="G185">
        <v>0.5</v>
      </c>
      <c r="H185" t="s">
        <v>28</v>
      </c>
      <c r="I185" t="s">
        <v>33</v>
      </c>
      <c r="J185" t="s">
        <v>40</v>
      </c>
      <c r="K185" s="9">
        <v>44790</v>
      </c>
      <c r="L185" t="s">
        <v>21</v>
      </c>
      <c r="M185">
        <v>21</v>
      </c>
      <c r="R185" s="7" t="str">
        <f>IF(EDATE(August[[#This Row],[Closed Date]],1)=31,"",EDATE(August[[#This Row],[Closed Date]],1))</f>
        <v/>
      </c>
    </row>
    <row r="186" spans="1:19" x14ac:dyDescent="0.25">
      <c r="A186" s="13" t="s">
        <v>217</v>
      </c>
      <c r="B186" s="6">
        <v>75202</v>
      </c>
      <c r="E186" t="s">
        <v>312</v>
      </c>
      <c r="F186" t="s">
        <v>22</v>
      </c>
      <c r="G186">
        <v>2</v>
      </c>
      <c r="H186" t="s">
        <v>28</v>
      </c>
      <c r="I186" t="s">
        <v>33</v>
      </c>
      <c r="J186" t="s">
        <v>40</v>
      </c>
      <c r="K186" s="9">
        <v>44790</v>
      </c>
      <c r="L186" t="s">
        <v>20</v>
      </c>
      <c r="M186">
        <v>28</v>
      </c>
      <c r="N186" t="s">
        <v>45</v>
      </c>
      <c r="O186">
        <v>37</v>
      </c>
      <c r="P186">
        <v>450</v>
      </c>
      <c r="Q186" s="7">
        <v>44795</v>
      </c>
      <c r="R186" s="7">
        <f>IF(EDATE(August[[#This Row],[Closed Date]],1)=31,"",EDATE(August[[#This Row],[Closed Date]],1))</f>
        <v>44826</v>
      </c>
      <c r="S186" t="s">
        <v>20</v>
      </c>
    </row>
    <row r="187" spans="1:19" x14ac:dyDescent="0.25">
      <c r="A187" s="13" t="s">
        <v>169</v>
      </c>
      <c r="B187" s="6">
        <v>75241</v>
      </c>
      <c r="E187" t="s">
        <v>283</v>
      </c>
      <c r="F187" t="s">
        <v>23</v>
      </c>
      <c r="G187">
        <v>6</v>
      </c>
      <c r="H187" t="s">
        <v>28</v>
      </c>
      <c r="I187" t="s">
        <v>53</v>
      </c>
      <c r="J187" t="s">
        <v>40</v>
      </c>
      <c r="K187" s="9">
        <v>44790</v>
      </c>
      <c r="L187" t="s">
        <v>20</v>
      </c>
      <c r="M187">
        <v>37</v>
      </c>
      <c r="N187" t="s">
        <v>54</v>
      </c>
      <c r="O187">
        <v>81</v>
      </c>
      <c r="P187">
        <v>20</v>
      </c>
      <c r="Q187" s="7">
        <v>44796</v>
      </c>
      <c r="R187" s="7">
        <f>IF(EDATE(August[[#This Row],[Closed Date]],1)=31,"",EDATE(August[[#This Row],[Closed Date]],1))</f>
        <v>44827</v>
      </c>
      <c r="S187" t="s">
        <v>20</v>
      </c>
    </row>
    <row r="188" spans="1:19" x14ac:dyDescent="0.25">
      <c r="A188" s="13" t="s">
        <v>117</v>
      </c>
      <c r="B188" s="6">
        <v>75224</v>
      </c>
      <c r="E188" t="s">
        <v>297</v>
      </c>
      <c r="F188" t="s">
        <v>22</v>
      </c>
      <c r="G188">
        <v>7</v>
      </c>
      <c r="H188" t="s">
        <v>29</v>
      </c>
      <c r="I188" t="s">
        <v>34</v>
      </c>
      <c r="J188" t="s">
        <v>44</v>
      </c>
      <c r="K188" s="9">
        <v>44790</v>
      </c>
      <c r="L188" t="s">
        <v>21</v>
      </c>
      <c r="R188" s="7" t="str">
        <f>IF(EDATE(August[[#This Row],[Closed Date]],1)=31,"",EDATE(August[[#This Row],[Closed Date]],1))</f>
        <v/>
      </c>
    </row>
    <row r="189" spans="1:19" x14ac:dyDescent="0.25">
      <c r="A189" s="13" t="s">
        <v>154</v>
      </c>
      <c r="B189" s="6">
        <v>75233</v>
      </c>
      <c r="E189" t="s">
        <v>272</v>
      </c>
      <c r="F189" t="s">
        <v>23</v>
      </c>
      <c r="G189">
        <v>5</v>
      </c>
      <c r="H189" t="s">
        <v>28</v>
      </c>
      <c r="I189" t="s">
        <v>53</v>
      </c>
      <c r="J189" t="s">
        <v>36</v>
      </c>
      <c r="K189" s="9">
        <v>44790</v>
      </c>
      <c r="L189" t="s">
        <v>21</v>
      </c>
      <c r="M189">
        <v>26</v>
      </c>
      <c r="R189" s="7" t="str">
        <f>IF(EDATE(August[[#This Row],[Closed Date]],1)=31,"",EDATE(August[[#This Row],[Closed Date]],1))</f>
        <v/>
      </c>
    </row>
    <row r="190" spans="1:19" x14ac:dyDescent="0.25">
      <c r="A190" s="13" t="s">
        <v>132</v>
      </c>
      <c r="B190" s="6">
        <v>75231</v>
      </c>
      <c r="E190" t="s">
        <v>304</v>
      </c>
      <c r="F190" t="s">
        <v>22</v>
      </c>
      <c r="G190">
        <v>3</v>
      </c>
      <c r="H190" t="s">
        <v>28</v>
      </c>
      <c r="I190" t="s">
        <v>33</v>
      </c>
      <c r="J190" t="s">
        <v>38</v>
      </c>
      <c r="K190" s="9">
        <v>44790</v>
      </c>
      <c r="L190" t="s">
        <v>21</v>
      </c>
      <c r="M190">
        <v>21</v>
      </c>
      <c r="R190" s="7" t="str">
        <f>IF(EDATE(August[[#This Row],[Closed Date]],1)=31,"",EDATE(August[[#This Row],[Closed Date]],1))</f>
        <v/>
      </c>
    </row>
    <row r="191" spans="1:19" x14ac:dyDescent="0.25">
      <c r="A191" s="13" t="s">
        <v>218</v>
      </c>
      <c r="B191" s="6">
        <v>75218</v>
      </c>
      <c r="E191" t="s">
        <v>294</v>
      </c>
      <c r="F191" t="s">
        <v>22</v>
      </c>
      <c r="G191">
        <v>5</v>
      </c>
      <c r="H191" t="s">
        <v>28</v>
      </c>
      <c r="I191" t="s">
        <v>33</v>
      </c>
      <c r="J191" t="s">
        <v>38</v>
      </c>
      <c r="K191" s="9">
        <v>44790</v>
      </c>
      <c r="L191" t="s">
        <v>20</v>
      </c>
      <c r="M191">
        <v>34</v>
      </c>
      <c r="N191" t="s">
        <v>46</v>
      </c>
      <c r="O191">
        <v>36</v>
      </c>
      <c r="P191">
        <v>100</v>
      </c>
      <c r="Q191" s="7">
        <v>44797</v>
      </c>
      <c r="R191" s="7">
        <f>IF(EDATE(August[[#This Row],[Closed Date]],1)=31,"",EDATE(August[[#This Row],[Closed Date]],1))</f>
        <v>44828</v>
      </c>
      <c r="S191" t="s">
        <v>20</v>
      </c>
    </row>
    <row r="192" spans="1:19" x14ac:dyDescent="0.25">
      <c r="A192" s="13" t="s">
        <v>121</v>
      </c>
      <c r="B192" s="6">
        <v>75237</v>
      </c>
      <c r="E192" t="s">
        <v>296</v>
      </c>
      <c r="F192" t="s">
        <v>23</v>
      </c>
      <c r="G192">
        <v>1</v>
      </c>
      <c r="H192" t="s">
        <v>28</v>
      </c>
      <c r="I192" t="s">
        <v>31</v>
      </c>
      <c r="J192" t="s">
        <v>38</v>
      </c>
      <c r="K192" s="9">
        <v>44790</v>
      </c>
      <c r="L192" t="s">
        <v>20</v>
      </c>
      <c r="Q192" s="7">
        <v>44790</v>
      </c>
      <c r="R192" s="7">
        <f>IF(EDATE(August[[#This Row],[Closed Date]],1)=31,"",EDATE(August[[#This Row],[Closed Date]],1))</f>
        <v>44821</v>
      </c>
      <c r="S192" t="s">
        <v>20</v>
      </c>
    </row>
    <row r="193" spans="1:19" x14ac:dyDescent="0.25">
      <c r="A193" s="13" t="s">
        <v>195</v>
      </c>
      <c r="B193" s="6">
        <v>75219</v>
      </c>
      <c r="E193" t="s">
        <v>292</v>
      </c>
      <c r="F193" t="s">
        <v>22</v>
      </c>
      <c r="H193" t="s">
        <v>28</v>
      </c>
      <c r="I193" t="s">
        <v>31</v>
      </c>
      <c r="J193" t="s">
        <v>38</v>
      </c>
      <c r="K193" s="9">
        <v>44790</v>
      </c>
      <c r="L193" t="s">
        <v>20</v>
      </c>
      <c r="Q193" s="7">
        <v>44790</v>
      </c>
      <c r="R193" s="7">
        <f>IF(EDATE(August[[#This Row],[Closed Date]],1)=31,"",EDATE(August[[#This Row],[Closed Date]],1))</f>
        <v>44821</v>
      </c>
      <c r="S193" t="s">
        <v>20</v>
      </c>
    </row>
    <row r="194" spans="1:19" x14ac:dyDescent="0.25">
      <c r="A194" s="13" t="s">
        <v>189</v>
      </c>
      <c r="B194" s="6">
        <v>75203</v>
      </c>
      <c r="E194" t="s">
        <v>292</v>
      </c>
      <c r="F194" t="s">
        <v>22</v>
      </c>
      <c r="G194">
        <v>5</v>
      </c>
      <c r="H194" t="s">
        <v>28</v>
      </c>
      <c r="I194" t="s">
        <v>53</v>
      </c>
      <c r="J194" t="s">
        <v>38</v>
      </c>
      <c r="K194" s="9">
        <v>44790</v>
      </c>
      <c r="L194" t="s">
        <v>21</v>
      </c>
      <c r="M194">
        <v>14</v>
      </c>
      <c r="R194" s="7" t="str">
        <f>IF(EDATE(August[[#This Row],[Closed Date]],1)=31,"",EDATE(August[[#This Row],[Closed Date]],1))</f>
        <v/>
      </c>
    </row>
    <row r="195" spans="1:19" x14ac:dyDescent="0.25">
      <c r="A195" s="13" t="s">
        <v>169</v>
      </c>
      <c r="B195" s="6">
        <v>75240</v>
      </c>
      <c r="E195" t="s">
        <v>287</v>
      </c>
      <c r="F195" t="s">
        <v>23</v>
      </c>
      <c r="G195">
        <v>10</v>
      </c>
      <c r="H195" t="s">
        <v>32</v>
      </c>
      <c r="I195" t="s">
        <v>34</v>
      </c>
      <c r="K195" s="9">
        <v>44790</v>
      </c>
      <c r="L195" t="s">
        <v>21</v>
      </c>
      <c r="R195" s="7" t="str">
        <f>IF(EDATE(August[[#This Row],[Closed Date]],1)=31,"",EDATE(August[[#This Row],[Closed Date]],1))</f>
        <v/>
      </c>
    </row>
    <row r="196" spans="1:19" x14ac:dyDescent="0.25">
      <c r="A196" s="13" t="s">
        <v>93</v>
      </c>
      <c r="B196" s="6">
        <v>75237</v>
      </c>
      <c r="E196" t="s">
        <v>290</v>
      </c>
      <c r="F196" t="s">
        <v>23</v>
      </c>
      <c r="G196">
        <v>4</v>
      </c>
      <c r="H196" t="s">
        <v>32</v>
      </c>
      <c r="I196" t="s">
        <v>53</v>
      </c>
      <c r="K196" s="9">
        <v>44790</v>
      </c>
      <c r="L196" t="s">
        <v>21</v>
      </c>
      <c r="M196">
        <v>19</v>
      </c>
      <c r="R196" s="7" t="str">
        <f>IF(EDATE(August[[#This Row],[Closed Date]],1)=31,"",EDATE(August[[#This Row],[Closed Date]],1))</f>
        <v/>
      </c>
    </row>
    <row r="197" spans="1:19" x14ac:dyDescent="0.25">
      <c r="A197" s="13" t="s">
        <v>120</v>
      </c>
      <c r="B197" s="6">
        <v>75235</v>
      </c>
      <c r="E197" t="s">
        <v>284</v>
      </c>
      <c r="F197" t="s">
        <v>23</v>
      </c>
      <c r="G197">
        <v>8</v>
      </c>
      <c r="H197" t="s">
        <v>28</v>
      </c>
      <c r="I197" t="s">
        <v>31</v>
      </c>
      <c r="K197" s="9">
        <v>44790</v>
      </c>
      <c r="L197" t="s">
        <v>20</v>
      </c>
      <c r="Q197" s="7">
        <v>44791</v>
      </c>
      <c r="R197" s="7">
        <f>IF(EDATE(August[[#This Row],[Closed Date]],1)=31,"",EDATE(August[[#This Row],[Closed Date]],1))</f>
        <v>44822</v>
      </c>
      <c r="S197" t="s">
        <v>20</v>
      </c>
    </row>
    <row r="198" spans="1:19" x14ac:dyDescent="0.25">
      <c r="A198" s="13" t="s">
        <v>248</v>
      </c>
      <c r="B198" s="6">
        <v>75287</v>
      </c>
      <c r="E198" t="s">
        <v>306</v>
      </c>
      <c r="F198" t="s">
        <v>23</v>
      </c>
      <c r="G198">
        <v>4</v>
      </c>
      <c r="H198" t="s">
        <v>28</v>
      </c>
      <c r="I198" t="s">
        <v>53</v>
      </c>
      <c r="J198" t="s">
        <v>42</v>
      </c>
      <c r="K198" s="9">
        <v>44791</v>
      </c>
      <c r="L198" t="s">
        <v>20</v>
      </c>
      <c r="M198">
        <v>31</v>
      </c>
      <c r="N198" t="s">
        <v>54</v>
      </c>
      <c r="O198">
        <v>79</v>
      </c>
      <c r="P198">
        <v>50</v>
      </c>
      <c r="Q198" s="7">
        <v>44796</v>
      </c>
      <c r="R198" s="7">
        <f>IF(EDATE(August[[#This Row],[Closed Date]],1)=31,"",EDATE(August[[#This Row],[Closed Date]],1))</f>
        <v>44827</v>
      </c>
      <c r="S198" t="s">
        <v>20</v>
      </c>
    </row>
    <row r="199" spans="1:19" x14ac:dyDescent="0.25">
      <c r="A199" s="13" t="s">
        <v>196</v>
      </c>
      <c r="B199" s="6">
        <v>75226</v>
      </c>
      <c r="E199" t="s">
        <v>295</v>
      </c>
      <c r="F199" t="s">
        <v>22</v>
      </c>
      <c r="G199">
        <v>11</v>
      </c>
      <c r="H199" t="s">
        <v>28</v>
      </c>
      <c r="I199" t="s">
        <v>33</v>
      </c>
      <c r="J199" t="s">
        <v>39</v>
      </c>
      <c r="K199" s="9">
        <v>44791</v>
      </c>
      <c r="L199" t="s">
        <v>20</v>
      </c>
      <c r="M199">
        <v>27</v>
      </c>
      <c r="N199" t="s">
        <v>320</v>
      </c>
      <c r="O199">
        <v>43</v>
      </c>
      <c r="P199">
        <v>400</v>
      </c>
      <c r="Q199" s="7">
        <v>44797</v>
      </c>
      <c r="R199" s="7">
        <f>IF(EDATE(August[[#This Row],[Closed Date]],1)=31,"",EDATE(August[[#This Row],[Closed Date]],1))</f>
        <v>44828</v>
      </c>
      <c r="S199" t="s">
        <v>20</v>
      </c>
    </row>
    <row r="200" spans="1:19" x14ac:dyDescent="0.25">
      <c r="A200" s="13" t="s">
        <v>249</v>
      </c>
      <c r="B200" s="6">
        <v>75229</v>
      </c>
      <c r="E200" t="s">
        <v>266</v>
      </c>
      <c r="F200" t="s">
        <v>22</v>
      </c>
      <c r="G200">
        <v>10</v>
      </c>
      <c r="H200" t="s">
        <v>28</v>
      </c>
      <c r="I200" t="s">
        <v>33</v>
      </c>
      <c r="J200" t="s">
        <v>40</v>
      </c>
      <c r="K200" s="9">
        <v>44791</v>
      </c>
      <c r="L200" t="s">
        <v>20</v>
      </c>
      <c r="M200">
        <v>30</v>
      </c>
      <c r="N200" t="s">
        <v>45</v>
      </c>
      <c r="O200">
        <v>40</v>
      </c>
      <c r="P200">
        <v>350</v>
      </c>
      <c r="Q200" s="7">
        <v>44797</v>
      </c>
      <c r="R200" s="7">
        <f>IF(EDATE(August[[#This Row],[Closed Date]],1)=31,"",EDATE(August[[#This Row],[Closed Date]],1))</f>
        <v>44828</v>
      </c>
      <c r="S200" t="s">
        <v>20</v>
      </c>
    </row>
    <row r="201" spans="1:19" x14ac:dyDescent="0.25">
      <c r="A201" s="13" t="s">
        <v>260</v>
      </c>
      <c r="B201" s="6">
        <v>75226</v>
      </c>
      <c r="E201" t="s">
        <v>303</v>
      </c>
      <c r="F201" t="s">
        <v>23</v>
      </c>
      <c r="G201">
        <v>16</v>
      </c>
      <c r="H201" t="s">
        <v>28</v>
      </c>
      <c r="I201" t="s">
        <v>31</v>
      </c>
      <c r="J201" t="s">
        <v>40</v>
      </c>
      <c r="K201" s="9">
        <v>44791</v>
      </c>
      <c r="L201" t="s">
        <v>20</v>
      </c>
      <c r="Q201" s="7">
        <v>44791</v>
      </c>
      <c r="R201" s="7">
        <f>IF(EDATE(August[[#This Row],[Closed Date]],1)=31,"",EDATE(August[[#This Row],[Closed Date]],1))</f>
        <v>44822</v>
      </c>
      <c r="S201" t="s">
        <v>20</v>
      </c>
    </row>
    <row r="202" spans="1:19" x14ac:dyDescent="0.25">
      <c r="A202" t="s">
        <v>232</v>
      </c>
      <c r="B202" s="6">
        <v>75249</v>
      </c>
      <c r="E202" t="s">
        <v>301</v>
      </c>
      <c r="F202" t="s">
        <v>22</v>
      </c>
      <c r="G202">
        <v>5</v>
      </c>
      <c r="H202" t="s">
        <v>28</v>
      </c>
      <c r="I202" t="s">
        <v>53</v>
      </c>
      <c r="J202" t="s">
        <v>40</v>
      </c>
      <c r="K202" s="9">
        <v>44791</v>
      </c>
      <c r="L202" t="s">
        <v>21</v>
      </c>
      <c r="M202">
        <v>27</v>
      </c>
      <c r="R202" s="7" t="str">
        <f>IF(EDATE(August[[#This Row],[Closed Date]],1)=31,"",EDATE(August[[#This Row],[Closed Date]],1))</f>
        <v/>
      </c>
    </row>
    <row r="203" spans="1:19" x14ac:dyDescent="0.25">
      <c r="A203" s="13" t="s">
        <v>234</v>
      </c>
      <c r="B203" s="6">
        <v>75287</v>
      </c>
      <c r="E203" t="s">
        <v>298</v>
      </c>
      <c r="F203" t="s">
        <v>23</v>
      </c>
      <c r="G203">
        <v>6</v>
      </c>
      <c r="H203" t="s">
        <v>29</v>
      </c>
      <c r="I203" t="s">
        <v>34</v>
      </c>
      <c r="J203" t="s">
        <v>43</v>
      </c>
      <c r="K203" s="9">
        <v>44791</v>
      </c>
      <c r="L203" t="s">
        <v>21</v>
      </c>
      <c r="R203" s="7" t="str">
        <f>IF(EDATE(August[[#This Row],[Closed Date]],1)=31,"",EDATE(August[[#This Row],[Closed Date]],1))</f>
        <v/>
      </c>
    </row>
    <row r="204" spans="1:19" x14ac:dyDescent="0.25">
      <c r="A204" s="13" t="s">
        <v>203</v>
      </c>
      <c r="B204" s="6">
        <v>75228</v>
      </c>
      <c r="E204" t="s">
        <v>287</v>
      </c>
      <c r="F204" t="s">
        <v>23</v>
      </c>
      <c r="G204">
        <v>4</v>
      </c>
      <c r="H204" t="s">
        <v>28</v>
      </c>
      <c r="I204" t="s">
        <v>33</v>
      </c>
      <c r="J204" t="s">
        <v>36</v>
      </c>
      <c r="K204" s="9">
        <v>44791</v>
      </c>
      <c r="L204" t="s">
        <v>21</v>
      </c>
      <c r="M204">
        <v>13</v>
      </c>
      <c r="R204" s="7" t="str">
        <f>IF(EDATE(August[[#This Row],[Closed Date]],1)=31,"",EDATE(August[[#This Row],[Closed Date]],1))</f>
        <v/>
      </c>
    </row>
    <row r="205" spans="1:19" x14ac:dyDescent="0.25">
      <c r="A205" s="13" t="s">
        <v>193</v>
      </c>
      <c r="B205" s="6">
        <v>75223</v>
      </c>
      <c r="E205" t="s">
        <v>287</v>
      </c>
      <c r="F205" t="s">
        <v>23</v>
      </c>
      <c r="G205">
        <v>6</v>
      </c>
      <c r="H205" t="s">
        <v>28</v>
      </c>
      <c r="I205" t="s">
        <v>33</v>
      </c>
      <c r="J205" t="s">
        <v>38</v>
      </c>
      <c r="K205" s="9">
        <v>44791</v>
      </c>
      <c r="L205" t="s">
        <v>21</v>
      </c>
      <c r="M205">
        <v>18</v>
      </c>
      <c r="R205" s="7" t="str">
        <f>IF(EDATE(August[[#This Row],[Closed Date]],1)=31,"",EDATE(August[[#This Row],[Closed Date]],1))</f>
        <v/>
      </c>
    </row>
    <row r="206" spans="1:19" x14ac:dyDescent="0.25">
      <c r="A206" s="13" t="s">
        <v>194</v>
      </c>
      <c r="B206" s="6">
        <v>75287</v>
      </c>
      <c r="E206" t="s">
        <v>318</v>
      </c>
      <c r="F206" t="s">
        <v>23</v>
      </c>
      <c r="G206">
        <v>3</v>
      </c>
      <c r="H206" t="s">
        <v>28</v>
      </c>
      <c r="I206" t="s">
        <v>33</v>
      </c>
      <c r="J206" t="s">
        <v>38</v>
      </c>
      <c r="K206" s="9">
        <v>44791</v>
      </c>
      <c r="L206" t="s">
        <v>21</v>
      </c>
      <c r="M206">
        <v>20</v>
      </c>
      <c r="R206" s="7" t="str">
        <f>IF(EDATE(August[[#This Row],[Closed Date]],1)=31,"",EDATE(August[[#This Row],[Closed Date]],1))</f>
        <v/>
      </c>
    </row>
    <row r="207" spans="1:19" x14ac:dyDescent="0.25">
      <c r="A207" s="13" t="s">
        <v>95</v>
      </c>
      <c r="B207" s="6">
        <v>75226</v>
      </c>
      <c r="E207" t="s">
        <v>283</v>
      </c>
      <c r="F207" t="s">
        <v>22</v>
      </c>
      <c r="G207">
        <v>3</v>
      </c>
      <c r="H207" t="s">
        <v>28</v>
      </c>
      <c r="I207" t="s">
        <v>31</v>
      </c>
      <c r="J207" t="s">
        <v>38</v>
      </c>
      <c r="K207" s="9">
        <v>44791</v>
      </c>
      <c r="L207" t="s">
        <v>20</v>
      </c>
      <c r="Q207" s="7">
        <v>44791</v>
      </c>
      <c r="R207" s="7">
        <f>IF(EDATE(August[[#This Row],[Closed Date]],1)=31,"",EDATE(August[[#This Row],[Closed Date]],1))</f>
        <v>44822</v>
      </c>
      <c r="S207" t="s">
        <v>20</v>
      </c>
    </row>
    <row r="208" spans="1:19" x14ac:dyDescent="0.25">
      <c r="A208" s="13" t="s">
        <v>114</v>
      </c>
      <c r="B208" s="6">
        <v>75229</v>
      </c>
      <c r="E208" t="s">
        <v>267</v>
      </c>
      <c r="F208" t="s">
        <v>23</v>
      </c>
      <c r="G208">
        <v>4</v>
      </c>
      <c r="H208" t="s">
        <v>28</v>
      </c>
      <c r="I208" t="s">
        <v>31</v>
      </c>
      <c r="J208" t="s">
        <v>38</v>
      </c>
      <c r="K208" s="9">
        <v>44791</v>
      </c>
      <c r="L208" t="s">
        <v>20</v>
      </c>
      <c r="Q208" s="7">
        <v>44791</v>
      </c>
      <c r="R208" s="7">
        <f>IF(EDATE(August[[#This Row],[Closed Date]],1)=31,"",EDATE(August[[#This Row],[Closed Date]],1))</f>
        <v>44822</v>
      </c>
      <c r="S208" t="s">
        <v>20</v>
      </c>
    </row>
    <row r="209" spans="1:19" x14ac:dyDescent="0.25">
      <c r="A209" t="s">
        <v>215</v>
      </c>
      <c r="B209" s="6">
        <v>75226</v>
      </c>
      <c r="E209" t="s">
        <v>277</v>
      </c>
      <c r="F209" t="s">
        <v>22</v>
      </c>
      <c r="G209">
        <v>5</v>
      </c>
      <c r="H209" t="s">
        <v>28</v>
      </c>
      <c r="I209" t="s">
        <v>53</v>
      </c>
      <c r="J209" t="s">
        <v>38</v>
      </c>
      <c r="K209" s="9">
        <v>44791</v>
      </c>
      <c r="L209" t="s">
        <v>21</v>
      </c>
      <c r="M209">
        <v>23</v>
      </c>
      <c r="R209" s="7" t="str">
        <f>IF(EDATE(August[[#This Row],[Closed Date]],1)=31,"",EDATE(August[[#This Row],[Closed Date]],1))</f>
        <v/>
      </c>
    </row>
    <row r="210" spans="1:19" x14ac:dyDescent="0.25">
      <c r="A210" s="13" t="s">
        <v>200</v>
      </c>
      <c r="B210" s="6">
        <v>75214</v>
      </c>
      <c r="E210" t="s">
        <v>300</v>
      </c>
      <c r="F210" t="s">
        <v>22</v>
      </c>
      <c r="G210">
        <v>8</v>
      </c>
      <c r="H210" t="s">
        <v>28</v>
      </c>
      <c r="I210" t="s">
        <v>53</v>
      </c>
      <c r="J210" t="s">
        <v>41</v>
      </c>
      <c r="K210" s="9">
        <v>44792</v>
      </c>
      <c r="L210" t="s">
        <v>21</v>
      </c>
      <c r="M210">
        <v>21</v>
      </c>
      <c r="R210" s="7" t="str">
        <f>IF(EDATE(August[[#This Row],[Closed Date]],1)=31,"",EDATE(August[[#This Row],[Closed Date]],1))</f>
        <v/>
      </c>
    </row>
    <row r="211" spans="1:19" x14ac:dyDescent="0.25">
      <c r="A211" s="13" t="s">
        <v>218</v>
      </c>
      <c r="B211" s="6">
        <v>75287</v>
      </c>
      <c r="E211" t="s">
        <v>280</v>
      </c>
      <c r="F211" t="s">
        <v>23</v>
      </c>
      <c r="G211">
        <v>6</v>
      </c>
      <c r="H211" t="s">
        <v>28</v>
      </c>
      <c r="I211" t="s">
        <v>33</v>
      </c>
      <c r="J211" t="s">
        <v>39</v>
      </c>
      <c r="K211" s="9">
        <v>44792</v>
      </c>
      <c r="L211" t="s">
        <v>21</v>
      </c>
      <c r="M211">
        <v>18</v>
      </c>
      <c r="R211" s="7" t="str">
        <f>IF(EDATE(August[[#This Row],[Closed Date]],1)=31,"",EDATE(August[[#This Row],[Closed Date]],1))</f>
        <v/>
      </c>
    </row>
    <row r="212" spans="1:19" x14ac:dyDescent="0.25">
      <c r="A212" s="13" t="s">
        <v>149</v>
      </c>
      <c r="B212" s="6">
        <v>75201</v>
      </c>
      <c r="E212" t="s">
        <v>278</v>
      </c>
      <c r="F212" t="s">
        <v>22</v>
      </c>
      <c r="G212">
        <v>5</v>
      </c>
      <c r="H212" t="s">
        <v>28</v>
      </c>
      <c r="I212" t="s">
        <v>33</v>
      </c>
      <c r="J212" t="s">
        <v>40</v>
      </c>
      <c r="K212" s="9">
        <v>44792</v>
      </c>
      <c r="L212" t="s">
        <v>21</v>
      </c>
      <c r="M212">
        <v>21</v>
      </c>
      <c r="R212" s="7" t="str">
        <f>IF(EDATE(August[[#This Row],[Closed Date]],1)=31,"",EDATE(August[[#This Row],[Closed Date]],1))</f>
        <v/>
      </c>
    </row>
    <row r="213" spans="1:19" x14ac:dyDescent="0.25">
      <c r="A213" s="4" t="s">
        <v>133</v>
      </c>
      <c r="B213" s="6">
        <v>75219</v>
      </c>
      <c r="E213" t="s">
        <v>269</v>
      </c>
      <c r="F213" t="s">
        <v>22</v>
      </c>
      <c r="G213">
        <v>4</v>
      </c>
      <c r="H213" t="s">
        <v>29</v>
      </c>
      <c r="I213" t="s">
        <v>31</v>
      </c>
      <c r="J213" t="s">
        <v>43</v>
      </c>
      <c r="K213" s="9">
        <v>44792</v>
      </c>
      <c r="L213" t="s">
        <v>20</v>
      </c>
      <c r="Q213" s="7">
        <v>44792</v>
      </c>
      <c r="R213" s="7">
        <f>IF(EDATE(August[[#This Row],[Closed Date]],1)=31,"",EDATE(August[[#This Row],[Closed Date]],1))</f>
        <v>44823</v>
      </c>
      <c r="S213" t="s">
        <v>21</v>
      </c>
    </row>
    <row r="214" spans="1:19" x14ac:dyDescent="0.25">
      <c r="A214" s="6" t="s">
        <v>239</v>
      </c>
      <c r="B214" s="6">
        <v>75220</v>
      </c>
      <c r="E214" t="s">
        <v>294</v>
      </c>
      <c r="F214" t="s">
        <v>23</v>
      </c>
      <c r="G214">
        <v>3</v>
      </c>
      <c r="H214" t="s">
        <v>28</v>
      </c>
      <c r="I214" t="s">
        <v>33</v>
      </c>
      <c r="J214" t="s">
        <v>36</v>
      </c>
      <c r="K214" s="9">
        <v>44792</v>
      </c>
      <c r="L214" t="s">
        <v>21</v>
      </c>
      <c r="M214">
        <v>23</v>
      </c>
      <c r="R214" s="7" t="str">
        <f>IF(EDATE(August[[#This Row],[Closed Date]],1)=31,"",EDATE(August[[#This Row],[Closed Date]],1))</f>
        <v/>
      </c>
    </row>
    <row r="215" spans="1:19" x14ac:dyDescent="0.25">
      <c r="A215" s="6" t="s">
        <v>206</v>
      </c>
      <c r="B215" s="6">
        <v>75244</v>
      </c>
      <c r="E215" t="s">
        <v>276</v>
      </c>
      <c r="F215" t="s">
        <v>23</v>
      </c>
      <c r="G215">
        <v>6</v>
      </c>
      <c r="H215" t="s">
        <v>28</v>
      </c>
      <c r="I215" t="s">
        <v>31</v>
      </c>
      <c r="J215" t="s">
        <v>36</v>
      </c>
      <c r="K215" s="9">
        <v>44792</v>
      </c>
      <c r="L215" t="s">
        <v>20</v>
      </c>
      <c r="Q215" s="7">
        <v>44792</v>
      </c>
      <c r="R215" s="7">
        <f>IF(EDATE(August[[#This Row],[Closed Date]],1)=31,"",EDATE(August[[#This Row],[Closed Date]],1))</f>
        <v>44823</v>
      </c>
      <c r="S215" t="s">
        <v>20</v>
      </c>
    </row>
    <row r="216" spans="1:19" x14ac:dyDescent="0.25">
      <c r="A216" s="6" t="s">
        <v>99</v>
      </c>
      <c r="B216" s="6">
        <v>75241</v>
      </c>
      <c r="E216" t="s">
        <v>298</v>
      </c>
      <c r="F216" t="s">
        <v>22</v>
      </c>
      <c r="G216">
        <v>1</v>
      </c>
      <c r="H216" t="s">
        <v>28</v>
      </c>
      <c r="I216" t="s">
        <v>53</v>
      </c>
      <c r="J216" t="s">
        <v>36</v>
      </c>
      <c r="K216" s="9">
        <v>44792</v>
      </c>
      <c r="L216" t="s">
        <v>21</v>
      </c>
      <c r="M216">
        <v>25</v>
      </c>
      <c r="R216" s="7" t="str">
        <f>IF(EDATE(August[[#This Row],[Closed Date]],1)=31,"",EDATE(August[[#This Row],[Closed Date]],1))</f>
        <v/>
      </c>
    </row>
    <row r="217" spans="1:19" x14ac:dyDescent="0.25">
      <c r="A217" s="6" t="s">
        <v>160</v>
      </c>
      <c r="B217" s="6">
        <v>75253</v>
      </c>
      <c r="E217" t="s">
        <v>286</v>
      </c>
      <c r="F217" t="s">
        <v>23</v>
      </c>
      <c r="G217">
        <v>11</v>
      </c>
      <c r="H217" t="s">
        <v>28</v>
      </c>
      <c r="I217" t="s">
        <v>31</v>
      </c>
      <c r="J217" t="s">
        <v>38</v>
      </c>
      <c r="K217" s="9">
        <v>44792</v>
      </c>
      <c r="L217" t="s">
        <v>20</v>
      </c>
      <c r="Q217" s="7">
        <v>44793</v>
      </c>
      <c r="R217" s="7">
        <f>IF(EDATE(August[[#This Row],[Closed Date]],1)=31,"",EDATE(August[[#This Row],[Closed Date]],1))</f>
        <v>44824</v>
      </c>
      <c r="S217" t="s">
        <v>20</v>
      </c>
    </row>
    <row r="218" spans="1:19" x14ac:dyDescent="0.25">
      <c r="A218" s="6" t="s">
        <v>258</v>
      </c>
      <c r="B218" s="6">
        <v>75212</v>
      </c>
      <c r="E218" t="s">
        <v>290</v>
      </c>
      <c r="F218" t="s">
        <v>22</v>
      </c>
      <c r="G218">
        <v>2</v>
      </c>
      <c r="H218" t="s">
        <v>30</v>
      </c>
      <c r="I218" t="s">
        <v>31</v>
      </c>
      <c r="K218" s="9">
        <v>44792</v>
      </c>
      <c r="L218" t="s">
        <v>20</v>
      </c>
      <c r="Q218" s="7">
        <v>44792</v>
      </c>
      <c r="R218" s="7">
        <f>IF(EDATE(August[[#This Row],[Closed Date]],1)=31,"",EDATE(August[[#This Row],[Closed Date]],1))</f>
        <v>44823</v>
      </c>
      <c r="S218" t="s">
        <v>20</v>
      </c>
    </row>
    <row r="219" spans="1:19" x14ac:dyDescent="0.25">
      <c r="A219" s="6" t="s">
        <v>101</v>
      </c>
      <c r="B219" s="6">
        <v>75220</v>
      </c>
      <c r="E219" t="s">
        <v>304</v>
      </c>
      <c r="F219" t="s">
        <v>22</v>
      </c>
      <c r="G219">
        <v>3</v>
      </c>
      <c r="H219" t="s">
        <v>30</v>
      </c>
      <c r="I219" t="s">
        <v>31</v>
      </c>
      <c r="K219" s="9">
        <v>44792</v>
      </c>
      <c r="L219" t="s">
        <v>20</v>
      </c>
      <c r="Q219" s="7">
        <v>44792</v>
      </c>
      <c r="R219" s="7">
        <f>IF(EDATE(August[[#This Row],[Closed Date]],1)=31,"",EDATE(August[[#This Row],[Closed Date]],1))</f>
        <v>44823</v>
      </c>
      <c r="S219" t="s">
        <v>20</v>
      </c>
    </row>
    <row r="220" spans="1:19" x14ac:dyDescent="0.25">
      <c r="A220" s="6" t="s">
        <v>137</v>
      </c>
      <c r="B220" s="6">
        <v>75201</v>
      </c>
      <c r="E220" t="s">
        <v>268</v>
      </c>
      <c r="F220" t="s">
        <v>22</v>
      </c>
      <c r="G220">
        <v>7</v>
      </c>
      <c r="H220" t="s">
        <v>32</v>
      </c>
      <c r="I220" t="s">
        <v>31</v>
      </c>
      <c r="K220" s="9">
        <v>44792</v>
      </c>
      <c r="L220" t="s">
        <v>20</v>
      </c>
      <c r="Q220" s="7">
        <v>44792</v>
      </c>
      <c r="R220" s="7">
        <f>IF(EDATE(August[[#This Row],[Closed Date]],1)=31,"",EDATE(August[[#This Row],[Closed Date]],1))</f>
        <v>44823</v>
      </c>
      <c r="S220" t="s">
        <v>20</v>
      </c>
    </row>
    <row r="221" spans="1:19" x14ac:dyDescent="0.25">
      <c r="A221" s="6" t="s">
        <v>140</v>
      </c>
      <c r="B221" s="6">
        <v>75211</v>
      </c>
      <c r="E221" t="s">
        <v>285</v>
      </c>
      <c r="F221" t="s">
        <v>23</v>
      </c>
      <c r="G221">
        <v>5</v>
      </c>
      <c r="H221" t="s">
        <v>28</v>
      </c>
      <c r="I221" t="s">
        <v>31</v>
      </c>
      <c r="K221" s="9">
        <v>44792</v>
      </c>
      <c r="L221" t="s">
        <v>20</v>
      </c>
      <c r="Q221" s="7">
        <v>44792</v>
      </c>
      <c r="R221" s="7">
        <f>IF(EDATE(August[[#This Row],[Closed Date]],1)=31,"",EDATE(August[[#This Row],[Closed Date]],1))</f>
        <v>44823</v>
      </c>
      <c r="S221" t="s">
        <v>20</v>
      </c>
    </row>
    <row r="222" spans="1:19" x14ac:dyDescent="0.25">
      <c r="A222" s="6" t="s">
        <v>190</v>
      </c>
      <c r="B222" s="6">
        <v>75235</v>
      </c>
      <c r="E222" t="s">
        <v>285</v>
      </c>
      <c r="F222" t="s">
        <v>23</v>
      </c>
      <c r="G222">
        <v>5</v>
      </c>
      <c r="H222" t="s">
        <v>32</v>
      </c>
      <c r="I222" t="s">
        <v>34</v>
      </c>
      <c r="J222" t="s">
        <v>52</v>
      </c>
      <c r="K222" s="9">
        <v>44793</v>
      </c>
      <c r="L222" t="s">
        <v>21</v>
      </c>
      <c r="R222" s="7" t="str">
        <f>IF(EDATE(August[[#This Row],[Closed Date]],1)=31,"",EDATE(August[[#This Row],[Closed Date]],1))</f>
        <v/>
      </c>
    </row>
    <row r="223" spans="1:19" x14ac:dyDescent="0.25">
      <c r="A223" s="6" t="s">
        <v>209</v>
      </c>
      <c r="B223" s="6">
        <v>75249</v>
      </c>
      <c r="E223" t="s">
        <v>319</v>
      </c>
      <c r="F223" t="s">
        <v>22</v>
      </c>
      <c r="G223">
        <v>14</v>
      </c>
      <c r="H223" t="s">
        <v>32</v>
      </c>
      <c r="I223" t="s">
        <v>34</v>
      </c>
      <c r="J223" t="s">
        <v>52</v>
      </c>
      <c r="K223" s="9">
        <v>44793</v>
      </c>
      <c r="L223" t="s">
        <v>21</v>
      </c>
      <c r="R223" s="7" t="str">
        <f>IF(EDATE(August[[#This Row],[Closed Date]],1)=31,"",EDATE(August[[#This Row],[Closed Date]],1))</f>
        <v/>
      </c>
    </row>
    <row r="224" spans="1:19" x14ac:dyDescent="0.25">
      <c r="A224" s="6" t="s">
        <v>63</v>
      </c>
      <c r="B224" s="6">
        <v>75215</v>
      </c>
      <c r="E224" t="s">
        <v>276</v>
      </c>
      <c r="F224" t="s">
        <v>23</v>
      </c>
      <c r="G224">
        <v>6</v>
      </c>
      <c r="H224" t="s">
        <v>28</v>
      </c>
      <c r="I224" t="s">
        <v>33</v>
      </c>
      <c r="J224" t="s">
        <v>41</v>
      </c>
      <c r="K224" s="9">
        <v>44793</v>
      </c>
      <c r="L224" t="s">
        <v>21</v>
      </c>
      <c r="M224">
        <v>17</v>
      </c>
      <c r="R224" s="7" t="str">
        <f>IF(EDATE(August[[#This Row],[Closed Date]],1)=31,"",EDATE(August[[#This Row],[Closed Date]],1))</f>
        <v/>
      </c>
    </row>
    <row r="225" spans="1:19" x14ac:dyDescent="0.25">
      <c r="A225" s="6" t="s">
        <v>114</v>
      </c>
      <c r="B225" s="6">
        <v>75236</v>
      </c>
      <c r="E225" t="s">
        <v>269</v>
      </c>
      <c r="F225" t="s">
        <v>22</v>
      </c>
      <c r="G225">
        <v>9</v>
      </c>
      <c r="H225" t="s">
        <v>28</v>
      </c>
      <c r="I225" t="s">
        <v>53</v>
      </c>
      <c r="J225" t="s">
        <v>42</v>
      </c>
      <c r="K225" s="9">
        <v>44793</v>
      </c>
      <c r="L225" t="s">
        <v>21</v>
      </c>
      <c r="M225">
        <v>23</v>
      </c>
      <c r="R225" s="7" t="str">
        <f>IF(EDATE(August[[#This Row],[Closed Date]],1)=31,"",EDATE(August[[#This Row],[Closed Date]],1))</f>
        <v/>
      </c>
    </row>
    <row r="226" spans="1:19" x14ac:dyDescent="0.25">
      <c r="A226" s="6" t="s">
        <v>146</v>
      </c>
      <c r="B226" s="6">
        <v>75219</v>
      </c>
      <c r="E226" t="s">
        <v>297</v>
      </c>
      <c r="F226" t="s">
        <v>23</v>
      </c>
      <c r="G226">
        <v>4</v>
      </c>
      <c r="H226" t="s">
        <v>28</v>
      </c>
      <c r="I226" t="s">
        <v>33</v>
      </c>
      <c r="J226" t="s">
        <v>40</v>
      </c>
      <c r="K226" s="9">
        <v>44793</v>
      </c>
      <c r="L226" t="s">
        <v>21</v>
      </c>
      <c r="M226">
        <v>14</v>
      </c>
      <c r="R226" s="7" t="str">
        <f>IF(EDATE(August[[#This Row],[Closed Date]],1)=31,"",EDATE(August[[#This Row],[Closed Date]],1))</f>
        <v/>
      </c>
    </row>
    <row r="227" spans="1:19" x14ac:dyDescent="0.25">
      <c r="A227" s="6" t="s">
        <v>226</v>
      </c>
      <c r="B227" s="6">
        <v>75080</v>
      </c>
      <c r="E227" t="s">
        <v>277</v>
      </c>
      <c r="F227" t="s">
        <v>22</v>
      </c>
      <c r="G227">
        <v>8</v>
      </c>
      <c r="H227" t="s">
        <v>28</v>
      </c>
      <c r="I227" t="s">
        <v>33</v>
      </c>
      <c r="J227" t="s">
        <v>40</v>
      </c>
      <c r="K227" s="9">
        <v>44793</v>
      </c>
      <c r="L227" t="s">
        <v>21</v>
      </c>
      <c r="M227">
        <v>16</v>
      </c>
      <c r="R227" s="7" t="str">
        <f>IF(EDATE(August[[#This Row],[Closed Date]],1)=31,"",EDATE(August[[#This Row],[Closed Date]],1))</f>
        <v/>
      </c>
    </row>
    <row r="228" spans="1:19" x14ac:dyDescent="0.25">
      <c r="A228" s="6" t="s">
        <v>171</v>
      </c>
      <c r="B228" s="6">
        <v>75236</v>
      </c>
      <c r="E228" t="s">
        <v>270</v>
      </c>
      <c r="F228" t="s">
        <v>22</v>
      </c>
      <c r="G228">
        <v>2</v>
      </c>
      <c r="H228" t="s">
        <v>28</v>
      </c>
      <c r="I228" t="s">
        <v>33</v>
      </c>
      <c r="J228" t="s">
        <v>36</v>
      </c>
      <c r="K228" s="9">
        <v>44793</v>
      </c>
      <c r="L228" t="s">
        <v>20</v>
      </c>
      <c r="M228">
        <v>24</v>
      </c>
      <c r="N228" t="s">
        <v>55</v>
      </c>
      <c r="O228">
        <v>65</v>
      </c>
      <c r="P228">
        <v>150</v>
      </c>
      <c r="Q228" s="7">
        <v>44798</v>
      </c>
      <c r="R228" s="7">
        <f>IF(EDATE(August[[#This Row],[Closed Date]],1)=31,"",EDATE(August[[#This Row],[Closed Date]],1))</f>
        <v>44829</v>
      </c>
      <c r="S228" t="s">
        <v>20</v>
      </c>
    </row>
    <row r="229" spans="1:19" x14ac:dyDescent="0.25">
      <c r="A229" s="6" t="s">
        <v>200</v>
      </c>
      <c r="B229" s="6">
        <v>75244</v>
      </c>
      <c r="E229" t="s">
        <v>298</v>
      </c>
      <c r="F229" t="s">
        <v>23</v>
      </c>
      <c r="G229">
        <v>6</v>
      </c>
      <c r="H229" t="s">
        <v>28</v>
      </c>
      <c r="I229" t="s">
        <v>33</v>
      </c>
      <c r="J229" t="s">
        <v>38</v>
      </c>
      <c r="K229" s="9">
        <v>44793</v>
      </c>
      <c r="L229" t="s">
        <v>20</v>
      </c>
      <c r="M229">
        <v>29</v>
      </c>
      <c r="N229" t="s">
        <v>55</v>
      </c>
      <c r="O229">
        <v>66</v>
      </c>
      <c r="P229">
        <v>65</v>
      </c>
      <c r="Q229" s="7">
        <v>44799</v>
      </c>
      <c r="R229" s="7">
        <f>IF(EDATE(August[[#This Row],[Closed Date]],1)=31,"",EDATE(August[[#This Row],[Closed Date]],1))</f>
        <v>44830</v>
      </c>
      <c r="S229" t="s">
        <v>20</v>
      </c>
    </row>
    <row r="230" spans="1:19" x14ac:dyDescent="0.25">
      <c r="A230" s="6" t="s">
        <v>126</v>
      </c>
      <c r="B230" s="6">
        <v>75236</v>
      </c>
      <c r="E230" t="s">
        <v>284</v>
      </c>
      <c r="F230" t="s">
        <v>22</v>
      </c>
      <c r="G230">
        <v>0.5</v>
      </c>
      <c r="H230" t="s">
        <v>30</v>
      </c>
      <c r="I230" t="s">
        <v>31</v>
      </c>
      <c r="K230" s="9">
        <v>44793</v>
      </c>
      <c r="L230" t="s">
        <v>20</v>
      </c>
      <c r="Q230" s="7">
        <v>44793</v>
      </c>
      <c r="R230" s="7">
        <f>IF(EDATE(August[[#This Row],[Closed Date]],1)=31,"",EDATE(August[[#This Row],[Closed Date]],1))</f>
        <v>44824</v>
      </c>
      <c r="S230" t="s">
        <v>20</v>
      </c>
    </row>
    <row r="231" spans="1:19" x14ac:dyDescent="0.25">
      <c r="A231" s="6" t="s">
        <v>130</v>
      </c>
      <c r="B231" s="6">
        <v>75226</v>
      </c>
      <c r="E231" t="s">
        <v>273</v>
      </c>
      <c r="F231" t="s">
        <v>22</v>
      </c>
      <c r="G231">
        <v>5</v>
      </c>
      <c r="H231" t="s">
        <v>30</v>
      </c>
      <c r="I231" t="s">
        <v>35</v>
      </c>
      <c r="K231" s="9">
        <v>44793</v>
      </c>
      <c r="L231" t="s">
        <v>20</v>
      </c>
      <c r="M231">
        <v>35</v>
      </c>
      <c r="N231" t="s">
        <v>48</v>
      </c>
      <c r="O231">
        <v>16</v>
      </c>
      <c r="P231">
        <v>500</v>
      </c>
      <c r="Q231" s="7">
        <v>44806</v>
      </c>
      <c r="R231" s="7">
        <f>IF(EDATE(August[[#This Row],[Closed Date]],1)=31,"",EDATE(August[[#This Row],[Closed Date]],1))</f>
        <v>44836</v>
      </c>
      <c r="S231" t="s">
        <v>20</v>
      </c>
    </row>
    <row r="232" spans="1:19" x14ac:dyDescent="0.25">
      <c r="A232" s="6" t="s">
        <v>103</v>
      </c>
      <c r="B232" s="6">
        <v>75203</v>
      </c>
      <c r="E232" t="s">
        <v>293</v>
      </c>
      <c r="F232" t="s">
        <v>22</v>
      </c>
      <c r="G232">
        <v>6</v>
      </c>
      <c r="H232" t="s">
        <v>32</v>
      </c>
      <c r="I232" t="s">
        <v>33</v>
      </c>
      <c r="K232" s="9">
        <v>44793</v>
      </c>
      <c r="L232" t="s">
        <v>21</v>
      </c>
      <c r="M232">
        <v>19</v>
      </c>
      <c r="R232" s="7" t="str">
        <f>IF(EDATE(August[[#This Row],[Closed Date]],1)=31,"",EDATE(August[[#This Row],[Closed Date]],1))</f>
        <v/>
      </c>
    </row>
    <row r="233" spans="1:19" x14ac:dyDescent="0.25">
      <c r="A233" s="6" t="s">
        <v>117</v>
      </c>
      <c r="B233" s="6">
        <v>75287</v>
      </c>
      <c r="E233" t="s">
        <v>284</v>
      </c>
      <c r="F233" t="s">
        <v>22</v>
      </c>
      <c r="G233">
        <v>10</v>
      </c>
      <c r="H233" t="s">
        <v>32</v>
      </c>
      <c r="I233" t="s">
        <v>31</v>
      </c>
      <c r="K233" s="9">
        <v>44793</v>
      </c>
      <c r="L233" t="s">
        <v>20</v>
      </c>
      <c r="Q233" s="7">
        <v>44793</v>
      </c>
      <c r="R233" s="7">
        <f>IF(EDATE(August[[#This Row],[Closed Date]],1)=31,"",EDATE(August[[#This Row],[Closed Date]],1))</f>
        <v>44824</v>
      </c>
      <c r="S233" t="s">
        <v>20</v>
      </c>
    </row>
    <row r="234" spans="1:19" x14ac:dyDescent="0.25">
      <c r="A234" s="6" t="s">
        <v>149</v>
      </c>
      <c r="B234" s="6">
        <v>75206</v>
      </c>
      <c r="E234" t="s">
        <v>277</v>
      </c>
      <c r="F234" t="s">
        <v>23</v>
      </c>
      <c r="G234">
        <v>4</v>
      </c>
      <c r="H234" t="s">
        <v>32</v>
      </c>
      <c r="I234" t="s">
        <v>34</v>
      </c>
      <c r="J234" t="s">
        <v>52</v>
      </c>
      <c r="K234" s="9">
        <v>44794</v>
      </c>
      <c r="L234" t="s">
        <v>21</v>
      </c>
      <c r="R234" s="7" t="str">
        <f>IF(EDATE(August[[#This Row],[Closed Date]],1)=31,"",EDATE(August[[#This Row],[Closed Date]],1))</f>
        <v/>
      </c>
    </row>
    <row r="235" spans="1:19" x14ac:dyDescent="0.25">
      <c r="A235" s="6" t="s">
        <v>164</v>
      </c>
      <c r="B235" s="6">
        <v>75201</v>
      </c>
      <c r="E235" t="s">
        <v>302</v>
      </c>
      <c r="F235" t="s">
        <v>22</v>
      </c>
      <c r="G235">
        <v>1</v>
      </c>
      <c r="H235" t="s">
        <v>28</v>
      </c>
      <c r="I235" t="s">
        <v>31</v>
      </c>
      <c r="J235" t="s">
        <v>41</v>
      </c>
      <c r="K235" s="9">
        <v>44794</v>
      </c>
      <c r="L235" t="s">
        <v>20</v>
      </c>
      <c r="Q235" s="7">
        <v>44794</v>
      </c>
      <c r="R235" s="7">
        <f>IF(EDATE(August[[#This Row],[Closed Date]],1)=31,"",EDATE(August[[#This Row],[Closed Date]],1))</f>
        <v>44825</v>
      </c>
      <c r="S235" t="s">
        <v>20</v>
      </c>
    </row>
    <row r="236" spans="1:19" x14ac:dyDescent="0.25">
      <c r="A236" s="6" t="s">
        <v>123</v>
      </c>
      <c r="B236" s="6">
        <v>75208</v>
      </c>
      <c r="E236" t="s">
        <v>318</v>
      </c>
      <c r="F236" t="s">
        <v>23</v>
      </c>
      <c r="G236">
        <v>3</v>
      </c>
      <c r="H236" t="s">
        <v>28</v>
      </c>
      <c r="I236" t="s">
        <v>33</v>
      </c>
      <c r="J236" t="s">
        <v>42</v>
      </c>
      <c r="K236" s="9">
        <v>44794</v>
      </c>
      <c r="L236" t="s">
        <v>21</v>
      </c>
      <c r="M236">
        <v>16</v>
      </c>
      <c r="R236" s="7" t="str">
        <f>IF(EDATE(August[[#This Row],[Closed Date]],1)=31,"",EDATE(August[[#This Row],[Closed Date]],1))</f>
        <v/>
      </c>
    </row>
    <row r="237" spans="1:19" x14ac:dyDescent="0.25">
      <c r="A237" s="6" t="s">
        <v>232</v>
      </c>
      <c r="B237" s="6">
        <v>75080</v>
      </c>
      <c r="E237" t="s">
        <v>316</v>
      </c>
      <c r="F237" t="s">
        <v>22</v>
      </c>
      <c r="G237">
        <v>5</v>
      </c>
      <c r="H237" t="s">
        <v>28</v>
      </c>
      <c r="I237" t="s">
        <v>33</v>
      </c>
      <c r="J237" t="s">
        <v>40</v>
      </c>
      <c r="K237" s="9">
        <v>44794</v>
      </c>
      <c r="L237" t="s">
        <v>21</v>
      </c>
      <c r="M237">
        <v>23</v>
      </c>
      <c r="R237" s="7" t="str">
        <f>IF(EDATE(August[[#This Row],[Closed Date]],1)=31,"",EDATE(August[[#This Row],[Closed Date]],1))</f>
        <v/>
      </c>
    </row>
    <row r="238" spans="1:19" x14ac:dyDescent="0.25">
      <c r="A238" s="6" t="s">
        <v>111</v>
      </c>
      <c r="B238" s="6">
        <v>75240</v>
      </c>
      <c r="E238" t="s">
        <v>309</v>
      </c>
      <c r="F238" t="s">
        <v>22</v>
      </c>
      <c r="G238">
        <v>5</v>
      </c>
      <c r="H238" t="s">
        <v>28</v>
      </c>
      <c r="I238" t="s">
        <v>33</v>
      </c>
      <c r="J238" t="s">
        <v>40</v>
      </c>
      <c r="K238" s="9">
        <v>44794</v>
      </c>
      <c r="L238" t="s">
        <v>20</v>
      </c>
      <c r="M238">
        <v>29</v>
      </c>
      <c r="N238" t="s">
        <v>46</v>
      </c>
      <c r="O238">
        <v>38</v>
      </c>
      <c r="P238">
        <v>400</v>
      </c>
      <c r="Q238" s="7">
        <v>44803</v>
      </c>
      <c r="R238" s="7">
        <f>IF(EDATE(August[[#This Row],[Closed Date]],1)=31,"",EDATE(August[[#This Row],[Closed Date]],1))</f>
        <v>44834</v>
      </c>
      <c r="S238" t="s">
        <v>20</v>
      </c>
    </row>
    <row r="239" spans="1:19" x14ac:dyDescent="0.25">
      <c r="A239" s="6" t="s">
        <v>101</v>
      </c>
      <c r="B239" s="6">
        <v>75240</v>
      </c>
      <c r="E239" t="s">
        <v>276</v>
      </c>
      <c r="F239" t="s">
        <v>23</v>
      </c>
      <c r="G239">
        <v>13</v>
      </c>
      <c r="H239" t="s">
        <v>28</v>
      </c>
      <c r="I239" t="s">
        <v>31</v>
      </c>
      <c r="J239" t="s">
        <v>40</v>
      </c>
      <c r="K239" s="9">
        <v>44794</v>
      </c>
      <c r="L239" t="s">
        <v>20</v>
      </c>
      <c r="Q239" s="7">
        <v>44794</v>
      </c>
      <c r="R239" s="7">
        <f>IF(EDATE(August[[#This Row],[Closed Date]],1)=31,"",EDATE(August[[#This Row],[Closed Date]],1))</f>
        <v>44825</v>
      </c>
      <c r="S239" t="s">
        <v>20</v>
      </c>
    </row>
    <row r="240" spans="1:19" x14ac:dyDescent="0.25">
      <c r="A240" s="6" t="s">
        <v>79</v>
      </c>
      <c r="B240" s="6">
        <v>75206</v>
      </c>
      <c r="E240" t="s">
        <v>280</v>
      </c>
      <c r="F240" t="s">
        <v>22</v>
      </c>
      <c r="G240">
        <v>10</v>
      </c>
      <c r="H240" t="s">
        <v>28</v>
      </c>
      <c r="I240" t="s">
        <v>53</v>
      </c>
      <c r="J240" t="s">
        <v>40</v>
      </c>
      <c r="K240" s="9">
        <v>44794</v>
      </c>
      <c r="L240" t="s">
        <v>20</v>
      </c>
      <c r="M240">
        <v>33</v>
      </c>
      <c r="N240" t="s">
        <v>54</v>
      </c>
      <c r="O240">
        <v>76</v>
      </c>
      <c r="P240">
        <v>25</v>
      </c>
      <c r="Q240" s="7">
        <v>44800</v>
      </c>
      <c r="R240" s="7">
        <f>IF(EDATE(August[[#This Row],[Closed Date]],1)=31,"",EDATE(August[[#This Row],[Closed Date]],1))</f>
        <v>44831</v>
      </c>
      <c r="S240" t="s">
        <v>20</v>
      </c>
    </row>
    <row r="241" spans="1:19" x14ac:dyDescent="0.25">
      <c r="A241" s="6" t="s">
        <v>144</v>
      </c>
      <c r="B241" s="6">
        <v>75210</v>
      </c>
      <c r="E241" t="s">
        <v>313</v>
      </c>
      <c r="F241" t="s">
        <v>22</v>
      </c>
      <c r="G241">
        <v>1</v>
      </c>
      <c r="H241" t="s">
        <v>29</v>
      </c>
      <c r="I241" t="s">
        <v>33</v>
      </c>
      <c r="J241" t="s">
        <v>44</v>
      </c>
      <c r="K241" s="9">
        <v>44794</v>
      </c>
      <c r="L241" t="s">
        <v>21</v>
      </c>
      <c r="M241">
        <v>19</v>
      </c>
      <c r="R241" s="7" t="str">
        <f>IF(EDATE(August[[#This Row],[Closed Date]],1)=31,"",EDATE(August[[#This Row],[Closed Date]],1))</f>
        <v/>
      </c>
    </row>
    <row r="242" spans="1:19" x14ac:dyDescent="0.25">
      <c r="A242" s="6" t="s">
        <v>223</v>
      </c>
      <c r="B242" s="6">
        <v>75232</v>
      </c>
      <c r="E242" t="s">
        <v>285</v>
      </c>
      <c r="F242" t="s">
        <v>22</v>
      </c>
      <c r="G242">
        <v>8</v>
      </c>
      <c r="H242" t="s">
        <v>28</v>
      </c>
      <c r="I242" t="s">
        <v>33</v>
      </c>
      <c r="J242" t="s">
        <v>36</v>
      </c>
      <c r="K242" s="9">
        <v>44794</v>
      </c>
      <c r="L242" t="s">
        <v>21</v>
      </c>
      <c r="M242">
        <v>16</v>
      </c>
      <c r="R242" s="7" t="str">
        <f>IF(EDATE(August[[#This Row],[Closed Date]],1)=31,"",EDATE(August[[#This Row],[Closed Date]],1))</f>
        <v/>
      </c>
    </row>
    <row r="243" spans="1:19" x14ac:dyDescent="0.25">
      <c r="A243" s="6" t="s">
        <v>239</v>
      </c>
      <c r="B243" s="6">
        <v>75249</v>
      </c>
      <c r="E243" t="s">
        <v>266</v>
      </c>
      <c r="F243" t="s">
        <v>22</v>
      </c>
      <c r="G243">
        <v>1</v>
      </c>
      <c r="H243" t="s">
        <v>32</v>
      </c>
      <c r="I243" t="s">
        <v>33</v>
      </c>
      <c r="K243" s="9">
        <v>44794</v>
      </c>
      <c r="L243" t="s">
        <v>21</v>
      </c>
      <c r="M243">
        <v>20</v>
      </c>
      <c r="R243" s="7" t="str">
        <f>IF(EDATE(August[[#This Row],[Closed Date]],1)=31,"",EDATE(August[[#This Row],[Closed Date]],1))</f>
        <v/>
      </c>
    </row>
    <row r="244" spans="1:19" x14ac:dyDescent="0.25">
      <c r="A244" s="6" t="s">
        <v>263</v>
      </c>
      <c r="B244" s="6">
        <v>75215</v>
      </c>
      <c r="E244" t="s">
        <v>271</v>
      </c>
      <c r="F244" t="s">
        <v>22</v>
      </c>
      <c r="G244">
        <v>7</v>
      </c>
      <c r="H244" t="s">
        <v>32</v>
      </c>
      <c r="I244" t="s">
        <v>34</v>
      </c>
      <c r="K244" s="9">
        <v>44794</v>
      </c>
      <c r="L244" t="s">
        <v>21</v>
      </c>
      <c r="R244" s="7" t="str">
        <f>IF(EDATE(August[[#This Row],[Closed Date]],1)=31,"",EDATE(August[[#This Row],[Closed Date]],1))</f>
        <v/>
      </c>
    </row>
    <row r="245" spans="1:19" x14ac:dyDescent="0.25">
      <c r="A245" s="6" t="s">
        <v>214</v>
      </c>
      <c r="B245" s="6">
        <v>75252</v>
      </c>
      <c r="E245" t="s">
        <v>304</v>
      </c>
      <c r="F245" t="s">
        <v>22</v>
      </c>
      <c r="G245">
        <v>3</v>
      </c>
      <c r="H245" t="s">
        <v>28</v>
      </c>
      <c r="I245" t="s">
        <v>31</v>
      </c>
      <c r="K245" s="9">
        <v>44794</v>
      </c>
      <c r="L245" t="s">
        <v>20</v>
      </c>
      <c r="Q245" s="7">
        <v>44794</v>
      </c>
      <c r="R245" s="7">
        <f>IF(EDATE(August[[#This Row],[Closed Date]],1)=31,"",EDATE(August[[#This Row],[Closed Date]],1))</f>
        <v>44825</v>
      </c>
      <c r="S245" t="s">
        <v>20</v>
      </c>
    </row>
    <row r="246" spans="1:19" x14ac:dyDescent="0.25">
      <c r="A246" s="13" t="s">
        <v>192</v>
      </c>
      <c r="B246" s="6">
        <v>75226</v>
      </c>
      <c r="E246" t="s">
        <v>269</v>
      </c>
      <c r="F246" t="s">
        <v>23</v>
      </c>
      <c r="G246">
        <v>0.75</v>
      </c>
      <c r="H246" t="s">
        <v>32</v>
      </c>
      <c r="I246" t="s">
        <v>34</v>
      </c>
      <c r="J246" t="s">
        <v>52</v>
      </c>
      <c r="K246" s="9">
        <v>44795</v>
      </c>
      <c r="L246" t="s">
        <v>21</v>
      </c>
      <c r="R246" s="7" t="str">
        <f>IF(EDATE(August[[#This Row],[Closed Date]],1)=31,"",EDATE(August[[#This Row],[Closed Date]],1))</f>
        <v/>
      </c>
    </row>
    <row r="247" spans="1:19" x14ac:dyDescent="0.25">
      <c r="A247" t="s">
        <v>115</v>
      </c>
      <c r="B247" s="6">
        <v>75216</v>
      </c>
      <c r="E247" t="s">
        <v>270</v>
      </c>
      <c r="F247" t="s">
        <v>22</v>
      </c>
      <c r="G247">
        <v>2</v>
      </c>
      <c r="H247" t="s">
        <v>28</v>
      </c>
      <c r="I247" t="s">
        <v>33</v>
      </c>
      <c r="J247" t="s">
        <v>41</v>
      </c>
      <c r="K247" s="9">
        <v>44795</v>
      </c>
      <c r="L247" t="s">
        <v>21</v>
      </c>
      <c r="M247">
        <v>14</v>
      </c>
      <c r="R247" s="7" t="str">
        <f>IF(EDATE(August[[#This Row],[Closed Date]],1)=31,"",EDATE(August[[#This Row],[Closed Date]],1))</f>
        <v/>
      </c>
    </row>
    <row r="248" spans="1:19" x14ac:dyDescent="0.25">
      <c r="A248" t="s">
        <v>181</v>
      </c>
      <c r="B248" s="6">
        <v>75249</v>
      </c>
      <c r="E248" t="s">
        <v>271</v>
      </c>
      <c r="F248" t="s">
        <v>23</v>
      </c>
      <c r="G248">
        <v>1</v>
      </c>
      <c r="H248" t="s">
        <v>28</v>
      </c>
      <c r="I248" t="s">
        <v>33</v>
      </c>
      <c r="J248" t="s">
        <v>42</v>
      </c>
      <c r="K248" s="9">
        <v>44795</v>
      </c>
      <c r="L248" t="s">
        <v>21</v>
      </c>
      <c r="M248">
        <v>18</v>
      </c>
      <c r="R248" s="7" t="str">
        <f>IF(EDATE(August[[#This Row],[Closed Date]],1)=31,"",EDATE(August[[#This Row],[Closed Date]],1))</f>
        <v/>
      </c>
    </row>
    <row r="249" spans="1:19" x14ac:dyDescent="0.25">
      <c r="A249" t="s">
        <v>92</v>
      </c>
      <c r="B249" s="6">
        <v>75212</v>
      </c>
      <c r="E249" t="s">
        <v>267</v>
      </c>
      <c r="F249" t="s">
        <v>23</v>
      </c>
      <c r="G249">
        <v>0.75</v>
      </c>
      <c r="H249" t="s">
        <v>28</v>
      </c>
      <c r="I249" t="s">
        <v>33</v>
      </c>
      <c r="J249" t="s">
        <v>42</v>
      </c>
      <c r="K249" s="9">
        <v>44795</v>
      </c>
      <c r="L249" t="s">
        <v>21</v>
      </c>
      <c r="M249">
        <v>18</v>
      </c>
      <c r="R249" s="7" t="str">
        <f>IF(EDATE(August[[#This Row],[Closed Date]],1)=31,"",EDATE(August[[#This Row],[Closed Date]],1))</f>
        <v/>
      </c>
    </row>
    <row r="250" spans="1:19" x14ac:dyDescent="0.25">
      <c r="A250" t="s">
        <v>100</v>
      </c>
      <c r="B250" s="6">
        <v>75287</v>
      </c>
      <c r="E250" t="s">
        <v>284</v>
      </c>
      <c r="F250" t="s">
        <v>23</v>
      </c>
      <c r="G250">
        <v>3</v>
      </c>
      <c r="H250" t="s">
        <v>28</v>
      </c>
      <c r="I250" t="s">
        <v>33</v>
      </c>
      <c r="J250" t="s">
        <v>40</v>
      </c>
      <c r="K250" s="9">
        <v>44795</v>
      </c>
      <c r="L250" t="s">
        <v>21</v>
      </c>
      <c r="M250">
        <v>19</v>
      </c>
      <c r="R250" s="7" t="str">
        <f>IF(EDATE(August[[#This Row],[Closed Date]],1)=31,"",EDATE(August[[#This Row],[Closed Date]],1))</f>
        <v/>
      </c>
    </row>
    <row r="251" spans="1:19" x14ac:dyDescent="0.25">
      <c r="A251" t="s">
        <v>186</v>
      </c>
      <c r="B251" s="6">
        <v>75040</v>
      </c>
      <c r="E251" t="s">
        <v>288</v>
      </c>
      <c r="F251" t="s">
        <v>22</v>
      </c>
      <c r="G251">
        <v>7</v>
      </c>
      <c r="H251" t="s">
        <v>28</v>
      </c>
      <c r="I251" t="s">
        <v>33</v>
      </c>
      <c r="J251" t="s">
        <v>38</v>
      </c>
      <c r="K251" s="9">
        <v>44795</v>
      </c>
      <c r="L251" t="s">
        <v>21</v>
      </c>
      <c r="M251">
        <v>21</v>
      </c>
      <c r="R251" s="7" t="str">
        <f>IF(EDATE(August[[#This Row],[Closed Date]],1)=31,"",EDATE(August[[#This Row],[Closed Date]],1))</f>
        <v/>
      </c>
    </row>
    <row r="252" spans="1:19" x14ac:dyDescent="0.25">
      <c r="A252" s="13" t="s">
        <v>68</v>
      </c>
      <c r="B252" s="6">
        <v>75212</v>
      </c>
      <c r="E252" t="s">
        <v>313</v>
      </c>
      <c r="F252" t="s">
        <v>23</v>
      </c>
      <c r="G252">
        <v>4</v>
      </c>
      <c r="H252" t="s">
        <v>28</v>
      </c>
      <c r="I252" t="s">
        <v>31</v>
      </c>
      <c r="J252" t="s">
        <v>38</v>
      </c>
      <c r="K252" s="9">
        <v>44795</v>
      </c>
      <c r="L252" t="s">
        <v>20</v>
      </c>
      <c r="Q252" s="7">
        <v>44795</v>
      </c>
      <c r="R252" s="7">
        <f>IF(EDATE(August[[#This Row],[Closed Date]],1)=31,"",EDATE(August[[#This Row],[Closed Date]],1))</f>
        <v>44826</v>
      </c>
      <c r="S252" t="s">
        <v>20</v>
      </c>
    </row>
    <row r="253" spans="1:19" x14ac:dyDescent="0.25">
      <c r="A253" s="13" t="s">
        <v>107</v>
      </c>
      <c r="B253" s="6">
        <v>75218</v>
      </c>
      <c r="E253" t="s">
        <v>300</v>
      </c>
      <c r="F253" t="s">
        <v>23</v>
      </c>
      <c r="G253">
        <v>2</v>
      </c>
      <c r="H253" t="s">
        <v>28</v>
      </c>
      <c r="I253" t="s">
        <v>53</v>
      </c>
      <c r="J253" t="s">
        <v>38</v>
      </c>
      <c r="K253" s="9">
        <v>44795</v>
      </c>
      <c r="L253" t="s">
        <v>21</v>
      </c>
      <c r="M253">
        <v>29</v>
      </c>
      <c r="R253" s="7" t="str">
        <f>IF(EDATE(August[[#This Row],[Closed Date]],1)=31,"",EDATE(August[[#This Row],[Closed Date]],1))</f>
        <v/>
      </c>
    </row>
    <row r="254" spans="1:19" x14ac:dyDescent="0.25">
      <c r="A254" s="13" t="s">
        <v>180</v>
      </c>
      <c r="B254" s="6">
        <v>75212</v>
      </c>
      <c r="E254" t="s">
        <v>313</v>
      </c>
      <c r="F254" t="s">
        <v>22</v>
      </c>
      <c r="G254">
        <v>4</v>
      </c>
      <c r="H254" t="s">
        <v>28</v>
      </c>
      <c r="I254" t="s">
        <v>53</v>
      </c>
      <c r="J254" t="s">
        <v>38</v>
      </c>
      <c r="K254" s="9">
        <v>44795</v>
      </c>
      <c r="L254" t="s">
        <v>20</v>
      </c>
      <c r="M254">
        <v>34</v>
      </c>
      <c r="N254" t="s">
        <v>54</v>
      </c>
      <c r="O254">
        <v>80</v>
      </c>
      <c r="P254">
        <v>35</v>
      </c>
      <c r="Q254" s="7">
        <v>44801</v>
      </c>
      <c r="R254" s="7">
        <f>IF(EDATE(August[[#This Row],[Closed Date]],1)=31,"",EDATE(August[[#This Row],[Closed Date]],1))</f>
        <v>44832</v>
      </c>
      <c r="S254" t="s">
        <v>20</v>
      </c>
    </row>
    <row r="255" spans="1:19" x14ac:dyDescent="0.25">
      <c r="A255" t="s">
        <v>222</v>
      </c>
      <c r="B255" s="6">
        <v>75203</v>
      </c>
      <c r="E255" t="s">
        <v>290</v>
      </c>
      <c r="F255" t="s">
        <v>22</v>
      </c>
      <c r="G255">
        <v>3</v>
      </c>
      <c r="H255" t="s">
        <v>32</v>
      </c>
      <c r="I255" t="s">
        <v>33</v>
      </c>
      <c r="K255" s="9">
        <v>44795</v>
      </c>
      <c r="L255" t="s">
        <v>21</v>
      </c>
      <c r="M255">
        <v>21</v>
      </c>
      <c r="R255" s="7" t="str">
        <f>IF(EDATE(August[[#This Row],[Closed Date]],1)=31,"",EDATE(August[[#This Row],[Closed Date]],1))</f>
        <v/>
      </c>
    </row>
    <row r="256" spans="1:19" x14ac:dyDescent="0.25">
      <c r="A256" s="13" t="s">
        <v>57</v>
      </c>
      <c r="B256" s="6">
        <v>75233</v>
      </c>
      <c r="E256" t="s">
        <v>286</v>
      </c>
      <c r="F256" t="s">
        <v>23</v>
      </c>
      <c r="G256">
        <v>8</v>
      </c>
      <c r="H256" t="s">
        <v>32</v>
      </c>
      <c r="I256" t="s">
        <v>34</v>
      </c>
      <c r="K256" s="9">
        <v>44795</v>
      </c>
      <c r="L256" t="s">
        <v>20</v>
      </c>
      <c r="Q256" s="7">
        <v>44801</v>
      </c>
      <c r="R256" s="7">
        <f>IF(EDATE(August[[#This Row],[Closed Date]],1)=31,"",EDATE(August[[#This Row],[Closed Date]],1))</f>
        <v>44832</v>
      </c>
      <c r="S256" t="s">
        <v>20</v>
      </c>
    </row>
    <row r="257" spans="1:19" x14ac:dyDescent="0.25">
      <c r="A257" s="13" t="s">
        <v>68</v>
      </c>
      <c r="B257" s="6">
        <v>75208</v>
      </c>
      <c r="E257" t="s">
        <v>319</v>
      </c>
      <c r="F257" t="s">
        <v>22</v>
      </c>
      <c r="G257">
        <v>7</v>
      </c>
      <c r="H257" t="s">
        <v>28</v>
      </c>
      <c r="I257" t="s">
        <v>31</v>
      </c>
      <c r="K257" s="9">
        <v>44795</v>
      </c>
      <c r="L257" t="s">
        <v>20</v>
      </c>
      <c r="Q257" s="7">
        <v>44795</v>
      </c>
      <c r="R257" s="7">
        <f>IF(EDATE(August[[#This Row],[Closed Date]],1)=31,"",EDATE(August[[#This Row],[Closed Date]],1))</f>
        <v>44826</v>
      </c>
      <c r="S257" t="s">
        <v>20</v>
      </c>
    </row>
    <row r="258" spans="1:19" x14ac:dyDescent="0.25">
      <c r="A258" s="13" t="s">
        <v>125</v>
      </c>
      <c r="B258" s="6">
        <v>75215</v>
      </c>
      <c r="E258" t="s">
        <v>269</v>
      </c>
      <c r="F258" t="s">
        <v>22</v>
      </c>
      <c r="G258">
        <v>6</v>
      </c>
      <c r="H258" t="s">
        <v>32</v>
      </c>
      <c r="I258" t="s">
        <v>34</v>
      </c>
      <c r="J258" t="s">
        <v>52</v>
      </c>
      <c r="K258" s="9">
        <v>44796</v>
      </c>
      <c r="L258" t="s">
        <v>21</v>
      </c>
      <c r="R258" s="7" t="str">
        <f>IF(EDATE(August[[#This Row],[Closed Date]],1)=31,"",EDATE(August[[#This Row],[Closed Date]],1))</f>
        <v/>
      </c>
    </row>
    <row r="259" spans="1:19" x14ac:dyDescent="0.25">
      <c r="A259" s="13" t="s">
        <v>57</v>
      </c>
      <c r="B259" s="6">
        <v>75240</v>
      </c>
      <c r="E259" t="s">
        <v>289</v>
      </c>
      <c r="F259" t="s">
        <v>23</v>
      </c>
      <c r="G259">
        <v>6</v>
      </c>
      <c r="H259" t="s">
        <v>28</v>
      </c>
      <c r="I259" t="s">
        <v>53</v>
      </c>
      <c r="J259" t="s">
        <v>41</v>
      </c>
      <c r="K259" s="9">
        <v>44796</v>
      </c>
      <c r="L259" t="s">
        <v>21</v>
      </c>
      <c r="M259">
        <v>19</v>
      </c>
      <c r="R259" s="7" t="str">
        <f>IF(EDATE(August[[#This Row],[Closed Date]],1)=31,"",EDATE(August[[#This Row],[Closed Date]],1))</f>
        <v/>
      </c>
    </row>
    <row r="260" spans="1:19" x14ac:dyDescent="0.25">
      <c r="A260" s="13" t="s">
        <v>233</v>
      </c>
      <c r="B260" s="6">
        <v>75224</v>
      </c>
      <c r="E260" t="s">
        <v>295</v>
      </c>
      <c r="F260" t="s">
        <v>22</v>
      </c>
      <c r="G260">
        <v>1</v>
      </c>
      <c r="H260" t="s">
        <v>28</v>
      </c>
      <c r="I260" t="s">
        <v>33</v>
      </c>
      <c r="J260" t="s">
        <v>42</v>
      </c>
      <c r="K260" s="9">
        <v>44796</v>
      </c>
      <c r="L260" t="s">
        <v>21</v>
      </c>
      <c r="M260">
        <v>13</v>
      </c>
      <c r="R260" s="7" t="str">
        <f>IF(EDATE(August[[#This Row],[Closed Date]],1)=31,"",EDATE(August[[#This Row],[Closed Date]],1))</f>
        <v/>
      </c>
    </row>
    <row r="261" spans="1:19" x14ac:dyDescent="0.25">
      <c r="A261" s="13" t="s">
        <v>63</v>
      </c>
      <c r="B261" s="6">
        <v>75214</v>
      </c>
      <c r="E261" t="s">
        <v>299</v>
      </c>
      <c r="F261" t="s">
        <v>23</v>
      </c>
      <c r="G261">
        <v>3</v>
      </c>
      <c r="H261" t="s">
        <v>28</v>
      </c>
      <c r="I261" t="s">
        <v>33</v>
      </c>
      <c r="J261" t="s">
        <v>42</v>
      </c>
      <c r="K261" s="9">
        <v>44796</v>
      </c>
      <c r="L261" t="s">
        <v>20</v>
      </c>
      <c r="M261">
        <v>25</v>
      </c>
      <c r="N261" t="s">
        <v>46</v>
      </c>
      <c r="O261">
        <v>37</v>
      </c>
      <c r="P261">
        <v>250</v>
      </c>
      <c r="Q261" s="7">
        <v>44800</v>
      </c>
      <c r="R261" s="7">
        <f>IF(EDATE(August[[#This Row],[Closed Date]],1)=31,"",EDATE(August[[#This Row],[Closed Date]],1))</f>
        <v>44831</v>
      </c>
      <c r="S261" t="s">
        <v>20</v>
      </c>
    </row>
    <row r="262" spans="1:19" x14ac:dyDescent="0.25">
      <c r="A262" s="13" t="s">
        <v>224</v>
      </c>
      <c r="B262" s="6">
        <v>75220</v>
      </c>
      <c r="E262" t="s">
        <v>274</v>
      </c>
      <c r="F262" t="s">
        <v>23</v>
      </c>
      <c r="G262">
        <v>2</v>
      </c>
      <c r="H262" t="s">
        <v>28</v>
      </c>
      <c r="I262" t="s">
        <v>33</v>
      </c>
      <c r="J262" t="s">
        <v>39</v>
      </c>
      <c r="K262" s="9">
        <v>44796</v>
      </c>
      <c r="L262" t="s">
        <v>21</v>
      </c>
      <c r="M262">
        <v>23</v>
      </c>
      <c r="R262" s="7" t="str">
        <f>IF(EDATE(August[[#This Row],[Closed Date]],1)=31,"",EDATE(August[[#This Row],[Closed Date]],1))</f>
        <v/>
      </c>
    </row>
    <row r="263" spans="1:19" x14ac:dyDescent="0.25">
      <c r="A263" s="13" t="s">
        <v>57</v>
      </c>
      <c r="B263" s="6">
        <v>75080</v>
      </c>
      <c r="E263" t="s">
        <v>312</v>
      </c>
      <c r="F263" t="s">
        <v>22</v>
      </c>
      <c r="G263">
        <v>5</v>
      </c>
      <c r="H263" t="s">
        <v>28</v>
      </c>
      <c r="I263" t="s">
        <v>31</v>
      </c>
      <c r="J263" t="s">
        <v>40</v>
      </c>
      <c r="K263" s="9">
        <v>44796</v>
      </c>
      <c r="L263" t="s">
        <v>20</v>
      </c>
      <c r="Q263" s="7">
        <v>44796</v>
      </c>
      <c r="R263" s="7">
        <f>IF(EDATE(August[[#This Row],[Closed Date]],1)=31,"",EDATE(August[[#This Row],[Closed Date]],1))</f>
        <v>44827</v>
      </c>
      <c r="S263" t="s">
        <v>20</v>
      </c>
    </row>
    <row r="264" spans="1:19" x14ac:dyDescent="0.25">
      <c r="A264" s="13" t="s">
        <v>171</v>
      </c>
      <c r="B264" s="6">
        <v>75240</v>
      </c>
      <c r="E264" t="s">
        <v>302</v>
      </c>
      <c r="F264" t="s">
        <v>22</v>
      </c>
      <c r="G264">
        <v>1</v>
      </c>
      <c r="H264" t="s">
        <v>28</v>
      </c>
      <c r="I264" t="s">
        <v>31</v>
      </c>
      <c r="J264" t="s">
        <v>40</v>
      </c>
      <c r="K264" s="9">
        <v>44796</v>
      </c>
      <c r="L264" t="s">
        <v>20</v>
      </c>
      <c r="Q264" s="7">
        <v>44796</v>
      </c>
      <c r="R264" s="7">
        <f>IF(EDATE(August[[#This Row],[Closed Date]],1)=31,"",EDATE(August[[#This Row],[Closed Date]],1))</f>
        <v>44827</v>
      </c>
      <c r="S264" t="s">
        <v>20</v>
      </c>
    </row>
    <row r="265" spans="1:19" x14ac:dyDescent="0.25">
      <c r="A265" s="13" t="s">
        <v>145</v>
      </c>
      <c r="B265" s="6">
        <v>75235</v>
      </c>
      <c r="E265" t="s">
        <v>318</v>
      </c>
      <c r="F265" t="s">
        <v>22</v>
      </c>
      <c r="G265">
        <v>4</v>
      </c>
      <c r="H265" t="s">
        <v>29</v>
      </c>
      <c r="I265" t="s">
        <v>34</v>
      </c>
      <c r="J265" t="s">
        <v>44</v>
      </c>
      <c r="K265" s="9">
        <v>44796</v>
      </c>
      <c r="L265" t="s">
        <v>20</v>
      </c>
      <c r="N265" t="s">
        <v>49</v>
      </c>
      <c r="Q265" s="7">
        <v>44800</v>
      </c>
      <c r="R265" s="7">
        <f>IF(EDATE(August[[#This Row],[Closed Date]],1)=31,"",EDATE(August[[#This Row],[Closed Date]],1))</f>
        <v>44831</v>
      </c>
      <c r="S265" t="s">
        <v>20</v>
      </c>
    </row>
    <row r="266" spans="1:19" x14ac:dyDescent="0.25">
      <c r="A266" s="13" t="s">
        <v>130</v>
      </c>
      <c r="B266" s="6">
        <v>75224</v>
      </c>
      <c r="E266" t="s">
        <v>290</v>
      </c>
      <c r="F266" t="s">
        <v>22</v>
      </c>
      <c r="G266">
        <v>1</v>
      </c>
      <c r="H266" t="s">
        <v>29</v>
      </c>
      <c r="I266" t="s">
        <v>31</v>
      </c>
      <c r="J266" t="s">
        <v>43</v>
      </c>
      <c r="K266" s="9">
        <v>44796</v>
      </c>
      <c r="L266" t="s">
        <v>20</v>
      </c>
      <c r="Q266" s="7">
        <v>44796</v>
      </c>
      <c r="R266" s="7">
        <f>IF(EDATE(August[[#This Row],[Closed Date]],1)=31,"",EDATE(August[[#This Row],[Closed Date]],1))</f>
        <v>44827</v>
      </c>
      <c r="S266" t="s">
        <v>20</v>
      </c>
    </row>
    <row r="267" spans="1:19" x14ac:dyDescent="0.25">
      <c r="A267" s="13" t="s">
        <v>108</v>
      </c>
      <c r="B267" s="6">
        <v>75244</v>
      </c>
      <c r="E267" t="s">
        <v>288</v>
      </c>
      <c r="F267" t="s">
        <v>23</v>
      </c>
      <c r="G267">
        <v>0.75</v>
      </c>
      <c r="H267" t="s">
        <v>28</v>
      </c>
      <c r="I267" t="s">
        <v>33</v>
      </c>
      <c r="J267" t="s">
        <v>38</v>
      </c>
      <c r="K267" s="9">
        <v>44796</v>
      </c>
      <c r="L267" t="s">
        <v>21</v>
      </c>
      <c r="M267">
        <v>13</v>
      </c>
      <c r="R267" s="7" t="str">
        <f>IF(EDATE(August[[#This Row],[Closed Date]],1)=31,"",EDATE(August[[#This Row],[Closed Date]],1))</f>
        <v/>
      </c>
    </row>
    <row r="268" spans="1:19" x14ac:dyDescent="0.25">
      <c r="A268" t="s">
        <v>162</v>
      </c>
      <c r="B268" s="6">
        <v>75233</v>
      </c>
      <c r="E268" t="s">
        <v>281</v>
      </c>
      <c r="F268" t="s">
        <v>23</v>
      </c>
      <c r="G268">
        <v>6</v>
      </c>
      <c r="H268" t="s">
        <v>32</v>
      </c>
      <c r="I268" t="s">
        <v>33</v>
      </c>
      <c r="K268" s="9">
        <v>44796</v>
      </c>
      <c r="L268" t="s">
        <v>21</v>
      </c>
      <c r="M268">
        <v>20</v>
      </c>
      <c r="R268" s="7" t="str">
        <f>IF(EDATE(August[[#This Row],[Closed Date]],1)=31,"",EDATE(August[[#This Row],[Closed Date]],1))</f>
        <v/>
      </c>
    </row>
    <row r="269" spans="1:19" x14ac:dyDescent="0.25">
      <c r="A269" s="13" t="s">
        <v>244</v>
      </c>
      <c r="B269" s="6">
        <v>75235</v>
      </c>
      <c r="E269" t="s">
        <v>282</v>
      </c>
      <c r="F269" t="s">
        <v>23</v>
      </c>
      <c r="G269">
        <v>7</v>
      </c>
      <c r="H269" t="s">
        <v>32</v>
      </c>
      <c r="I269" t="s">
        <v>53</v>
      </c>
      <c r="K269" s="9">
        <v>44796</v>
      </c>
      <c r="L269" t="s">
        <v>20</v>
      </c>
      <c r="M269">
        <v>30</v>
      </c>
      <c r="N269" t="s">
        <v>54</v>
      </c>
      <c r="O269">
        <v>77</v>
      </c>
      <c r="P269">
        <v>40</v>
      </c>
      <c r="Q269" s="7">
        <v>44803</v>
      </c>
      <c r="R269" s="7">
        <f>IF(EDATE(August[[#This Row],[Closed Date]],1)=31,"",EDATE(August[[#This Row],[Closed Date]],1))</f>
        <v>44834</v>
      </c>
      <c r="S269" t="s">
        <v>20</v>
      </c>
    </row>
    <row r="270" spans="1:19" x14ac:dyDescent="0.25">
      <c r="A270" s="13" t="s">
        <v>80</v>
      </c>
      <c r="B270" s="6">
        <v>75249</v>
      </c>
      <c r="E270" t="s">
        <v>282</v>
      </c>
      <c r="F270" t="s">
        <v>22</v>
      </c>
      <c r="G270">
        <v>1</v>
      </c>
      <c r="H270" t="s">
        <v>28</v>
      </c>
      <c r="I270" t="s">
        <v>33</v>
      </c>
      <c r="J270" t="s">
        <v>41</v>
      </c>
      <c r="K270" s="9">
        <v>44797</v>
      </c>
      <c r="L270" t="s">
        <v>21</v>
      </c>
      <c r="M270">
        <v>18</v>
      </c>
      <c r="R270" s="7" t="str">
        <f>IF(EDATE(August[[#This Row],[Closed Date]],1)=31,"",EDATE(August[[#This Row],[Closed Date]],1))</f>
        <v/>
      </c>
    </row>
    <row r="271" spans="1:19" x14ac:dyDescent="0.25">
      <c r="A271" s="13" t="s">
        <v>241</v>
      </c>
      <c r="B271" s="6">
        <v>75233</v>
      </c>
      <c r="E271" t="s">
        <v>286</v>
      </c>
      <c r="F271" t="s">
        <v>22</v>
      </c>
      <c r="G271">
        <v>8</v>
      </c>
      <c r="H271" t="s">
        <v>28</v>
      </c>
      <c r="I271" t="s">
        <v>33</v>
      </c>
      <c r="J271" t="s">
        <v>41</v>
      </c>
      <c r="K271" s="9">
        <v>44797</v>
      </c>
      <c r="L271" t="s">
        <v>21</v>
      </c>
      <c r="M271">
        <v>21</v>
      </c>
      <c r="R271" s="7" t="str">
        <f>IF(EDATE(August[[#This Row],[Closed Date]],1)=31,"",EDATE(August[[#This Row],[Closed Date]],1))</f>
        <v/>
      </c>
    </row>
    <row r="272" spans="1:19" x14ac:dyDescent="0.25">
      <c r="A272" s="13" t="s">
        <v>127</v>
      </c>
      <c r="B272" s="6">
        <v>75220</v>
      </c>
      <c r="E272" t="s">
        <v>276</v>
      </c>
      <c r="F272" t="s">
        <v>23</v>
      </c>
      <c r="G272">
        <v>1</v>
      </c>
      <c r="H272" t="s">
        <v>28</v>
      </c>
      <c r="I272" t="s">
        <v>33</v>
      </c>
      <c r="J272" t="s">
        <v>42</v>
      </c>
      <c r="K272" s="9">
        <v>44797</v>
      </c>
      <c r="L272" t="s">
        <v>21</v>
      </c>
      <c r="M272">
        <v>21</v>
      </c>
      <c r="R272" s="7" t="str">
        <f>IF(EDATE(August[[#This Row],[Closed Date]],1)=31,"",EDATE(August[[#This Row],[Closed Date]],1))</f>
        <v/>
      </c>
    </row>
    <row r="273" spans="1:19" x14ac:dyDescent="0.25">
      <c r="A273" s="13" t="s">
        <v>172</v>
      </c>
      <c r="B273" s="6">
        <v>75235</v>
      </c>
      <c r="E273" t="s">
        <v>286</v>
      </c>
      <c r="F273" t="s">
        <v>22</v>
      </c>
      <c r="G273">
        <v>1</v>
      </c>
      <c r="H273" t="s">
        <v>28</v>
      </c>
      <c r="I273" t="s">
        <v>33</v>
      </c>
      <c r="J273" t="s">
        <v>42</v>
      </c>
      <c r="K273" s="9">
        <v>44797</v>
      </c>
      <c r="L273" t="s">
        <v>21</v>
      </c>
      <c r="M273">
        <v>18</v>
      </c>
      <c r="R273" s="7" t="str">
        <f>IF(EDATE(August[[#This Row],[Closed Date]],1)=31,"",EDATE(August[[#This Row],[Closed Date]],1))</f>
        <v/>
      </c>
    </row>
    <row r="274" spans="1:19" x14ac:dyDescent="0.25">
      <c r="A274" s="13" t="s">
        <v>94</v>
      </c>
      <c r="B274" s="6">
        <v>75237</v>
      </c>
      <c r="E274" t="s">
        <v>280</v>
      </c>
      <c r="F274" t="s">
        <v>22</v>
      </c>
      <c r="G274">
        <v>2</v>
      </c>
      <c r="H274" t="s">
        <v>28</v>
      </c>
      <c r="I274" t="s">
        <v>33</v>
      </c>
      <c r="J274" t="s">
        <v>39</v>
      </c>
      <c r="K274" s="14">
        <v>44797</v>
      </c>
      <c r="L274" t="s">
        <v>21</v>
      </c>
      <c r="M274">
        <v>15</v>
      </c>
      <c r="R274" s="7" t="str">
        <f>IF(EDATE(August[[#This Row],[Closed Date]],1)=31,"",EDATE(August[[#This Row],[Closed Date]],1))</f>
        <v/>
      </c>
    </row>
    <row r="275" spans="1:19" x14ac:dyDescent="0.25">
      <c r="A275" s="13" t="s">
        <v>154</v>
      </c>
      <c r="B275" s="6">
        <v>75201</v>
      </c>
      <c r="E275" t="s">
        <v>271</v>
      </c>
      <c r="F275" t="s">
        <v>23</v>
      </c>
      <c r="G275">
        <v>1</v>
      </c>
      <c r="H275" t="s">
        <v>28</v>
      </c>
      <c r="I275" t="s">
        <v>33</v>
      </c>
      <c r="J275" t="s">
        <v>40</v>
      </c>
      <c r="K275" s="9">
        <v>44797</v>
      </c>
      <c r="L275" t="s">
        <v>21</v>
      </c>
      <c r="M275">
        <v>18</v>
      </c>
      <c r="R275" s="7" t="str">
        <f>IF(EDATE(August[[#This Row],[Closed Date]],1)=31,"",EDATE(August[[#This Row],[Closed Date]],1))</f>
        <v/>
      </c>
    </row>
    <row r="276" spans="1:19" x14ac:dyDescent="0.25">
      <c r="A276" s="13" t="s">
        <v>86</v>
      </c>
      <c r="B276" s="6">
        <v>75220</v>
      </c>
      <c r="E276" t="s">
        <v>283</v>
      </c>
      <c r="F276" t="s">
        <v>22</v>
      </c>
      <c r="G276">
        <v>4</v>
      </c>
      <c r="H276" t="s">
        <v>28</v>
      </c>
      <c r="I276" t="s">
        <v>53</v>
      </c>
      <c r="J276" t="s">
        <v>40</v>
      </c>
      <c r="K276" s="9">
        <v>44797</v>
      </c>
      <c r="L276" t="s">
        <v>20</v>
      </c>
      <c r="M276">
        <v>37</v>
      </c>
      <c r="N276" t="s">
        <v>54</v>
      </c>
      <c r="O276">
        <v>78</v>
      </c>
      <c r="P276">
        <v>35</v>
      </c>
      <c r="Q276" s="7">
        <v>44802</v>
      </c>
      <c r="R276" s="7">
        <f>IF(EDATE(August[[#This Row],[Closed Date]],1)=31,"",EDATE(August[[#This Row],[Closed Date]],1))</f>
        <v>44833</v>
      </c>
      <c r="S276" t="s">
        <v>20</v>
      </c>
    </row>
    <row r="277" spans="1:19" x14ac:dyDescent="0.25">
      <c r="A277" s="13" t="s">
        <v>82</v>
      </c>
      <c r="B277" s="6">
        <v>75233</v>
      </c>
      <c r="E277" t="s">
        <v>268</v>
      </c>
      <c r="F277" t="s">
        <v>22</v>
      </c>
      <c r="G277">
        <v>6</v>
      </c>
      <c r="H277" t="s">
        <v>28</v>
      </c>
      <c r="I277" t="s">
        <v>33</v>
      </c>
      <c r="J277" t="s">
        <v>38</v>
      </c>
      <c r="K277" s="9">
        <v>44797</v>
      </c>
      <c r="L277" t="s">
        <v>21</v>
      </c>
      <c r="M277">
        <v>13</v>
      </c>
      <c r="R277" s="7" t="str">
        <f>IF(EDATE(August[[#This Row],[Closed Date]],1)=31,"",EDATE(August[[#This Row],[Closed Date]],1))</f>
        <v/>
      </c>
    </row>
    <row r="278" spans="1:19" x14ac:dyDescent="0.25">
      <c r="A278" s="13" t="s">
        <v>59</v>
      </c>
      <c r="B278" s="6">
        <v>75229</v>
      </c>
      <c r="E278" t="s">
        <v>300</v>
      </c>
      <c r="F278" t="s">
        <v>23</v>
      </c>
      <c r="G278">
        <v>7</v>
      </c>
      <c r="H278" t="s">
        <v>28</v>
      </c>
      <c r="I278" t="s">
        <v>31</v>
      </c>
      <c r="J278" t="s">
        <v>38</v>
      </c>
      <c r="K278" s="9">
        <v>44797</v>
      </c>
      <c r="L278" t="s">
        <v>20</v>
      </c>
      <c r="Q278" s="7">
        <v>44797</v>
      </c>
      <c r="R278" s="7">
        <f>IF(EDATE(August[[#This Row],[Closed Date]],1)=31,"",EDATE(August[[#This Row],[Closed Date]],1))</f>
        <v>44828</v>
      </c>
      <c r="S278" t="s">
        <v>20</v>
      </c>
    </row>
    <row r="279" spans="1:19" x14ac:dyDescent="0.25">
      <c r="A279" s="13" t="s">
        <v>210</v>
      </c>
      <c r="B279" s="6">
        <v>75240</v>
      </c>
      <c r="E279" t="s">
        <v>307</v>
      </c>
      <c r="F279" t="s">
        <v>22</v>
      </c>
      <c r="G279">
        <v>2</v>
      </c>
      <c r="H279" t="s">
        <v>28</v>
      </c>
      <c r="I279" t="s">
        <v>31</v>
      </c>
      <c r="J279" t="s">
        <v>38</v>
      </c>
      <c r="K279" s="9">
        <v>44797</v>
      </c>
      <c r="L279" t="s">
        <v>20</v>
      </c>
      <c r="Q279" s="7">
        <v>44797</v>
      </c>
      <c r="R279" s="7">
        <f>IF(EDATE(August[[#This Row],[Closed Date]],1)=31,"",EDATE(August[[#This Row],[Closed Date]],1))</f>
        <v>44828</v>
      </c>
      <c r="S279" t="s">
        <v>20</v>
      </c>
    </row>
    <row r="280" spans="1:19" x14ac:dyDescent="0.25">
      <c r="A280" s="13" t="s">
        <v>166</v>
      </c>
      <c r="B280" s="6">
        <v>75212</v>
      </c>
      <c r="E280" t="s">
        <v>312</v>
      </c>
      <c r="F280" t="s">
        <v>23</v>
      </c>
      <c r="G280">
        <v>3</v>
      </c>
      <c r="H280" t="s">
        <v>32</v>
      </c>
      <c r="I280" t="s">
        <v>34</v>
      </c>
      <c r="K280" s="9">
        <v>44797</v>
      </c>
      <c r="L280" t="s">
        <v>21</v>
      </c>
      <c r="R280" s="7" t="str">
        <f>IF(EDATE(August[[#This Row],[Closed Date]],1)=31,"",EDATE(August[[#This Row],[Closed Date]],1))</f>
        <v/>
      </c>
    </row>
    <row r="281" spans="1:19" x14ac:dyDescent="0.25">
      <c r="A281" s="13" t="s">
        <v>131</v>
      </c>
      <c r="B281" s="6">
        <v>75223</v>
      </c>
      <c r="E281" t="s">
        <v>283</v>
      </c>
      <c r="F281" t="s">
        <v>22</v>
      </c>
      <c r="G281">
        <v>7</v>
      </c>
      <c r="H281" t="s">
        <v>28</v>
      </c>
      <c r="I281" t="s">
        <v>31</v>
      </c>
      <c r="K281" s="9">
        <v>44797</v>
      </c>
      <c r="L281" t="s">
        <v>20</v>
      </c>
      <c r="Q281" s="7">
        <v>44797</v>
      </c>
      <c r="R281" s="7">
        <f>IF(EDATE(August[[#This Row],[Closed Date]],1)=31,"",EDATE(August[[#This Row],[Closed Date]],1))</f>
        <v>44828</v>
      </c>
      <c r="S281" t="s">
        <v>20</v>
      </c>
    </row>
    <row r="282" spans="1:19" x14ac:dyDescent="0.25">
      <c r="A282" s="4" t="s">
        <v>153</v>
      </c>
      <c r="B282" s="6">
        <v>75224</v>
      </c>
      <c r="E282" t="s">
        <v>317</v>
      </c>
      <c r="F282" t="s">
        <v>22</v>
      </c>
      <c r="G282">
        <v>1</v>
      </c>
      <c r="H282" t="s">
        <v>32</v>
      </c>
      <c r="I282" t="s">
        <v>34</v>
      </c>
      <c r="J282" t="s">
        <v>52</v>
      </c>
      <c r="K282" s="9">
        <v>44798</v>
      </c>
      <c r="L282" t="s">
        <v>21</v>
      </c>
      <c r="R282" s="7" t="str">
        <f>IF(EDATE(August[[#This Row],[Closed Date]],1)=31,"",EDATE(August[[#This Row],[Closed Date]],1))</f>
        <v/>
      </c>
    </row>
    <row r="283" spans="1:19" x14ac:dyDescent="0.25">
      <c r="A283" s="6" t="s">
        <v>187</v>
      </c>
      <c r="B283" s="6">
        <v>75223</v>
      </c>
      <c r="E283" t="s">
        <v>278</v>
      </c>
      <c r="F283" t="s">
        <v>22</v>
      </c>
      <c r="G283">
        <v>6</v>
      </c>
      <c r="H283" t="s">
        <v>32</v>
      </c>
      <c r="I283" t="s">
        <v>34</v>
      </c>
      <c r="J283" t="s">
        <v>52</v>
      </c>
      <c r="K283" s="9">
        <v>44798</v>
      </c>
      <c r="L283" t="s">
        <v>21</v>
      </c>
      <c r="R283" s="7" t="str">
        <f>IF(EDATE(August[[#This Row],[Closed Date]],1)=31,"",EDATE(August[[#This Row],[Closed Date]],1))</f>
        <v/>
      </c>
    </row>
    <row r="284" spans="1:19" x14ac:dyDescent="0.25">
      <c r="A284" s="6" t="s">
        <v>128</v>
      </c>
      <c r="B284" s="6">
        <v>75236</v>
      </c>
      <c r="E284" t="s">
        <v>273</v>
      </c>
      <c r="F284" t="s">
        <v>23</v>
      </c>
      <c r="G284">
        <v>2</v>
      </c>
      <c r="H284" t="s">
        <v>28</v>
      </c>
      <c r="I284" t="s">
        <v>33</v>
      </c>
      <c r="J284" t="s">
        <v>42</v>
      </c>
      <c r="K284" s="9">
        <v>44798</v>
      </c>
      <c r="L284" t="s">
        <v>21</v>
      </c>
      <c r="M284">
        <v>17</v>
      </c>
      <c r="R284" s="7" t="str">
        <f>IF(EDATE(August[[#This Row],[Closed Date]],1)=31,"",EDATE(August[[#This Row],[Closed Date]],1))</f>
        <v/>
      </c>
    </row>
    <row r="285" spans="1:19" x14ac:dyDescent="0.25">
      <c r="A285" s="6" t="s">
        <v>156</v>
      </c>
      <c r="B285" s="6">
        <v>75216</v>
      </c>
      <c r="E285" t="s">
        <v>287</v>
      </c>
      <c r="F285" t="s">
        <v>22</v>
      </c>
      <c r="G285">
        <v>8</v>
      </c>
      <c r="H285" t="s">
        <v>28</v>
      </c>
      <c r="I285" t="s">
        <v>33</v>
      </c>
      <c r="J285" t="s">
        <v>40</v>
      </c>
      <c r="K285" s="9">
        <v>44798</v>
      </c>
      <c r="L285" t="s">
        <v>21</v>
      </c>
      <c r="M285">
        <v>20</v>
      </c>
      <c r="R285" s="7" t="str">
        <f>IF(EDATE(August[[#This Row],[Closed Date]],1)=31,"",EDATE(August[[#This Row],[Closed Date]],1))</f>
        <v/>
      </c>
    </row>
    <row r="286" spans="1:19" x14ac:dyDescent="0.25">
      <c r="A286" s="6" t="s">
        <v>238</v>
      </c>
      <c r="B286" s="6">
        <v>75253</v>
      </c>
      <c r="E286" t="s">
        <v>296</v>
      </c>
      <c r="F286" t="s">
        <v>23</v>
      </c>
      <c r="G286">
        <v>3</v>
      </c>
      <c r="H286" t="s">
        <v>28</v>
      </c>
      <c r="I286" t="s">
        <v>53</v>
      </c>
      <c r="J286" t="s">
        <v>40</v>
      </c>
      <c r="K286" s="9">
        <v>44798</v>
      </c>
      <c r="L286" t="s">
        <v>21</v>
      </c>
      <c r="M286">
        <v>29</v>
      </c>
      <c r="R286" s="7" t="str">
        <f>IF(EDATE(August[[#This Row],[Closed Date]],1)=31,"",EDATE(August[[#This Row],[Closed Date]],1))</f>
        <v/>
      </c>
    </row>
    <row r="287" spans="1:19" x14ac:dyDescent="0.25">
      <c r="A287" s="6" t="s">
        <v>161</v>
      </c>
      <c r="B287" s="6">
        <v>75212</v>
      </c>
      <c r="E287" t="s">
        <v>272</v>
      </c>
      <c r="F287" t="s">
        <v>22</v>
      </c>
      <c r="G287">
        <v>7</v>
      </c>
      <c r="H287" t="s">
        <v>29</v>
      </c>
      <c r="I287" t="s">
        <v>31</v>
      </c>
      <c r="J287" t="s">
        <v>44</v>
      </c>
      <c r="K287" s="9">
        <v>44798</v>
      </c>
      <c r="L287" t="s">
        <v>20</v>
      </c>
      <c r="Q287" s="7">
        <v>44799</v>
      </c>
      <c r="R287" s="7">
        <f>IF(EDATE(August[[#This Row],[Closed Date]],1)=31,"",EDATE(August[[#This Row],[Closed Date]],1))</f>
        <v>44830</v>
      </c>
      <c r="S287" t="s">
        <v>20</v>
      </c>
    </row>
    <row r="288" spans="1:19" x14ac:dyDescent="0.25">
      <c r="A288" s="6" t="s">
        <v>258</v>
      </c>
      <c r="B288" s="6">
        <v>75249</v>
      </c>
      <c r="E288" t="s">
        <v>278</v>
      </c>
      <c r="F288" t="s">
        <v>23</v>
      </c>
      <c r="G288">
        <v>1</v>
      </c>
      <c r="H288" t="s">
        <v>29</v>
      </c>
      <c r="I288" t="s">
        <v>33</v>
      </c>
      <c r="J288" t="s">
        <v>43</v>
      </c>
      <c r="K288" s="9">
        <v>44798</v>
      </c>
      <c r="L288" t="s">
        <v>21</v>
      </c>
      <c r="M288">
        <v>33</v>
      </c>
      <c r="R288" s="7" t="str">
        <f>IF(EDATE(August[[#This Row],[Closed Date]],1)=31,"",EDATE(August[[#This Row],[Closed Date]],1))</f>
        <v/>
      </c>
    </row>
    <row r="289" spans="1:19" x14ac:dyDescent="0.25">
      <c r="A289" s="6" t="s">
        <v>188</v>
      </c>
      <c r="B289" s="6">
        <v>75287</v>
      </c>
      <c r="E289" t="s">
        <v>285</v>
      </c>
      <c r="F289" t="s">
        <v>22</v>
      </c>
      <c r="G289">
        <v>5</v>
      </c>
      <c r="H289" t="s">
        <v>29</v>
      </c>
      <c r="I289" t="s">
        <v>31</v>
      </c>
      <c r="J289" t="s">
        <v>43</v>
      </c>
      <c r="K289" s="9">
        <v>44798</v>
      </c>
      <c r="L289" t="s">
        <v>20</v>
      </c>
      <c r="Q289" s="7">
        <v>44798</v>
      </c>
      <c r="R289" s="7">
        <f>IF(EDATE(August[[#This Row],[Closed Date]],1)=31,"",EDATE(August[[#This Row],[Closed Date]],1))</f>
        <v>44829</v>
      </c>
      <c r="S289" t="s">
        <v>20</v>
      </c>
    </row>
    <row r="290" spans="1:19" x14ac:dyDescent="0.25">
      <c r="A290" s="6" t="s">
        <v>163</v>
      </c>
      <c r="B290" s="6">
        <v>75201</v>
      </c>
      <c r="E290" t="s">
        <v>273</v>
      </c>
      <c r="F290" t="s">
        <v>22</v>
      </c>
      <c r="G290">
        <v>5</v>
      </c>
      <c r="H290" t="s">
        <v>28</v>
      </c>
      <c r="I290" t="s">
        <v>33</v>
      </c>
      <c r="J290" t="s">
        <v>36</v>
      </c>
      <c r="K290" s="9">
        <v>44798</v>
      </c>
      <c r="L290" t="s">
        <v>21</v>
      </c>
      <c r="M290">
        <v>21</v>
      </c>
      <c r="R290" s="7" t="str">
        <f>IF(EDATE(August[[#This Row],[Closed Date]],1)=31,"",EDATE(August[[#This Row],[Closed Date]],1))</f>
        <v/>
      </c>
    </row>
    <row r="291" spans="1:19" x14ac:dyDescent="0.25">
      <c r="A291" s="6" t="s">
        <v>109</v>
      </c>
      <c r="B291" s="6">
        <v>75254</v>
      </c>
      <c r="E291" t="s">
        <v>265</v>
      </c>
      <c r="F291" t="s">
        <v>22</v>
      </c>
      <c r="G291">
        <v>0.5</v>
      </c>
      <c r="H291" t="s">
        <v>28</v>
      </c>
      <c r="I291" t="s">
        <v>53</v>
      </c>
      <c r="J291" t="s">
        <v>36</v>
      </c>
      <c r="K291" s="9">
        <v>44798</v>
      </c>
      <c r="L291" t="s">
        <v>21</v>
      </c>
      <c r="M291">
        <v>15</v>
      </c>
      <c r="R291" s="7" t="str">
        <f>IF(EDATE(August[[#This Row],[Closed Date]],1)=31,"",EDATE(August[[#This Row],[Closed Date]],1))</f>
        <v/>
      </c>
    </row>
    <row r="292" spans="1:19" x14ac:dyDescent="0.25">
      <c r="A292" s="6" t="s">
        <v>138</v>
      </c>
      <c r="B292" s="6">
        <v>75201</v>
      </c>
      <c r="E292" t="s">
        <v>314</v>
      </c>
      <c r="F292" t="s">
        <v>22</v>
      </c>
      <c r="G292">
        <v>4</v>
      </c>
      <c r="H292" t="s">
        <v>28</v>
      </c>
      <c r="I292" t="s">
        <v>53</v>
      </c>
      <c r="J292" t="s">
        <v>36</v>
      </c>
      <c r="K292" s="9">
        <v>44798</v>
      </c>
      <c r="L292" t="s">
        <v>20</v>
      </c>
      <c r="M292">
        <v>32</v>
      </c>
      <c r="N292" t="s">
        <v>54</v>
      </c>
      <c r="O292">
        <v>82</v>
      </c>
      <c r="P292">
        <v>65</v>
      </c>
      <c r="Q292" s="7">
        <v>44804</v>
      </c>
      <c r="R292" s="7">
        <f>IF(EDATE(August[[#This Row],[Closed Date]],1)=31,"",EDATE(August[[#This Row],[Closed Date]],1))</f>
        <v>44834</v>
      </c>
      <c r="S292" t="s">
        <v>20</v>
      </c>
    </row>
    <row r="293" spans="1:19" x14ac:dyDescent="0.25">
      <c r="A293" s="6" t="s">
        <v>204</v>
      </c>
      <c r="B293" s="6">
        <v>75240</v>
      </c>
      <c r="E293" t="s">
        <v>58</v>
      </c>
      <c r="F293" t="s">
        <v>22</v>
      </c>
      <c r="G293">
        <v>8</v>
      </c>
      <c r="H293" t="s">
        <v>28</v>
      </c>
      <c r="I293" t="s">
        <v>33</v>
      </c>
      <c r="J293" t="s">
        <v>38</v>
      </c>
      <c r="K293" s="9">
        <v>44798</v>
      </c>
      <c r="L293" t="s">
        <v>20</v>
      </c>
      <c r="M293">
        <v>30</v>
      </c>
      <c r="N293" t="s">
        <v>55</v>
      </c>
      <c r="O293">
        <v>69</v>
      </c>
      <c r="P293">
        <v>75</v>
      </c>
      <c r="Q293" s="7">
        <v>44804</v>
      </c>
      <c r="R293" s="7">
        <f>IF(EDATE(August[[#This Row],[Closed Date]],1)=31,"",EDATE(August[[#This Row],[Closed Date]],1))</f>
        <v>44834</v>
      </c>
      <c r="S293" t="s">
        <v>20</v>
      </c>
    </row>
    <row r="294" spans="1:19" x14ac:dyDescent="0.25">
      <c r="A294" s="6" t="s">
        <v>75</v>
      </c>
      <c r="B294" s="6">
        <v>75201</v>
      </c>
      <c r="E294" t="s">
        <v>277</v>
      </c>
      <c r="F294" t="s">
        <v>23</v>
      </c>
      <c r="G294">
        <v>4</v>
      </c>
      <c r="H294" t="s">
        <v>28</v>
      </c>
      <c r="I294" t="s">
        <v>31</v>
      </c>
      <c r="J294" t="s">
        <v>38</v>
      </c>
      <c r="K294" s="9">
        <v>44798</v>
      </c>
      <c r="L294" t="s">
        <v>20</v>
      </c>
      <c r="Q294" s="7">
        <v>44798</v>
      </c>
      <c r="R294" s="7">
        <f>IF(EDATE(August[[#This Row],[Closed Date]],1)=31,"",EDATE(August[[#This Row],[Closed Date]],1))</f>
        <v>44829</v>
      </c>
      <c r="S294" t="s">
        <v>20</v>
      </c>
    </row>
    <row r="295" spans="1:19" x14ac:dyDescent="0.25">
      <c r="A295" s="6" t="s">
        <v>190</v>
      </c>
      <c r="B295" s="6">
        <v>75201</v>
      </c>
      <c r="E295" t="s">
        <v>281</v>
      </c>
      <c r="F295" t="s">
        <v>27</v>
      </c>
      <c r="G295">
        <v>5</v>
      </c>
      <c r="H295" t="s">
        <v>28</v>
      </c>
      <c r="I295" t="s">
        <v>31</v>
      </c>
      <c r="J295" t="s">
        <v>38</v>
      </c>
      <c r="K295" s="9">
        <v>44798</v>
      </c>
      <c r="L295" t="s">
        <v>20</v>
      </c>
      <c r="Q295" s="7">
        <v>44798</v>
      </c>
      <c r="R295" s="7">
        <f>IF(EDATE(August[[#This Row],[Closed Date]],1)=31,"",EDATE(August[[#This Row],[Closed Date]],1))</f>
        <v>44829</v>
      </c>
      <c r="S295" t="s">
        <v>20</v>
      </c>
    </row>
    <row r="296" spans="1:19" x14ac:dyDescent="0.25">
      <c r="A296" s="6" t="s">
        <v>164</v>
      </c>
      <c r="B296" s="6">
        <v>75249</v>
      </c>
      <c r="E296" t="s">
        <v>278</v>
      </c>
      <c r="F296" t="s">
        <v>22</v>
      </c>
      <c r="G296">
        <v>3</v>
      </c>
      <c r="H296" t="s">
        <v>30</v>
      </c>
      <c r="I296" t="s">
        <v>35</v>
      </c>
      <c r="K296" s="9">
        <v>44798</v>
      </c>
      <c r="L296" t="s">
        <v>21</v>
      </c>
      <c r="M296">
        <v>27</v>
      </c>
      <c r="R296" s="7" t="str">
        <f>IF(EDATE(August[[#This Row],[Closed Date]],1)=31,"",EDATE(August[[#This Row],[Closed Date]],1))</f>
        <v/>
      </c>
    </row>
    <row r="297" spans="1:19" x14ac:dyDescent="0.25">
      <c r="A297" s="6" t="s">
        <v>109</v>
      </c>
      <c r="B297" s="6">
        <v>75220</v>
      </c>
      <c r="E297" t="s">
        <v>276</v>
      </c>
      <c r="F297" t="s">
        <v>23</v>
      </c>
      <c r="G297">
        <v>13</v>
      </c>
      <c r="H297" t="s">
        <v>28</v>
      </c>
      <c r="I297" t="s">
        <v>31</v>
      </c>
      <c r="K297" s="9">
        <v>44798</v>
      </c>
      <c r="L297" t="s">
        <v>20</v>
      </c>
      <c r="Q297" s="7">
        <v>44798</v>
      </c>
      <c r="R297" s="7">
        <f>IF(EDATE(August[[#This Row],[Closed Date]],1)=31,"",EDATE(August[[#This Row],[Closed Date]],1))</f>
        <v>44829</v>
      </c>
      <c r="S297" t="s">
        <v>20</v>
      </c>
    </row>
    <row r="298" spans="1:19" x14ac:dyDescent="0.25">
      <c r="A298" s="6" t="s">
        <v>116</v>
      </c>
      <c r="B298" s="6">
        <v>75287</v>
      </c>
      <c r="E298" t="s">
        <v>315</v>
      </c>
      <c r="F298" t="s">
        <v>23</v>
      </c>
      <c r="G298">
        <v>1</v>
      </c>
      <c r="H298" t="s">
        <v>28</v>
      </c>
      <c r="I298" t="s">
        <v>33</v>
      </c>
      <c r="J298" t="s">
        <v>41</v>
      </c>
      <c r="K298" s="9">
        <v>44799</v>
      </c>
      <c r="L298" t="s">
        <v>21</v>
      </c>
      <c r="M298">
        <v>22</v>
      </c>
      <c r="R298" s="7" t="str">
        <f>IF(EDATE(August[[#This Row],[Closed Date]],1)=31,"",EDATE(August[[#This Row],[Closed Date]],1))</f>
        <v/>
      </c>
    </row>
    <row r="299" spans="1:19" x14ac:dyDescent="0.25">
      <c r="A299" s="4" t="s">
        <v>161</v>
      </c>
      <c r="B299" s="6">
        <v>75231</v>
      </c>
      <c r="E299" t="s">
        <v>290</v>
      </c>
      <c r="F299" t="s">
        <v>23</v>
      </c>
      <c r="G299">
        <v>4</v>
      </c>
      <c r="H299" t="s">
        <v>28</v>
      </c>
      <c r="I299" t="s">
        <v>33</v>
      </c>
      <c r="J299" t="s">
        <v>39</v>
      </c>
      <c r="K299" s="9">
        <v>44799</v>
      </c>
      <c r="L299" t="s">
        <v>21</v>
      </c>
      <c r="M299">
        <v>23</v>
      </c>
      <c r="R299" s="7" t="str">
        <f>IF(EDATE(August[[#This Row],[Closed Date]],1)=31,"",EDATE(August[[#This Row],[Closed Date]],1))</f>
        <v/>
      </c>
    </row>
    <row r="300" spans="1:19" x14ac:dyDescent="0.25">
      <c r="A300" s="6" t="s">
        <v>123</v>
      </c>
      <c r="B300" s="6">
        <v>75235</v>
      </c>
      <c r="E300" t="s">
        <v>309</v>
      </c>
      <c r="F300" t="s">
        <v>22</v>
      </c>
      <c r="G300">
        <v>5</v>
      </c>
      <c r="H300" t="s">
        <v>28</v>
      </c>
      <c r="I300" t="s">
        <v>33</v>
      </c>
      <c r="J300" t="s">
        <v>40</v>
      </c>
      <c r="K300" s="9">
        <v>44799</v>
      </c>
      <c r="L300" t="s">
        <v>21</v>
      </c>
      <c r="M300">
        <v>20</v>
      </c>
      <c r="R300" s="7" t="str">
        <f>IF(EDATE(August[[#This Row],[Closed Date]],1)=31,"",EDATE(August[[#This Row],[Closed Date]],1))</f>
        <v/>
      </c>
    </row>
    <row r="301" spans="1:19" x14ac:dyDescent="0.25">
      <c r="A301" s="6" t="s">
        <v>189</v>
      </c>
      <c r="B301" s="6">
        <v>75219</v>
      </c>
      <c r="E301" t="s">
        <v>319</v>
      </c>
      <c r="F301" t="s">
        <v>23</v>
      </c>
      <c r="G301">
        <v>3</v>
      </c>
      <c r="H301" t="s">
        <v>28</v>
      </c>
      <c r="I301" t="s">
        <v>33</v>
      </c>
      <c r="J301" t="s">
        <v>40</v>
      </c>
      <c r="K301" s="9">
        <v>44799</v>
      </c>
      <c r="L301" t="s">
        <v>20</v>
      </c>
      <c r="M301">
        <v>33</v>
      </c>
      <c r="N301" t="s">
        <v>45</v>
      </c>
      <c r="O301">
        <v>33</v>
      </c>
      <c r="P301">
        <v>400</v>
      </c>
      <c r="Q301" s="7">
        <v>44806</v>
      </c>
      <c r="R301" s="7">
        <f>IF(EDATE(August[[#This Row],[Closed Date]],1)=31,"",EDATE(August[[#This Row],[Closed Date]],1))</f>
        <v>44836</v>
      </c>
      <c r="S301" t="s">
        <v>20</v>
      </c>
    </row>
    <row r="302" spans="1:19" x14ac:dyDescent="0.25">
      <c r="A302" s="4" t="s">
        <v>193</v>
      </c>
      <c r="B302" s="6">
        <v>75203</v>
      </c>
      <c r="E302" t="s">
        <v>281</v>
      </c>
      <c r="F302" t="s">
        <v>25</v>
      </c>
      <c r="G302">
        <v>2</v>
      </c>
      <c r="H302" t="s">
        <v>28</v>
      </c>
      <c r="I302" t="s">
        <v>33</v>
      </c>
      <c r="J302" t="s">
        <v>36</v>
      </c>
      <c r="K302" s="9">
        <v>44799</v>
      </c>
      <c r="L302" t="s">
        <v>21</v>
      </c>
      <c r="M302">
        <v>15</v>
      </c>
      <c r="R302" s="7" t="str">
        <f>IF(EDATE(August[[#This Row],[Closed Date]],1)=31,"",EDATE(August[[#This Row],[Closed Date]],1))</f>
        <v/>
      </c>
    </row>
    <row r="303" spans="1:19" x14ac:dyDescent="0.25">
      <c r="A303" s="6" t="s">
        <v>111</v>
      </c>
      <c r="B303" s="6">
        <v>75229</v>
      </c>
      <c r="E303" t="s">
        <v>271</v>
      </c>
      <c r="F303" t="s">
        <v>23</v>
      </c>
      <c r="G303">
        <v>1</v>
      </c>
      <c r="H303" t="s">
        <v>28</v>
      </c>
      <c r="I303" t="s">
        <v>31</v>
      </c>
      <c r="J303" t="s">
        <v>36</v>
      </c>
      <c r="K303" s="9">
        <v>44799</v>
      </c>
      <c r="L303" t="s">
        <v>20</v>
      </c>
      <c r="Q303" s="7">
        <v>44799</v>
      </c>
      <c r="R303" s="7">
        <f>IF(EDATE(August[[#This Row],[Closed Date]],1)=31,"",EDATE(August[[#This Row],[Closed Date]],1))</f>
        <v>44830</v>
      </c>
      <c r="S303" t="s">
        <v>20</v>
      </c>
    </row>
    <row r="304" spans="1:19" x14ac:dyDescent="0.25">
      <c r="A304" s="6" t="s">
        <v>59</v>
      </c>
      <c r="B304" s="6">
        <v>75229</v>
      </c>
      <c r="E304" t="s">
        <v>278</v>
      </c>
      <c r="F304" t="s">
        <v>22</v>
      </c>
      <c r="G304">
        <v>8</v>
      </c>
      <c r="H304" t="s">
        <v>28</v>
      </c>
      <c r="I304" t="s">
        <v>33</v>
      </c>
      <c r="J304" t="s">
        <v>38</v>
      </c>
      <c r="K304" s="9">
        <v>44799</v>
      </c>
      <c r="L304" t="s">
        <v>21</v>
      </c>
      <c r="M304">
        <v>17</v>
      </c>
      <c r="R304" s="7" t="str">
        <f>IF(EDATE(August[[#This Row],[Closed Date]],1)=31,"",EDATE(August[[#This Row],[Closed Date]],1))</f>
        <v/>
      </c>
    </row>
    <row r="305" spans="1:19" x14ac:dyDescent="0.25">
      <c r="A305" s="6" t="s">
        <v>230</v>
      </c>
      <c r="B305" s="6">
        <v>75241</v>
      </c>
      <c r="E305" t="s">
        <v>285</v>
      </c>
      <c r="F305" t="s">
        <v>23</v>
      </c>
      <c r="G305">
        <v>6</v>
      </c>
      <c r="H305" t="s">
        <v>28</v>
      </c>
      <c r="I305" t="s">
        <v>33</v>
      </c>
      <c r="J305" t="s">
        <v>38</v>
      </c>
      <c r="K305" s="9">
        <v>44799</v>
      </c>
      <c r="L305" t="s">
        <v>21</v>
      </c>
      <c r="M305">
        <v>22</v>
      </c>
      <c r="R305" s="7" t="str">
        <f>IF(EDATE(August[[#This Row],[Closed Date]],1)=31,"",EDATE(August[[#This Row],[Closed Date]],1))</f>
        <v/>
      </c>
    </row>
    <row r="306" spans="1:19" x14ac:dyDescent="0.25">
      <c r="A306" s="6" t="s">
        <v>209</v>
      </c>
      <c r="B306" s="6">
        <v>75237</v>
      </c>
      <c r="E306" t="s">
        <v>301</v>
      </c>
      <c r="F306" t="s">
        <v>22</v>
      </c>
      <c r="G306">
        <v>5</v>
      </c>
      <c r="H306" t="s">
        <v>30</v>
      </c>
      <c r="I306" t="s">
        <v>31</v>
      </c>
      <c r="K306" s="9">
        <v>44799</v>
      </c>
      <c r="L306" t="s">
        <v>20</v>
      </c>
      <c r="Q306" s="7">
        <v>44799</v>
      </c>
      <c r="R306" s="7">
        <f>IF(EDATE(August[[#This Row],[Closed Date]],1)=31,"",EDATE(August[[#This Row],[Closed Date]],1))</f>
        <v>44830</v>
      </c>
      <c r="S306" t="s">
        <v>20</v>
      </c>
    </row>
    <row r="307" spans="1:19" x14ac:dyDescent="0.25">
      <c r="A307" s="6" t="s">
        <v>213</v>
      </c>
      <c r="B307" s="6">
        <v>75249</v>
      </c>
      <c r="E307" t="s">
        <v>310</v>
      </c>
      <c r="F307" t="s">
        <v>22</v>
      </c>
      <c r="G307">
        <v>4</v>
      </c>
      <c r="H307" t="s">
        <v>32</v>
      </c>
      <c r="I307" t="s">
        <v>33</v>
      </c>
      <c r="K307" s="9">
        <v>44799</v>
      </c>
      <c r="L307" t="s">
        <v>20</v>
      </c>
      <c r="M307">
        <v>24</v>
      </c>
      <c r="N307" t="s">
        <v>50</v>
      </c>
      <c r="O307">
        <v>10</v>
      </c>
      <c r="P307">
        <v>55</v>
      </c>
      <c r="Q307" s="7">
        <v>44804</v>
      </c>
      <c r="R307" s="7">
        <f>IF(EDATE(August[[#This Row],[Closed Date]],1)=31,"",EDATE(August[[#This Row],[Closed Date]],1))</f>
        <v>44834</v>
      </c>
      <c r="S307" t="s">
        <v>20</v>
      </c>
    </row>
    <row r="308" spans="1:19" x14ac:dyDescent="0.25">
      <c r="A308" s="6" t="s">
        <v>75</v>
      </c>
      <c r="B308" s="6">
        <v>75241</v>
      </c>
      <c r="E308" t="s">
        <v>267</v>
      </c>
      <c r="F308" t="s">
        <v>23</v>
      </c>
      <c r="G308">
        <v>0.75</v>
      </c>
      <c r="H308" t="s">
        <v>28</v>
      </c>
      <c r="I308" t="s">
        <v>31</v>
      </c>
      <c r="K308" s="9">
        <v>44799</v>
      </c>
      <c r="L308" t="s">
        <v>20</v>
      </c>
      <c r="Q308" s="7">
        <v>44799</v>
      </c>
      <c r="R308" s="7">
        <f>IF(EDATE(August[[#This Row],[Closed Date]],1)=31,"",EDATE(August[[#This Row],[Closed Date]],1))</f>
        <v>44830</v>
      </c>
      <c r="S308" t="s">
        <v>20</v>
      </c>
    </row>
    <row r="309" spans="1:19" x14ac:dyDescent="0.25">
      <c r="A309" s="4" t="s">
        <v>192</v>
      </c>
      <c r="B309" s="6">
        <v>75228</v>
      </c>
      <c r="E309" t="s">
        <v>288</v>
      </c>
      <c r="F309" t="s">
        <v>22</v>
      </c>
      <c r="G309">
        <v>7</v>
      </c>
      <c r="H309" t="s">
        <v>28</v>
      </c>
      <c r="I309" t="s">
        <v>31</v>
      </c>
      <c r="K309" s="9">
        <v>44799</v>
      </c>
      <c r="L309" t="s">
        <v>20</v>
      </c>
      <c r="Q309" s="7">
        <v>44799</v>
      </c>
      <c r="R309" s="7">
        <f>IF(EDATE(August[[#This Row],[Closed Date]],1)=31,"",EDATE(August[[#This Row],[Closed Date]],1))</f>
        <v>44830</v>
      </c>
      <c r="S309" t="s">
        <v>20</v>
      </c>
    </row>
    <row r="310" spans="1:19" x14ac:dyDescent="0.25">
      <c r="A310" s="13" t="s">
        <v>206</v>
      </c>
      <c r="B310" s="6">
        <v>75203</v>
      </c>
      <c r="E310" t="s">
        <v>298</v>
      </c>
      <c r="F310" t="s">
        <v>23</v>
      </c>
      <c r="G310">
        <v>5</v>
      </c>
      <c r="H310" t="s">
        <v>28</v>
      </c>
      <c r="I310" t="s">
        <v>33</v>
      </c>
      <c r="J310" t="s">
        <v>41</v>
      </c>
      <c r="K310" s="9">
        <v>44800</v>
      </c>
      <c r="L310" t="s">
        <v>21</v>
      </c>
      <c r="M310">
        <v>18</v>
      </c>
      <c r="R310" s="7" t="str">
        <f>IF(EDATE(August[[#This Row],[Closed Date]],1)=31,"",EDATE(August[[#This Row],[Closed Date]],1))</f>
        <v/>
      </c>
    </row>
    <row r="311" spans="1:19" x14ac:dyDescent="0.25">
      <c r="A311" t="s">
        <v>116</v>
      </c>
      <c r="B311" s="6">
        <v>75254</v>
      </c>
      <c r="E311" t="s">
        <v>290</v>
      </c>
      <c r="F311" t="s">
        <v>22</v>
      </c>
      <c r="G311">
        <v>1</v>
      </c>
      <c r="H311" t="s">
        <v>28</v>
      </c>
      <c r="I311" t="s">
        <v>53</v>
      </c>
      <c r="J311" t="s">
        <v>41</v>
      </c>
      <c r="K311" s="9">
        <v>44800</v>
      </c>
      <c r="L311" t="s">
        <v>21</v>
      </c>
      <c r="M311">
        <v>18</v>
      </c>
      <c r="R311" s="7" t="str">
        <f>IF(EDATE(August[[#This Row],[Closed Date]],1)=31,"",EDATE(August[[#This Row],[Closed Date]],1))</f>
        <v/>
      </c>
    </row>
    <row r="312" spans="1:19" x14ac:dyDescent="0.25">
      <c r="A312" s="13" t="s">
        <v>60</v>
      </c>
      <c r="B312" s="6">
        <v>75220</v>
      </c>
      <c r="E312" t="s">
        <v>277</v>
      </c>
      <c r="F312" t="s">
        <v>22</v>
      </c>
      <c r="G312">
        <v>1</v>
      </c>
      <c r="H312" t="s">
        <v>28</v>
      </c>
      <c r="I312" t="s">
        <v>53</v>
      </c>
      <c r="J312" t="s">
        <v>41</v>
      </c>
      <c r="K312" s="9">
        <v>44800</v>
      </c>
      <c r="L312" t="s">
        <v>21</v>
      </c>
      <c r="M312">
        <v>29</v>
      </c>
      <c r="R312" s="7" t="str">
        <f>IF(EDATE(August[[#This Row],[Closed Date]],1)=31,"",EDATE(August[[#This Row],[Closed Date]],1))</f>
        <v/>
      </c>
    </row>
    <row r="313" spans="1:19" x14ac:dyDescent="0.25">
      <c r="A313" s="13" t="s">
        <v>225</v>
      </c>
      <c r="B313" s="6">
        <v>75223</v>
      </c>
      <c r="E313" t="s">
        <v>293</v>
      </c>
      <c r="F313" t="s">
        <v>22</v>
      </c>
      <c r="G313">
        <v>6</v>
      </c>
      <c r="H313" t="s">
        <v>28</v>
      </c>
      <c r="I313" t="s">
        <v>33</v>
      </c>
      <c r="J313" t="s">
        <v>42</v>
      </c>
      <c r="K313" s="9">
        <v>44800</v>
      </c>
      <c r="L313" t="s">
        <v>20</v>
      </c>
      <c r="M313">
        <v>25</v>
      </c>
      <c r="N313" t="s">
        <v>45</v>
      </c>
      <c r="O313">
        <v>35</v>
      </c>
      <c r="P313">
        <v>200</v>
      </c>
      <c r="Q313" s="7">
        <v>44806</v>
      </c>
      <c r="R313" s="7">
        <f>IF(EDATE(August[[#This Row],[Closed Date]],1)=31,"",EDATE(August[[#This Row],[Closed Date]],1))</f>
        <v>44836</v>
      </c>
      <c r="S313" t="s">
        <v>20</v>
      </c>
    </row>
    <row r="314" spans="1:19" x14ac:dyDescent="0.25">
      <c r="A314" s="13" t="s">
        <v>191</v>
      </c>
      <c r="B314" s="6">
        <v>75201</v>
      </c>
      <c r="E314" t="s">
        <v>284</v>
      </c>
      <c r="F314" t="s">
        <v>22</v>
      </c>
      <c r="G314">
        <v>0.5</v>
      </c>
      <c r="H314" t="s">
        <v>28</v>
      </c>
      <c r="I314" t="s">
        <v>33</v>
      </c>
      <c r="J314" t="s">
        <v>40</v>
      </c>
      <c r="K314" s="9">
        <v>44800</v>
      </c>
      <c r="L314" t="s">
        <v>20</v>
      </c>
      <c r="M314">
        <v>31</v>
      </c>
      <c r="N314" t="s">
        <v>45</v>
      </c>
      <c r="O314">
        <v>32</v>
      </c>
      <c r="P314">
        <v>350</v>
      </c>
      <c r="Q314" s="7">
        <v>44806</v>
      </c>
      <c r="R314" s="7">
        <f>IF(EDATE(August[[#This Row],[Closed Date]],1)=31,"",EDATE(August[[#This Row],[Closed Date]],1))</f>
        <v>44836</v>
      </c>
      <c r="S314" t="s">
        <v>20</v>
      </c>
    </row>
    <row r="315" spans="1:19" x14ac:dyDescent="0.25">
      <c r="A315" t="s">
        <v>169</v>
      </c>
      <c r="B315" s="6">
        <v>75235</v>
      </c>
      <c r="E315" t="s">
        <v>288</v>
      </c>
      <c r="F315" t="s">
        <v>23</v>
      </c>
      <c r="G315">
        <v>8</v>
      </c>
      <c r="H315" t="s">
        <v>28</v>
      </c>
      <c r="I315" t="s">
        <v>31</v>
      </c>
      <c r="J315" t="s">
        <v>40</v>
      </c>
      <c r="K315" s="9">
        <v>44800</v>
      </c>
      <c r="L315" t="s">
        <v>20</v>
      </c>
      <c r="Q315" s="7">
        <v>44800</v>
      </c>
      <c r="R315" s="7">
        <f>IF(EDATE(August[[#This Row],[Closed Date]],1)=31,"",EDATE(August[[#This Row],[Closed Date]],1))</f>
        <v>44831</v>
      </c>
      <c r="S315" t="s">
        <v>20</v>
      </c>
    </row>
    <row r="316" spans="1:19" x14ac:dyDescent="0.25">
      <c r="A316" s="13" t="s">
        <v>212</v>
      </c>
      <c r="B316" s="6">
        <v>75220</v>
      </c>
      <c r="E316" t="s">
        <v>316</v>
      </c>
      <c r="F316" t="s">
        <v>22</v>
      </c>
      <c r="G316">
        <v>5</v>
      </c>
      <c r="H316" t="s">
        <v>28</v>
      </c>
      <c r="I316" t="s">
        <v>33</v>
      </c>
      <c r="J316" t="s">
        <v>36</v>
      </c>
      <c r="K316" s="9">
        <v>44800</v>
      </c>
      <c r="L316" t="s">
        <v>20</v>
      </c>
      <c r="M316">
        <v>29</v>
      </c>
      <c r="N316" t="s">
        <v>55</v>
      </c>
      <c r="O316">
        <v>68</v>
      </c>
      <c r="P316">
        <v>175</v>
      </c>
      <c r="Q316" s="7">
        <v>44808</v>
      </c>
      <c r="R316" s="7">
        <f>IF(EDATE(August[[#This Row],[Closed Date]],1)=31,"",EDATE(August[[#This Row],[Closed Date]],1))</f>
        <v>44838</v>
      </c>
      <c r="S316" t="s">
        <v>20</v>
      </c>
    </row>
    <row r="317" spans="1:19" x14ac:dyDescent="0.25">
      <c r="A317" s="13" t="s">
        <v>66</v>
      </c>
      <c r="B317" s="6">
        <v>75201</v>
      </c>
      <c r="E317" t="s">
        <v>283</v>
      </c>
      <c r="F317" t="s">
        <v>23</v>
      </c>
      <c r="G317">
        <v>6</v>
      </c>
      <c r="H317" t="s">
        <v>28</v>
      </c>
      <c r="I317" t="s">
        <v>31</v>
      </c>
      <c r="J317" t="s">
        <v>36</v>
      </c>
      <c r="K317" s="9">
        <v>44800</v>
      </c>
      <c r="L317" t="s">
        <v>20</v>
      </c>
      <c r="Q317" s="7">
        <v>44800</v>
      </c>
      <c r="R317" s="7">
        <f>IF(EDATE(August[[#This Row],[Closed Date]],1)=31,"",EDATE(August[[#This Row],[Closed Date]],1))</f>
        <v>44831</v>
      </c>
      <c r="S317" t="s">
        <v>20</v>
      </c>
    </row>
    <row r="318" spans="1:19" x14ac:dyDescent="0.25">
      <c r="A318" s="13" t="s">
        <v>86</v>
      </c>
      <c r="B318" s="6">
        <v>75214</v>
      </c>
      <c r="E318" t="s">
        <v>268</v>
      </c>
      <c r="F318" t="s">
        <v>23</v>
      </c>
      <c r="G318">
        <v>5</v>
      </c>
      <c r="H318" t="s">
        <v>28</v>
      </c>
      <c r="I318" t="s">
        <v>31</v>
      </c>
      <c r="J318" t="s">
        <v>36</v>
      </c>
      <c r="K318" s="9">
        <v>44800</v>
      </c>
      <c r="L318" t="s">
        <v>20</v>
      </c>
      <c r="Q318" s="7">
        <v>44800</v>
      </c>
      <c r="R318" s="7">
        <f>IF(EDATE(August[[#This Row],[Closed Date]],1)=31,"",EDATE(August[[#This Row],[Closed Date]],1))</f>
        <v>44831</v>
      </c>
      <c r="S318" t="s">
        <v>20</v>
      </c>
    </row>
    <row r="319" spans="1:19" x14ac:dyDescent="0.25">
      <c r="A319" s="13" t="s">
        <v>164</v>
      </c>
      <c r="B319" s="6">
        <v>75287</v>
      </c>
      <c r="E319" t="s">
        <v>298</v>
      </c>
      <c r="F319" t="s">
        <v>23</v>
      </c>
      <c r="G319">
        <v>6</v>
      </c>
      <c r="H319" t="s">
        <v>29</v>
      </c>
      <c r="I319" t="s">
        <v>34</v>
      </c>
      <c r="K319" s="9">
        <v>44800</v>
      </c>
      <c r="L319" t="s">
        <v>21</v>
      </c>
      <c r="R319" s="7" t="str">
        <f>IF(EDATE(August[[#This Row],[Closed Date]],1)=31,"",EDATE(August[[#This Row],[Closed Date]],1))</f>
        <v/>
      </c>
    </row>
    <row r="320" spans="1:19" x14ac:dyDescent="0.25">
      <c r="A320" t="s">
        <v>233</v>
      </c>
      <c r="B320" s="6">
        <v>75080</v>
      </c>
      <c r="E320" t="s">
        <v>281</v>
      </c>
      <c r="F320" t="s">
        <v>23</v>
      </c>
      <c r="G320">
        <v>6</v>
      </c>
      <c r="H320" t="s">
        <v>28</v>
      </c>
      <c r="I320" t="s">
        <v>31</v>
      </c>
      <c r="K320" s="9">
        <v>44800</v>
      </c>
      <c r="L320" t="s">
        <v>20</v>
      </c>
      <c r="Q320" s="7">
        <v>44800</v>
      </c>
      <c r="R320" s="7">
        <f>IF(EDATE(August[[#This Row],[Closed Date]],1)=31,"",EDATE(August[[#This Row],[Closed Date]],1))</f>
        <v>44831</v>
      </c>
      <c r="S320" t="s">
        <v>20</v>
      </c>
    </row>
    <row r="321" spans="1:19" x14ac:dyDescent="0.25">
      <c r="A321" s="13" t="s">
        <v>117</v>
      </c>
      <c r="B321" s="6">
        <v>75229</v>
      </c>
      <c r="E321" t="s">
        <v>274</v>
      </c>
      <c r="F321" t="s">
        <v>23</v>
      </c>
      <c r="G321">
        <v>2</v>
      </c>
      <c r="H321" t="s">
        <v>28</v>
      </c>
      <c r="I321" t="s">
        <v>53</v>
      </c>
      <c r="K321" s="9">
        <v>44800</v>
      </c>
      <c r="L321" t="s">
        <v>21</v>
      </c>
      <c r="M321">
        <v>24</v>
      </c>
      <c r="R321" s="7" t="str">
        <f>IF(EDATE(August[[#This Row],[Closed Date]],1)=31,"",EDATE(August[[#This Row],[Closed Date]],1))</f>
        <v/>
      </c>
    </row>
    <row r="322" spans="1:19" x14ac:dyDescent="0.25">
      <c r="A322" s="13" t="s">
        <v>214</v>
      </c>
      <c r="B322" s="6">
        <v>75210</v>
      </c>
      <c r="E322" t="s">
        <v>311</v>
      </c>
      <c r="F322" t="s">
        <v>22</v>
      </c>
      <c r="G322">
        <v>1</v>
      </c>
      <c r="H322" t="s">
        <v>32</v>
      </c>
      <c r="I322" t="s">
        <v>34</v>
      </c>
      <c r="J322" t="s">
        <v>52</v>
      </c>
      <c r="K322" s="9">
        <v>44801</v>
      </c>
      <c r="L322" t="s">
        <v>20</v>
      </c>
      <c r="N322" t="s">
        <v>47</v>
      </c>
      <c r="Q322" s="7">
        <v>44806</v>
      </c>
      <c r="R322" s="7">
        <f>IF(EDATE(August[[#This Row],[Closed Date]],1)=31,"",EDATE(August[[#This Row],[Closed Date]],1))</f>
        <v>44836</v>
      </c>
      <c r="S322" t="s">
        <v>20</v>
      </c>
    </row>
    <row r="323" spans="1:19" x14ac:dyDescent="0.25">
      <c r="A323" t="s">
        <v>250</v>
      </c>
      <c r="B323" s="6">
        <v>75220</v>
      </c>
      <c r="E323" t="s">
        <v>284</v>
      </c>
      <c r="F323" t="s">
        <v>23</v>
      </c>
      <c r="G323">
        <v>13</v>
      </c>
      <c r="H323" t="s">
        <v>28</v>
      </c>
      <c r="I323" t="s">
        <v>31</v>
      </c>
      <c r="J323" t="s">
        <v>41</v>
      </c>
      <c r="K323" s="9">
        <v>44801</v>
      </c>
      <c r="L323" t="s">
        <v>20</v>
      </c>
      <c r="Q323" s="7">
        <v>44801</v>
      </c>
      <c r="R323" s="7">
        <f>IF(EDATE(August[[#This Row],[Closed Date]],1)=31,"",EDATE(August[[#This Row],[Closed Date]],1))</f>
        <v>44832</v>
      </c>
      <c r="S323" t="s">
        <v>20</v>
      </c>
    </row>
    <row r="324" spans="1:19" x14ac:dyDescent="0.25">
      <c r="A324" t="s">
        <v>188</v>
      </c>
      <c r="B324" s="6">
        <v>75237</v>
      </c>
      <c r="E324" t="s">
        <v>282</v>
      </c>
      <c r="F324" t="s">
        <v>22</v>
      </c>
      <c r="G324">
        <v>1</v>
      </c>
      <c r="H324" t="s">
        <v>28</v>
      </c>
      <c r="I324" t="s">
        <v>33</v>
      </c>
      <c r="J324" t="s">
        <v>42</v>
      </c>
      <c r="K324" s="9">
        <v>44801</v>
      </c>
      <c r="L324" t="s">
        <v>21</v>
      </c>
      <c r="M324">
        <v>9</v>
      </c>
      <c r="R324" s="7" t="str">
        <f>IF(EDATE(August[[#This Row],[Closed Date]],1)=31,"",EDATE(August[[#This Row],[Closed Date]],1))</f>
        <v/>
      </c>
    </row>
    <row r="325" spans="1:19" x14ac:dyDescent="0.25">
      <c r="A325" t="s">
        <v>79</v>
      </c>
      <c r="B325" s="6">
        <v>75232</v>
      </c>
      <c r="E325" t="s">
        <v>307</v>
      </c>
      <c r="F325" t="s">
        <v>22</v>
      </c>
      <c r="G325">
        <v>3</v>
      </c>
      <c r="H325" t="s">
        <v>28</v>
      </c>
      <c r="I325" t="s">
        <v>33</v>
      </c>
      <c r="J325" t="s">
        <v>42</v>
      </c>
      <c r="K325" s="9">
        <v>44801</v>
      </c>
      <c r="L325" t="s">
        <v>21</v>
      </c>
      <c r="M325">
        <v>13</v>
      </c>
      <c r="R325" s="7" t="str">
        <f>IF(EDATE(August[[#This Row],[Closed Date]],1)=31,"",EDATE(August[[#This Row],[Closed Date]],1))</f>
        <v/>
      </c>
    </row>
    <row r="326" spans="1:19" x14ac:dyDescent="0.25">
      <c r="A326" s="13" t="s">
        <v>135</v>
      </c>
      <c r="B326" s="6">
        <v>75228</v>
      </c>
      <c r="E326" t="s">
        <v>312</v>
      </c>
      <c r="F326" t="s">
        <v>23</v>
      </c>
      <c r="G326">
        <v>3</v>
      </c>
      <c r="H326" t="s">
        <v>28</v>
      </c>
      <c r="I326" t="s">
        <v>33</v>
      </c>
      <c r="J326" t="s">
        <v>40</v>
      </c>
      <c r="K326" s="9">
        <v>44801</v>
      </c>
      <c r="L326" t="s">
        <v>20</v>
      </c>
      <c r="M326">
        <v>31</v>
      </c>
      <c r="N326" t="s">
        <v>56</v>
      </c>
      <c r="O326">
        <v>41</v>
      </c>
      <c r="P326">
        <v>350</v>
      </c>
      <c r="Q326" s="7">
        <v>44806</v>
      </c>
      <c r="R326" s="7">
        <f>IF(EDATE(August[[#This Row],[Closed Date]],1)=31,"",EDATE(August[[#This Row],[Closed Date]],1))</f>
        <v>44836</v>
      </c>
      <c r="S326" t="s">
        <v>20</v>
      </c>
    </row>
    <row r="327" spans="1:19" x14ac:dyDescent="0.25">
      <c r="A327" t="s">
        <v>220</v>
      </c>
      <c r="B327" s="6">
        <v>75203</v>
      </c>
      <c r="E327" t="s">
        <v>291</v>
      </c>
      <c r="F327" t="s">
        <v>22</v>
      </c>
      <c r="G327">
        <v>10</v>
      </c>
      <c r="H327" t="s">
        <v>28</v>
      </c>
      <c r="I327" t="s">
        <v>31</v>
      </c>
      <c r="J327" t="s">
        <v>40</v>
      </c>
      <c r="K327" s="9">
        <v>44801</v>
      </c>
      <c r="L327" t="s">
        <v>20</v>
      </c>
      <c r="Q327" s="7">
        <v>44801</v>
      </c>
      <c r="R327" s="7">
        <f>IF(EDATE(August[[#This Row],[Closed Date]],1)=31,"",EDATE(August[[#This Row],[Closed Date]],1))</f>
        <v>44832</v>
      </c>
      <c r="S327" t="s">
        <v>20</v>
      </c>
    </row>
    <row r="328" spans="1:19" x14ac:dyDescent="0.25">
      <c r="A328" s="13" t="s">
        <v>145</v>
      </c>
      <c r="B328" s="13">
        <v>75235</v>
      </c>
      <c r="E328" t="s">
        <v>268</v>
      </c>
      <c r="F328" t="s">
        <v>22</v>
      </c>
      <c r="G328">
        <v>6</v>
      </c>
      <c r="H328" t="s">
        <v>28</v>
      </c>
      <c r="I328" t="s">
        <v>33</v>
      </c>
      <c r="J328" t="s">
        <v>36</v>
      </c>
      <c r="K328" s="9">
        <v>44801</v>
      </c>
      <c r="L328" t="s">
        <v>21</v>
      </c>
      <c r="M328">
        <v>11</v>
      </c>
      <c r="R328" s="7" t="str">
        <f>IF(EDATE(August[[#This Row],[Closed Date]],1)=31,"",EDATE(August[[#This Row],[Closed Date]],1))</f>
        <v/>
      </c>
    </row>
    <row r="329" spans="1:19" x14ac:dyDescent="0.25">
      <c r="A329" s="13" t="s">
        <v>210</v>
      </c>
      <c r="B329" s="13">
        <v>75249</v>
      </c>
      <c r="E329" t="s">
        <v>280</v>
      </c>
      <c r="F329" t="s">
        <v>22</v>
      </c>
      <c r="G329">
        <v>10</v>
      </c>
      <c r="H329" t="s">
        <v>28</v>
      </c>
      <c r="I329" t="s">
        <v>33</v>
      </c>
      <c r="J329" t="s">
        <v>36</v>
      </c>
      <c r="K329" s="9">
        <v>44801</v>
      </c>
      <c r="L329" t="s">
        <v>21</v>
      </c>
      <c r="M329">
        <v>20</v>
      </c>
      <c r="R329" s="7" t="str">
        <f>IF(EDATE(August[[#This Row],[Closed Date]],1)=31,"",EDATE(August[[#This Row],[Closed Date]],1))</f>
        <v/>
      </c>
    </row>
    <row r="330" spans="1:19" x14ac:dyDescent="0.25">
      <c r="A330" s="13" t="s">
        <v>234</v>
      </c>
      <c r="B330" s="13">
        <v>75201</v>
      </c>
      <c r="E330" t="s">
        <v>318</v>
      </c>
      <c r="F330" t="s">
        <v>23</v>
      </c>
      <c r="G330">
        <v>3</v>
      </c>
      <c r="H330" t="s">
        <v>28</v>
      </c>
      <c r="I330" t="s">
        <v>31</v>
      </c>
      <c r="J330" t="s">
        <v>36</v>
      </c>
      <c r="K330" s="9">
        <v>44801</v>
      </c>
      <c r="L330" t="s">
        <v>20</v>
      </c>
      <c r="Q330" s="7">
        <v>44801</v>
      </c>
      <c r="R330" s="7">
        <f>IF(EDATE(August[[#This Row],[Closed Date]],1)=31,"",EDATE(August[[#This Row],[Closed Date]],1))</f>
        <v>44832</v>
      </c>
      <c r="S330" t="s">
        <v>20</v>
      </c>
    </row>
    <row r="331" spans="1:19" x14ac:dyDescent="0.25">
      <c r="A331" s="13" t="s">
        <v>158</v>
      </c>
      <c r="B331" s="13">
        <v>75287</v>
      </c>
      <c r="E331" t="s">
        <v>266</v>
      </c>
      <c r="F331" t="s">
        <v>23</v>
      </c>
      <c r="G331">
        <v>4</v>
      </c>
      <c r="H331" t="s">
        <v>28</v>
      </c>
      <c r="I331" t="s">
        <v>53</v>
      </c>
      <c r="J331" t="s">
        <v>38</v>
      </c>
      <c r="K331" s="9">
        <v>44801</v>
      </c>
      <c r="L331" t="s">
        <v>20</v>
      </c>
      <c r="M331">
        <v>35</v>
      </c>
      <c r="N331" t="s">
        <v>54</v>
      </c>
      <c r="O331">
        <v>74</v>
      </c>
      <c r="P331">
        <v>60</v>
      </c>
      <c r="Q331" s="7">
        <v>44807</v>
      </c>
      <c r="R331" s="7">
        <f>IF(EDATE(August[[#This Row],[Closed Date]],1)=31,"",EDATE(August[[#This Row],[Closed Date]],1))</f>
        <v>44837</v>
      </c>
      <c r="S331" t="s">
        <v>20</v>
      </c>
    </row>
    <row r="332" spans="1:19" x14ac:dyDescent="0.25">
      <c r="A332" s="13" t="s">
        <v>84</v>
      </c>
      <c r="B332" s="13">
        <v>75232</v>
      </c>
      <c r="E332" t="s">
        <v>313</v>
      </c>
      <c r="F332" t="s">
        <v>22</v>
      </c>
      <c r="G332">
        <v>3</v>
      </c>
      <c r="H332" t="s">
        <v>30</v>
      </c>
      <c r="I332" t="s">
        <v>35</v>
      </c>
      <c r="K332" s="9">
        <v>44801</v>
      </c>
      <c r="L332" t="s">
        <v>21</v>
      </c>
      <c r="M332">
        <v>32</v>
      </c>
      <c r="R332" s="7" t="str">
        <f>IF(EDATE(August[[#This Row],[Closed Date]],1)=31,"",EDATE(August[[#This Row],[Closed Date]],1))</f>
        <v/>
      </c>
    </row>
    <row r="333" spans="1:19" x14ac:dyDescent="0.25">
      <c r="A333" s="13" t="s">
        <v>225</v>
      </c>
      <c r="B333" s="13">
        <v>75232</v>
      </c>
      <c r="E333" t="s">
        <v>280</v>
      </c>
      <c r="F333" t="s">
        <v>22</v>
      </c>
      <c r="G333">
        <v>2</v>
      </c>
      <c r="H333" t="s">
        <v>28</v>
      </c>
      <c r="I333" t="s">
        <v>53</v>
      </c>
      <c r="K333" s="9">
        <v>44801</v>
      </c>
      <c r="L333" t="s">
        <v>21</v>
      </c>
      <c r="M333">
        <v>20</v>
      </c>
      <c r="R333" s="7" t="str">
        <f>IF(EDATE(August[[#This Row],[Closed Date]],1)=31,"",EDATE(August[[#This Row],[Closed Date]],1))</f>
        <v/>
      </c>
    </row>
    <row r="334" spans="1:19" x14ac:dyDescent="0.25">
      <c r="A334" s="13" t="s">
        <v>186</v>
      </c>
      <c r="B334" s="13">
        <v>75220</v>
      </c>
      <c r="E334" t="s">
        <v>290</v>
      </c>
      <c r="F334" t="s">
        <v>22</v>
      </c>
      <c r="G334">
        <v>1</v>
      </c>
      <c r="H334" t="s">
        <v>32</v>
      </c>
      <c r="I334" t="s">
        <v>34</v>
      </c>
      <c r="J334" t="s">
        <v>52</v>
      </c>
      <c r="K334" s="9">
        <v>44802</v>
      </c>
      <c r="L334" t="s">
        <v>21</v>
      </c>
      <c r="R334" s="7" t="str">
        <f>IF(EDATE(August[[#This Row],[Closed Date]],1)=31,"",EDATE(August[[#This Row],[Closed Date]],1))</f>
        <v/>
      </c>
    </row>
    <row r="335" spans="1:19" x14ac:dyDescent="0.25">
      <c r="A335" s="13" t="s">
        <v>154</v>
      </c>
      <c r="B335" s="13">
        <v>75287</v>
      </c>
      <c r="E335" t="s">
        <v>288</v>
      </c>
      <c r="F335" t="s">
        <v>23</v>
      </c>
      <c r="G335">
        <v>2</v>
      </c>
      <c r="H335" t="s">
        <v>32</v>
      </c>
      <c r="I335" t="s">
        <v>34</v>
      </c>
      <c r="J335" t="s">
        <v>52</v>
      </c>
      <c r="K335" s="9">
        <v>44802</v>
      </c>
      <c r="L335" t="s">
        <v>20</v>
      </c>
      <c r="N335" t="s">
        <v>47</v>
      </c>
      <c r="Q335" s="7">
        <v>44812</v>
      </c>
      <c r="R335" s="7">
        <f>IF(EDATE(August[[#This Row],[Closed Date]],1)=31,"",EDATE(August[[#This Row],[Closed Date]],1))</f>
        <v>44842</v>
      </c>
      <c r="S335" t="s">
        <v>20</v>
      </c>
    </row>
    <row r="336" spans="1:19" x14ac:dyDescent="0.25">
      <c r="A336" s="13" t="s">
        <v>194</v>
      </c>
      <c r="B336" s="13">
        <v>75240</v>
      </c>
      <c r="E336" t="s">
        <v>289</v>
      </c>
      <c r="F336" t="s">
        <v>23</v>
      </c>
      <c r="G336">
        <v>1</v>
      </c>
      <c r="H336" t="s">
        <v>28</v>
      </c>
      <c r="I336" t="s">
        <v>33</v>
      </c>
      <c r="J336" t="s">
        <v>42</v>
      </c>
      <c r="K336" s="9">
        <v>44802</v>
      </c>
      <c r="L336" t="s">
        <v>20</v>
      </c>
      <c r="M336">
        <v>33</v>
      </c>
      <c r="N336" t="s">
        <v>46</v>
      </c>
      <c r="O336">
        <v>32</v>
      </c>
      <c r="P336">
        <v>250</v>
      </c>
      <c r="Q336" s="7">
        <v>44809</v>
      </c>
      <c r="R336" s="7">
        <f>IF(EDATE(August[[#This Row],[Closed Date]],1)=31,"",EDATE(August[[#This Row],[Closed Date]],1))</f>
        <v>44839</v>
      </c>
      <c r="S336" t="s">
        <v>20</v>
      </c>
    </row>
    <row r="337" spans="1:19" x14ac:dyDescent="0.25">
      <c r="A337" s="13" t="s">
        <v>111</v>
      </c>
      <c r="B337" s="13">
        <v>75203</v>
      </c>
      <c r="E337" t="s">
        <v>313</v>
      </c>
      <c r="F337" t="s">
        <v>22</v>
      </c>
      <c r="G337">
        <v>4</v>
      </c>
      <c r="H337" t="s">
        <v>28</v>
      </c>
      <c r="I337" t="s">
        <v>53</v>
      </c>
      <c r="J337" t="s">
        <v>42</v>
      </c>
      <c r="K337" s="9">
        <v>44802</v>
      </c>
      <c r="L337" t="s">
        <v>21</v>
      </c>
      <c r="M337">
        <v>19</v>
      </c>
      <c r="R337" s="7" t="str">
        <f>IF(EDATE(August[[#This Row],[Closed Date]],1)=31,"",EDATE(August[[#This Row],[Closed Date]],1))</f>
        <v/>
      </c>
    </row>
    <row r="338" spans="1:19" x14ac:dyDescent="0.25">
      <c r="A338" t="s">
        <v>202</v>
      </c>
      <c r="B338" s="13">
        <v>75235</v>
      </c>
      <c r="E338" t="s">
        <v>267</v>
      </c>
      <c r="F338" t="s">
        <v>23</v>
      </c>
      <c r="G338">
        <v>11</v>
      </c>
      <c r="H338" t="s">
        <v>28</v>
      </c>
      <c r="I338" t="s">
        <v>33</v>
      </c>
      <c r="J338" t="s">
        <v>40</v>
      </c>
      <c r="K338" s="9">
        <v>44802</v>
      </c>
      <c r="L338" t="s">
        <v>21</v>
      </c>
      <c r="M338">
        <v>19</v>
      </c>
      <c r="R338" s="7" t="str">
        <f>IF(EDATE(August[[#This Row],[Closed Date]],1)=31,"",EDATE(August[[#This Row],[Closed Date]],1))</f>
        <v/>
      </c>
    </row>
    <row r="339" spans="1:19" x14ac:dyDescent="0.25">
      <c r="A339" t="s">
        <v>93</v>
      </c>
      <c r="B339" s="13">
        <v>75220</v>
      </c>
      <c r="E339" t="s">
        <v>266</v>
      </c>
      <c r="F339" t="s">
        <v>22</v>
      </c>
      <c r="G339">
        <v>10</v>
      </c>
      <c r="H339" t="s">
        <v>28</v>
      </c>
      <c r="I339" t="s">
        <v>33</v>
      </c>
      <c r="J339" t="s">
        <v>40</v>
      </c>
      <c r="K339" s="9">
        <v>44802</v>
      </c>
      <c r="L339" t="s">
        <v>21</v>
      </c>
      <c r="M339">
        <v>20</v>
      </c>
      <c r="R339" s="7" t="str">
        <f>IF(EDATE(August[[#This Row],[Closed Date]],1)=31,"",EDATE(August[[#This Row],[Closed Date]],1))</f>
        <v/>
      </c>
    </row>
    <row r="340" spans="1:19" x14ac:dyDescent="0.25">
      <c r="A340" t="s">
        <v>116</v>
      </c>
      <c r="B340" s="6">
        <v>75254</v>
      </c>
      <c r="E340" t="s">
        <v>272</v>
      </c>
      <c r="F340" t="s">
        <v>22</v>
      </c>
      <c r="G340">
        <v>7</v>
      </c>
      <c r="H340" t="s">
        <v>28</v>
      </c>
      <c r="I340" t="s">
        <v>33</v>
      </c>
      <c r="J340" t="s">
        <v>40</v>
      </c>
      <c r="K340" s="9">
        <v>44802</v>
      </c>
      <c r="L340" t="s">
        <v>21</v>
      </c>
      <c r="M340">
        <v>21</v>
      </c>
      <c r="R340" s="7" t="str">
        <f>IF(EDATE(August[[#This Row],[Closed Date]],1)=31,"",EDATE(August[[#This Row],[Closed Date]],1))</f>
        <v/>
      </c>
    </row>
    <row r="341" spans="1:19" x14ac:dyDescent="0.25">
      <c r="A341" s="13" t="s">
        <v>118</v>
      </c>
      <c r="B341" s="6">
        <v>75214</v>
      </c>
      <c r="E341" t="s">
        <v>296</v>
      </c>
      <c r="F341" t="s">
        <v>23</v>
      </c>
      <c r="G341">
        <v>3</v>
      </c>
      <c r="H341" t="s">
        <v>28</v>
      </c>
      <c r="I341" t="s">
        <v>33</v>
      </c>
      <c r="J341" t="s">
        <v>38</v>
      </c>
      <c r="K341" s="9">
        <v>44802</v>
      </c>
      <c r="L341" t="s">
        <v>21</v>
      </c>
      <c r="M341">
        <v>23</v>
      </c>
      <c r="R341" s="7" t="str">
        <f>IF(EDATE(August[[#This Row],[Closed Date]],1)=31,"",EDATE(August[[#This Row],[Closed Date]],1))</f>
        <v/>
      </c>
    </row>
    <row r="342" spans="1:19" x14ac:dyDescent="0.25">
      <c r="A342" s="13" t="s">
        <v>244</v>
      </c>
      <c r="B342" s="6">
        <v>75217</v>
      </c>
      <c r="E342" t="s">
        <v>287</v>
      </c>
      <c r="F342" t="s">
        <v>22</v>
      </c>
      <c r="G342">
        <v>8</v>
      </c>
      <c r="H342" t="s">
        <v>28</v>
      </c>
      <c r="I342" t="s">
        <v>33</v>
      </c>
      <c r="J342" t="s">
        <v>38</v>
      </c>
      <c r="K342" s="9">
        <v>44802</v>
      </c>
      <c r="L342" t="s">
        <v>21</v>
      </c>
      <c r="M342">
        <v>18</v>
      </c>
      <c r="R342" s="7" t="str">
        <f>IF(EDATE(August[[#This Row],[Closed Date]],1)=31,"",EDATE(August[[#This Row],[Closed Date]],1))</f>
        <v/>
      </c>
    </row>
    <row r="343" spans="1:19" x14ac:dyDescent="0.25">
      <c r="A343" s="13" t="s">
        <v>239</v>
      </c>
      <c r="B343" s="6">
        <v>75080</v>
      </c>
      <c r="E343" t="s">
        <v>269</v>
      </c>
      <c r="F343" t="s">
        <v>22</v>
      </c>
      <c r="G343">
        <v>3</v>
      </c>
      <c r="H343" t="s">
        <v>28</v>
      </c>
      <c r="I343" t="s">
        <v>33</v>
      </c>
      <c r="J343" t="s">
        <v>38</v>
      </c>
      <c r="K343" s="9">
        <v>44802</v>
      </c>
      <c r="L343" t="s">
        <v>20</v>
      </c>
      <c r="M343">
        <v>28</v>
      </c>
      <c r="N343" t="s">
        <v>55</v>
      </c>
      <c r="O343">
        <v>64</v>
      </c>
      <c r="P343">
        <v>75</v>
      </c>
      <c r="Q343" s="7">
        <v>44810</v>
      </c>
      <c r="R343" s="7">
        <f>IF(EDATE(August[[#This Row],[Closed Date]],1)=31,"",EDATE(August[[#This Row],[Closed Date]],1))</f>
        <v>44840</v>
      </c>
      <c r="S343" t="s">
        <v>20</v>
      </c>
    </row>
    <row r="344" spans="1:19" x14ac:dyDescent="0.25">
      <c r="A344" s="13" t="s">
        <v>208</v>
      </c>
      <c r="B344" s="6">
        <v>75235</v>
      </c>
      <c r="E344" t="s">
        <v>319</v>
      </c>
      <c r="F344" t="s">
        <v>23</v>
      </c>
      <c r="G344">
        <v>5</v>
      </c>
      <c r="H344" t="s">
        <v>30</v>
      </c>
      <c r="I344" t="s">
        <v>35</v>
      </c>
      <c r="K344" s="9">
        <v>44802</v>
      </c>
      <c r="L344" t="s">
        <v>21</v>
      </c>
      <c r="M344">
        <v>24</v>
      </c>
      <c r="R344" s="7" t="str">
        <f>IF(EDATE(August[[#This Row],[Closed Date]],1)=31,"",EDATE(August[[#This Row],[Closed Date]],1))</f>
        <v/>
      </c>
    </row>
    <row r="345" spans="1:19" x14ac:dyDescent="0.25">
      <c r="A345" s="13" t="s">
        <v>180</v>
      </c>
      <c r="B345" s="6">
        <v>75230</v>
      </c>
      <c r="E345" t="s">
        <v>283</v>
      </c>
      <c r="F345" t="s">
        <v>22</v>
      </c>
      <c r="G345">
        <v>6</v>
      </c>
      <c r="H345" t="s">
        <v>32</v>
      </c>
      <c r="I345" t="s">
        <v>33</v>
      </c>
      <c r="K345" s="9">
        <v>44802</v>
      </c>
      <c r="L345" t="s">
        <v>21</v>
      </c>
      <c r="M345">
        <v>22</v>
      </c>
      <c r="R345" s="7" t="str">
        <f>IF(EDATE(August[[#This Row],[Closed Date]],1)=31,"",EDATE(August[[#This Row],[Closed Date]],1))</f>
        <v/>
      </c>
    </row>
    <row r="346" spans="1:19" x14ac:dyDescent="0.25">
      <c r="A346" s="13" t="s">
        <v>243</v>
      </c>
      <c r="B346" s="6">
        <v>75249</v>
      </c>
      <c r="E346" t="s">
        <v>287</v>
      </c>
      <c r="F346" t="s">
        <v>22</v>
      </c>
      <c r="G346">
        <v>7</v>
      </c>
      <c r="H346" t="s">
        <v>28</v>
      </c>
      <c r="I346" t="s">
        <v>33</v>
      </c>
      <c r="J346" t="s">
        <v>41</v>
      </c>
      <c r="K346" s="9">
        <v>44803</v>
      </c>
      <c r="L346" t="s">
        <v>20</v>
      </c>
      <c r="M346">
        <v>25</v>
      </c>
      <c r="N346" t="s">
        <v>320</v>
      </c>
      <c r="O346">
        <v>42</v>
      </c>
      <c r="P346">
        <v>250</v>
      </c>
      <c r="Q346" s="7">
        <v>44809</v>
      </c>
      <c r="R346" s="7">
        <f>IF(EDATE(August[[#This Row],[Closed Date]],1)=31,"",EDATE(August[[#This Row],[Closed Date]],1))</f>
        <v>44839</v>
      </c>
      <c r="S346" t="s">
        <v>20</v>
      </c>
    </row>
    <row r="347" spans="1:19" x14ac:dyDescent="0.25">
      <c r="A347" t="s">
        <v>135</v>
      </c>
      <c r="B347" s="6">
        <v>75229</v>
      </c>
      <c r="E347" t="s">
        <v>275</v>
      </c>
      <c r="F347" t="s">
        <v>23</v>
      </c>
      <c r="G347">
        <v>5</v>
      </c>
      <c r="H347" t="s">
        <v>28</v>
      </c>
      <c r="I347" t="s">
        <v>33</v>
      </c>
      <c r="J347" t="s">
        <v>40</v>
      </c>
      <c r="K347" s="9">
        <v>44803</v>
      </c>
      <c r="L347" t="s">
        <v>21</v>
      </c>
      <c r="M347">
        <v>18</v>
      </c>
      <c r="R347" s="7" t="str">
        <f>IF(EDATE(August[[#This Row],[Closed Date]],1)=31,"",EDATE(August[[#This Row],[Closed Date]],1))</f>
        <v/>
      </c>
    </row>
    <row r="348" spans="1:19" x14ac:dyDescent="0.25">
      <c r="A348" t="s">
        <v>156</v>
      </c>
      <c r="B348" s="6">
        <v>75201</v>
      </c>
      <c r="E348" t="s">
        <v>285</v>
      </c>
      <c r="F348" t="s">
        <v>23</v>
      </c>
      <c r="G348">
        <v>6</v>
      </c>
      <c r="H348" t="s">
        <v>28</v>
      </c>
      <c r="I348" t="s">
        <v>31</v>
      </c>
      <c r="J348" t="s">
        <v>40</v>
      </c>
      <c r="K348" s="9">
        <v>44803</v>
      </c>
      <c r="L348" t="s">
        <v>20</v>
      </c>
      <c r="Q348" s="7">
        <v>44803</v>
      </c>
      <c r="R348" s="7">
        <f>IF(EDATE(August[[#This Row],[Closed Date]],1)=31,"",EDATE(August[[#This Row],[Closed Date]],1))</f>
        <v>44834</v>
      </c>
      <c r="S348" t="s">
        <v>20</v>
      </c>
    </row>
    <row r="349" spans="1:19" x14ac:dyDescent="0.25">
      <c r="A349" s="13" t="s">
        <v>232</v>
      </c>
      <c r="B349" s="6">
        <v>75217</v>
      </c>
      <c r="E349" t="s">
        <v>282</v>
      </c>
      <c r="F349" t="s">
        <v>22</v>
      </c>
      <c r="G349">
        <v>5</v>
      </c>
      <c r="H349" t="s">
        <v>28</v>
      </c>
      <c r="I349" t="s">
        <v>53</v>
      </c>
      <c r="J349" t="s">
        <v>40</v>
      </c>
      <c r="K349" s="9">
        <v>44803</v>
      </c>
      <c r="L349" t="s">
        <v>21</v>
      </c>
      <c r="M349">
        <v>8</v>
      </c>
      <c r="R349" s="7" t="str">
        <f>IF(EDATE(August[[#This Row],[Closed Date]],1)=31,"",EDATE(August[[#This Row],[Closed Date]],1))</f>
        <v/>
      </c>
    </row>
    <row r="350" spans="1:19" x14ac:dyDescent="0.25">
      <c r="A350" s="13" t="s">
        <v>130</v>
      </c>
      <c r="B350" s="6">
        <v>75229</v>
      </c>
      <c r="E350" t="s">
        <v>297</v>
      </c>
      <c r="F350" t="s">
        <v>22</v>
      </c>
      <c r="G350">
        <v>5</v>
      </c>
      <c r="H350" t="s">
        <v>32</v>
      </c>
      <c r="I350" t="s">
        <v>31</v>
      </c>
      <c r="K350" s="9">
        <v>44803</v>
      </c>
      <c r="L350" t="s">
        <v>20</v>
      </c>
      <c r="Q350" s="7">
        <v>44803</v>
      </c>
      <c r="R350" s="7">
        <f>IF(EDATE(August[[#This Row],[Closed Date]],1)=31,"",EDATE(August[[#This Row],[Closed Date]],1))</f>
        <v>44834</v>
      </c>
      <c r="S350" t="s">
        <v>20</v>
      </c>
    </row>
    <row r="351" spans="1:19" x14ac:dyDescent="0.25">
      <c r="A351" s="13" t="s">
        <v>184</v>
      </c>
      <c r="B351" s="6">
        <v>75235</v>
      </c>
      <c r="E351" t="s">
        <v>270</v>
      </c>
      <c r="F351" t="s">
        <v>23</v>
      </c>
      <c r="G351">
        <v>8</v>
      </c>
      <c r="H351" t="s">
        <v>32</v>
      </c>
      <c r="I351" t="s">
        <v>31</v>
      </c>
      <c r="K351" s="9">
        <v>44803</v>
      </c>
      <c r="L351" t="s">
        <v>20</v>
      </c>
      <c r="Q351" s="7">
        <v>44804</v>
      </c>
      <c r="R351" s="7">
        <f>IF(EDATE(August[[#This Row],[Closed Date]],1)=31,"",EDATE(August[[#This Row],[Closed Date]],1))</f>
        <v>44834</v>
      </c>
      <c r="S351" t="s">
        <v>20</v>
      </c>
    </row>
    <row r="352" spans="1:19" x14ac:dyDescent="0.25">
      <c r="A352" s="13" t="s">
        <v>114</v>
      </c>
      <c r="B352" s="6">
        <v>75235</v>
      </c>
      <c r="E352" t="s">
        <v>303</v>
      </c>
      <c r="F352" t="s">
        <v>22</v>
      </c>
      <c r="G352">
        <v>4</v>
      </c>
      <c r="H352" t="s">
        <v>32</v>
      </c>
      <c r="I352" t="s">
        <v>34</v>
      </c>
      <c r="K352" s="9">
        <v>44803</v>
      </c>
      <c r="L352" t="s">
        <v>20</v>
      </c>
      <c r="Q352" s="7">
        <v>44809</v>
      </c>
      <c r="R352" s="7">
        <f>IF(EDATE(August[[#This Row],[Closed Date]],1)=31,"",EDATE(August[[#This Row],[Closed Date]],1))</f>
        <v>44839</v>
      </c>
      <c r="S352" t="s">
        <v>20</v>
      </c>
    </row>
    <row r="353" spans="1:19" x14ac:dyDescent="0.25">
      <c r="A353" s="13" t="s">
        <v>186</v>
      </c>
      <c r="B353" s="6">
        <v>75226</v>
      </c>
      <c r="E353" t="s">
        <v>278</v>
      </c>
      <c r="F353" t="s">
        <v>22</v>
      </c>
      <c r="G353">
        <v>6</v>
      </c>
      <c r="H353" t="s">
        <v>28</v>
      </c>
      <c r="I353" t="s">
        <v>33</v>
      </c>
      <c r="K353" s="9">
        <v>44803</v>
      </c>
      <c r="L353" t="s">
        <v>21</v>
      </c>
      <c r="M353">
        <v>22</v>
      </c>
      <c r="R353" s="7" t="str">
        <f>IF(EDATE(August[[#This Row],[Closed Date]],1)=31,"",EDATE(August[[#This Row],[Closed Date]],1))</f>
        <v/>
      </c>
    </row>
    <row r="354" spans="1:19" x14ac:dyDescent="0.25">
      <c r="A354" s="13" t="s">
        <v>172</v>
      </c>
      <c r="B354" s="6">
        <v>75240</v>
      </c>
      <c r="E354" t="s">
        <v>290</v>
      </c>
      <c r="F354" t="s">
        <v>22</v>
      </c>
      <c r="G354">
        <v>8</v>
      </c>
      <c r="H354" t="s">
        <v>28</v>
      </c>
      <c r="I354" t="s">
        <v>33</v>
      </c>
      <c r="J354" t="s">
        <v>41</v>
      </c>
      <c r="K354" s="9">
        <v>44804</v>
      </c>
      <c r="L354" t="s">
        <v>21</v>
      </c>
      <c r="M354">
        <v>23</v>
      </c>
      <c r="R354" s="7" t="str">
        <f>IF(EDATE(August[[#This Row],[Closed Date]],1)=31,"",EDATE(August[[#This Row],[Closed Date]],1))</f>
        <v/>
      </c>
    </row>
    <row r="355" spans="1:19" x14ac:dyDescent="0.25">
      <c r="A355" s="13" t="s">
        <v>258</v>
      </c>
      <c r="B355" s="6">
        <v>75249</v>
      </c>
      <c r="E355" t="s">
        <v>308</v>
      </c>
      <c r="F355" t="s">
        <v>23</v>
      </c>
      <c r="G355">
        <v>7</v>
      </c>
      <c r="H355" t="s">
        <v>28</v>
      </c>
      <c r="I355" t="s">
        <v>33</v>
      </c>
      <c r="J355" t="s">
        <v>42</v>
      </c>
      <c r="K355" s="9">
        <v>44804</v>
      </c>
      <c r="L355" t="s">
        <v>20</v>
      </c>
      <c r="M355">
        <v>31</v>
      </c>
      <c r="N355" t="s">
        <v>320</v>
      </c>
      <c r="O355">
        <v>44</v>
      </c>
      <c r="P355">
        <v>225</v>
      </c>
      <c r="Q355" s="7">
        <v>44809</v>
      </c>
      <c r="R355" s="7">
        <f>IF(EDATE(August[[#This Row],[Closed Date]],1)=31,"",EDATE(August[[#This Row],[Closed Date]],1))</f>
        <v>44839</v>
      </c>
      <c r="S355" t="s">
        <v>20</v>
      </c>
    </row>
    <row r="356" spans="1:19" x14ac:dyDescent="0.25">
      <c r="A356" s="13" t="s">
        <v>262</v>
      </c>
      <c r="B356" s="6">
        <v>75220</v>
      </c>
      <c r="E356" t="s">
        <v>58</v>
      </c>
      <c r="F356" t="s">
        <v>23</v>
      </c>
      <c r="G356">
        <v>6</v>
      </c>
      <c r="H356" t="s">
        <v>28</v>
      </c>
      <c r="I356" t="s">
        <v>33</v>
      </c>
      <c r="J356" t="s">
        <v>42</v>
      </c>
      <c r="K356" s="9">
        <v>44804</v>
      </c>
      <c r="L356" t="s">
        <v>20</v>
      </c>
      <c r="M356">
        <v>29</v>
      </c>
      <c r="N356" t="s">
        <v>46</v>
      </c>
      <c r="O356">
        <v>33</v>
      </c>
      <c r="P356">
        <v>200</v>
      </c>
      <c r="Q356" s="7">
        <v>44813</v>
      </c>
      <c r="R356" s="7">
        <f>IF(EDATE(August[[#This Row],[Closed Date]],1)=31,"",EDATE(August[[#This Row],[Closed Date]],1))</f>
        <v>44843</v>
      </c>
      <c r="S356" t="s">
        <v>20</v>
      </c>
    </row>
    <row r="357" spans="1:19" x14ac:dyDescent="0.25">
      <c r="A357" s="13" t="s">
        <v>153</v>
      </c>
      <c r="B357" s="6">
        <v>75201</v>
      </c>
      <c r="E357" t="s">
        <v>268</v>
      </c>
      <c r="F357" t="s">
        <v>22</v>
      </c>
      <c r="G357">
        <v>6</v>
      </c>
      <c r="H357" t="s">
        <v>28</v>
      </c>
      <c r="I357" t="s">
        <v>33</v>
      </c>
      <c r="J357" t="s">
        <v>39</v>
      </c>
      <c r="K357" s="9">
        <v>44804</v>
      </c>
      <c r="L357" t="s">
        <v>21</v>
      </c>
      <c r="M357">
        <v>17</v>
      </c>
      <c r="R357" s="7" t="str">
        <f>IF(EDATE(August[[#This Row],[Closed Date]],1)=31,"",EDATE(August[[#This Row],[Closed Date]],1))</f>
        <v/>
      </c>
    </row>
    <row r="358" spans="1:19" x14ac:dyDescent="0.25">
      <c r="A358" s="13" t="s">
        <v>183</v>
      </c>
      <c r="B358" s="6">
        <v>75203</v>
      </c>
      <c r="E358" t="s">
        <v>313</v>
      </c>
      <c r="F358" t="s">
        <v>23</v>
      </c>
      <c r="G358">
        <v>4</v>
      </c>
      <c r="H358" t="s">
        <v>28</v>
      </c>
      <c r="I358" t="s">
        <v>33</v>
      </c>
      <c r="J358" t="s">
        <v>40</v>
      </c>
      <c r="K358" s="9">
        <v>44804</v>
      </c>
      <c r="L358" t="s">
        <v>21</v>
      </c>
      <c r="M358">
        <v>19</v>
      </c>
      <c r="R358" s="7" t="str">
        <f>IF(EDATE(August[[#This Row],[Closed Date]],1)=31,"",EDATE(August[[#This Row],[Closed Date]],1))</f>
        <v/>
      </c>
    </row>
    <row r="359" spans="1:19" x14ac:dyDescent="0.25">
      <c r="A359" s="4" t="s">
        <v>184</v>
      </c>
      <c r="B359" s="6">
        <v>75217</v>
      </c>
      <c r="E359" t="s">
        <v>271</v>
      </c>
      <c r="F359" t="s">
        <v>23</v>
      </c>
      <c r="G359">
        <v>8</v>
      </c>
      <c r="H359" t="s">
        <v>28</v>
      </c>
      <c r="I359" t="s">
        <v>33</v>
      </c>
      <c r="J359" t="s">
        <v>40</v>
      </c>
      <c r="K359" s="9">
        <v>44804</v>
      </c>
      <c r="L359" t="s">
        <v>21</v>
      </c>
      <c r="M359">
        <v>22</v>
      </c>
      <c r="R359" s="7" t="str">
        <f>IF(EDATE(August[[#This Row],[Closed Date]],1)=31,"",EDATE(August[[#This Row],[Closed Date]],1))</f>
        <v/>
      </c>
    </row>
    <row r="360" spans="1:19" x14ac:dyDescent="0.25">
      <c r="A360" s="6" t="s">
        <v>263</v>
      </c>
      <c r="B360" s="6">
        <v>75229</v>
      </c>
      <c r="E360" t="s">
        <v>278</v>
      </c>
      <c r="F360" t="s">
        <v>22</v>
      </c>
      <c r="G360">
        <v>0.5</v>
      </c>
      <c r="H360" t="s">
        <v>29</v>
      </c>
      <c r="I360" t="s">
        <v>33</v>
      </c>
      <c r="J360" t="s">
        <v>43</v>
      </c>
      <c r="K360" s="9">
        <v>44804</v>
      </c>
      <c r="L360" t="s">
        <v>20</v>
      </c>
      <c r="M360">
        <v>37</v>
      </c>
      <c r="O360">
        <v>4321</v>
      </c>
      <c r="P360">
        <v>500</v>
      </c>
      <c r="Q360" s="7">
        <v>44810</v>
      </c>
      <c r="R360" s="7">
        <f>IF(EDATE(August[[#This Row],[Closed Date]],1)=31,"",EDATE(August[[#This Row],[Closed Date]],1))</f>
        <v>44840</v>
      </c>
      <c r="S360" t="s">
        <v>20</v>
      </c>
    </row>
    <row r="361" spans="1:19" x14ac:dyDescent="0.25">
      <c r="A361" s="6" t="s">
        <v>244</v>
      </c>
      <c r="B361" s="6">
        <v>75249</v>
      </c>
      <c r="E361" t="s">
        <v>315</v>
      </c>
      <c r="F361" t="s">
        <v>23</v>
      </c>
      <c r="G361">
        <v>1</v>
      </c>
      <c r="H361" t="s">
        <v>29</v>
      </c>
      <c r="I361" t="s">
        <v>31</v>
      </c>
      <c r="J361" t="s">
        <v>43</v>
      </c>
      <c r="K361" s="9">
        <v>44804</v>
      </c>
      <c r="L361" t="s">
        <v>20</v>
      </c>
      <c r="Q361" s="7">
        <v>44804</v>
      </c>
      <c r="R361" s="7">
        <f>IF(EDATE(August[[#This Row],[Closed Date]],1)=31,"",EDATE(August[[#This Row],[Closed Date]],1))</f>
        <v>44834</v>
      </c>
      <c r="S361" t="s">
        <v>20</v>
      </c>
    </row>
    <row r="362" spans="1:19" x14ac:dyDescent="0.25">
      <c r="A362" s="6" t="s">
        <v>209</v>
      </c>
      <c r="B362" s="6">
        <v>75224</v>
      </c>
      <c r="E362" t="s">
        <v>319</v>
      </c>
      <c r="F362" t="s">
        <v>23</v>
      </c>
      <c r="G362">
        <v>9</v>
      </c>
      <c r="H362" t="s">
        <v>28</v>
      </c>
      <c r="I362" t="s">
        <v>33</v>
      </c>
      <c r="J362" t="s">
        <v>36</v>
      </c>
      <c r="K362" s="9">
        <v>44804</v>
      </c>
      <c r="L362" t="s">
        <v>21</v>
      </c>
      <c r="M362">
        <v>16</v>
      </c>
      <c r="R362" s="7" t="str">
        <f>IF(EDATE(August[[#This Row],[Closed Date]],1)=31,"",EDATE(August[[#This Row],[Closed Date]],1))</f>
        <v/>
      </c>
    </row>
    <row r="363" spans="1:19" x14ac:dyDescent="0.25">
      <c r="A363" s="6" t="s">
        <v>78</v>
      </c>
      <c r="B363" s="6">
        <v>75287</v>
      </c>
      <c r="E363" t="s">
        <v>284</v>
      </c>
      <c r="F363" t="s">
        <v>22</v>
      </c>
      <c r="G363">
        <v>4</v>
      </c>
      <c r="H363" t="s">
        <v>28</v>
      </c>
      <c r="I363" t="s">
        <v>31</v>
      </c>
      <c r="J363" t="s">
        <v>36</v>
      </c>
      <c r="K363" s="9">
        <v>44804</v>
      </c>
      <c r="L363" t="s">
        <v>20</v>
      </c>
      <c r="Q363" s="7">
        <v>44804</v>
      </c>
      <c r="R363" s="7">
        <f>IF(EDATE(August[[#This Row],[Closed Date]],1)=31,"",EDATE(August[[#This Row],[Closed Date]],1))</f>
        <v>44834</v>
      </c>
      <c r="S363" t="s">
        <v>20</v>
      </c>
    </row>
    <row r="364" spans="1:19" x14ac:dyDescent="0.25">
      <c r="A364" s="6" t="s">
        <v>253</v>
      </c>
      <c r="B364" s="6">
        <v>75244</v>
      </c>
      <c r="E364" t="s">
        <v>278</v>
      </c>
      <c r="F364" t="s">
        <v>22</v>
      </c>
      <c r="G364">
        <v>8</v>
      </c>
      <c r="H364" t="s">
        <v>30</v>
      </c>
      <c r="I364" t="s">
        <v>31</v>
      </c>
      <c r="K364" s="9">
        <v>44804</v>
      </c>
      <c r="L364" t="s">
        <v>20</v>
      </c>
      <c r="Q364" s="7">
        <v>44804</v>
      </c>
      <c r="R364" s="7">
        <f>IF(EDATE(August[[#This Row],[Closed Date]],1)=31,"",EDATE(August[[#This Row],[Closed Date]],1))</f>
        <v>44834</v>
      </c>
      <c r="S364" t="s">
        <v>20</v>
      </c>
    </row>
    <row r="365" spans="1:19" x14ac:dyDescent="0.25">
      <c r="A365" s="6" t="s">
        <v>221</v>
      </c>
      <c r="B365" s="6">
        <v>75206</v>
      </c>
      <c r="E365" t="s">
        <v>277</v>
      </c>
      <c r="F365" t="s">
        <v>22</v>
      </c>
      <c r="G365">
        <v>1</v>
      </c>
      <c r="H365" t="s">
        <v>28</v>
      </c>
      <c r="I365" t="s">
        <v>53</v>
      </c>
      <c r="K365" s="14">
        <v>44804</v>
      </c>
      <c r="L365" t="s">
        <v>21</v>
      </c>
      <c r="M365">
        <v>23</v>
      </c>
      <c r="R365" s="7" t="str">
        <f>IF(EDATE(August[[#This Row],[Closed Date]],1)=31,"",EDATE(August[[#This Row],[Closed Date]],1))</f>
        <v/>
      </c>
    </row>
  </sheetData>
  <dataValidations count="9">
    <dataValidation type="whole" operator="greaterThanOrEqual" allowBlank="1" showInputMessage="1" showErrorMessage="1" errorTitle="Number" error="This column requires a whole number_x000a_" sqref="M2:M51 M140:M149 M153:M154 M348" xr:uid="{7ABFF5A2-4195-4ED1-BC39-A04C8B17BBF6}">
      <formula1>0</formula1>
    </dataValidation>
    <dataValidation type="list" allowBlank="1" showInputMessage="1" showErrorMessage="1" sqref="H2:H365" xr:uid="{1128303B-AF7C-4F8E-B09C-D007C8988FC6}">
      <formula1>Issue_Types</formula1>
    </dataValidation>
    <dataValidation type="list" allowBlank="1" showInputMessage="1" showErrorMessage="1" sqref="I2:I365" xr:uid="{62946514-7CF5-4C02-A4DD-AB97D0E97BD1}">
      <formula1>Need_Types</formula1>
    </dataValidation>
    <dataValidation type="list" allowBlank="1" showInputMessage="1" showErrorMessage="1" sqref="J2:J365" xr:uid="{CA784056-01E8-466C-AF9D-AD1A2459F992}">
      <formula1>Need_Specific</formula1>
    </dataValidation>
    <dataValidation type="list" allowBlank="1" showInputMessage="1" showErrorMessage="1" errorTitle="Wrong Month" error="The request date falls outside of this page's month. Please record it in the correct month" sqref="L2:L365" xr:uid="{9566A28A-F237-4638-BF4A-B86D494F340E}">
      <formula1>Yes_No</formula1>
    </dataValidation>
    <dataValidation type="date" allowBlank="1" showInputMessage="1" showErrorMessage="1" errorTitle="Wrong Month" error="The request date falls outside of this page's month. Please record it in the correct month" sqref="K2:K1048576" xr:uid="{D7E64F92-F887-49BE-AED8-95E174CDF078}">
      <formula1>44774</formula1>
      <formula2>44804</formula2>
    </dataValidation>
    <dataValidation type="list" allowBlank="1" showInputMessage="1" showErrorMessage="1" sqref="N2:N1048576 M349:M358" xr:uid="{CBA8B83D-A86C-4CF4-8AC3-3755EAD6DD50}">
      <formula1>Partner_Agency</formula1>
    </dataValidation>
    <dataValidation type="list" allowBlank="1" showInputMessage="1" showErrorMessage="1" sqref="S2:S1048576" xr:uid="{4CD4AC48-ED84-4423-9A0B-5C74C090CD1D}">
      <formula1>Yes_No</formula1>
    </dataValidation>
    <dataValidation type="list" allowBlank="1" showInputMessage="1" showErrorMessage="1" sqref="F2:F1048576" xr:uid="{787A016B-0ADA-4D55-9480-8D37E0DBFA4D}">
      <formula1>Pet_Types</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BE55-B378-453F-B158-18733373EFA8}">
  <sheetPr>
    <tabColor theme="6"/>
  </sheetPr>
  <dimension ref="A1:S385"/>
  <sheetViews>
    <sheetView workbookViewId="0">
      <selection activeCell="R2" sqref="R2"/>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style="7"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s="13" t="s">
        <v>157</v>
      </c>
      <c r="B2" s="6">
        <v>75203</v>
      </c>
      <c r="E2" t="s">
        <v>281</v>
      </c>
      <c r="F2" t="s">
        <v>22</v>
      </c>
      <c r="G2">
        <v>5</v>
      </c>
      <c r="H2" t="s">
        <v>32</v>
      </c>
      <c r="I2" t="s">
        <v>34</v>
      </c>
      <c r="J2" t="s">
        <v>52</v>
      </c>
      <c r="K2" s="9">
        <v>44805</v>
      </c>
      <c r="L2" t="s">
        <v>21</v>
      </c>
      <c r="R2" s="7" t="str">
        <f>IF(EDATE(September[[#This Row],[Closed Date]],1)=31,"",EDATE(September[[#This Row],[Closed Date]],1))</f>
        <v/>
      </c>
    </row>
    <row r="3" spans="1:19" x14ac:dyDescent="0.25">
      <c r="A3" s="13" t="s">
        <v>127</v>
      </c>
      <c r="B3" s="6">
        <v>75253</v>
      </c>
      <c r="E3" t="s">
        <v>294</v>
      </c>
      <c r="F3" t="s">
        <v>22</v>
      </c>
      <c r="G3">
        <v>3</v>
      </c>
      <c r="H3" t="s">
        <v>28</v>
      </c>
      <c r="I3" t="s">
        <v>31</v>
      </c>
      <c r="J3" t="s">
        <v>41</v>
      </c>
      <c r="K3" s="9">
        <v>44805</v>
      </c>
      <c r="L3" t="s">
        <v>20</v>
      </c>
      <c r="Q3" s="7">
        <v>44806</v>
      </c>
      <c r="R3" s="7">
        <f>IF(EDATE(September[[#This Row],[Closed Date]],1)=31,"",EDATE(September[[#This Row],[Closed Date]],1))</f>
        <v>44836</v>
      </c>
      <c r="S3" t="s">
        <v>20</v>
      </c>
    </row>
    <row r="4" spans="1:19" x14ac:dyDescent="0.25">
      <c r="A4" t="s">
        <v>89</v>
      </c>
      <c r="B4" s="6">
        <v>75287</v>
      </c>
      <c r="E4" t="s">
        <v>295</v>
      </c>
      <c r="F4" t="s">
        <v>22</v>
      </c>
      <c r="G4">
        <v>11</v>
      </c>
      <c r="H4" t="s">
        <v>28</v>
      </c>
      <c r="I4" t="s">
        <v>33</v>
      </c>
      <c r="J4" t="s">
        <v>39</v>
      </c>
      <c r="K4" s="9">
        <v>44805</v>
      </c>
      <c r="L4" t="s">
        <v>21</v>
      </c>
      <c r="M4">
        <v>20</v>
      </c>
      <c r="R4" s="7" t="str">
        <f>IF(EDATE(September[[#This Row],[Closed Date]],1)=31,"",EDATE(September[[#This Row],[Closed Date]],1))</f>
        <v/>
      </c>
    </row>
    <row r="5" spans="1:19" x14ac:dyDescent="0.25">
      <c r="A5" s="13" t="s">
        <v>179</v>
      </c>
      <c r="B5" s="6">
        <v>75287</v>
      </c>
      <c r="E5" t="s">
        <v>281</v>
      </c>
      <c r="F5" t="s">
        <v>22</v>
      </c>
      <c r="G5">
        <v>3</v>
      </c>
      <c r="H5" t="s">
        <v>28</v>
      </c>
      <c r="I5" t="s">
        <v>53</v>
      </c>
      <c r="J5" t="s">
        <v>40</v>
      </c>
      <c r="K5" s="9">
        <v>44805</v>
      </c>
      <c r="L5" t="s">
        <v>21</v>
      </c>
      <c r="M5">
        <v>29</v>
      </c>
      <c r="R5" s="7" t="str">
        <f>IF(EDATE(September[[#This Row],[Closed Date]],1)=31,"",EDATE(September[[#This Row],[Closed Date]],1))</f>
        <v/>
      </c>
    </row>
    <row r="6" spans="1:19" x14ac:dyDescent="0.25">
      <c r="A6" s="13" t="s">
        <v>132</v>
      </c>
      <c r="B6" s="6">
        <v>75287</v>
      </c>
      <c r="E6" t="s">
        <v>282</v>
      </c>
      <c r="F6" t="s">
        <v>23</v>
      </c>
      <c r="G6">
        <v>7</v>
      </c>
      <c r="H6" t="s">
        <v>28</v>
      </c>
      <c r="I6" t="s">
        <v>33</v>
      </c>
      <c r="J6" t="s">
        <v>40</v>
      </c>
      <c r="K6" s="9">
        <v>44805</v>
      </c>
      <c r="L6" t="s">
        <v>20</v>
      </c>
      <c r="M6">
        <v>24</v>
      </c>
      <c r="N6" t="s">
        <v>56</v>
      </c>
      <c r="O6">
        <v>49</v>
      </c>
      <c r="P6">
        <v>400</v>
      </c>
      <c r="Q6" s="7">
        <v>44812</v>
      </c>
      <c r="R6" s="7">
        <f>IF(EDATE(September[[#This Row],[Closed Date]],1)=31,"",EDATE(September[[#This Row],[Closed Date]],1))</f>
        <v>44842</v>
      </c>
      <c r="S6" t="s">
        <v>20</v>
      </c>
    </row>
    <row r="7" spans="1:19" x14ac:dyDescent="0.25">
      <c r="A7" s="13" t="s">
        <v>198</v>
      </c>
      <c r="B7" s="6">
        <v>75080</v>
      </c>
      <c r="E7" t="s">
        <v>290</v>
      </c>
      <c r="F7" t="s">
        <v>22</v>
      </c>
      <c r="G7">
        <v>4</v>
      </c>
      <c r="H7" t="s">
        <v>28</v>
      </c>
      <c r="I7" t="s">
        <v>33</v>
      </c>
      <c r="J7" t="s">
        <v>36</v>
      </c>
      <c r="K7" s="9">
        <v>44805</v>
      </c>
      <c r="L7" t="s">
        <v>21</v>
      </c>
      <c r="M7">
        <v>18</v>
      </c>
      <c r="R7" s="7" t="str">
        <f>IF(EDATE(September[[#This Row],[Closed Date]],1)=31,"",EDATE(September[[#This Row],[Closed Date]],1))</f>
        <v/>
      </c>
    </row>
    <row r="8" spans="1:19" x14ac:dyDescent="0.25">
      <c r="A8" s="13" t="s">
        <v>74</v>
      </c>
      <c r="B8" s="6">
        <v>75219</v>
      </c>
      <c r="E8" t="s">
        <v>269</v>
      </c>
      <c r="F8" t="s">
        <v>22</v>
      </c>
      <c r="G8">
        <v>8</v>
      </c>
      <c r="H8" t="s">
        <v>28</v>
      </c>
      <c r="I8" t="s">
        <v>33</v>
      </c>
      <c r="J8" t="s">
        <v>36</v>
      </c>
      <c r="K8" s="9">
        <v>44805</v>
      </c>
      <c r="L8" t="s">
        <v>20</v>
      </c>
      <c r="M8">
        <v>29</v>
      </c>
      <c r="N8" t="s">
        <v>55</v>
      </c>
      <c r="O8">
        <v>79</v>
      </c>
      <c r="P8">
        <v>150</v>
      </c>
      <c r="Q8" s="7">
        <v>44812</v>
      </c>
      <c r="R8" s="7">
        <f>IF(EDATE(September[[#This Row],[Closed Date]],1)=31,"",EDATE(September[[#This Row],[Closed Date]],1))</f>
        <v>44842</v>
      </c>
      <c r="S8" t="s">
        <v>20</v>
      </c>
    </row>
    <row r="9" spans="1:19" x14ac:dyDescent="0.25">
      <c r="A9" t="s">
        <v>263</v>
      </c>
      <c r="B9" s="6">
        <v>75235</v>
      </c>
      <c r="E9" t="s">
        <v>285</v>
      </c>
      <c r="F9" t="s">
        <v>23</v>
      </c>
      <c r="G9">
        <v>8</v>
      </c>
      <c r="H9" t="s">
        <v>28</v>
      </c>
      <c r="I9" t="s">
        <v>33</v>
      </c>
      <c r="J9" t="s">
        <v>38</v>
      </c>
      <c r="K9" s="9">
        <v>44805</v>
      </c>
      <c r="L9" t="s">
        <v>21</v>
      </c>
      <c r="M9">
        <v>16</v>
      </c>
      <c r="R9" s="7" t="str">
        <f>IF(EDATE(September[[#This Row],[Closed Date]],1)=31,"",EDATE(September[[#This Row],[Closed Date]],1))</f>
        <v/>
      </c>
    </row>
    <row r="10" spans="1:19" x14ac:dyDescent="0.25">
      <c r="A10" s="13" t="s">
        <v>166</v>
      </c>
      <c r="B10" s="6">
        <v>75240</v>
      </c>
      <c r="E10" t="s">
        <v>283</v>
      </c>
      <c r="F10" t="s">
        <v>23</v>
      </c>
      <c r="G10">
        <v>5</v>
      </c>
      <c r="H10" t="s">
        <v>28</v>
      </c>
      <c r="I10" t="s">
        <v>33</v>
      </c>
      <c r="J10" t="s">
        <v>38</v>
      </c>
      <c r="K10" s="9">
        <v>44805</v>
      </c>
      <c r="L10" t="s">
        <v>20</v>
      </c>
      <c r="M10">
        <v>30</v>
      </c>
      <c r="N10" t="s">
        <v>55</v>
      </c>
      <c r="O10">
        <v>70</v>
      </c>
      <c r="P10">
        <v>75</v>
      </c>
      <c r="Q10" s="7">
        <v>44811</v>
      </c>
      <c r="R10" s="7">
        <f>IF(EDATE(September[[#This Row],[Closed Date]],1)=31,"",EDATE(September[[#This Row],[Closed Date]],1))</f>
        <v>44841</v>
      </c>
      <c r="S10" t="s">
        <v>20</v>
      </c>
    </row>
    <row r="11" spans="1:19" x14ac:dyDescent="0.25">
      <c r="A11" s="13" t="s">
        <v>205</v>
      </c>
      <c r="B11" s="6">
        <v>75234</v>
      </c>
      <c r="E11" t="s">
        <v>295</v>
      </c>
      <c r="F11" t="s">
        <v>22</v>
      </c>
      <c r="G11">
        <v>11</v>
      </c>
      <c r="H11" t="s">
        <v>28</v>
      </c>
      <c r="I11" t="s">
        <v>33</v>
      </c>
      <c r="K11" s="9">
        <v>44805</v>
      </c>
      <c r="L11" t="s">
        <v>21</v>
      </c>
      <c r="M11">
        <v>16</v>
      </c>
      <c r="R11" s="7" t="str">
        <f>IF(EDATE(September[[#This Row],[Closed Date]],1)=31,"",EDATE(September[[#This Row],[Closed Date]],1))</f>
        <v/>
      </c>
    </row>
    <row r="12" spans="1:19" x14ac:dyDescent="0.25">
      <c r="A12" s="13" t="s">
        <v>139</v>
      </c>
      <c r="B12" s="6">
        <v>75212</v>
      </c>
      <c r="E12" t="s">
        <v>285</v>
      </c>
      <c r="F12" t="s">
        <v>22</v>
      </c>
      <c r="G12">
        <v>9</v>
      </c>
      <c r="H12" t="s">
        <v>28</v>
      </c>
      <c r="I12" t="s">
        <v>31</v>
      </c>
      <c r="K12" s="9">
        <v>44805</v>
      </c>
      <c r="L12" t="s">
        <v>20</v>
      </c>
      <c r="Q12" s="7">
        <v>44805</v>
      </c>
      <c r="R12" s="7">
        <f>IF(EDATE(September[[#This Row],[Closed Date]],1)=31,"",EDATE(September[[#This Row],[Closed Date]],1))</f>
        <v>44835</v>
      </c>
      <c r="S12" t="s">
        <v>20</v>
      </c>
    </row>
    <row r="13" spans="1:19" x14ac:dyDescent="0.25">
      <c r="A13" s="13" t="s">
        <v>183</v>
      </c>
      <c r="B13" s="6">
        <v>75223</v>
      </c>
      <c r="E13" t="s">
        <v>290</v>
      </c>
      <c r="F13" t="s">
        <v>22</v>
      </c>
      <c r="G13">
        <v>2</v>
      </c>
      <c r="H13" t="s">
        <v>28</v>
      </c>
      <c r="I13" t="s">
        <v>31</v>
      </c>
      <c r="K13" s="9">
        <v>44805</v>
      </c>
      <c r="L13" t="s">
        <v>20</v>
      </c>
      <c r="Q13" s="7">
        <v>44805</v>
      </c>
      <c r="R13" s="7">
        <f>IF(EDATE(September[[#This Row],[Closed Date]],1)=31,"",EDATE(September[[#This Row],[Closed Date]],1))</f>
        <v>44835</v>
      </c>
      <c r="S13" t="s">
        <v>20</v>
      </c>
    </row>
    <row r="14" spans="1:19" x14ac:dyDescent="0.25">
      <c r="A14" t="s">
        <v>190</v>
      </c>
      <c r="B14" s="6">
        <v>75203</v>
      </c>
      <c r="E14" t="s">
        <v>284</v>
      </c>
      <c r="F14" t="s">
        <v>23</v>
      </c>
      <c r="G14">
        <v>0.25</v>
      </c>
      <c r="H14" t="s">
        <v>28</v>
      </c>
      <c r="I14" t="s">
        <v>33</v>
      </c>
      <c r="J14" t="s">
        <v>41</v>
      </c>
      <c r="K14" s="9">
        <v>44806</v>
      </c>
      <c r="L14" t="s">
        <v>21</v>
      </c>
      <c r="M14">
        <v>19</v>
      </c>
      <c r="R14" s="7" t="str">
        <f>IF(EDATE(September[[#This Row],[Closed Date]],1)=31,"",EDATE(September[[#This Row],[Closed Date]],1))</f>
        <v/>
      </c>
    </row>
    <row r="15" spans="1:19" x14ac:dyDescent="0.25">
      <c r="A15" s="13" t="s">
        <v>94</v>
      </c>
      <c r="B15" s="6">
        <v>75241</v>
      </c>
      <c r="E15" t="s">
        <v>301</v>
      </c>
      <c r="F15" t="s">
        <v>22</v>
      </c>
      <c r="G15">
        <v>5</v>
      </c>
      <c r="H15" t="s">
        <v>28</v>
      </c>
      <c r="I15" t="s">
        <v>31</v>
      </c>
      <c r="J15" t="s">
        <v>41</v>
      </c>
      <c r="K15" s="9">
        <v>44806</v>
      </c>
      <c r="L15" t="s">
        <v>20</v>
      </c>
      <c r="Q15" s="7">
        <v>44806</v>
      </c>
      <c r="R15" s="7">
        <f>IF(EDATE(September[[#This Row],[Closed Date]],1)=31,"",EDATE(September[[#This Row],[Closed Date]],1))</f>
        <v>44836</v>
      </c>
      <c r="S15" t="s">
        <v>20</v>
      </c>
    </row>
    <row r="16" spans="1:19" x14ac:dyDescent="0.25">
      <c r="A16" s="13" t="s">
        <v>232</v>
      </c>
      <c r="B16" s="6">
        <v>75232</v>
      </c>
      <c r="E16" t="s">
        <v>285</v>
      </c>
      <c r="F16" t="s">
        <v>22</v>
      </c>
      <c r="G16">
        <v>0.25</v>
      </c>
      <c r="H16" t="s">
        <v>28</v>
      </c>
      <c r="I16" t="s">
        <v>53</v>
      </c>
      <c r="J16" t="s">
        <v>42</v>
      </c>
      <c r="K16" s="9">
        <v>44806</v>
      </c>
      <c r="L16" t="s">
        <v>20</v>
      </c>
      <c r="M16">
        <v>30</v>
      </c>
      <c r="N16" t="s">
        <v>54</v>
      </c>
      <c r="O16">
        <v>87</v>
      </c>
      <c r="P16">
        <v>30</v>
      </c>
      <c r="Q16" s="7">
        <v>44812</v>
      </c>
      <c r="R16" s="7">
        <f>IF(EDATE(September[[#This Row],[Closed Date]],1)=31,"",EDATE(September[[#This Row],[Closed Date]],1))</f>
        <v>44842</v>
      </c>
      <c r="S16" t="s">
        <v>20</v>
      </c>
    </row>
    <row r="17" spans="1:19" x14ac:dyDescent="0.25">
      <c r="A17" t="s">
        <v>199</v>
      </c>
      <c r="B17" s="6">
        <v>75203</v>
      </c>
      <c r="E17" t="s">
        <v>279</v>
      </c>
      <c r="F17" t="s">
        <v>23</v>
      </c>
      <c r="G17">
        <v>0.5</v>
      </c>
      <c r="H17" t="s">
        <v>28</v>
      </c>
      <c r="I17" t="s">
        <v>33</v>
      </c>
      <c r="J17" t="s">
        <v>39</v>
      </c>
      <c r="K17" s="9">
        <v>44806</v>
      </c>
      <c r="L17" t="s">
        <v>21</v>
      </c>
      <c r="M17">
        <v>21</v>
      </c>
      <c r="R17" s="7" t="str">
        <f>IF(EDATE(September[[#This Row],[Closed Date]],1)=31,"",EDATE(September[[#This Row],[Closed Date]],1))</f>
        <v/>
      </c>
    </row>
    <row r="18" spans="1:19" x14ac:dyDescent="0.25">
      <c r="A18" t="s">
        <v>168</v>
      </c>
      <c r="B18" s="6">
        <v>75232</v>
      </c>
      <c r="E18" t="s">
        <v>271</v>
      </c>
      <c r="F18" t="s">
        <v>23</v>
      </c>
      <c r="G18">
        <v>15</v>
      </c>
      <c r="H18" t="s">
        <v>28</v>
      </c>
      <c r="I18" t="s">
        <v>33</v>
      </c>
      <c r="J18" t="s">
        <v>39</v>
      </c>
      <c r="K18" s="9">
        <v>44806</v>
      </c>
      <c r="L18" t="s">
        <v>21</v>
      </c>
      <c r="M18">
        <v>23</v>
      </c>
      <c r="R18" s="7" t="str">
        <f>IF(EDATE(September[[#This Row],[Closed Date]],1)=31,"",EDATE(September[[#This Row],[Closed Date]],1))</f>
        <v/>
      </c>
    </row>
    <row r="19" spans="1:19" x14ac:dyDescent="0.25">
      <c r="A19" s="13" t="s">
        <v>174</v>
      </c>
      <c r="B19" s="6">
        <v>75287</v>
      </c>
      <c r="E19" t="s">
        <v>298</v>
      </c>
      <c r="F19" t="s">
        <v>22</v>
      </c>
      <c r="G19">
        <v>2</v>
      </c>
      <c r="H19" t="s">
        <v>28</v>
      </c>
      <c r="I19" t="s">
        <v>33</v>
      </c>
      <c r="J19" t="s">
        <v>40</v>
      </c>
      <c r="K19" s="9">
        <v>44806</v>
      </c>
      <c r="L19" t="s">
        <v>20</v>
      </c>
      <c r="M19">
        <v>28</v>
      </c>
      <c r="N19" t="s">
        <v>45</v>
      </c>
      <c r="O19">
        <v>46</v>
      </c>
      <c r="P19">
        <v>400</v>
      </c>
      <c r="Q19" s="7">
        <v>44811</v>
      </c>
      <c r="R19" s="7">
        <f>IF(EDATE(September[[#This Row],[Closed Date]],1)=31,"",EDATE(September[[#This Row],[Closed Date]],1))</f>
        <v>44841</v>
      </c>
      <c r="S19" t="s">
        <v>20</v>
      </c>
    </row>
    <row r="20" spans="1:19" x14ac:dyDescent="0.25">
      <c r="A20" s="13" t="s">
        <v>120</v>
      </c>
      <c r="B20" s="6">
        <v>75229</v>
      </c>
      <c r="E20" t="s">
        <v>284</v>
      </c>
      <c r="F20" t="s">
        <v>23</v>
      </c>
      <c r="G20">
        <v>8</v>
      </c>
      <c r="H20" t="s">
        <v>28</v>
      </c>
      <c r="I20" t="s">
        <v>31</v>
      </c>
      <c r="J20" t="s">
        <v>36</v>
      </c>
      <c r="K20" s="9">
        <v>44806</v>
      </c>
      <c r="L20" t="s">
        <v>20</v>
      </c>
      <c r="Q20" s="7">
        <v>44806</v>
      </c>
      <c r="R20" s="7">
        <f>IF(EDATE(September[[#This Row],[Closed Date]],1)=31,"",EDATE(September[[#This Row],[Closed Date]],1))</f>
        <v>44836</v>
      </c>
      <c r="S20" t="s">
        <v>20</v>
      </c>
    </row>
    <row r="21" spans="1:19" x14ac:dyDescent="0.25">
      <c r="A21" s="13" t="s">
        <v>179</v>
      </c>
      <c r="B21" s="6">
        <v>75249</v>
      </c>
      <c r="E21" t="s">
        <v>284</v>
      </c>
      <c r="F21" t="s">
        <v>23</v>
      </c>
      <c r="G21">
        <v>3</v>
      </c>
      <c r="H21" t="s">
        <v>28</v>
      </c>
      <c r="I21" t="s">
        <v>31</v>
      </c>
      <c r="J21" t="s">
        <v>38</v>
      </c>
      <c r="K21" s="9">
        <v>44806</v>
      </c>
      <c r="L21" t="s">
        <v>20</v>
      </c>
      <c r="Q21" s="7">
        <v>44806</v>
      </c>
      <c r="R21" s="7">
        <f>IF(EDATE(September[[#This Row],[Closed Date]],1)=31,"",EDATE(September[[#This Row],[Closed Date]],1))</f>
        <v>44836</v>
      </c>
      <c r="S21" t="s">
        <v>20</v>
      </c>
    </row>
    <row r="22" spans="1:19" x14ac:dyDescent="0.25">
      <c r="A22" s="13" t="s">
        <v>228</v>
      </c>
      <c r="B22" s="6">
        <v>75080</v>
      </c>
      <c r="E22" t="s">
        <v>292</v>
      </c>
      <c r="F22" t="s">
        <v>22</v>
      </c>
      <c r="G22">
        <v>5</v>
      </c>
      <c r="H22" t="s">
        <v>28</v>
      </c>
      <c r="I22" t="s">
        <v>33</v>
      </c>
      <c r="K22" s="9">
        <v>44806</v>
      </c>
      <c r="L22" t="s">
        <v>21</v>
      </c>
      <c r="M22">
        <v>19</v>
      </c>
      <c r="R22" s="7" t="str">
        <f>IF(EDATE(September[[#This Row],[Closed Date]],1)=31,"",EDATE(September[[#This Row],[Closed Date]],1))</f>
        <v/>
      </c>
    </row>
    <row r="23" spans="1:19" x14ac:dyDescent="0.25">
      <c r="A23" s="13" t="s">
        <v>91</v>
      </c>
      <c r="B23" s="6">
        <v>75249</v>
      </c>
      <c r="E23" t="s">
        <v>304</v>
      </c>
      <c r="F23" t="s">
        <v>22</v>
      </c>
      <c r="G23">
        <v>3</v>
      </c>
      <c r="H23" t="s">
        <v>30</v>
      </c>
      <c r="I23" t="s">
        <v>31</v>
      </c>
      <c r="K23" s="9">
        <v>44806</v>
      </c>
      <c r="L23" t="s">
        <v>20</v>
      </c>
      <c r="Q23" s="7">
        <v>44806</v>
      </c>
      <c r="R23" s="7">
        <f>IF(EDATE(September[[#This Row],[Closed Date]],1)=31,"",EDATE(September[[#This Row],[Closed Date]],1))</f>
        <v>44836</v>
      </c>
      <c r="S23" t="s">
        <v>20</v>
      </c>
    </row>
    <row r="24" spans="1:19" x14ac:dyDescent="0.25">
      <c r="A24" s="13" t="s">
        <v>240</v>
      </c>
      <c r="B24" s="6">
        <v>75229</v>
      </c>
      <c r="E24" t="s">
        <v>288</v>
      </c>
      <c r="F24" t="s">
        <v>22</v>
      </c>
      <c r="G24">
        <v>1</v>
      </c>
      <c r="H24" t="s">
        <v>28</v>
      </c>
      <c r="I24" t="s">
        <v>31</v>
      </c>
      <c r="K24" s="9">
        <v>44806</v>
      </c>
      <c r="L24" t="s">
        <v>20</v>
      </c>
      <c r="Q24" s="7">
        <v>44806</v>
      </c>
      <c r="R24" s="7">
        <f>IF(EDATE(September[[#This Row],[Closed Date]],1)=31,"",EDATE(September[[#This Row],[Closed Date]],1))</f>
        <v>44836</v>
      </c>
      <c r="S24" t="s">
        <v>20</v>
      </c>
    </row>
    <row r="25" spans="1:19" x14ac:dyDescent="0.25">
      <c r="A25" s="13" t="s">
        <v>150</v>
      </c>
      <c r="B25" s="6">
        <v>75287</v>
      </c>
      <c r="E25" t="s">
        <v>285</v>
      </c>
      <c r="F25" t="s">
        <v>23</v>
      </c>
      <c r="G25">
        <v>5</v>
      </c>
      <c r="H25" t="s">
        <v>28</v>
      </c>
      <c r="I25" t="s">
        <v>31</v>
      </c>
      <c r="K25" s="9">
        <v>44806</v>
      </c>
      <c r="L25" t="s">
        <v>20</v>
      </c>
      <c r="Q25" s="7">
        <v>44806</v>
      </c>
      <c r="R25" s="7">
        <f>IF(EDATE(September[[#This Row],[Closed Date]],1)=31,"",EDATE(September[[#This Row],[Closed Date]],1))</f>
        <v>44836</v>
      </c>
      <c r="S25" t="s">
        <v>20</v>
      </c>
    </row>
    <row r="26" spans="1:19" x14ac:dyDescent="0.25">
      <c r="A26" s="13" t="s">
        <v>62</v>
      </c>
      <c r="B26" s="6">
        <v>75223</v>
      </c>
      <c r="E26" t="s">
        <v>289</v>
      </c>
      <c r="F26" t="s">
        <v>23</v>
      </c>
      <c r="G26">
        <v>3</v>
      </c>
      <c r="H26" t="s">
        <v>32</v>
      </c>
      <c r="I26" t="s">
        <v>34</v>
      </c>
      <c r="J26" t="s">
        <v>52</v>
      </c>
      <c r="K26" s="9">
        <v>44807</v>
      </c>
      <c r="L26" t="s">
        <v>20</v>
      </c>
      <c r="N26" t="s">
        <v>47</v>
      </c>
      <c r="Q26" s="7">
        <v>44812</v>
      </c>
      <c r="R26" s="7">
        <f>IF(EDATE(September[[#This Row],[Closed Date]],1)=31,"",EDATE(September[[#This Row],[Closed Date]],1))</f>
        <v>44842</v>
      </c>
      <c r="S26" t="s">
        <v>20</v>
      </c>
    </row>
    <row r="27" spans="1:19" x14ac:dyDescent="0.25">
      <c r="A27" t="s">
        <v>76</v>
      </c>
      <c r="B27" s="6">
        <v>75226</v>
      </c>
      <c r="E27" t="s">
        <v>287</v>
      </c>
      <c r="F27" t="s">
        <v>23</v>
      </c>
      <c r="G27">
        <v>4</v>
      </c>
      <c r="H27" t="s">
        <v>28</v>
      </c>
      <c r="I27" t="s">
        <v>33</v>
      </c>
      <c r="J27" t="s">
        <v>42</v>
      </c>
      <c r="K27" s="9">
        <v>44807</v>
      </c>
      <c r="L27" t="s">
        <v>21</v>
      </c>
      <c r="M27">
        <v>23</v>
      </c>
      <c r="R27" s="7" t="str">
        <f>IF(EDATE(September[[#This Row],[Closed Date]],1)=31,"",EDATE(September[[#This Row],[Closed Date]],1))</f>
        <v/>
      </c>
    </row>
    <row r="28" spans="1:19" x14ac:dyDescent="0.25">
      <c r="A28" t="s">
        <v>102</v>
      </c>
      <c r="B28" s="6">
        <v>75214</v>
      </c>
      <c r="E28" t="s">
        <v>291</v>
      </c>
      <c r="F28" t="s">
        <v>22</v>
      </c>
      <c r="G28">
        <v>5</v>
      </c>
      <c r="H28" t="s">
        <v>28</v>
      </c>
      <c r="I28" t="s">
        <v>33</v>
      </c>
      <c r="J28" t="s">
        <v>39</v>
      </c>
      <c r="K28" s="9">
        <v>44807</v>
      </c>
      <c r="L28" t="s">
        <v>21</v>
      </c>
      <c r="M28">
        <v>21</v>
      </c>
      <c r="R28" s="7" t="str">
        <f>IF(EDATE(September[[#This Row],[Closed Date]],1)=31,"",EDATE(September[[#This Row],[Closed Date]],1))</f>
        <v/>
      </c>
    </row>
    <row r="29" spans="1:19" x14ac:dyDescent="0.25">
      <c r="A29" t="s">
        <v>104</v>
      </c>
      <c r="B29" s="6">
        <v>75201</v>
      </c>
      <c r="E29" t="s">
        <v>271</v>
      </c>
      <c r="F29" t="s">
        <v>22</v>
      </c>
      <c r="G29">
        <v>2</v>
      </c>
      <c r="H29" t="s">
        <v>28</v>
      </c>
      <c r="I29" t="s">
        <v>33</v>
      </c>
      <c r="J29" t="s">
        <v>39</v>
      </c>
      <c r="K29" s="9">
        <v>44807</v>
      </c>
      <c r="L29" t="s">
        <v>21</v>
      </c>
      <c r="M29">
        <v>19</v>
      </c>
      <c r="R29" s="7" t="str">
        <f>IF(EDATE(September[[#This Row],[Closed Date]],1)=31,"",EDATE(September[[#This Row],[Closed Date]],1))</f>
        <v/>
      </c>
    </row>
    <row r="30" spans="1:19" x14ac:dyDescent="0.25">
      <c r="A30" t="s">
        <v>226</v>
      </c>
      <c r="B30" s="6">
        <v>75203</v>
      </c>
      <c r="E30" t="s">
        <v>318</v>
      </c>
      <c r="F30" t="s">
        <v>23</v>
      </c>
      <c r="G30">
        <v>3</v>
      </c>
      <c r="H30" t="s">
        <v>28</v>
      </c>
      <c r="I30" t="s">
        <v>33</v>
      </c>
      <c r="J30" t="s">
        <v>40</v>
      </c>
      <c r="K30" s="9">
        <v>44807</v>
      </c>
      <c r="L30" t="s">
        <v>21</v>
      </c>
      <c r="M30">
        <v>16</v>
      </c>
      <c r="R30" s="7" t="str">
        <f>IF(EDATE(September[[#This Row],[Closed Date]],1)=31,"",EDATE(September[[#This Row],[Closed Date]],1))</f>
        <v/>
      </c>
    </row>
    <row r="31" spans="1:19" x14ac:dyDescent="0.25">
      <c r="A31" t="s">
        <v>132</v>
      </c>
      <c r="B31" s="6">
        <v>75232</v>
      </c>
      <c r="E31" t="s">
        <v>273</v>
      </c>
      <c r="F31" t="s">
        <v>23</v>
      </c>
      <c r="G31">
        <v>2</v>
      </c>
      <c r="H31" t="s">
        <v>28</v>
      </c>
      <c r="I31" t="s">
        <v>33</v>
      </c>
      <c r="J31" t="s">
        <v>40</v>
      </c>
      <c r="K31" s="9">
        <v>44807</v>
      </c>
      <c r="L31" t="s">
        <v>21</v>
      </c>
      <c r="M31">
        <v>23</v>
      </c>
      <c r="R31" s="7" t="str">
        <f>IF(EDATE(September[[#This Row],[Closed Date]],1)=31,"",EDATE(September[[#This Row],[Closed Date]],1))</f>
        <v/>
      </c>
    </row>
    <row r="32" spans="1:19" x14ac:dyDescent="0.25">
      <c r="A32" s="13" t="s">
        <v>76</v>
      </c>
      <c r="B32" s="6">
        <v>75249</v>
      </c>
      <c r="E32" t="s">
        <v>300</v>
      </c>
      <c r="F32" t="s">
        <v>23</v>
      </c>
      <c r="G32">
        <v>6</v>
      </c>
      <c r="H32" t="s">
        <v>28</v>
      </c>
      <c r="I32" t="s">
        <v>33</v>
      </c>
      <c r="J32" t="s">
        <v>40</v>
      </c>
      <c r="K32" s="9">
        <v>44807</v>
      </c>
      <c r="L32" t="s">
        <v>20</v>
      </c>
      <c r="M32">
        <v>31</v>
      </c>
      <c r="N32" t="s">
        <v>56</v>
      </c>
      <c r="O32">
        <v>56</v>
      </c>
      <c r="P32">
        <v>300</v>
      </c>
      <c r="Q32" s="7">
        <v>44813</v>
      </c>
      <c r="R32" s="7">
        <f>IF(EDATE(September[[#This Row],[Closed Date]],1)=31,"",EDATE(September[[#This Row],[Closed Date]],1))</f>
        <v>44843</v>
      </c>
      <c r="S32" t="s">
        <v>20</v>
      </c>
    </row>
    <row r="33" spans="1:19" x14ac:dyDescent="0.25">
      <c r="A33" s="13" t="s">
        <v>229</v>
      </c>
      <c r="B33" s="6">
        <v>75230</v>
      </c>
      <c r="E33" t="s">
        <v>286</v>
      </c>
      <c r="F33" t="s">
        <v>23</v>
      </c>
      <c r="G33">
        <v>3</v>
      </c>
      <c r="H33" t="s">
        <v>28</v>
      </c>
      <c r="I33" t="s">
        <v>31</v>
      </c>
      <c r="J33" t="s">
        <v>40</v>
      </c>
      <c r="K33" s="9">
        <v>44807</v>
      </c>
      <c r="L33" t="s">
        <v>20</v>
      </c>
      <c r="Q33" s="7">
        <v>44807</v>
      </c>
      <c r="R33" s="7">
        <f>IF(EDATE(September[[#This Row],[Closed Date]],1)=31,"",EDATE(September[[#This Row],[Closed Date]],1))</f>
        <v>44837</v>
      </c>
      <c r="S33" t="s">
        <v>20</v>
      </c>
    </row>
    <row r="34" spans="1:19" x14ac:dyDescent="0.25">
      <c r="A34" s="13" t="s">
        <v>139</v>
      </c>
      <c r="B34" s="6">
        <v>75220</v>
      </c>
      <c r="E34" t="s">
        <v>309</v>
      </c>
      <c r="F34" t="s">
        <v>23</v>
      </c>
      <c r="G34">
        <v>5</v>
      </c>
      <c r="H34" t="s">
        <v>28</v>
      </c>
      <c r="I34" t="s">
        <v>33</v>
      </c>
      <c r="J34" t="s">
        <v>36</v>
      </c>
      <c r="K34" s="9">
        <v>44807</v>
      </c>
      <c r="L34" t="s">
        <v>21</v>
      </c>
      <c r="M34">
        <v>16</v>
      </c>
      <c r="R34" s="7" t="str">
        <f>IF(EDATE(September[[#This Row],[Closed Date]],1)=31,"",EDATE(September[[#This Row],[Closed Date]],1))</f>
        <v/>
      </c>
    </row>
    <row r="35" spans="1:19" x14ac:dyDescent="0.25">
      <c r="A35" t="s">
        <v>157</v>
      </c>
      <c r="B35" s="6">
        <v>75244</v>
      </c>
      <c r="E35" t="s">
        <v>298</v>
      </c>
      <c r="F35" t="s">
        <v>23</v>
      </c>
      <c r="G35">
        <v>6</v>
      </c>
      <c r="H35" t="s">
        <v>28</v>
      </c>
      <c r="I35" t="s">
        <v>33</v>
      </c>
      <c r="J35" t="s">
        <v>38</v>
      </c>
      <c r="K35" s="9">
        <v>44807</v>
      </c>
      <c r="L35" t="s">
        <v>21</v>
      </c>
      <c r="M35">
        <v>16</v>
      </c>
      <c r="R35" s="7" t="str">
        <f>IF(EDATE(September[[#This Row],[Closed Date]],1)=31,"",EDATE(September[[#This Row],[Closed Date]],1))</f>
        <v/>
      </c>
    </row>
    <row r="36" spans="1:19" x14ac:dyDescent="0.25">
      <c r="A36" s="13" t="s">
        <v>205</v>
      </c>
      <c r="B36" s="6">
        <v>75235</v>
      </c>
      <c r="E36" t="s">
        <v>290</v>
      </c>
      <c r="F36" t="s">
        <v>22</v>
      </c>
      <c r="G36">
        <v>8</v>
      </c>
      <c r="H36" t="s">
        <v>28</v>
      </c>
      <c r="I36" t="s">
        <v>33</v>
      </c>
      <c r="J36" t="s">
        <v>38</v>
      </c>
      <c r="K36" s="9">
        <v>44807</v>
      </c>
      <c r="L36" t="s">
        <v>20</v>
      </c>
      <c r="M36">
        <v>25</v>
      </c>
      <c r="N36" t="s">
        <v>55</v>
      </c>
      <c r="O36">
        <v>76</v>
      </c>
      <c r="P36">
        <v>90</v>
      </c>
      <c r="Q36" s="7">
        <v>44811</v>
      </c>
      <c r="R36" s="7">
        <f>IF(EDATE(September[[#This Row],[Closed Date]],1)=31,"",EDATE(September[[#This Row],[Closed Date]],1))</f>
        <v>44841</v>
      </c>
      <c r="S36" t="s">
        <v>20</v>
      </c>
    </row>
    <row r="37" spans="1:19" x14ac:dyDescent="0.25">
      <c r="A37" s="13" t="s">
        <v>168</v>
      </c>
      <c r="B37" s="6">
        <v>75240</v>
      </c>
      <c r="E37" t="s">
        <v>299</v>
      </c>
      <c r="F37" t="s">
        <v>22</v>
      </c>
      <c r="G37">
        <v>1</v>
      </c>
      <c r="H37" t="s">
        <v>28</v>
      </c>
      <c r="I37" t="s">
        <v>53</v>
      </c>
      <c r="J37" t="s">
        <v>38</v>
      </c>
      <c r="K37" s="9">
        <v>44807</v>
      </c>
      <c r="L37" t="s">
        <v>20</v>
      </c>
      <c r="M37">
        <v>36</v>
      </c>
      <c r="N37" t="s">
        <v>54</v>
      </c>
      <c r="O37">
        <v>100</v>
      </c>
      <c r="P37">
        <v>25</v>
      </c>
      <c r="Q37" s="7">
        <v>44814</v>
      </c>
      <c r="R37" s="7">
        <f>IF(EDATE(September[[#This Row],[Closed Date]],1)=31,"",EDATE(September[[#This Row],[Closed Date]],1))</f>
        <v>44844</v>
      </c>
      <c r="S37" t="s">
        <v>20</v>
      </c>
    </row>
    <row r="38" spans="1:19" x14ac:dyDescent="0.25">
      <c r="A38" s="13" t="s">
        <v>233</v>
      </c>
      <c r="B38" s="6">
        <v>75201</v>
      </c>
      <c r="E38" t="s">
        <v>287</v>
      </c>
      <c r="F38" t="s">
        <v>23</v>
      </c>
      <c r="G38">
        <v>10</v>
      </c>
      <c r="H38" t="s">
        <v>32</v>
      </c>
      <c r="I38" t="s">
        <v>53</v>
      </c>
      <c r="K38" s="9">
        <v>44807</v>
      </c>
      <c r="L38" t="s">
        <v>21</v>
      </c>
      <c r="M38">
        <v>28</v>
      </c>
      <c r="R38" s="7" t="str">
        <f>IF(EDATE(September[[#This Row],[Closed Date]],1)=31,"",EDATE(September[[#This Row],[Closed Date]],1))</f>
        <v/>
      </c>
    </row>
    <row r="39" spans="1:19" x14ac:dyDescent="0.25">
      <c r="A39" s="13" t="s">
        <v>74</v>
      </c>
      <c r="B39" s="6">
        <v>75249</v>
      </c>
      <c r="E39" t="s">
        <v>302</v>
      </c>
      <c r="F39" t="s">
        <v>23</v>
      </c>
      <c r="G39">
        <v>11</v>
      </c>
      <c r="H39" t="s">
        <v>32</v>
      </c>
      <c r="I39" t="s">
        <v>31</v>
      </c>
      <c r="K39" s="9">
        <v>44807</v>
      </c>
      <c r="L39" t="s">
        <v>20</v>
      </c>
      <c r="Q39" s="7">
        <v>44807</v>
      </c>
      <c r="R39" s="7">
        <f>IF(EDATE(September[[#This Row],[Closed Date]],1)=31,"",EDATE(September[[#This Row],[Closed Date]],1))</f>
        <v>44837</v>
      </c>
      <c r="S39" t="s">
        <v>20</v>
      </c>
    </row>
    <row r="40" spans="1:19" x14ac:dyDescent="0.25">
      <c r="A40" s="13" t="s">
        <v>71</v>
      </c>
      <c r="B40" s="6">
        <v>75203</v>
      </c>
      <c r="E40" t="s">
        <v>266</v>
      </c>
      <c r="F40" t="s">
        <v>22</v>
      </c>
      <c r="G40">
        <v>3</v>
      </c>
      <c r="H40" t="s">
        <v>28</v>
      </c>
      <c r="I40" t="s">
        <v>31</v>
      </c>
      <c r="K40" s="9">
        <v>44807</v>
      </c>
      <c r="L40" t="s">
        <v>20</v>
      </c>
      <c r="Q40" s="7">
        <v>44807</v>
      </c>
      <c r="R40" s="7">
        <f>IF(EDATE(September[[#This Row],[Closed Date]],1)=31,"",EDATE(September[[#This Row],[Closed Date]],1))</f>
        <v>44837</v>
      </c>
      <c r="S40" t="s">
        <v>20</v>
      </c>
    </row>
    <row r="41" spans="1:19" x14ac:dyDescent="0.25">
      <c r="A41" s="13" t="s">
        <v>224</v>
      </c>
      <c r="B41" s="6">
        <v>75220</v>
      </c>
      <c r="E41" t="s">
        <v>293</v>
      </c>
      <c r="F41" t="s">
        <v>22</v>
      </c>
      <c r="G41">
        <v>4</v>
      </c>
      <c r="H41" t="s">
        <v>28</v>
      </c>
      <c r="I41" t="s">
        <v>31</v>
      </c>
      <c r="K41" s="9">
        <v>44807</v>
      </c>
      <c r="L41" t="s">
        <v>20</v>
      </c>
      <c r="Q41" s="7">
        <v>44807</v>
      </c>
      <c r="R41" s="7">
        <f>IF(EDATE(September[[#This Row],[Closed Date]],1)=31,"",EDATE(September[[#This Row],[Closed Date]],1))</f>
        <v>44837</v>
      </c>
      <c r="S41" t="s">
        <v>20</v>
      </c>
    </row>
    <row r="42" spans="1:19" x14ac:dyDescent="0.25">
      <c r="A42" s="13" t="s">
        <v>70</v>
      </c>
      <c r="B42" s="6">
        <v>75220</v>
      </c>
      <c r="E42" t="s">
        <v>294</v>
      </c>
      <c r="F42" t="s">
        <v>23</v>
      </c>
      <c r="G42">
        <v>3</v>
      </c>
      <c r="H42" t="s">
        <v>28</v>
      </c>
      <c r="I42" t="s">
        <v>31</v>
      </c>
      <c r="J42" t="s">
        <v>41</v>
      </c>
      <c r="K42" s="9">
        <v>44808</v>
      </c>
      <c r="L42" t="s">
        <v>20</v>
      </c>
      <c r="Q42" s="7">
        <v>44808</v>
      </c>
      <c r="R42" s="7">
        <f>IF(EDATE(September[[#This Row],[Closed Date]],1)=31,"",EDATE(September[[#This Row],[Closed Date]],1))</f>
        <v>44838</v>
      </c>
      <c r="S42" t="s">
        <v>20</v>
      </c>
    </row>
    <row r="43" spans="1:19" x14ac:dyDescent="0.25">
      <c r="A43" s="13" t="s">
        <v>261</v>
      </c>
      <c r="B43" s="6">
        <v>75235</v>
      </c>
      <c r="E43" t="s">
        <v>269</v>
      </c>
      <c r="F43" t="s">
        <v>22</v>
      </c>
      <c r="G43">
        <v>5</v>
      </c>
      <c r="H43" t="s">
        <v>28</v>
      </c>
      <c r="I43" t="s">
        <v>31</v>
      </c>
      <c r="J43" t="s">
        <v>41</v>
      </c>
      <c r="K43" s="9">
        <v>44808</v>
      </c>
      <c r="L43" t="s">
        <v>20</v>
      </c>
      <c r="Q43" s="7">
        <v>44808</v>
      </c>
      <c r="R43" s="7">
        <f>IF(EDATE(September[[#This Row],[Closed Date]],1)=31,"",EDATE(September[[#This Row],[Closed Date]],1))</f>
        <v>44838</v>
      </c>
      <c r="S43" t="s">
        <v>20</v>
      </c>
    </row>
    <row r="44" spans="1:19" x14ac:dyDescent="0.25">
      <c r="A44" s="13" t="s">
        <v>61</v>
      </c>
      <c r="B44" s="6">
        <v>75254</v>
      </c>
      <c r="E44" t="s">
        <v>291</v>
      </c>
      <c r="F44" t="s">
        <v>23</v>
      </c>
      <c r="G44">
        <v>9</v>
      </c>
      <c r="H44" t="s">
        <v>28</v>
      </c>
      <c r="I44" t="s">
        <v>53</v>
      </c>
      <c r="J44" t="s">
        <v>42</v>
      </c>
      <c r="K44" s="9">
        <v>44808</v>
      </c>
      <c r="L44" t="s">
        <v>20</v>
      </c>
      <c r="M44">
        <v>32</v>
      </c>
      <c r="N44" t="s">
        <v>54</v>
      </c>
      <c r="O44">
        <v>88</v>
      </c>
      <c r="P44">
        <v>40</v>
      </c>
      <c r="Q44" s="7">
        <v>44814</v>
      </c>
      <c r="R44" s="7">
        <f>IF(EDATE(September[[#This Row],[Closed Date]],1)=31,"",EDATE(September[[#This Row],[Closed Date]],1))</f>
        <v>44844</v>
      </c>
      <c r="S44" t="s">
        <v>20</v>
      </c>
    </row>
    <row r="45" spans="1:19" x14ac:dyDescent="0.25">
      <c r="A45" t="s">
        <v>179</v>
      </c>
      <c r="B45" s="6">
        <v>75220</v>
      </c>
      <c r="E45" t="s">
        <v>309</v>
      </c>
      <c r="F45" t="s">
        <v>22</v>
      </c>
      <c r="G45">
        <v>5</v>
      </c>
      <c r="H45" t="s">
        <v>28</v>
      </c>
      <c r="I45" t="s">
        <v>33</v>
      </c>
      <c r="J45" t="s">
        <v>40</v>
      </c>
      <c r="K45" s="9">
        <v>44808</v>
      </c>
      <c r="L45" t="s">
        <v>21</v>
      </c>
      <c r="M45">
        <v>23</v>
      </c>
      <c r="R45" s="7" t="str">
        <f>IF(EDATE(September[[#This Row],[Closed Date]],1)=31,"",EDATE(September[[#This Row],[Closed Date]],1))</f>
        <v/>
      </c>
    </row>
    <row r="46" spans="1:19" x14ac:dyDescent="0.25">
      <c r="A46" s="13" t="s">
        <v>198</v>
      </c>
      <c r="B46" s="6">
        <v>75214</v>
      </c>
      <c r="E46" t="s">
        <v>294</v>
      </c>
      <c r="F46" t="s">
        <v>22</v>
      </c>
      <c r="G46">
        <v>3</v>
      </c>
      <c r="H46" t="s">
        <v>28</v>
      </c>
      <c r="I46" t="s">
        <v>31</v>
      </c>
      <c r="J46" t="s">
        <v>40</v>
      </c>
      <c r="K46" s="9">
        <v>44808</v>
      </c>
      <c r="L46" t="s">
        <v>20</v>
      </c>
      <c r="Q46" s="7">
        <v>44808</v>
      </c>
      <c r="R46" s="7">
        <f>IF(EDATE(September[[#This Row],[Closed Date]],1)=31,"",EDATE(September[[#This Row],[Closed Date]],1))</f>
        <v>44838</v>
      </c>
      <c r="S46" t="s">
        <v>20</v>
      </c>
    </row>
    <row r="47" spans="1:19" x14ac:dyDescent="0.25">
      <c r="A47" s="13" t="s">
        <v>157</v>
      </c>
      <c r="B47" s="6">
        <v>75234</v>
      </c>
      <c r="E47" t="s">
        <v>285</v>
      </c>
      <c r="F47" t="s">
        <v>22</v>
      </c>
      <c r="G47">
        <v>9</v>
      </c>
      <c r="H47" t="s">
        <v>28</v>
      </c>
      <c r="I47" t="s">
        <v>31</v>
      </c>
      <c r="J47" t="s">
        <v>38</v>
      </c>
      <c r="K47" s="9">
        <v>44808</v>
      </c>
      <c r="L47" t="s">
        <v>20</v>
      </c>
      <c r="Q47" s="7">
        <v>44808</v>
      </c>
      <c r="R47" s="7">
        <f>IF(EDATE(September[[#This Row],[Closed Date]],1)=31,"",EDATE(September[[#This Row],[Closed Date]],1))</f>
        <v>44838</v>
      </c>
      <c r="S47" t="s">
        <v>20</v>
      </c>
    </row>
    <row r="48" spans="1:19" x14ac:dyDescent="0.25">
      <c r="A48" s="13" t="s">
        <v>241</v>
      </c>
      <c r="B48" s="6">
        <v>75254</v>
      </c>
      <c r="E48" t="s">
        <v>280</v>
      </c>
      <c r="F48" t="s">
        <v>23</v>
      </c>
      <c r="G48">
        <v>6</v>
      </c>
      <c r="H48" t="s">
        <v>28</v>
      </c>
      <c r="I48" t="s">
        <v>33</v>
      </c>
      <c r="K48" s="9">
        <v>44808</v>
      </c>
      <c r="L48" t="s">
        <v>21</v>
      </c>
      <c r="M48">
        <v>19</v>
      </c>
      <c r="R48" s="7" t="str">
        <f>IF(EDATE(September[[#This Row],[Closed Date]],1)=31,"",EDATE(September[[#This Row],[Closed Date]],1))</f>
        <v/>
      </c>
    </row>
    <row r="49" spans="1:19" x14ac:dyDescent="0.25">
      <c r="A49" s="13" t="s">
        <v>251</v>
      </c>
      <c r="B49" s="6">
        <v>75228</v>
      </c>
      <c r="E49" t="s">
        <v>278</v>
      </c>
      <c r="F49" t="s">
        <v>22</v>
      </c>
      <c r="G49">
        <v>5</v>
      </c>
      <c r="H49" t="s">
        <v>28</v>
      </c>
      <c r="I49" t="s">
        <v>33</v>
      </c>
      <c r="K49" s="9">
        <v>44808</v>
      </c>
      <c r="L49" t="s">
        <v>21</v>
      </c>
      <c r="M49">
        <v>13</v>
      </c>
      <c r="R49" s="7" t="str">
        <f>IF(EDATE(September[[#This Row],[Closed Date]],1)=31,"",EDATE(September[[#This Row],[Closed Date]],1))</f>
        <v/>
      </c>
    </row>
    <row r="50" spans="1:19" x14ac:dyDescent="0.25">
      <c r="A50" s="13" t="s">
        <v>231</v>
      </c>
      <c r="B50" s="6">
        <v>75201</v>
      </c>
      <c r="E50" t="s">
        <v>317</v>
      </c>
      <c r="F50" t="s">
        <v>22</v>
      </c>
      <c r="G50">
        <v>6</v>
      </c>
      <c r="H50" t="s">
        <v>29</v>
      </c>
      <c r="I50" t="s">
        <v>34</v>
      </c>
      <c r="K50" s="9">
        <v>44808</v>
      </c>
      <c r="L50" t="s">
        <v>21</v>
      </c>
      <c r="R50" s="7" t="str">
        <f>IF(EDATE(September[[#This Row],[Closed Date]],1)=31,"",EDATE(September[[#This Row],[Closed Date]],1))</f>
        <v/>
      </c>
    </row>
    <row r="51" spans="1:19" x14ac:dyDescent="0.25">
      <c r="A51" s="13" t="s">
        <v>97</v>
      </c>
      <c r="B51" s="6">
        <v>75201</v>
      </c>
      <c r="E51" t="s">
        <v>292</v>
      </c>
      <c r="F51" t="s">
        <v>22</v>
      </c>
      <c r="G51">
        <v>6</v>
      </c>
      <c r="H51" t="s">
        <v>28</v>
      </c>
      <c r="I51" t="s">
        <v>31</v>
      </c>
      <c r="K51" s="9">
        <v>44808</v>
      </c>
      <c r="L51" t="s">
        <v>20</v>
      </c>
      <c r="Q51" s="7">
        <v>44808</v>
      </c>
      <c r="R51" s="7">
        <f>IF(EDATE(September[[#This Row],[Closed Date]],1)=31,"",EDATE(September[[#This Row],[Closed Date]],1))</f>
        <v>44838</v>
      </c>
      <c r="S51" t="s">
        <v>20</v>
      </c>
    </row>
    <row r="52" spans="1:19" x14ac:dyDescent="0.25">
      <c r="A52" s="13" t="s">
        <v>235</v>
      </c>
      <c r="B52" s="6">
        <v>75235</v>
      </c>
      <c r="E52" t="s">
        <v>282</v>
      </c>
      <c r="F52" t="s">
        <v>22</v>
      </c>
      <c r="G52">
        <v>1</v>
      </c>
      <c r="H52" t="s">
        <v>32</v>
      </c>
      <c r="I52" t="s">
        <v>31</v>
      </c>
      <c r="K52" s="9">
        <v>44808</v>
      </c>
      <c r="L52" t="s">
        <v>20</v>
      </c>
      <c r="Q52" s="7">
        <v>44808</v>
      </c>
      <c r="R52" s="7">
        <f>IF(EDATE(September[[#This Row],[Closed Date]],1)=31,"",EDATE(September[[#This Row],[Closed Date]],1))</f>
        <v>44838</v>
      </c>
      <c r="S52" t="s">
        <v>20</v>
      </c>
    </row>
    <row r="53" spans="1:19" x14ac:dyDescent="0.25">
      <c r="A53" s="13" t="s">
        <v>251</v>
      </c>
      <c r="B53" s="6">
        <v>75229</v>
      </c>
      <c r="E53" t="s">
        <v>286</v>
      </c>
      <c r="F53" t="s">
        <v>22</v>
      </c>
      <c r="G53">
        <v>5</v>
      </c>
      <c r="H53" t="s">
        <v>28</v>
      </c>
      <c r="I53" t="s">
        <v>31</v>
      </c>
      <c r="K53" s="9">
        <v>44808</v>
      </c>
      <c r="L53" t="s">
        <v>20</v>
      </c>
      <c r="Q53" s="7">
        <v>44808</v>
      </c>
      <c r="R53" s="7">
        <f>IF(EDATE(September[[#This Row],[Closed Date]],1)=31,"",EDATE(September[[#This Row],[Closed Date]],1))</f>
        <v>44838</v>
      </c>
      <c r="S53" t="s">
        <v>20</v>
      </c>
    </row>
    <row r="54" spans="1:19" x14ac:dyDescent="0.25">
      <c r="A54" s="13" t="s">
        <v>62</v>
      </c>
      <c r="B54" s="6">
        <v>75217</v>
      </c>
      <c r="E54" t="s">
        <v>302</v>
      </c>
      <c r="F54" t="s">
        <v>22</v>
      </c>
      <c r="G54">
        <v>1</v>
      </c>
      <c r="H54" t="s">
        <v>28</v>
      </c>
      <c r="I54" t="s">
        <v>31</v>
      </c>
      <c r="J54" t="s">
        <v>41</v>
      </c>
      <c r="K54" s="9">
        <v>44809</v>
      </c>
      <c r="L54" t="s">
        <v>20</v>
      </c>
      <c r="Q54" s="7">
        <v>44809</v>
      </c>
      <c r="R54" s="7">
        <f>IF(EDATE(September[[#This Row],[Closed Date]],1)=31,"",EDATE(September[[#This Row],[Closed Date]],1))</f>
        <v>44839</v>
      </c>
      <c r="S54" t="s">
        <v>20</v>
      </c>
    </row>
    <row r="55" spans="1:19" x14ac:dyDescent="0.25">
      <c r="A55" t="s">
        <v>159</v>
      </c>
      <c r="B55" s="6">
        <v>75253</v>
      </c>
      <c r="E55" t="s">
        <v>311</v>
      </c>
      <c r="F55" t="s">
        <v>23</v>
      </c>
      <c r="G55">
        <v>1</v>
      </c>
      <c r="H55" t="s">
        <v>28</v>
      </c>
      <c r="I55" t="s">
        <v>33</v>
      </c>
      <c r="J55" t="s">
        <v>42</v>
      </c>
      <c r="K55" s="9">
        <v>44809</v>
      </c>
      <c r="L55" t="s">
        <v>21</v>
      </c>
      <c r="M55">
        <v>20</v>
      </c>
      <c r="R55" s="7" t="str">
        <f>IF(EDATE(September[[#This Row],[Closed Date]],1)=31,"",EDATE(September[[#This Row],[Closed Date]],1))</f>
        <v/>
      </c>
    </row>
    <row r="56" spans="1:19" x14ac:dyDescent="0.25">
      <c r="A56" t="s">
        <v>182</v>
      </c>
      <c r="B56" s="6">
        <v>75203</v>
      </c>
      <c r="E56" t="s">
        <v>280</v>
      </c>
      <c r="F56" t="s">
        <v>23</v>
      </c>
      <c r="G56">
        <v>6</v>
      </c>
      <c r="H56" t="s">
        <v>28</v>
      </c>
      <c r="I56" t="s">
        <v>33</v>
      </c>
      <c r="J56" t="s">
        <v>39</v>
      </c>
      <c r="K56" s="9">
        <v>44809</v>
      </c>
      <c r="L56" t="s">
        <v>21</v>
      </c>
      <c r="M56">
        <v>23</v>
      </c>
      <c r="R56" s="7" t="str">
        <f>IF(EDATE(September[[#This Row],[Closed Date]],1)=31,"",EDATE(September[[#This Row],[Closed Date]],1))</f>
        <v/>
      </c>
    </row>
    <row r="57" spans="1:19" x14ac:dyDescent="0.25">
      <c r="A57" s="13" t="s">
        <v>64</v>
      </c>
      <c r="B57" s="6">
        <v>75217</v>
      </c>
      <c r="E57" t="s">
        <v>283</v>
      </c>
      <c r="F57" t="s">
        <v>22</v>
      </c>
      <c r="G57">
        <v>8</v>
      </c>
      <c r="H57" t="s">
        <v>28</v>
      </c>
      <c r="I57" t="s">
        <v>53</v>
      </c>
      <c r="J57" t="s">
        <v>39</v>
      </c>
      <c r="K57" s="9">
        <v>44809</v>
      </c>
      <c r="L57" t="s">
        <v>21</v>
      </c>
      <c r="M57">
        <v>18</v>
      </c>
      <c r="R57" s="7" t="str">
        <f>IF(EDATE(September[[#This Row],[Closed Date]],1)=31,"",EDATE(September[[#This Row],[Closed Date]],1))</f>
        <v/>
      </c>
    </row>
    <row r="58" spans="1:19" x14ac:dyDescent="0.25">
      <c r="A58" s="13" t="s">
        <v>241</v>
      </c>
      <c r="B58" s="6">
        <v>75212</v>
      </c>
      <c r="E58" t="s">
        <v>276</v>
      </c>
      <c r="F58" t="s">
        <v>23</v>
      </c>
      <c r="G58">
        <v>6</v>
      </c>
      <c r="H58" t="s">
        <v>28</v>
      </c>
      <c r="I58" t="s">
        <v>31</v>
      </c>
      <c r="J58" t="s">
        <v>36</v>
      </c>
      <c r="K58" s="9">
        <v>44809</v>
      </c>
      <c r="L58" t="s">
        <v>20</v>
      </c>
      <c r="Q58" s="7">
        <v>44809</v>
      </c>
      <c r="R58" s="7">
        <f>IF(EDATE(September[[#This Row],[Closed Date]],1)=31,"",EDATE(September[[#This Row],[Closed Date]],1))</f>
        <v>44839</v>
      </c>
      <c r="S58" t="s">
        <v>20</v>
      </c>
    </row>
    <row r="59" spans="1:19" x14ac:dyDescent="0.25">
      <c r="A59" s="13" t="s">
        <v>105</v>
      </c>
      <c r="B59" s="6">
        <v>75220</v>
      </c>
      <c r="E59" t="s">
        <v>289</v>
      </c>
      <c r="F59" t="s">
        <v>23</v>
      </c>
      <c r="G59">
        <v>0.75</v>
      </c>
      <c r="H59" t="s">
        <v>28</v>
      </c>
      <c r="I59" t="s">
        <v>31</v>
      </c>
      <c r="J59" t="s">
        <v>36</v>
      </c>
      <c r="K59" s="9">
        <v>44809</v>
      </c>
      <c r="L59" t="s">
        <v>20</v>
      </c>
      <c r="Q59" s="7">
        <v>44809</v>
      </c>
      <c r="R59" s="7">
        <f>IF(EDATE(September[[#This Row],[Closed Date]],1)=31,"",EDATE(September[[#This Row],[Closed Date]],1))</f>
        <v>44839</v>
      </c>
      <c r="S59" t="s">
        <v>20</v>
      </c>
    </row>
    <row r="60" spans="1:19" x14ac:dyDescent="0.25">
      <c r="A60" s="13" t="s">
        <v>64</v>
      </c>
      <c r="B60" s="6">
        <v>75240</v>
      </c>
      <c r="E60" t="s">
        <v>308</v>
      </c>
      <c r="F60" t="s">
        <v>22</v>
      </c>
      <c r="G60">
        <v>3</v>
      </c>
      <c r="H60" t="s">
        <v>28</v>
      </c>
      <c r="I60" t="s">
        <v>53</v>
      </c>
      <c r="J60" t="s">
        <v>36</v>
      </c>
      <c r="K60" s="9">
        <v>44809</v>
      </c>
      <c r="L60" t="s">
        <v>20</v>
      </c>
      <c r="M60">
        <v>35</v>
      </c>
      <c r="N60" t="s">
        <v>54</v>
      </c>
      <c r="O60">
        <v>90</v>
      </c>
      <c r="P60">
        <v>60</v>
      </c>
      <c r="Q60" s="7">
        <v>44813</v>
      </c>
      <c r="R60" s="7">
        <f>IF(EDATE(September[[#This Row],[Closed Date]],1)=31,"",EDATE(September[[#This Row],[Closed Date]],1))</f>
        <v>44843</v>
      </c>
      <c r="S60" t="s">
        <v>20</v>
      </c>
    </row>
    <row r="61" spans="1:19" x14ac:dyDescent="0.25">
      <c r="A61" s="13" t="s">
        <v>261</v>
      </c>
      <c r="B61" s="6">
        <v>75249</v>
      </c>
      <c r="E61" t="s">
        <v>309</v>
      </c>
      <c r="F61" t="s">
        <v>23</v>
      </c>
      <c r="G61">
        <v>2</v>
      </c>
      <c r="H61" t="s">
        <v>28</v>
      </c>
      <c r="I61" t="s">
        <v>33</v>
      </c>
      <c r="J61" t="s">
        <v>38</v>
      </c>
      <c r="K61" s="9">
        <v>44809</v>
      </c>
      <c r="L61" t="s">
        <v>20</v>
      </c>
      <c r="M61">
        <v>26</v>
      </c>
      <c r="N61" t="s">
        <v>55</v>
      </c>
      <c r="O61">
        <v>74</v>
      </c>
      <c r="P61">
        <v>100</v>
      </c>
      <c r="Q61" s="7">
        <v>44816</v>
      </c>
      <c r="R61" s="7">
        <f>IF(EDATE(September[[#This Row],[Closed Date]],1)=31,"",EDATE(September[[#This Row],[Closed Date]],1))</f>
        <v>44846</v>
      </c>
      <c r="S61" t="s">
        <v>20</v>
      </c>
    </row>
    <row r="62" spans="1:19" x14ac:dyDescent="0.25">
      <c r="A62" s="13" t="s">
        <v>216</v>
      </c>
      <c r="B62" s="6">
        <v>75236</v>
      </c>
      <c r="E62" t="s">
        <v>319</v>
      </c>
      <c r="F62" t="s">
        <v>22</v>
      </c>
      <c r="G62">
        <v>14</v>
      </c>
      <c r="H62" t="s">
        <v>28</v>
      </c>
      <c r="I62" t="s">
        <v>31</v>
      </c>
      <c r="J62" t="s">
        <v>38</v>
      </c>
      <c r="K62" s="9">
        <v>44809</v>
      </c>
      <c r="L62" t="s">
        <v>20</v>
      </c>
      <c r="Q62" s="7">
        <v>44809</v>
      </c>
      <c r="R62" s="7">
        <f>IF(EDATE(September[[#This Row],[Closed Date]],1)=31,"",EDATE(September[[#This Row],[Closed Date]],1))</f>
        <v>44839</v>
      </c>
      <c r="S62" t="s">
        <v>20</v>
      </c>
    </row>
    <row r="63" spans="1:19" x14ac:dyDescent="0.25">
      <c r="A63" s="13" t="s">
        <v>98</v>
      </c>
      <c r="B63" s="6">
        <v>75235</v>
      </c>
      <c r="E63" t="s">
        <v>288</v>
      </c>
      <c r="F63" t="s">
        <v>22</v>
      </c>
      <c r="G63">
        <v>7</v>
      </c>
      <c r="H63" t="s">
        <v>28</v>
      </c>
      <c r="I63" t="s">
        <v>31</v>
      </c>
      <c r="J63" t="s">
        <v>38</v>
      </c>
      <c r="K63" s="9">
        <v>44809</v>
      </c>
      <c r="L63" t="s">
        <v>20</v>
      </c>
      <c r="Q63" s="7">
        <v>44809</v>
      </c>
      <c r="R63" s="7">
        <f>IF(EDATE(September[[#This Row],[Closed Date]],1)=31,"",EDATE(September[[#This Row],[Closed Date]],1))</f>
        <v>44839</v>
      </c>
      <c r="S63" t="s">
        <v>20</v>
      </c>
    </row>
    <row r="64" spans="1:19" x14ac:dyDescent="0.25">
      <c r="A64" s="13" t="s">
        <v>132</v>
      </c>
      <c r="B64" s="6">
        <v>75208</v>
      </c>
      <c r="E64" t="s">
        <v>285</v>
      </c>
      <c r="F64" t="s">
        <v>23</v>
      </c>
      <c r="G64">
        <v>5</v>
      </c>
      <c r="H64" t="s">
        <v>28</v>
      </c>
      <c r="I64" t="s">
        <v>31</v>
      </c>
      <c r="K64" s="9">
        <v>44809</v>
      </c>
      <c r="L64" t="s">
        <v>20</v>
      </c>
      <c r="Q64" s="7">
        <v>44809</v>
      </c>
      <c r="R64" s="7">
        <f>IF(EDATE(September[[#This Row],[Closed Date]],1)=31,"",EDATE(September[[#This Row],[Closed Date]],1))</f>
        <v>44839</v>
      </c>
      <c r="S64" t="s">
        <v>20</v>
      </c>
    </row>
    <row r="65" spans="1:19" x14ac:dyDescent="0.25">
      <c r="A65" s="13" t="s">
        <v>251</v>
      </c>
      <c r="B65" s="6">
        <v>75287</v>
      </c>
      <c r="E65" t="s">
        <v>307</v>
      </c>
      <c r="F65" t="s">
        <v>22</v>
      </c>
      <c r="G65">
        <v>5</v>
      </c>
      <c r="H65" t="s">
        <v>30</v>
      </c>
      <c r="I65" t="s">
        <v>35</v>
      </c>
      <c r="K65" s="9">
        <v>44809</v>
      </c>
      <c r="L65" t="s">
        <v>20</v>
      </c>
      <c r="M65">
        <v>38</v>
      </c>
      <c r="N65" t="s">
        <v>48</v>
      </c>
      <c r="O65">
        <v>18</v>
      </c>
      <c r="P65">
        <v>500</v>
      </c>
      <c r="Q65" s="7">
        <v>44819</v>
      </c>
      <c r="R65" s="7">
        <f>IF(EDATE(September[[#This Row],[Closed Date]],1)=31,"",EDATE(September[[#This Row],[Closed Date]],1))</f>
        <v>44849</v>
      </c>
      <c r="S65" t="s">
        <v>20</v>
      </c>
    </row>
    <row r="66" spans="1:19" x14ac:dyDescent="0.25">
      <c r="A66" s="13" t="s">
        <v>166</v>
      </c>
      <c r="B66" s="6">
        <v>75235</v>
      </c>
      <c r="E66" t="s">
        <v>313</v>
      </c>
      <c r="F66" t="s">
        <v>22</v>
      </c>
      <c r="G66">
        <v>1</v>
      </c>
      <c r="H66" t="s">
        <v>28</v>
      </c>
      <c r="I66" t="s">
        <v>31</v>
      </c>
      <c r="J66" t="s">
        <v>41</v>
      </c>
      <c r="K66" s="9">
        <v>44810</v>
      </c>
      <c r="L66" t="s">
        <v>20</v>
      </c>
      <c r="Q66" s="7">
        <v>44810</v>
      </c>
      <c r="R66" s="7">
        <f>IF(EDATE(September[[#This Row],[Closed Date]],1)=31,"",EDATE(September[[#This Row],[Closed Date]],1))</f>
        <v>44840</v>
      </c>
      <c r="S66" t="s">
        <v>20</v>
      </c>
    </row>
    <row r="67" spans="1:19" x14ac:dyDescent="0.25">
      <c r="A67" t="s">
        <v>243</v>
      </c>
      <c r="B67" s="6">
        <v>75233</v>
      </c>
      <c r="E67" t="s">
        <v>270</v>
      </c>
      <c r="F67" t="s">
        <v>23</v>
      </c>
      <c r="G67">
        <v>1</v>
      </c>
      <c r="H67" t="s">
        <v>28</v>
      </c>
      <c r="I67" t="s">
        <v>33</v>
      </c>
      <c r="J67" t="s">
        <v>39</v>
      </c>
      <c r="K67" s="9">
        <v>44810</v>
      </c>
      <c r="L67" t="s">
        <v>21</v>
      </c>
      <c r="M67">
        <v>17</v>
      </c>
      <c r="R67" s="7" t="str">
        <f>IF(EDATE(September[[#This Row],[Closed Date]],1)=31,"",EDATE(September[[#This Row],[Closed Date]],1))</f>
        <v/>
      </c>
    </row>
    <row r="68" spans="1:19" x14ac:dyDescent="0.25">
      <c r="A68" s="13" t="s">
        <v>69</v>
      </c>
      <c r="B68" s="6">
        <v>75225</v>
      </c>
      <c r="E68" t="s">
        <v>312</v>
      </c>
      <c r="F68" t="s">
        <v>22</v>
      </c>
      <c r="G68">
        <v>5</v>
      </c>
      <c r="H68" t="s">
        <v>28</v>
      </c>
      <c r="I68" t="s">
        <v>33</v>
      </c>
      <c r="J68" t="s">
        <v>39</v>
      </c>
      <c r="K68" s="9">
        <v>44810</v>
      </c>
      <c r="L68" t="s">
        <v>20</v>
      </c>
      <c r="M68">
        <v>24</v>
      </c>
      <c r="N68" t="s">
        <v>46</v>
      </c>
      <c r="O68">
        <v>41</v>
      </c>
      <c r="P68">
        <v>400</v>
      </c>
      <c r="Q68" s="7">
        <v>44816</v>
      </c>
      <c r="R68" s="7">
        <f>IF(EDATE(September[[#This Row],[Closed Date]],1)=31,"",EDATE(September[[#This Row],[Closed Date]],1))</f>
        <v>44846</v>
      </c>
      <c r="S68" t="s">
        <v>20</v>
      </c>
    </row>
    <row r="69" spans="1:19" x14ac:dyDescent="0.25">
      <c r="A69" s="13" t="s">
        <v>262</v>
      </c>
      <c r="B69" s="6">
        <v>75224</v>
      </c>
      <c r="E69" t="s">
        <v>287</v>
      </c>
      <c r="F69" t="s">
        <v>22</v>
      </c>
      <c r="G69">
        <v>1</v>
      </c>
      <c r="H69" t="s">
        <v>28</v>
      </c>
      <c r="I69" t="s">
        <v>33</v>
      </c>
      <c r="J69" t="s">
        <v>36</v>
      </c>
      <c r="K69" s="9">
        <v>44810</v>
      </c>
      <c r="L69" t="s">
        <v>21</v>
      </c>
      <c r="M69">
        <v>23</v>
      </c>
      <c r="R69" s="7" t="str">
        <f>IF(EDATE(September[[#This Row],[Closed Date]],1)=31,"",EDATE(September[[#This Row],[Closed Date]],1))</f>
        <v/>
      </c>
    </row>
    <row r="70" spans="1:19" x14ac:dyDescent="0.25">
      <c r="A70" s="13" t="s">
        <v>165</v>
      </c>
      <c r="B70" s="6">
        <v>75224</v>
      </c>
      <c r="E70" t="s">
        <v>278</v>
      </c>
      <c r="F70" t="s">
        <v>22</v>
      </c>
      <c r="G70">
        <v>3</v>
      </c>
      <c r="H70" t="s">
        <v>28</v>
      </c>
      <c r="I70" t="s">
        <v>53</v>
      </c>
      <c r="J70" t="s">
        <v>38</v>
      </c>
      <c r="K70" s="9">
        <v>44810</v>
      </c>
      <c r="L70" t="s">
        <v>21</v>
      </c>
      <c r="M70">
        <v>25</v>
      </c>
      <c r="R70" s="7" t="str">
        <f>IF(EDATE(September[[#This Row],[Closed Date]],1)=31,"",EDATE(September[[#This Row],[Closed Date]],1))</f>
        <v/>
      </c>
    </row>
    <row r="71" spans="1:19" x14ac:dyDescent="0.25">
      <c r="A71" s="13" t="s">
        <v>259</v>
      </c>
      <c r="B71" s="6">
        <v>75252</v>
      </c>
      <c r="E71" t="s">
        <v>313</v>
      </c>
      <c r="F71" t="s">
        <v>22</v>
      </c>
      <c r="G71">
        <v>1</v>
      </c>
      <c r="H71" t="s">
        <v>28</v>
      </c>
      <c r="I71" t="s">
        <v>33</v>
      </c>
      <c r="J71" t="s">
        <v>38</v>
      </c>
      <c r="K71" s="9">
        <v>44810</v>
      </c>
      <c r="L71" t="s">
        <v>20</v>
      </c>
      <c r="M71">
        <v>30</v>
      </c>
      <c r="N71" t="s">
        <v>55</v>
      </c>
      <c r="O71">
        <v>75</v>
      </c>
      <c r="P71">
        <v>85</v>
      </c>
      <c r="Q71" s="7">
        <v>44815</v>
      </c>
      <c r="R71" s="7">
        <f>IF(EDATE(September[[#This Row],[Closed Date]],1)=31,"",EDATE(September[[#This Row],[Closed Date]],1))</f>
        <v>44845</v>
      </c>
      <c r="S71" t="s">
        <v>20</v>
      </c>
    </row>
    <row r="72" spans="1:19" x14ac:dyDescent="0.25">
      <c r="A72" s="13" t="s">
        <v>229</v>
      </c>
      <c r="B72" s="6">
        <v>75229</v>
      </c>
      <c r="E72" t="s">
        <v>273</v>
      </c>
      <c r="F72" t="s">
        <v>22</v>
      </c>
      <c r="G72">
        <v>5</v>
      </c>
      <c r="H72" t="s">
        <v>30</v>
      </c>
      <c r="I72" t="s">
        <v>35</v>
      </c>
      <c r="K72" s="9">
        <v>44810</v>
      </c>
      <c r="L72" t="s">
        <v>21</v>
      </c>
      <c r="M72">
        <v>21</v>
      </c>
      <c r="R72" s="7" t="str">
        <f>IF(EDATE(September[[#This Row],[Closed Date]],1)=31,"",EDATE(September[[#This Row],[Closed Date]],1))</f>
        <v/>
      </c>
    </row>
    <row r="73" spans="1:19" x14ac:dyDescent="0.25">
      <c r="A73" s="13" t="s">
        <v>99</v>
      </c>
      <c r="B73" s="6">
        <v>75249</v>
      </c>
      <c r="E73" t="s">
        <v>304</v>
      </c>
      <c r="F73" t="s">
        <v>22</v>
      </c>
      <c r="G73">
        <v>3</v>
      </c>
      <c r="H73" t="s">
        <v>30</v>
      </c>
      <c r="I73" t="s">
        <v>31</v>
      </c>
      <c r="K73" s="9">
        <v>44810</v>
      </c>
      <c r="L73" t="s">
        <v>20</v>
      </c>
      <c r="Q73" s="7">
        <v>44810</v>
      </c>
      <c r="R73" s="7">
        <f>IF(EDATE(September[[#This Row],[Closed Date]],1)=31,"",EDATE(September[[#This Row],[Closed Date]],1))</f>
        <v>44840</v>
      </c>
      <c r="S73" t="s">
        <v>20</v>
      </c>
    </row>
    <row r="74" spans="1:19" x14ac:dyDescent="0.25">
      <c r="A74" s="13" t="s">
        <v>193</v>
      </c>
      <c r="B74" s="6">
        <v>75240</v>
      </c>
      <c r="E74" t="s">
        <v>287</v>
      </c>
      <c r="F74" t="s">
        <v>22</v>
      </c>
      <c r="G74">
        <v>4</v>
      </c>
      <c r="H74" t="s">
        <v>32</v>
      </c>
      <c r="I74" t="s">
        <v>31</v>
      </c>
      <c r="J74" t="s">
        <v>52</v>
      </c>
      <c r="K74" s="9">
        <v>44811</v>
      </c>
      <c r="L74" t="s">
        <v>20</v>
      </c>
      <c r="Q74" s="7">
        <v>44811</v>
      </c>
      <c r="R74" s="7">
        <f>IF(EDATE(September[[#This Row],[Closed Date]],1)=31,"",EDATE(September[[#This Row],[Closed Date]],1))</f>
        <v>44841</v>
      </c>
      <c r="S74" t="s">
        <v>20</v>
      </c>
    </row>
    <row r="75" spans="1:19" x14ac:dyDescent="0.25">
      <c r="A75" s="13" t="s">
        <v>181</v>
      </c>
      <c r="B75" s="6">
        <v>75220</v>
      </c>
      <c r="E75" t="s">
        <v>319</v>
      </c>
      <c r="F75" t="s">
        <v>23</v>
      </c>
      <c r="G75">
        <v>7</v>
      </c>
      <c r="H75" t="s">
        <v>28</v>
      </c>
      <c r="I75" t="s">
        <v>33</v>
      </c>
      <c r="J75" t="s">
        <v>42</v>
      </c>
      <c r="K75" s="9">
        <v>44811</v>
      </c>
      <c r="L75" t="s">
        <v>20</v>
      </c>
      <c r="M75">
        <v>33</v>
      </c>
      <c r="N75" t="s">
        <v>56</v>
      </c>
      <c r="O75">
        <v>51</v>
      </c>
      <c r="P75">
        <v>250</v>
      </c>
      <c r="Q75" s="7">
        <v>44815</v>
      </c>
      <c r="R75" s="7">
        <f>IF(EDATE(September[[#This Row],[Closed Date]],1)=31,"",EDATE(September[[#This Row],[Closed Date]],1))</f>
        <v>44845</v>
      </c>
      <c r="S75" t="s">
        <v>20</v>
      </c>
    </row>
    <row r="76" spans="1:19" x14ac:dyDescent="0.25">
      <c r="A76" s="13" t="s">
        <v>70</v>
      </c>
      <c r="B76" s="6">
        <v>75247</v>
      </c>
      <c r="E76" t="s">
        <v>283</v>
      </c>
      <c r="F76" t="s">
        <v>23</v>
      </c>
      <c r="G76">
        <v>4</v>
      </c>
      <c r="H76" t="s">
        <v>28</v>
      </c>
      <c r="I76" t="s">
        <v>53</v>
      </c>
      <c r="J76" t="s">
        <v>42</v>
      </c>
      <c r="K76" s="9">
        <v>44811</v>
      </c>
      <c r="L76" t="s">
        <v>20</v>
      </c>
      <c r="M76">
        <v>31</v>
      </c>
      <c r="N76" t="s">
        <v>54</v>
      </c>
      <c r="O76">
        <v>91</v>
      </c>
      <c r="P76">
        <v>55</v>
      </c>
      <c r="Q76" s="7">
        <v>44818</v>
      </c>
      <c r="R76" s="7">
        <f>IF(EDATE(September[[#This Row],[Closed Date]],1)=31,"",EDATE(September[[#This Row],[Closed Date]],1))</f>
        <v>44848</v>
      </c>
      <c r="S76" t="s">
        <v>20</v>
      </c>
    </row>
    <row r="77" spans="1:19" x14ac:dyDescent="0.25">
      <c r="A77" t="s">
        <v>75</v>
      </c>
      <c r="B77" s="6">
        <v>75231</v>
      </c>
      <c r="E77" t="s">
        <v>319</v>
      </c>
      <c r="F77" t="s">
        <v>22</v>
      </c>
      <c r="G77">
        <v>7</v>
      </c>
      <c r="H77" t="s">
        <v>28</v>
      </c>
      <c r="I77" t="s">
        <v>33</v>
      </c>
      <c r="J77" t="s">
        <v>39</v>
      </c>
      <c r="K77" s="9">
        <v>44811</v>
      </c>
      <c r="L77" t="s">
        <v>21</v>
      </c>
      <c r="M77">
        <v>21</v>
      </c>
      <c r="R77" s="7" t="str">
        <f>IF(EDATE(September[[#This Row],[Closed Date]],1)=31,"",EDATE(September[[#This Row],[Closed Date]],1))</f>
        <v/>
      </c>
    </row>
    <row r="78" spans="1:19" x14ac:dyDescent="0.25">
      <c r="A78" s="13" t="s">
        <v>84</v>
      </c>
      <c r="B78" s="6">
        <v>75219</v>
      </c>
      <c r="E78" t="s">
        <v>284</v>
      </c>
      <c r="F78" t="s">
        <v>23</v>
      </c>
      <c r="G78">
        <v>3</v>
      </c>
      <c r="H78" t="s">
        <v>28</v>
      </c>
      <c r="I78" t="s">
        <v>31</v>
      </c>
      <c r="J78" t="s">
        <v>36</v>
      </c>
      <c r="K78" s="9">
        <v>44811</v>
      </c>
      <c r="L78" t="s">
        <v>20</v>
      </c>
      <c r="Q78" s="7">
        <v>44811</v>
      </c>
      <c r="R78" s="7">
        <f>IF(EDATE(September[[#This Row],[Closed Date]],1)=31,"",EDATE(September[[#This Row],[Closed Date]],1))</f>
        <v>44841</v>
      </c>
      <c r="S78" t="s">
        <v>20</v>
      </c>
    </row>
    <row r="79" spans="1:19" x14ac:dyDescent="0.25">
      <c r="A79" s="13" t="s">
        <v>71</v>
      </c>
      <c r="B79" s="6">
        <v>75251</v>
      </c>
      <c r="E79" t="s">
        <v>286</v>
      </c>
      <c r="F79" t="s">
        <v>23</v>
      </c>
      <c r="G79">
        <v>4</v>
      </c>
      <c r="H79" t="s">
        <v>28</v>
      </c>
      <c r="I79" t="s">
        <v>53</v>
      </c>
      <c r="J79" t="s">
        <v>36</v>
      </c>
      <c r="K79" s="9">
        <v>44811</v>
      </c>
      <c r="L79" t="s">
        <v>20</v>
      </c>
      <c r="M79">
        <v>32</v>
      </c>
      <c r="N79" t="s">
        <v>54</v>
      </c>
      <c r="O79">
        <v>92</v>
      </c>
      <c r="P79">
        <v>35</v>
      </c>
      <c r="Q79" s="7">
        <v>44817</v>
      </c>
      <c r="R79" s="7">
        <f>IF(EDATE(September[[#This Row],[Closed Date]],1)=31,"",EDATE(September[[#This Row],[Closed Date]],1))</f>
        <v>44847</v>
      </c>
      <c r="S79" t="s">
        <v>20</v>
      </c>
    </row>
    <row r="80" spans="1:19" x14ac:dyDescent="0.25">
      <c r="A80" s="13" t="s">
        <v>151</v>
      </c>
      <c r="B80" s="6">
        <v>75214</v>
      </c>
      <c r="E80" t="s">
        <v>290</v>
      </c>
      <c r="F80" t="s">
        <v>22</v>
      </c>
      <c r="G80">
        <v>3</v>
      </c>
      <c r="H80" t="s">
        <v>32</v>
      </c>
      <c r="I80" t="s">
        <v>33</v>
      </c>
      <c r="K80" s="9">
        <v>44811</v>
      </c>
      <c r="L80" t="s">
        <v>21</v>
      </c>
      <c r="M80">
        <v>13</v>
      </c>
      <c r="R80" s="7" t="str">
        <f>IF(EDATE(September[[#This Row],[Closed Date]],1)=31,"",EDATE(September[[#This Row],[Closed Date]],1))</f>
        <v/>
      </c>
    </row>
    <row r="81" spans="1:19" x14ac:dyDescent="0.25">
      <c r="A81" s="13" t="s">
        <v>230</v>
      </c>
      <c r="B81" s="6">
        <v>75238</v>
      </c>
      <c r="E81" t="s">
        <v>266</v>
      </c>
      <c r="F81" t="s">
        <v>22</v>
      </c>
      <c r="G81">
        <v>1</v>
      </c>
      <c r="H81" t="s">
        <v>30</v>
      </c>
      <c r="I81" t="s">
        <v>35</v>
      </c>
      <c r="K81" s="9">
        <v>44811</v>
      </c>
      <c r="L81" t="s">
        <v>21</v>
      </c>
      <c r="M81">
        <v>32</v>
      </c>
      <c r="R81" s="7" t="str">
        <f>IF(EDATE(September[[#This Row],[Closed Date]],1)=31,"",EDATE(September[[#This Row],[Closed Date]],1))</f>
        <v/>
      </c>
    </row>
    <row r="82" spans="1:19" x14ac:dyDescent="0.25">
      <c r="A82" s="13" t="s">
        <v>227</v>
      </c>
      <c r="B82" s="6">
        <v>75287</v>
      </c>
      <c r="E82" t="s">
        <v>308</v>
      </c>
      <c r="F82" t="s">
        <v>23</v>
      </c>
      <c r="G82">
        <v>8</v>
      </c>
      <c r="H82" t="s">
        <v>28</v>
      </c>
      <c r="I82" t="s">
        <v>31</v>
      </c>
      <c r="K82" s="9">
        <v>44811</v>
      </c>
      <c r="L82" t="s">
        <v>20</v>
      </c>
      <c r="Q82" s="7">
        <v>44811</v>
      </c>
      <c r="R82" s="7">
        <f>IF(EDATE(September[[#This Row],[Closed Date]],1)=31,"",EDATE(September[[#This Row],[Closed Date]],1))</f>
        <v>44841</v>
      </c>
      <c r="S82" t="s">
        <v>20</v>
      </c>
    </row>
    <row r="83" spans="1:19" x14ac:dyDescent="0.25">
      <c r="A83" s="13" t="s">
        <v>107</v>
      </c>
      <c r="B83" s="6">
        <v>75220</v>
      </c>
      <c r="E83" t="s">
        <v>288</v>
      </c>
      <c r="F83" t="s">
        <v>23</v>
      </c>
      <c r="G83">
        <v>8</v>
      </c>
      <c r="H83" t="s">
        <v>28</v>
      </c>
      <c r="I83" t="s">
        <v>31</v>
      </c>
      <c r="K83" s="9">
        <v>44811</v>
      </c>
      <c r="L83" t="s">
        <v>20</v>
      </c>
      <c r="Q83" s="7">
        <v>44811</v>
      </c>
      <c r="R83" s="7">
        <f>IF(EDATE(September[[#This Row],[Closed Date]],1)=31,"",EDATE(September[[#This Row],[Closed Date]],1))</f>
        <v>44841</v>
      </c>
      <c r="S83" t="s">
        <v>20</v>
      </c>
    </row>
    <row r="84" spans="1:19" x14ac:dyDescent="0.25">
      <c r="A84" s="13" t="s">
        <v>239</v>
      </c>
      <c r="B84" s="6">
        <v>75240</v>
      </c>
      <c r="E84" t="s">
        <v>300</v>
      </c>
      <c r="F84" t="s">
        <v>23</v>
      </c>
      <c r="G84">
        <v>2</v>
      </c>
      <c r="H84" t="s">
        <v>28</v>
      </c>
      <c r="I84" t="s">
        <v>31</v>
      </c>
      <c r="K84" s="9">
        <v>44811</v>
      </c>
      <c r="L84" t="s">
        <v>20</v>
      </c>
      <c r="Q84" s="7">
        <v>44811</v>
      </c>
      <c r="R84" s="7">
        <f>IF(EDATE(September[[#This Row],[Closed Date]],1)=31,"",EDATE(September[[#This Row],[Closed Date]],1))</f>
        <v>44841</v>
      </c>
      <c r="S84" t="s">
        <v>20</v>
      </c>
    </row>
    <row r="85" spans="1:19" x14ac:dyDescent="0.25">
      <c r="A85" s="13" t="s">
        <v>261</v>
      </c>
      <c r="B85" s="6">
        <v>75220</v>
      </c>
      <c r="E85" t="s">
        <v>287</v>
      </c>
      <c r="F85" t="s">
        <v>22</v>
      </c>
      <c r="G85">
        <v>8</v>
      </c>
      <c r="H85" t="s">
        <v>28</v>
      </c>
      <c r="I85" t="s">
        <v>31</v>
      </c>
      <c r="K85" s="9">
        <v>44811</v>
      </c>
      <c r="L85" t="s">
        <v>20</v>
      </c>
      <c r="Q85" s="7">
        <v>44811</v>
      </c>
      <c r="R85" s="7">
        <f>IF(EDATE(September[[#This Row],[Closed Date]],1)=31,"",EDATE(September[[#This Row],[Closed Date]],1))</f>
        <v>44841</v>
      </c>
      <c r="S85" t="s">
        <v>20</v>
      </c>
    </row>
    <row r="86" spans="1:19" x14ac:dyDescent="0.25">
      <c r="A86" s="13" t="s">
        <v>261</v>
      </c>
      <c r="B86" s="6">
        <v>75211</v>
      </c>
      <c r="E86" t="s">
        <v>279</v>
      </c>
      <c r="F86" t="s">
        <v>22</v>
      </c>
      <c r="G86">
        <v>7</v>
      </c>
      <c r="H86" t="s">
        <v>32</v>
      </c>
      <c r="I86" t="s">
        <v>31</v>
      </c>
      <c r="J86" t="s">
        <v>52</v>
      </c>
      <c r="K86" s="9">
        <v>44812</v>
      </c>
      <c r="L86" t="s">
        <v>20</v>
      </c>
      <c r="Q86" s="7">
        <v>44812</v>
      </c>
      <c r="R86" s="7">
        <f>IF(EDATE(September[[#This Row],[Closed Date]],1)=31,"",EDATE(September[[#This Row],[Closed Date]],1))</f>
        <v>44842</v>
      </c>
      <c r="S86" t="s">
        <v>20</v>
      </c>
    </row>
    <row r="87" spans="1:19" x14ac:dyDescent="0.25">
      <c r="A87" t="s">
        <v>179</v>
      </c>
      <c r="B87" s="6">
        <v>75233</v>
      </c>
      <c r="E87" t="s">
        <v>312</v>
      </c>
      <c r="F87" t="s">
        <v>22</v>
      </c>
      <c r="G87">
        <v>5</v>
      </c>
      <c r="H87" t="s">
        <v>28</v>
      </c>
      <c r="I87" t="s">
        <v>33</v>
      </c>
      <c r="J87" t="s">
        <v>39</v>
      </c>
      <c r="K87" s="9">
        <v>44812</v>
      </c>
      <c r="L87" t="s">
        <v>21</v>
      </c>
      <c r="M87">
        <v>17</v>
      </c>
      <c r="R87" s="7" t="str">
        <f>IF(EDATE(September[[#This Row],[Closed Date]],1)=31,"",EDATE(September[[#This Row],[Closed Date]],1))</f>
        <v/>
      </c>
    </row>
    <row r="88" spans="1:19" x14ac:dyDescent="0.25">
      <c r="A88" s="13" t="s">
        <v>82</v>
      </c>
      <c r="B88" s="6">
        <v>75240</v>
      </c>
      <c r="E88" t="s">
        <v>316</v>
      </c>
      <c r="F88" t="s">
        <v>22</v>
      </c>
      <c r="G88">
        <v>5</v>
      </c>
      <c r="H88" t="s">
        <v>28</v>
      </c>
      <c r="I88" t="s">
        <v>53</v>
      </c>
      <c r="J88" t="s">
        <v>39</v>
      </c>
      <c r="K88" s="9">
        <v>44812</v>
      </c>
      <c r="L88" t="s">
        <v>20</v>
      </c>
      <c r="M88">
        <v>34</v>
      </c>
      <c r="N88" t="s">
        <v>54</v>
      </c>
      <c r="O88">
        <v>93</v>
      </c>
      <c r="P88">
        <v>40</v>
      </c>
      <c r="Q88" s="7">
        <v>44821</v>
      </c>
      <c r="R88" s="7">
        <f>IF(EDATE(September[[#This Row],[Closed Date]],1)=31,"",EDATE(September[[#This Row],[Closed Date]],1))</f>
        <v>44851</v>
      </c>
      <c r="S88" t="s">
        <v>20</v>
      </c>
    </row>
    <row r="89" spans="1:19" x14ac:dyDescent="0.25">
      <c r="A89" s="13" t="s">
        <v>148</v>
      </c>
      <c r="B89" s="6">
        <v>75226</v>
      </c>
      <c r="E89" t="s">
        <v>280</v>
      </c>
      <c r="F89" t="s">
        <v>22</v>
      </c>
      <c r="G89">
        <v>3</v>
      </c>
      <c r="H89" t="s">
        <v>28</v>
      </c>
      <c r="I89" t="s">
        <v>53</v>
      </c>
      <c r="J89" t="s">
        <v>40</v>
      </c>
      <c r="K89" s="9">
        <v>44812</v>
      </c>
      <c r="L89" t="s">
        <v>21</v>
      </c>
      <c r="M89">
        <v>24</v>
      </c>
      <c r="R89" s="7" t="str">
        <f>IF(EDATE(September[[#This Row],[Closed Date]],1)=31,"",EDATE(September[[#This Row],[Closed Date]],1))</f>
        <v/>
      </c>
    </row>
    <row r="90" spans="1:19" x14ac:dyDescent="0.25">
      <c r="A90" s="13" t="s">
        <v>215</v>
      </c>
      <c r="B90" s="6">
        <v>75206</v>
      </c>
      <c r="E90" t="s">
        <v>313</v>
      </c>
      <c r="F90" t="s">
        <v>22</v>
      </c>
      <c r="G90">
        <v>1</v>
      </c>
      <c r="H90" t="s">
        <v>28</v>
      </c>
      <c r="I90" t="s">
        <v>31</v>
      </c>
      <c r="J90" t="s">
        <v>40</v>
      </c>
      <c r="K90" s="9">
        <v>44812</v>
      </c>
      <c r="L90" t="s">
        <v>20</v>
      </c>
      <c r="Q90" s="7">
        <v>44812</v>
      </c>
      <c r="R90" s="7">
        <f>IF(EDATE(September[[#This Row],[Closed Date]],1)=31,"",EDATE(September[[#This Row],[Closed Date]],1))</f>
        <v>44842</v>
      </c>
      <c r="S90" t="s">
        <v>20</v>
      </c>
    </row>
    <row r="91" spans="1:19" x14ac:dyDescent="0.25">
      <c r="A91" s="13" t="s">
        <v>85</v>
      </c>
      <c r="B91" s="6">
        <v>75247</v>
      </c>
      <c r="E91" t="s">
        <v>285</v>
      </c>
      <c r="F91" t="s">
        <v>22</v>
      </c>
      <c r="G91">
        <v>3</v>
      </c>
      <c r="H91" t="s">
        <v>28</v>
      </c>
      <c r="I91" t="s">
        <v>31</v>
      </c>
      <c r="J91" t="s">
        <v>40</v>
      </c>
      <c r="K91" s="9">
        <v>44812</v>
      </c>
      <c r="L91" t="s">
        <v>20</v>
      </c>
      <c r="Q91" s="7">
        <v>44812</v>
      </c>
      <c r="R91" s="7">
        <f>IF(EDATE(September[[#This Row],[Closed Date]],1)=31,"",EDATE(September[[#This Row],[Closed Date]],1))</f>
        <v>44842</v>
      </c>
      <c r="S91" t="s">
        <v>20</v>
      </c>
    </row>
    <row r="92" spans="1:19" x14ac:dyDescent="0.25">
      <c r="A92" s="13" t="s">
        <v>166</v>
      </c>
      <c r="B92" s="6">
        <v>75203</v>
      </c>
      <c r="E92" t="s">
        <v>270</v>
      </c>
      <c r="F92" t="s">
        <v>22</v>
      </c>
      <c r="G92">
        <v>2</v>
      </c>
      <c r="H92" t="s">
        <v>28</v>
      </c>
      <c r="I92" t="s">
        <v>33</v>
      </c>
      <c r="J92" t="s">
        <v>36</v>
      </c>
      <c r="K92" s="9">
        <v>44812</v>
      </c>
      <c r="L92" t="s">
        <v>21</v>
      </c>
      <c r="M92">
        <v>21</v>
      </c>
      <c r="R92" s="7" t="str">
        <f>IF(EDATE(September[[#This Row],[Closed Date]],1)=31,"",EDATE(September[[#This Row],[Closed Date]],1))</f>
        <v/>
      </c>
    </row>
    <row r="93" spans="1:19" x14ac:dyDescent="0.25">
      <c r="A93" s="13" t="s">
        <v>162</v>
      </c>
      <c r="B93" s="6">
        <v>75201</v>
      </c>
      <c r="E93" t="s">
        <v>276</v>
      </c>
      <c r="F93" t="s">
        <v>22</v>
      </c>
      <c r="G93">
        <v>0.75</v>
      </c>
      <c r="H93" t="s">
        <v>28</v>
      </c>
      <c r="I93" t="s">
        <v>31</v>
      </c>
      <c r="J93" t="s">
        <v>38</v>
      </c>
      <c r="K93" s="9">
        <v>44812</v>
      </c>
      <c r="L93" t="s">
        <v>20</v>
      </c>
      <c r="Q93" s="7">
        <v>44812</v>
      </c>
      <c r="R93" s="7">
        <f>IF(EDATE(September[[#This Row],[Closed Date]],1)=31,"",EDATE(September[[#This Row],[Closed Date]],1))</f>
        <v>44842</v>
      </c>
      <c r="S93" t="s">
        <v>20</v>
      </c>
    </row>
    <row r="94" spans="1:19" x14ac:dyDescent="0.25">
      <c r="A94" s="13" t="s">
        <v>232</v>
      </c>
      <c r="B94" s="6">
        <v>75233</v>
      </c>
      <c r="E94" t="s">
        <v>289</v>
      </c>
      <c r="F94" t="s">
        <v>23</v>
      </c>
      <c r="G94">
        <v>6</v>
      </c>
      <c r="H94" t="s">
        <v>28</v>
      </c>
      <c r="I94" t="s">
        <v>33</v>
      </c>
      <c r="K94" s="9">
        <v>44812</v>
      </c>
      <c r="L94" t="s">
        <v>21</v>
      </c>
      <c r="M94">
        <v>21</v>
      </c>
      <c r="R94" s="7" t="str">
        <f>IF(EDATE(September[[#This Row],[Closed Date]],1)=31,"",EDATE(September[[#This Row],[Closed Date]],1))</f>
        <v/>
      </c>
    </row>
    <row r="95" spans="1:19" x14ac:dyDescent="0.25">
      <c r="A95" s="13" t="s">
        <v>84</v>
      </c>
      <c r="B95" s="6">
        <v>75246</v>
      </c>
      <c r="E95" t="s">
        <v>290</v>
      </c>
      <c r="F95" t="s">
        <v>23</v>
      </c>
      <c r="G95">
        <v>2</v>
      </c>
      <c r="H95" t="s">
        <v>28</v>
      </c>
      <c r="I95" t="s">
        <v>31</v>
      </c>
      <c r="K95" s="9">
        <v>44812</v>
      </c>
      <c r="L95" t="s">
        <v>20</v>
      </c>
      <c r="Q95" s="7">
        <v>44812</v>
      </c>
      <c r="R95" s="7">
        <f>IF(EDATE(September[[#This Row],[Closed Date]],1)=31,"",EDATE(September[[#This Row],[Closed Date]],1))</f>
        <v>44842</v>
      </c>
      <c r="S95" t="s">
        <v>20</v>
      </c>
    </row>
    <row r="96" spans="1:19" x14ac:dyDescent="0.25">
      <c r="A96" s="13" t="s">
        <v>69</v>
      </c>
      <c r="B96" s="6">
        <v>75287</v>
      </c>
      <c r="E96" t="s">
        <v>315</v>
      </c>
      <c r="F96" t="s">
        <v>23</v>
      </c>
      <c r="G96">
        <v>2</v>
      </c>
      <c r="H96" t="s">
        <v>32</v>
      </c>
      <c r="I96" t="s">
        <v>31</v>
      </c>
      <c r="K96" s="9">
        <v>44812</v>
      </c>
      <c r="L96" t="s">
        <v>20</v>
      </c>
      <c r="Q96" s="7">
        <v>44812</v>
      </c>
      <c r="R96" s="7">
        <f>IF(EDATE(September[[#This Row],[Closed Date]],1)=31,"",EDATE(September[[#This Row],[Closed Date]],1))</f>
        <v>44842</v>
      </c>
      <c r="S96" t="s">
        <v>20</v>
      </c>
    </row>
    <row r="97" spans="1:19" x14ac:dyDescent="0.25">
      <c r="A97" s="13" t="s">
        <v>77</v>
      </c>
      <c r="B97" s="6">
        <v>75203</v>
      </c>
      <c r="E97" t="s">
        <v>314</v>
      </c>
      <c r="F97" t="s">
        <v>22</v>
      </c>
      <c r="G97">
        <v>4</v>
      </c>
      <c r="H97" t="s">
        <v>32</v>
      </c>
      <c r="I97" t="s">
        <v>34</v>
      </c>
      <c r="K97" s="9">
        <v>44812</v>
      </c>
      <c r="L97" t="s">
        <v>20</v>
      </c>
      <c r="Q97" s="7">
        <v>44817</v>
      </c>
      <c r="R97" s="7">
        <f>IF(EDATE(September[[#This Row],[Closed Date]],1)=31,"",EDATE(September[[#This Row],[Closed Date]],1))</f>
        <v>44847</v>
      </c>
      <c r="S97" t="s">
        <v>20</v>
      </c>
    </row>
    <row r="98" spans="1:19" x14ac:dyDescent="0.25">
      <c r="A98" s="13" t="s">
        <v>246</v>
      </c>
      <c r="B98" s="6">
        <v>75224</v>
      </c>
      <c r="E98" t="s">
        <v>278</v>
      </c>
      <c r="F98" t="s">
        <v>23</v>
      </c>
      <c r="G98">
        <v>1</v>
      </c>
      <c r="H98" t="s">
        <v>32</v>
      </c>
      <c r="I98" t="s">
        <v>34</v>
      </c>
      <c r="J98" t="s">
        <v>52</v>
      </c>
      <c r="K98" s="9">
        <v>44813</v>
      </c>
      <c r="L98" t="s">
        <v>21</v>
      </c>
      <c r="R98" s="7" t="str">
        <f>IF(EDATE(September[[#This Row],[Closed Date]],1)=31,"",EDATE(September[[#This Row],[Closed Date]],1))</f>
        <v/>
      </c>
    </row>
    <row r="99" spans="1:19" x14ac:dyDescent="0.25">
      <c r="A99" s="13" t="s">
        <v>69</v>
      </c>
      <c r="B99" s="6">
        <v>75254</v>
      </c>
      <c r="E99" t="s">
        <v>302</v>
      </c>
      <c r="F99" t="s">
        <v>22</v>
      </c>
      <c r="G99">
        <v>1</v>
      </c>
      <c r="H99" t="s">
        <v>28</v>
      </c>
      <c r="I99" t="s">
        <v>31</v>
      </c>
      <c r="J99" t="s">
        <v>41</v>
      </c>
      <c r="K99" s="9">
        <v>44813</v>
      </c>
      <c r="L99" t="s">
        <v>20</v>
      </c>
      <c r="Q99" s="7">
        <v>44813</v>
      </c>
      <c r="R99" s="7">
        <f>IF(EDATE(September[[#This Row],[Closed Date]],1)=31,"",EDATE(September[[#This Row],[Closed Date]],1))</f>
        <v>44843</v>
      </c>
      <c r="S99" t="s">
        <v>20</v>
      </c>
    </row>
    <row r="100" spans="1:19" x14ac:dyDescent="0.25">
      <c r="A100" s="13" t="s">
        <v>182</v>
      </c>
      <c r="B100" s="6">
        <v>75209</v>
      </c>
      <c r="E100" t="s">
        <v>280</v>
      </c>
      <c r="F100" t="s">
        <v>22</v>
      </c>
      <c r="G100">
        <v>10</v>
      </c>
      <c r="H100" t="s">
        <v>28</v>
      </c>
      <c r="I100" t="s">
        <v>53</v>
      </c>
      <c r="J100" t="s">
        <v>40</v>
      </c>
      <c r="K100" s="9">
        <v>44813</v>
      </c>
      <c r="L100" t="s">
        <v>21</v>
      </c>
      <c r="M100">
        <v>27</v>
      </c>
      <c r="R100" s="7" t="str">
        <f>IF(EDATE(September[[#This Row],[Closed Date]],1)=31,"",EDATE(September[[#This Row],[Closed Date]],1))</f>
        <v/>
      </c>
    </row>
    <row r="101" spans="1:19" x14ac:dyDescent="0.25">
      <c r="A101" s="13" t="s">
        <v>185</v>
      </c>
      <c r="B101" s="6">
        <v>75201</v>
      </c>
      <c r="E101" t="s">
        <v>276</v>
      </c>
      <c r="F101" t="s">
        <v>22</v>
      </c>
      <c r="G101">
        <v>0.75</v>
      </c>
      <c r="H101" t="s">
        <v>28</v>
      </c>
      <c r="I101" t="s">
        <v>31</v>
      </c>
      <c r="J101" t="s">
        <v>40</v>
      </c>
      <c r="K101" s="9">
        <v>44813</v>
      </c>
      <c r="L101" t="s">
        <v>20</v>
      </c>
      <c r="Q101" s="7">
        <v>44813</v>
      </c>
      <c r="R101" s="7">
        <f>IF(EDATE(September[[#This Row],[Closed Date]],1)=31,"",EDATE(September[[#This Row],[Closed Date]],1))</f>
        <v>44843</v>
      </c>
      <c r="S101" t="s">
        <v>20</v>
      </c>
    </row>
    <row r="102" spans="1:19" x14ac:dyDescent="0.25">
      <c r="A102" s="13" t="s">
        <v>244</v>
      </c>
      <c r="B102" s="6">
        <v>75235</v>
      </c>
      <c r="E102" t="s">
        <v>305</v>
      </c>
      <c r="F102" t="s">
        <v>23</v>
      </c>
      <c r="G102">
        <v>4</v>
      </c>
      <c r="H102" t="s">
        <v>28</v>
      </c>
      <c r="I102" t="s">
        <v>31</v>
      </c>
      <c r="J102" t="s">
        <v>40</v>
      </c>
      <c r="K102" s="9">
        <v>44813</v>
      </c>
      <c r="L102" t="s">
        <v>20</v>
      </c>
      <c r="Q102" s="7">
        <v>44813</v>
      </c>
      <c r="R102" s="7">
        <f>IF(EDATE(September[[#This Row],[Closed Date]],1)=31,"",EDATE(September[[#This Row],[Closed Date]],1))</f>
        <v>44843</v>
      </c>
      <c r="S102" t="s">
        <v>20</v>
      </c>
    </row>
    <row r="103" spans="1:19" x14ac:dyDescent="0.25">
      <c r="A103" s="13" t="s">
        <v>103</v>
      </c>
      <c r="B103" s="6">
        <v>75220</v>
      </c>
      <c r="E103" t="s">
        <v>271</v>
      </c>
      <c r="F103" t="s">
        <v>23</v>
      </c>
      <c r="G103">
        <v>1</v>
      </c>
      <c r="H103" t="s">
        <v>28</v>
      </c>
      <c r="I103" t="s">
        <v>31</v>
      </c>
      <c r="J103" t="s">
        <v>44</v>
      </c>
      <c r="K103" s="9">
        <v>44813</v>
      </c>
      <c r="L103" t="s">
        <v>20</v>
      </c>
      <c r="Q103" s="7">
        <v>44814</v>
      </c>
      <c r="R103" s="7">
        <f>IF(EDATE(September[[#This Row],[Closed Date]],1)=31,"",EDATE(September[[#This Row],[Closed Date]],1))</f>
        <v>44844</v>
      </c>
      <c r="S103" t="s">
        <v>20</v>
      </c>
    </row>
    <row r="104" spans="1:19" x14ac:dyDescent="0.25">
      <c r="A104" s="13" t="s">
        <v>261</v>
      </c>
      <c r="B104" s="6">
        <v>75201</v>
      </c>
      <c r="E104" t="s">
        <v>276</v>
      </c>
      <c r="F104" t="s">
        <v>23</v>
      </c>
      <c r="G104">
        <v>5</v>
      </c>
      <c r="H104" t="s">
        <v>29</v>
      </c>
      <c r="I104" t="s">
        <v>33</v>
      </c>
      <c r="J104" t="s">
        <v>43</v>
      </c>
      <c r="K104" s="9">
        <v>44813</v>
      </c>
      <c r="L104" t="s">
        <v>21</v>
      </c>
      <c r="M104">
        <v>20</v>
      </c>
      <c r="R104" s="7" t="str">
        <f>IF(EDATE(September[[#This Row],[Closed Date]],1)=31,"",EDATE(September[[#This Row],[Closed Date]],1))</f>
        <v/>
      </c>
    </row>
    <row r="105" spans="1:19" x14ac:dyDescent="0.25">
      <c r="A105" s="13" t="s">
        <v>80</v>
      </c>
      <c r="B105" s="6">
        <v>75249</v>
      </c>
      <c r="E105" t="s">
        <v>317</v>
      </c>
      <c r="F105" t="s">
        <v>22</v>
      </c>
      <c r="G105">
        <v>1</v>
      </c>
      <c r="H105" t="s">
        <v>28</v>
      </c>
      <c r="I105" t="s">
        <v>33</v>
      </c>
      <c r="J105" t="s">
        <v>36</v>
      </c>
      <c r="K105" s="9">
        <v>44813</v>
      </c>
      <c r="L105" t="s">
        <v>20</v>
      </c>
      <c r="M105">
        <v>28</v>
      </c>
      <c r="N105" t="s">
        <v>55</v>
      </c>
      <c r="O105">
        <v>77</v>
      </c>
      <c r="P105">
        <v>150</v>
      </c>
      <c r="Q105" s="7">
        <v>44819</v>
      </c>
      <c r="R105" s="7">
        <f>IF(EDATE(September[[#This Row],[Closed Date]],1)=31,"",EDATE(September[[#This Row],[Closed Date]],1))</f>
        <v>44849</v>
      </c>
      <c r="S105" t="s">
        <v>20</v>
      </c>
    </row>
    <row r="106" spans="1:19" x14ac:dyDescent="0.25">
      <c r="A106" s="13" t="s">
        <v>230</v>
      </c>
      <c r="B106" s="6">
        <v>75232</v>
      </c>
      <c r="E106" t="s">
        <v>266</v>
      </c>
      <c r="F106" t="s">
        <v>23</v>
      </c>
      <c r="G106">
        <v>6</v>
      </c>
      <c r="H106" t="s">
        <v>28</v>
      </c>
      <c r="I106" t="s">
        <v>33</v>
      </c>
      <c r="J106" t="s">
        <v>36</v>
      </c>
      <c r="K106" s="9">
        <v>44813</v>
      </c>
      <c r="L106" t="s">
        <v>20</v>
      </c>
      <c r="M106">
        <v>30</v>
      </c>
      <c r="N106" t="s">
        <v>55</v>
      </c>
      <c r="O106">
        <v>78</v>
      </c>
      <c r="P106">
        <v>125</v>
      </c>
      <c r="Q106" s="7">
        <v>44819</v>
      </c>
      <c r="R106" s="7">
        <f>IF(EDATE(September[[#This Row],[Closed Date]],1)=31,"",EDATE(September[[#This Row],[Closed Date]],1))</f>
        <v>44849</v>
      </c>
      <c r="S106" t="s">
        <v>20</v>
      </c>
    </row>
    <row r="107" spans="1:19" x14ac:dyDescent="0.25">
      <c r="A107" t="s">
        <v>65</v>
      </c>
      <c r="B107" s="6">
        <v>75218</v>
      </c>
      <c r="E107" t="s">
        <v>267</v>
      </c>
      <c r="F107" t="s">
        <v>23</v>
      </c>
      <c r="G107">
        <v>1</v>
      </c>
      <c r="H107" t="s">
        <v>28</v>
      </c>
      <c r="I107" t="s">
        <v>33</v>
      </c>
      <c r="J107" t="s">
        <v>38</v>
      </c>
      <c r="K107" s="9">
        <v>44813</v>
      </c>
      <c r="L107" t="s">
        <v>21</v>
      </c>
      <c r="M107">
        <v>23</v>
      </c>
      <c r="R107" s="7" t="str">
        <f>IF(EDATE(September[[#This Row],[Closed Date]],1)=31,"",EDATE(September[[#This Row],[Closed Date]],1))</f>
        <v/>
      </c>
    </row>
    <row r="108" spans="1:19" x14ac:dyDescent="0.25">
      <c r="A108" s="13" t="s">
        <v>251</v>
      </c>
      <c r="B108" s="6">
        <v>75237</v>
      </c>
      <c r="E108" t="s">
        <v>313</v>
      </c>
      <c r="F108" t="s">
        <v>22</v>
      </c>
      <c r="G108">
        <v>4</v>
      </c>
      <c r="H108" t="s">
        <v>28</v>
      </c>
      <c r="I108" t="s">
        <v>53</v>
      </c>
      <c r="J108" t="s">
        <v>38</v>
      </c>
      <c r="K108" s="9">
        <v>44813</v>
      </c>
      <c r="L108" t="s">
        <v>21</v>
      </c>
      <c r="M108">
        <v>18</v>
      </c>
      <c r="R108" s="7" t="str">
        <f>IF(EDATE(September[[#This Row],[Closed Date]],1)=31,"",EDATE(September[[#This Row],[Closed Date]],1))</f>
        <v/>
      </c>
    </row>
    <row r="109" spans="1:19" x14ac:dyDescent="0.25">
      <c r="A109" s="13" t="s">
        <v>161</v>
      </c>
      <c r="B109" s="6">
        <v>75231</v>
      </c>
      <c r="E109" t="s">
        <v>286</v>
      </c>
      <c r="F109" t="s">
        <v>22</v>
      </c>
      <c r="G109">
        <v>5</v>
      </c>
      <c r="H109" t="s">
        <v>28</v>
      </c>
      <c r="I109" t="s">
        <v>33</v>
      </c>
      <c r="J109" t="s">
        <v>38</v>
      </c>
      <c r="K109" s="9">
        <v>44813</v>
      </c>
      <c r="L109" t="s">
        <v>20</v>
      </c>
      <c r="M109">
        <v>24</v>
      </c>
      <c r="N109" t="s">
        <v>55</v>
      </c>
      <c r="O109">
        <v>71</v>
      </c>
      <c r="P109">
        <v>65</v>
      </c>
      <c r="Q109" s="7">
        <v>44822</v>
      </c>
      <c r="R109" s="7">
        <f>IF(EDATE(September[[#This Row],[Closed Date]],1)=31,"",EDATE(September[[#This Row],[Closed Date]],1))</f>
        <v>44852</v>
      </c>
      <c r="S109" t="s">
        <v>20</v>
      </c>
    </row>
    <row r="110" spans="1:19" x14ac:dyDescent="0.25">
      <c r="A110" s="13" t="s">
        <v>208</v>
      </c>
      <c r="B110" s="6">
        <v>75080</v>
      </c>
      <c r="E110" t="s">
        <v>283</v>
      </c>
      <c r="F110" t="s">
        <v>22</v>
      </c>
      <c r="G110">
        <v>7</v>
      </c>
      <c r="H110" t="s">
        <v>30</v>
      </c>
      <c r="I110" t="s">
        <v>31</v>
      </c>
      <c r="J110" t="s">
        <v>38</v>
      </c>
      <c r="K110" s="9">
        <v>44813</v>
      </c>
      <c r="L110" t="s">
        <v>20</v>
      </c>
      <c r="Q110" s="7">
        <v>44813</v>
      </c>
      <c r="R110" s="7">
        <f>IF(EDATE(September[[#This Row],[Closed Date]],1)=31,"",EDATE(September[[#This Row],[Closed Date]],1))</f>
        <v>44843</v>
      </c>
      <c r="S110" t="s">
        <v>20</v>
      </c>
    </row>
    <row r="111" spans="1:19" x14ac:dyDescent="0.25">
      <c r="A111" s="13" t="s">
        <v>161</v>
      </c>
      <c r="B111" s="6">
        <v>75218</v>
      </c>
      <c r="E111" t="s">
        <v>286</v>
      </c>
      <c r="F111" t="s">
        <v>22</v>
      </c>
      <c r="G111">
        <v>1</v>
      </c>
      <c r="H111" t="s">
        <v>30</v>
      </c>
      <c r="I111" t="s">
        <v>34</v>
      </c>
      <c r="K111" s="9">
        <v>44813</v>
      </c>
      <c r="L111" t="s">
        <v>21</v>
      </c>
      <c r="R111" s="7" t="str">
        <f>IF(EDATE(September[[#This Row],[Closed Date]],1)=31,"",EDATE(September[[#This Row],[Closed Date]],1))</f>
        <v/>
      </c>
    </row>
    <row r="112" spans="1:19" x14ac:dyDescent="0.25">
      <c r="A112" s="13" t="s">
        <v>238</v>
      </c>
      <c r="B112" s="6">
        <v>75211</v>
      </c>
      <c r="E112" t="s">
        <v>318</v>
      </c>
      <c r="F112" t="s">
        <v>23</v>
      </c>
      <c r="G112">
        <v>4</v>
      </c>
      <c r="H112" t="s">
        <v>28</v>
      </c>
      <c r="I112" t="s">
        <v>31</v>
      </c>
      <c r="K112" s="9">
        <v>44813</v>
      </c>
      <c r="L112" t="s">
        <v>20</v>
      </c>
      <c r="Q112" s="7">
        <v>44815</v>
      </c>
      <c r="R112" s="7">
        <f>IF(EDATE(September[[#This Row],[Closed Date]],1)=31,"",EDATE(September[[#This Row],[Closed Date]],1))</f>
        <v>44845</v>
      </c>
      <c r="S112" t="s">
        <v>20</v>
      </c>
    </row>
    <row r="113" spans="1:19" x14ac:dyDescent="0.25">
      <c r="A113" s="13" t="s">
        <v>70</v>
      </c>
      <c r="B113" s="6">
        <v>75235</v>
      </c>
      <c r="E113" t="s">
        <v>319</v>
      </c>
      <c r="F113" t="s">
        <v>22</v>
      </c>
      <c r="G113">
        <v>0.75</v>
      </c>
      <c r="H113" t="s">
        <v>28</v>
      </c>
      <c r="I113" t="s">
        <v>31</v>
      </c>
      <c r="K113" s="9">
        <v>44813</v>
      </c>
      <c r="L113" t="s">
        <v>20</v>
      </c>
      <c r="Q113" s="7">
        <v>44813</v>
      </c>
      <c r="R113" s="7">
        <f>IF(EDATE(September[[#This Row],[Closed Date]],1)=31,"",EDATE(September[[#This Row],[Closed Date]],1))</f>
        <v>44843</v>
      </c>
      <c r="S113" t="s">
        <v>20</v>
      </c>
    </row>
    <row r="114" spans="1:19" x14ac:dyDescent="0.25">
      <c r="A114" t="s">
        <v>64</v>
      </c>
      <c r="B114" s="6">
        <v>75229</v>
      </c>
      <c r="E114" t="s">
        <v>268</v>
      </c>
      <c r="F114" t="s">
        <v>22</v>
      </c>
      <c r="G114">
        <v>8</v>
      </c>
      <c r="H114" t="s">
        <v>28</v>
      </c>
      <c r="I114" t="s">
        <v>33</v>
      </c>
      <c r="J114" t="s">
        <v>42</v>
      </c>
      <c r="K114" s="9">
        <v>44814</v>
      </c>
      <c r="L114" t="s">
        <v>21</v>
      </c>
      <c r="M114">
        <v>17</v>
      </c>
      <c r="R114" s="7" t="str">
        <f>IF(EDATE(September[[#This Row],[Closed Date]],1)=31,"",EDATE(September[[#This Row],[Closed Date]],1))</f>
        <v/>
      </c>
    </row>
    <row r="115" spans="1:19" x14ac:dyDescent="0.25">
      <c r="A115" t="s">
        <v>124</v>
      </c>
      <c r="B115" s="6">
        <v>75203</v>
      </c>
      <c r="E115" t="s">
        <v>284</v>
      </c>
      <c r="F115" t="s">
        <v>22</v>
      </c>
      <c r="G115">
        <v>7</v>
      </c>
      <c r="H115" t="s">
        <v>28</v>
      </c>
      <c r="I115" t="s">
        <v>33</v>
      </c>
      <c r="J115" t="s">
        <v>42</v>
      </c>
      <c r="K115" s="9">
        <v>44814</v>
      </c>
      <c r="L115" t="s">
        <v>21</v>
      </c>
      <c r="M115">
        <v>19</v>
      </c>
      <c r="R115" s="7" t="str">
        <f>IF(EDATE(September[[#This Row],[Closed Date]],1)=31,"",EDATE(September[[#This Row],[Closed Date]],1))</f>
        <v/>
      </c>
    </row>
    <row r="116" spans="1:19" x14ac:dyDescent="0.25">
      <c r="A116" s="13" t="s">
        <v>90</v>
      </c>
      <c r="B116" s="6">
        <v>75241</v>
      </c>
      <c r="E116" t="s">
        <v>274</v>
      </c>
      <c r="F116" t="s">
        <v>22</v>
      </c>
      <c r="G116">
        <v>3</v>
      </c>
      <c r="H116" t="s">
        <v>28</v>
      </c>
      <c r="I116" t="s">
        <v>53</v>
      </c>
      <c r="J116" t="s">
        <v>42</v>
      </c>
      <c r="K116" s="9">
        <v>44814</v>
      </c>
      <c r="L116" t="s">
        <v>21</v>
      </c>
      <c r="M116">
        <v>22</v>
      </c>
      <c r="R116" s="7" t="str">
        <f>IF(EDATE(September[[#This Row],[Closed Date]],1)=31,"",EDATE(September[[#This Row],[Closed Date]],1))</f>
        <v/>
      </c>
    </row>
    <row r="117" spans="1:19" x14ac:dyDescent="0.25">
      <c r="A117" t="s">
        <v>119</v>
      </c>
      <c r="B117" s="6">
        <v>75201</v>
      </c>
      <c r="E117" t="s">
        <v>319</v>
      </c>
      <c r="F117" t="s">
        <v>22</v>
      </c>
      <c r="G117">
        <v>1</v>
      </c>
      <c r="H117" t="s">
        <v>28</v>
      </c>
      <c r="I117" t="s">
        <v>33</v>
      </c>
      <c r="J117" t="s">
        <v>39</v>
      </c>
      <c r="K117" s="9">
        <v>44814</v>
      </c>
      <c r="L117" t="s">
        <v>21</v>
      </c>
      <c r="M117">
        <v>20</v>
      </c>
      <c r="R117" s="7" t="str">
        <f>IF(EDATE(September[[#This Row],[Closed Date]],1)=31,"",EDATE(September[[#This Row],[Closed Date]],1))</f>
        <v/>
      </c>
    </row>
    <row r="118" spans="1:19" x14ac:dyDescent="0.25">
      <c r="A118" s="13" t="s">
        <v>253</v>
      </c>
      <c r="B118" s="6">
        <v>75232</v>
      </c>
      <c r="E118" t="s">
        <v>317</v>
      </c>
      <c r="F118" t="s">
        <v>22</v>
      </c>
      <c r="G118">
        <v>1</v>
      </c>
      <c r="H118" t="s">
        <v>28</v>
      </c>
      <c r="I118" t="s">
        <v>53</v>
      </c>
      <c r="J118" t="s">
        <v>39</v>
      </c>
      <c r="K118" s="9">
        <v>44814</v>
      </c>
      <c r="L118" t="s">
        <v>21</v>
      </c>
      <c r="M118">
        <v>25</v>
      </c>
      <c r="R118" s="7" t="str">
        <f>IF(EDATE(September[[#This Row],[Closed Date]],1)=31,"",EDATE(September[[#This Row],[Closed Date]],1))</f>
        <v/>
      </c>
    </row>
    <row r="119" spans="1:19" x14ac:dyDescent="0.25">
      <c r="A119" t="s">
        <v>116</v>
      </c>
      <c r="B119" s="6">
        <v>75240</v>
      </c>
      <c r="E119" t="s">
        <v>272</v>
      </c>
      <c r="F119" t="s">
        <v>22</v>
      </c>
      <c r="G119">
        <v>6</v>
      </c>
      <c r="H119" t="s">
        <v>28</v>
      </c>
      <c r="I119" t="s">
        <v>33</v>
      </c>
      <c r="J119" t="s">
        <v>40</v>
      </c>
      <c r="K119" s="9">
        <v>44814</v>
      </c>
      <c r="L119" t="s">
        <v>21</v>
      </c>
      <c r="M119">
        <v>19</v>
      </c>
      <c r="R119" s="7" t="str">
        <f>IF(EDATE(September[[#This Row],[Closed Date]],1)=31,"",EDATE(September[[#This Row],[Closed Date]],1))</f>
        <v/>
      </c>
    </row>
    <row r="120" spans="1:19" x14ac:dyDescent="0.25">
      <c r="A120" s="13" t="s">
        <v>84</v>
      </c>
      <c r="B120" s="6">
        <v>75223</v>
      </c>
      <c r="E120" t="s">
        <v>270</v>
      </c>
      <c r="F120" t="s">
        <v>22</v>
      </c>
      <c r="G120">
        <v>0.25</v>
      </c>
      <c r="H120" t="s">
        <v>28</v>
      </c>
      <c r="I120" t="s">
        <v>33</v>
      </c>
      <c r="J120" t="s">
        <v>40</v>
      </c>
      <c r="K120" s="9">
        <v>44814</v>
      </c>
      <c r="L120" t="s">
        <v>20</v>
      </c>
      <c r="M120">
        <v>34</v>
      </c>
      <c r="N120" t="s">
        <v>320</v>
      </c>
      <c r="O120">
        <v>48</v>
      </c>
      <c r="P120">
        <v>450</v>
      </c>
      <c r="Q120" s="7">
        <v>44820</v>
      </c>
      <c r="R120" s="7">
        <f>IF(EDATE(September[[#This Row],[Closed Date]],1)=31,"",EDATE(September[[#This Row],[Closed Date]],1))</f>
        <v>44850</v>
      </c>
      <c r="S120" t="s">
        <v>20</v>
      </c>
    </row>
    <row r="121" spans="1:19" x14ac:dyDescent="0.25">
      <c r="A121" s="13" t="s">
        <v>192</v>
      </c>
      <c r="B121" s="6">
        <v>75202</v>
      </c>
      <c r="E121" t="s">
        <v>278</v>
      </c>
      <c r="F121" t="s">
        <v>23</v>
      </c>
      <c r="G121">
        <v>3</v>
      </c>
      <c r="H121" t="s">
        <v>32</v>
      </c>
      <c r="I121" t="s">
        <v>34</v>
      </c>
      <c r="K121" s="9">
        <v>44814</v>
      </c>
      <c r="L121" t="s">
        <v>21</v>
      </c>
      <c r="R121" s="7" t="str">
        <f>IF(EDATE(September[[#This Row],[Closed Date]],1)=31,"",EDATE(September[[#This Row],[Closed Date]],1))</f>
        <v/>
      </c>
    </row>
    <row r="122" spans="1:19" x14ac:dyDescent="0.25">
      <c r="A122" s="13" t="s">
        <v>259</v>
      </c>
      <c r="B122" s="6">
        <v>75203</v>
      </c>
      <c r="E122" t="s">
        <v>270</v>
      </c>
      <c r="F122" t="s">
        <v>23</v>
      </c>
      <c r="G122">
        <v>3</v>
      </c>
      <c r="H122" t="s">
        <v>32</v>
      </c>
      <c r="I122" t="s">
        <v>34</v>
      </c>
      <c r="K122" s="9">
        <v>44814</v>
      </c>
      <c r="L122" t="s">
        <v>21</v>
      </c>
      <c r="R122" s="7" t="str">
        <f>IF(EDATE(September[[#This Row],[Closed Date]],1)=31,"",EDATE(September[[#This Row],[Closed Date]],1))</f>
        <v/>
      </c>
    </row>
    <row r="123" spans="1:19" x14ac:dyDescent="0.25">
      <c r="A123" s="13" t="s">
        <v>84</v>
      </c>
      <c r="B123" s="6">
        <v>75229</v>
      </c>
      <c r="E123" t="s">
        <v>273</v>
      </c>
      <c r="F123" t="s">
        <v>22</v>
      </c>
      <c r="G123">
        <v>5</v>
      </c>
      <c r="H123" t="s">
        <v>30</v>
      </c>
      <c r="I123" t="s">
        <v>35</v>
      </c>
      <c r="K123" s="9">
        <v>44814</v>
      </c>
      <c r="L123" t="s">
        <v>21</v>
      </c>
      <c r="M123">
        <v>33</v>
      </c>
      <c r="R123" s="7" t="str">
        <f>IF(EDATE(September[[#This Row],[Closed Date]],1)=31,"",EDATE(September[[#This Row],[Closed Date]],1))</f>
        <v/>
      </c>
    </row>
    <row r="124" spans="1:19" x14ac:dyDescent="0.25">
      <c r="A124" s="13" t="s">
        <v>103</v>
      </c>
      <c r="B124" s="6">
        <v>75208</v>
      </c>
      <c r="E124" t="s">
        <v>287</v>
      </c>
      <c r="F124" t="s">
        <v>22</v>
      </c>
      <c r="G124">
        <v>8</v>
      </c>
      <c r="H124" t="s">
        <v>28</v>
      </c>
      <c r="I124" t="s">
        <v>31</v>
      </c>
      <c r="K124" s="9">
        <v>44814</v>
      </c>
      <c r="L124" t="s">
        <v>20</v>
      </c>
      <c r="Q124" s="7">
        <v>44814</v>
      </c>
      <c r="R124" s="7">
        <f>IF(EDATE(September[[#This Row],[Closed Date]],1)=31,"",EDATE(September[[#This Row],[Closed Date]],1))</f>
        <v>44844</v>
      </c>
      <c r="S124" t="s">
        <v>20</v>
      </c>
    </row>
    <row r="125" spans="1:19" x14ac:dyDescent="0.25">
      <c r="A125" s="13" t="s">
        <v>208</v>
      </c>
      <c r="B125" s="6">
        <v>75287</v>
      </c>
      <c r="E125" t="s">
        <v>315</v>
      </c>
      <c r="F125" t="s">
        <v>23</v>
      </c>
      <c r="G125">
        <v>2</v>
      </c>
      <c r="H125" t="s">
        <v>32</v>
      </c>
      <c r="I125" t="s">
        <v>31</v>
      </c>
      <c r="K125" s="9">
        <v>44814</v>
      </c>
      <c r="L125" t="s">
        <v>20</v>
      </c>
      <c r="Q125" s="7">
        <v>44814</v>
      </c>
      <c r="R125" s="7">
        <f>IF(EDATE(September[[#This Row],[Closed Date]],1)=31,"",EDATE(September[[#This Row],[Closed Date]],1))</f>
        <v>44844</v>
      </c>
      <c r="S125" t="s">
        <v>20</v>
      </c>
    </row>
    <row r="126" spans="1:19" x14ac:dyDescent="0.25">
      <c r="A126" s="13" t="s">
        <v>173</v>
      </c>
      <c r="B126" s="6">
        <v>75219</v>
      </c>
      <c r="E126" t="s">
        <v>288</v>
      </c>
      <c r="F126" t="s">
        <v>22</v>
      </c>
      <c r="G126">
        <v>5</v>
      </c>
      <c r="H126" t="s">
        <v>28</v>
      </c>
      <c r="I126" t="s">
        <v>33</v>
      </c>
      <c r="J126" t="s">
        <v>41</v>
      </c>
      <c r="K126" s="9">
        <v>44815</v>
      </c>
      <c r="L126" t="s">
        <v>20</v>
      </c>
      <c r="M126">
        <v>24</v>
      </c>
      <c r="N126" t="s">
        <v>46</v>
      </c>
      <c r="O126">
        <v>40</v>
      </c>
      <c r="P126">
        <v>275</v>
      </c>
      <c r="Q126" s="7">
        <v>44820</v>
      </c>
      <c r="R126" s="7">
        <f>IF(EDATE(September[[#This Row],[Closed Date]],1)=31,"",EDATE(September[[#This Row],[Closed Date]],1))</f>
        <v>44850</v>
      </c>
      <c r="S126" t="s">
        <v>20</v>
      </c>
    </row>
    <row r="127" spans="1:19" x14ac:dyDescent="0.25">
      <c r="A127" s="13" t="s">
        <v>89</v>
      </c>
      <c r="B127" s="6">
        <v>75235</v>
      </c>
      <c r="E127" t="s">
        <v>275</v>
      </c>
      <c r="F127" t="s">
        <v>23</v>
      </c>
      <c r="G127">
        <v>9</v>
      </c>
      <c r="H127" t="s">
        <v>28</v>
      </c>
      <c r="I127" t="s">
        <v>33</v>
      </c>
      <c r="J127" t="s">
        <v>42</v>
      </c>
      <c r="K127" s="9">
        <v>44815</v>
      </c>
      <c r="L127" t="s">
        <v>20</v>
      </c>
      <c r="M127">
        <v>30</v>
      </c>
      <c r="N127" t="s">
        <v>56</v>
      </c>
      <c r="O127">
        <v>53</v>
      </c>
      <c r="P127">
        <v>250</v>
      </c>
      <c r="Q127" s="7">
        <v>44820</v>
      </c>
      <c r="R127" s="7">
        <f>IF(EDATE(September[[#This Row],[Closed Date]],1)=31,"",EDATE(September[[#This Row],[Closed Date]],1))</f>
        <v>44850</v>
      </c>
      <c r="S127" t="s">
        <v>20</v>
      </c>
    </row>
    <row r="128" spans="1:19" x14ac:dyDescent="0.25">
      <c r="A128" s="13" t="s">
        <v>141</v>
      </c>
      <c r="B128" s="6">
        <v>75226</v>
      </c>
      <c r="E128" t="s">
        <v>272</v>
      </c>
      <c r="F128" t="s">
        <v>23</v>
      </c>
      <c r="G128">
        <v>6</v>
      </c>
      <c r="H128" t="s">
        <v>28</v>
      </c>
      <c r="I128" t="s">
        <v>33</v>
      </c>
      <c r="J128" t="s">
        <v>39</v>
      </c>
      <c r="K128" s="9">
        <v>44815</v>
      </c>
      <c r="L128" t="s">
        <v>20</v>
      </c>
      <c r="M128">
        <v>29</v>
      </c>
      <c r="N128" t="s">
        <v>46</v>
      </c>
      <c r="O128">
        <v>42</v>
      </c>
      <c r="P128">
        <v>450</v>
      </c>
      <c r="Q128" s="7">
        <v>44821</v>
      </c>
      <c r="R128" s="7">
        <f>IF(EDATE(September[[#This Row],[Closed Date]],1)=31,"",EDATE(September[[#This Row],[Closed Date]],1))</f>
        <v>44851</v>
      </c>
      <c r="S128" t="s">
        <v>20</v>
      </c>
    </row>
    <row r="129" spans="1:19" x14ac:dyDescent="0.25">
      <c r="A129" t="s">
        <v>223</v>
      </c>
      <c r="B129" s="6">
        <v>75201</v>
      </c>
      <c r="E129" t="s">
        <v>309</v>
      </c>
      <c r="F129" t="s">
        <v>22</v>
      </c>
      <c r="G129">
        <v>5</v>
      </c>
      <c r="H129" t="s">
        <v>28</v>
      </c>
      <c r="I129" t="s">
        <v>33</v>
      </c>
      <c r="J129" t="s">
        <v>40</v>
      </c>
      <c r="K129" s="9">
        <v>44815</v>
      </c>
      <c r="L129" t="s">
        <v>21</v>
      </c>
      <c r="M129">
        <v>12</v>
      </c>
      <c r="R129" s="7" t="str">
        <f>IF(EDATE(September[[#This Row],[Closed Date]],1)=31,"",EDATE(September[[#This Row],[Closed Date]],1))</f>
        <v/>
      </c>
    </row>
    <row r="130" spans="1:19" x14ac:dyDescent="0.25">
      <c r="A130" t="s">
        <v>183</v>
      </c>
      <c r="B130" s="6">
        <v>75240</v>
      </c>
      <c r="E130" t="s">
        <v>297</v>
      </c>
      <c r="F130" t="s">
        <v>22</v>
      </c>
      <c r="G130">
        <v>5</v>
      </c>
      <c r="H130" t="s">
        <v>28</v>
      </c>
      <c r="I130" t="s">
        <v>33</v>
      </c>
      <c r="J130" t="s">
        <v>40</v>
      </c>
      <c r="K130" s="9">
        <v>44815</v>
      </c>
      <c r="L130" t="s">
        <v>21</v>
      </c>
      <c r="M130">
        <v>20</v>
      </c>
      <c r="R130" s="7" t="str">
        <f>IF(EDATE(September[[#This Row],[Closed Date]],1)=31,"",EDATE(September[[#This Row],[Closed Date]],1))</f>
        <v/>
      </c>
    </row>
    <row r="131" spans="1:19" x14ac:dyDescent="0.25">
      <c r="A131" s="13" t="s">
        <v>240</v>
      </c>
      <c r="B131" s="6">
        <v>75204</v>
      </c>
      <c r="E131" t="s">
        <v>265</v>
      </c>
      <c r="F131" t="s">
        <v>22</v>
      </c>
      <c r="G131">
        <v>0.5</v>
      </c>
      <c r="H131" t="s">
        <v>28</v>
      </c>
      <c r="I131" t="s">
        <v>33</v>
      </c>
      <c r="J131" t="s">
        <v>36</v>
      </c>
      <c r="K131" s="9">
        <v>44815</v>
      </c>
      <c r="L131" t="s">
        <v>21</v>
      </c>
      <c r="M131">
        <v>22</v>
      </c>
      <c r="R131" s="7" t="str">
        <f>IF(EDATE(September[[#This Row],[Closed Date]],1)=31,"",EDATE(September[[#This Row],[Closed Date]],1))</f>
        <v/>
      </c>
    </row>
    <row r="132" spans="1:19" x14ac:dyDescent="0.25">
      <c r="A132" s="13" t="s">
        <v>85</v>
      </c>
      <c r="B132" s="6">
        <v>75241</v>
      </c>
      <c r="E132" t="s">
        <v>290</v>
      </c>
      <c r="F132" t="s">
        <v>23</v>
      </c>
      <c r="G132">
        <v>4</v>
      </c>
      <c r="H132" t="s">
        <v>28</v>
      </c>
      <c r="I132" t="s">
        <v>33</v>
      </c>
      <c r="J132" t="s">
        <v>36</v>
      </c>
      <c r="K132" s="9">
        <v>44815</v>
      </c>
      <c r="L132" t="s">
        <v>21</v>
      </c>
      <c r="M132">
        <v>8</v>
      </c>
      <c r="R132" s="7" t="str">
        <f>IF(EDATE(September[[#This Row],[Closed Date]],1)=31,"",EDATE(September[[#This Row],[Closed Date]],1))</f>
        <v/>
      </c>
    </row>
    <row r="133" spans="1:19" x14ac:dyDescent="0.25">
      <c r="A133" s="13" t="s">
        <v>78</v>
      </c>
      <c r="B133" s="6">
        <v>75287</v>
      </c>
      <c r="E133" t="s">
        <v>58</v>
      </c>
      <c r="F133" t="s">
        <v>23</v>
      </c>
      <c r="G133">
        <v>4</v>
      </c>
      <c r="H133" t="s">
        <v>28</v>
      </c>
      <c r="I133" t="s">
        <v>33</v>
      </c>
      <c r="J133" t="s">
        <v>36</v>
      </c>
      <c r="K133" s="9">
        <v>44815</v>
      </c>
      <c r="L133" t="s">
        <v>21</v>
      </c>
      <c r="M133">
        <v>13</v>
      </c>
      <c r="R133" s="7" t="str">
        <f>IF(EDATE(September[[#This Row],[Closed Date]],1)=31,"",EDATE(September[[#This Row],[Closed Date]],1))</f>
        <v/>
      </c>
    </row>
    <row r="134" spans="1:19" x14ac:dyDescent="0.25">
      <c r="A134" s="13" t="s">
        <v>172</v>
      </c>
      <c r="B134" s="13">
        <v>75231</v>
      </c>
      <c r="E134" t="s">
        <v>305</v>
      </c>
      <c r="F134" t="s">
        <v>22</v>
      </c>
      <c r="G134">
        <v>3</v>
      </c>
      <c r="H134" t="s">
        <v>28</v>
      </c>
      <c r="I134" t="s">
        <v>31</v>
      </c>
      <c r="J134" t="s">
        <v>36</v>
      </c>
      <c r="K134" s="9">
        <v>44815</v>
      </c>
      <c r="L134" t="s">
        <v>20</v>
      </c>
      <c r="Q134" s="7">
        <v>44815</v>
      </c>
      <c r="R134" s="7">
        <f>IF(EDATE(September[[#This Row],[Closed Date]],1)=31,"",EDATE(September[[#This Row],[Closed Date]],1))</f>
        <v>44845</v>
      </c>
      <c r="S134" t="s">
        <v>20</v>
      </c>
    </row>
    <row r="135" spans="1:19" x14ac:dyDescent="0.25">
      <c r="A135" t="s">
        <v>161</v>
      </c>
      <c r="B135" s="13">
        <v>75203</v>
      </c>
      <c r="E135" t="s">
        <v>281</v>
      </c>
      <c r="F135" t="s">
        <v>25</v>
      </c>
      <c r="G135">
        <v>2</v>
      </c>
      <c r="H135" t="s">
        <v>28</v>
      </c>
      <c r="I135" t="s">
        <v>33</v>
      </c>
      <c r="J135" t="s">
        <v>38</v>
      </c>
      <c r="K135" s="9">
        <v>44815</v>
      </c>
      <c r="L135" t="s">
        <v>21</v>
      </c>
      <c r="M135">
        <v>22</v>
      </c>
      <c r="R135" s="7" t="str">
        <f>IF(EDATE(September[[#This Row],[Closed Date]],1)=31,"",EDATE(September[[#This Row],[Closed Date]],1))</f>
        <v/>
      </c>
    </row>
    <row r="136" spans="1:19" x14ac:dyDescent="0.25">
      <c r="A136" s="13" t="s">
        <v>235</v>
      </c>
      <c r="B136" s="13">
        <v>75240</v>
      </c>
      <c r="E136" t="s">
        <v>313</v>
      </c>
      <c r="F136" t="s">
        <v>23</v>
      </c>
      <c r="G136">
        <v>4</v>
      </c>
      <c r="H136" t="s">
        <v>28</v>
      </c>
      <c r="I136" t="s">
        <v>31</v>
      </c>
      <c r="J136" t="s">
        <v>38</v>
      </c>
      <c r="K136" s="9">
        <v>44815</v>
      </c>
      <c r="L136" t="s">
        <v>20</v>
      </c>
      <c r="Q136" s="7">
        <v>44815</v>
      </c>
      <c r="R136" s="7">
        <f>IF(EDATE(September[[#This Row],[Closed Date]],1)=31,"",EDATE(September[[#This Row],[Closed Date]],1))</f>
        <v>44845</v>
      </c>
      <c r="S136" t="s">
        <v>20</v>
      </c>
    </row>
    <row r="137" spans="1:19" x14ac:dyDescent="0.25">
      <c r="A137" s="13" t="s">
        <v>260</v>
      </c>
      <c r="B137" s="13">
        <v>75220</v>
      </c>
      <c r="E137" t="s">
        <v>310</v>
      </c>
      <c r="F137" t="s">
        <v>22</v>
      </c>
      <c r="G137">
        <v>4</v>
      </c>
      <c r="H137" t="s">
        <v>32</v>
      </c>
      <c r="I137" t="s">
        <v>33</v>
      </c>
      <c r="K137" s="9">
        <v>44815</v>
      </c>
      <c r="L137" t="s">
        <v>21</v>
      </c>
      <c r="M137">
        <v>20</v>
      </c>
      <c r="R137" s="7" t="str">
        <f>IF(EDATE(September[[#This Row],[Closed Date]],1)=31,"",EDATE(September[[#This Row],[Closed Date]],1))</f>
        <v/>
      </c>
    </row>
    <row r="138" spans="1:19" x14ac:dyDescent="0.25">
      <c r="A138" s="6" t="s">
        <v>257</v>
      </c>
      <c r="B138" s="13">
        <v>75201</v>
      </c>
      <c r="E138" t="s">
        <v>274</v>
      </c>
      <c r="F138" t="s">
        <v>23</v>
      </c>
      <c r="G138">
        <v>1</v>
      </c>
      <c r="H138" t="s">
        <v>30</v>
      </c>
      <c r="I138" t="s">
        <v>34</v>
      </c>
      <c r="K138" s="9">
        <v>44815</v>
      </c>
      <c r="L138" t="s">
        <v>21</v>
      </c>
      <c r="R138" s="7" t="str">
        <f>IF(EDATE(September[[#This Row],[Closed Date]],1)=31,"",EDATE(September[[#This Row],[Closed Date]],1))</f>
        <v/>
      </c>
    </row>
    <row r="139" spans="1:19" x14ac:dyDescent="0.25">
      <c r="A139" s="6" t="s">
        <v>98</v>
      </c>
      <c r="B139" s="13">
        <v>75253</v>
      </c>
      <c r="E139" t="s">
        <v>286</v>
      </c>
      <c r="F139" t="s">
        <v>23</v>
      </c>
      <c r="G139">
        <v>8</v>
      </c>
      <c r="H139" t="s">
        <v>32</v>
      </c>
      <c r="I139" t="s">
        <v>34</v>
      </c>
      <c r="K139" s="9">
        <v>44815</v>
      </c>
      <c r="L139" t="s">
        <v>21</v>
      </c>
      <c r="R139" s="7" t="str">
        <f>IF(EDATE(September[[#This Row],[Closed Date]],1)=31,"",EDATE(September[[#This Row],[Closed Date]],1))</f>
        <v/>
      </c>
    </row>
    <row r="140" spans="1:19" x14ac:dyDescent="0.25">
      <c r="A140" s="6" t="s">
        <v>85</v>
      </c>
      <c r="B140" s="13">
        <v>75218</v>
      </c>
      <c r="E140" t="s">
        <v>271</v>
      </c>
      <c r="F140" t="s">
        <v>22</v>
      </c>
      <c r="G140">
        <v>8</v>
      </c>
      <c r="H140" t="s">
        <v>30</v>
      </c>
      <c r="I140" t="s">
        <v>31</v>
      </c>
      <c r="K140" s="9">
        <v>44815</v>
      </c>
      <c r="L140" t="s">
        <v>20</v>
      </c>
      <c r="Q140" s="7">
        <v>44815</v>
      </c>
      <c r="R140" s="7">
        <f>IF(EDATE(September[[#This Row],[Closed Date]],1)=31,"",EDATE(September[[#This Row],[Closed Date]],1))</f>
        <v>44845</v>
      </c>
      <c r="S140" t="s">
        <v>20</v>
      </c>
    </row>
    <row r="141" spans="1:19" x14ac:dyDescent="0.25">
      <c r="A141" s="6" t="s">
        <v>157</v>
      </c>
      <c r="B141" s="13">
        <v>75240</v>
      </c>
      <c r="E141" t="s">
        <v>275</v>
      </c>
      <c r="F141" t="s">
        <v>22</v>
      </c>
      <c r="G141">
        <v>2</v>
      </c>
      <c r="H141" t="s">
        <v>28</v>
      </c>
      <c r="I141" t="s">
        <v>31</v>
      </c>
      <c r="K141" s="9">
        <v>44815</v>
      </c>
      <c r="L141" t="s">
        <v>20</v>
      </c>
      <c r="Q141" s="7">
        <v>44815</v>
      </c>
      <c r="R141" s="7">
        <f>IF(EDATE(September[[#This Row],[Closed Date]],1)=31,"",EDATE(September[[#This Row],[Closed Date]],1))</f>
        <v>44845</v>
      </c>
      <c r="S141" t="s">
        <v>20</v>
      </c>
    </row>
    <row r="142" spans="1:19" x14ac:dyDescent="0.25">
      <c r="A142" s="6" t="s">
        <v>230</v>
      </c>
      <c r="B142" s="13">
        <v>75220</v>
      </c>
      <c r="E142" t="s">
        <v>287</v>
      </c>
      <c r="F142" t="s">
        <v>23</v>
      </c>
      <c r="G142">
        <v>5</v>
      </c>
      <c r="H142" t="s">
        <v>28</v>
      </c>
      <c r="I142" t="s">
        <v>53</v>
      </c>
      <c r="J142" t="s">
        <v>39</v>
      </c>
      <c r="K142" s="9">
        <v>44816</v>
      </c>
      <c r="L142" t="s">
        <v>21</v>
      </c>
      <c r="M142">
        <v>28</v>
      </c>
      <c r="R142" s="7" t="str">
        <f>IF(EDATE(September[[#This Row],[Closed Date]],1)=31,"",EDATE(September[[#This Row],[Closed Date]],1))</f>
        <v/>
      </c>
    </row>
    <row r="143" spans="1:19" x14ac:dyDescent="0.25">
      <c r="A143" s="6" t="s">
        <v>118</v>
      </c>
      <c r="B143" s="13">
        <v>75237</v>
      </c>
      <c r="E143" t="s">
        <v>318</v>
      </c>
      <c r="F143" t="s">
        <v>22</v>
      </c>
      <c r="G143">
        <v>4</v>
      </c>
      <c r="H143" t="s">
        <v>29</v>
      </c>
      <c r="I143" t="s">
        <v>34</v>
      </c>
      <c r="J143" t="s">
        <v>44</v>
      </c>
      <c r="K143" s="9">
        <v>44816</v>
      </c>
      <c r="L143" t="s">
        <v>21</v>
      </c>
      <c r="R143" s="7" t="str">
        <f>IF(EDATE(September[[#This Row],[Closed Date]],1)=31,"",EDATE(September[[#This Row],[Closed Date]],1))</f>
        <v/>
      </c>
    </row>
    <row r="144" spans="1:19" x14ac:dyDescent="0.25">
      <c r="A144" s="6" t="s">
        <v>177</v>
      </c>
      <c r="B144" s="13">
        <v>75207</v>
      </c>
      <c r="E144" t="s">
        <v>287</v>
      </c>
      <c r="F144" t="s">
        <v>22</v>
      </c>
      <c r="G144">
        <v>3</v>
      </c>
      <c r="H144" t="s">
        <v>29</v>
      </c>
      <c r="I144" t="s">
        <v>33</v>
      </c>
      <c r="J144" t="s">
        <v>43</v>
      </c>
      <c r="K144" s="9">
        <v>44816</v>
      </c>
      <c r="L144" t="s">
        <v>20</v>
      </c>
      <c r="M144">
        <v>35</v>
      </c>
      <c r="O144" t="s">
        <v>326</v>
      </c>
      <c r="P144">
        <v>300</v>
      </c>
      <c r="Q144" s="7">
        <v>44821</v>
      </c>
      <c r="R144" s="7">
        <f>IF(EDATE(September[[#This Row],[Closed Date]],1)=31,"",EDATE(September[[#This Row],[Closed Date]],1))</f>
        <v>44851</v>
      </c>
      <c r="S144" t="s">
        <v>20</v>
      </c>
    </row>
    <row r="145" spans="1:19" x14ac:dyDescent="0.25">
      <c r="A145" s="6" t="s">
        <v>65</v>
      </c>
      <c r="B145" s="13">
        <v>75230</v>
      </c>
      <c r="E145" t="s">
        <v>310</v>
      </c>
      <c r="F145" t="s">
        <v>23</v>
      </c>
      <c r="G145">
        <v>7</v>
      </c>
      <c r="H145" t="s">
        <v>28</v>
      </c>
      <c r="I145" t="s">
        <v>31</v>
      </c>
      <c r="J145" t="s">
        <v>36</v>
      </c>
      <c r="K145" s="9">
        <v>44816</v>
      </c>
      <c r="L145" t="s">
        <v>20</v>
      </c>
      <c r="Q145" s="7">
        <v>44816</v>
      </c>
      <c r="R145" s="7">
        <f>IF(EDATE(September[[#This Row],[Closed Date]],1)=31,"",EDATE(September[[#This Row],[Closed Date]],1))</f>
        <v>44846</v>
      </c>
      <c r="S145" t="s">
        <v>20</v>
      </c>
    </row>
    <row r="146" spans="1:19" x14ac:dyDescent="0.25">
      <c r="A146" s="6" t="s">
        <v>96</v>
      </c>
      <c r="B146" s="13">
        <v>75206</v>
      </c>
      <c r="E146" t="s">
        <v>281</v>
      </c>
      <c r="F146" t="s">
        <v>22</v>
      </c>
      <c r="G146">
        <v>2</v>
      </c>
      <c r="H146" t="s">
        <v>28</v>
      </c>
      <c r="I146" t="s">
        <v>31</v>
      </c>
      <c r="J146" t="s">
        <v>36</v>
      </c>
      <c r="K146" s="9">
        <v>44816</v>
      </c>
      <c r="L146" t="s">
        <v>20</v>
      </c>
      <c r="Q146" s="7">
        <v>44816</v>
      </c>
      <c r="R146" s="7">
        <f>IF(EDATE(September[[#This Row],[Closed Date]],1)=31,"",EDATE(September[[#This Row],[Closed Date]],1))</f>
        <v>44846</v>
      </c>
      <c r="S146" t="s">
        <v>20</v>
      </c>
    </row>
    <row r="147" spans="1:19" x14ac:dyDescent="0.25">
      <c r="A147" s="6" t="s">
        <v>103</v>
      </c>
      <c r="B147" s="13">
        <v>75201</v>
      </c>
      <c r="E147" t="s">
        <v>298</v>
      </c>
      <c r="F147" t="s">
        <v>23</v>
      </c>
      <c r="G147">
        <v>6</v>
      </c>
      <c r="H147" t="s">
        <v>28</v>
      </c>
      <c r="I147" t="s">
        <v>33</v>
      </c>
      <c r="K147" s="9">
        <v>44816</v>
      </c>
      <c r="L147" t="s">
        <v>21</v>
      </c>
      <c r="M147">
        <v>21</v>
      </c>
      <c r="R147" s="7" t="str">
        <f>IF(EDATE(September[[#This Row],[Closed Date]],1)=31,"",EDATE(September[[#This Row],[Closed Date]],1))</f>
        <v/>
      </c>
    </row>
    <row r="148" spans="1:19" x14ac:dyDescent="0.25">
      <c r="A148" s="6" t="s">
        <v>83</v>
      </c>
      <c r="B148" s="13">
        <v>75220</v>
      </c>
      <c r="E148" t="s">
        <v>273</v>
      </c>
      <c r="F148" t="s">
        <v>23</v>
      </c>
      <c r="G148">
        <v>4</v>
      </c>
      <c r="H148" t="s">
        <v>32</v>
      </c>
      <c r="I148" t="s">
        <v>53</v>
      </c>
      <c r="K148" s="9">
        <v>44816</v>
      </c>
      <c r="L148" t="s">
        <v>21</v>
      </c>
      <c r="M148">
        <v>21</v>
      </c>
      <c r="R148" s="7" t="str">
        <f>IF(EDATE(September[[#This Row],[Closed Date]],1)=31,"",EDATE(September[[#This Row],[Closed Date]],1))</f>
        <v/>
      </c>
    </row>
    <row r="149" spans="1:19" x14ac:dyDescent="0.25">
      <c r="A149" s="6" t="s">
        <v>89</v>
      </c>
      <c r="B149" s="13">
        <v>75241</v>
      </c>
      <c r="E149" t="s">
        <v>288</v>
      </c>
      <c r="F149" t="s">
        <v>23</v>
      </c>
      <c r="G149">
        <v>8</v>
      </c>
      <c r="H149" t="s">
        <v>28</v>
      </c>
      <c r="I149" t="s">
        <v>31</v>
      </c>
      <c r="K149" s="9">
        <v>44816</v>
      </c>
      <c r="L149" t="s">
        <v>20</v>
      </c>
      <c r="Q149" s="7">
        <v>44816</v>
      </c>
      <c r="R149" s="7">
        <f>IF(EDATE(September[[#This Row],[Closed Date]],1)=31,"",EDATE(September[[#This Row],[Closed Date]],1))</f>
        <v>44846</v>
      </c>
      <c r="S149" t="s">
        <v>20</v>
      </c>
    </row>
    <row r="150" spans="1:19" x14ac:dyDescent="0.25">
      <c r="A150" s="6" t="s">
        <v>226</v>
      </c>
      <c r="B150" s="13">
        <v>75219</v>
      </c>
      <c r="E150" t="s">
        <v>298</v>
      </c>
      <c r="F150" t="s">
        <v>23</v>
      </c>
      <c r="G150">
        <v>5</v>
      </c>
      <c r="H150" t="s">
        <v>28</v>
      </c>
      <c r="I150" t="s">
        <v>31</v>
      </c>
      <c r="K150" s="9">
        <v>44816</v>
      </c>
      <c r="L150" t="s">
        <v>20</v>
      </c>
      <c r="Q150" s="7">
        <v>44816</v>
      </c>
      <c r="R150" s="7">
        <f>IF(EDATE(September[[#This Row],[Closed Date]],1)=31,"",EDATE(September[[#This Row],[Closed Date]],1))</f>
        <v>44846</v>
      </c>
      <c r="S150" t="s">
        <v>20</v>
      </c>
    </row>
    <row r="151" spans="1:19" x14ac:dyDescent="0.25">
      <c r="A151" s="6" t="s">
        <v>255</v>
      </c>
      <c r="B151" s="13">
        <v>75216</v>
      </c>
      <c r="E151" t="s">
        <v>58</v>
      </c>
      <c r="F151" t="s">
        <v>23</v>
      </c>
      <c r="G151">
        <v>1</v>
      </c>
      <c r="H151" t="s">
        <v>28</v>
      </c>
      <c r="I151" t="s">
        <v>31</v>
      </c>
      <c r="K151" s="9">
        <v>44816</v>
      </c>
      <c r="L151" t="s">
        <v>20</v>
      </c>
      <c r="Q151" s="7">
        <v>44816</v>
      </c>
      <c r="R151" s="7">
        <f>IF(EDATE(September[[#This Row],[Closed Date]],1)=31,"",EDATE(September[[#This Row],[Closed Date]],1))</f>
        <v>44846</v>
      </c>
      <c r="S151" t="s">
        <v>20</v>
      </c>
    </row>
    <row r="152" spans="1:19" x14ac:dyDescent="0.25">
      <c r="A152" s="6" t="s">
        <v>71</v>
      </c>
      <c r="B152" s="13">
        <v>75217</v>
      </c>
      <c r="E152" t="s">
        <v>317</v>
      </c>
      <c r="F152" t="s">
        <v>23</v>
      </c>
      <c r="G152">
        <v>7</v>
      </c>
      <c r="H152" t="s">
        <v>32</v>
      </c>
      <c r="I152" t="s">
        <v>31</v>
      </c>
      <c r="K152" s="9">
        <v>44816</v>
      </c>
      <c r="L152" t="s">
        <v>20</v>
      </c>
      <c r="Q152" s="7">
        <v>44816</v>
      </c>
      <c r="R152" s="7">
        <f>IF(EDATE(September[[#This Row],[Closed Date]],1)=31,"",EDATE(September[[#This Row],[Closed Date]],1))</f>
        <v>44846</v>
      </c>
      <c r="S152" t="s">
        <v>20</v>
      </c>
    </row>
    <row r="153" spans="1:19" x14ac:dyDescent="0.25">
      <c r="A153" s="6" t="s">
        <v>87</v>
      </c>
      <c r="B153" s="13">
        <v>75238</v>
      </c>
      <c r="E153" t="s">
        <v>311</v>
      </c>
      <c r="F153" t="s">
        <v>22</v>
      </c>
      <c r="G153">
        <v>0.5</v>
      </c>
      <c r="H153" t="s">
        <v>29</v>
      </c>
      <c r="I153" t="s">
        <v>34</v>
      </c>
      <c r="K153" s="9">
        <v>44816</v>
      </c>
      <c r="L153" t="s">
        <v>20</v>
      </c>
      <c r="N153" t="s">
        <v>49</v>
      </c>
      <c r="Q153" s="7">
        <v>44822</v>
      </c>
      <c r="R153" s="7">
        <f>IF(EDATE(September[[#This Row],[Closed Date]],1)=31,"",EDATE(September[[#This Row],[Closed Date]],1))</f>
        <v>44852</v>
      </c>
      <c r="S153" t="s">
        <v>20</v>
      </c>
    </row>
    <row r="154" spans="1:19" x14ac:dyDescent="0.25">
      <c r="A154" s="6" t="s">
        <v>98</v>
      </c>
      <c r="B154" s="13">
        <v>75216</v>
      </c>
      <c r="E154" t="s">
        <v>319</v>
      </c>
      <c r="F154" t="s">
        <v>22</v>
      </c>
      <c r="G154">
        <v>1</v>
      </c>
      <c r="H154" t="s">
        <v>32</v>
      </c>
      <c r="I154" t="s">
        <v>34</v>
      </c>
      <c r="J154" t="s">
        <v>52</v>
      </c>
      <c r="K154" s="9">
        <v>44817</v>
      </c>
      <c r="L154" t="s">
        <v>21</v>
      </c>
      <c r="R154" s="7" t="str">
        <f>IF(EDATE(September[[#This Row],[Closed Date]],1)=31,"",EDATE(September[[#This Row],[Closed Date]],1))</f>
        <v/>
      </c>
    </row>
    <row r="155" spans="1:19" x14ac:dyDescent="0.25">
      <c r="A155" s="6" t="s">
        <v>247</v>
      </c>
      <c r="B155" s="13">
        <v>75232</v>
      </c>
      <c r="E155" t="s">
        <v>319</v>
      </c>
      <c r="F155" t="s">
        <v>23</v>
      </c>
      <c r="G155">
        <v>4</v>
      </c>
      <c r="H155" t="s">
        <v>32</v>
      </c>
      <c r="I155" t="s">
        <v>34</v>
      </c>
      <c r="J155" t="s">
        <v>52</v>
      </c>
      <c r="K155" s="9">
        <v>44817</v>
      </c>
      <c r="L155" t="s">
        <v>20</v>
      </c>
      <c r="N155" t="s">
        <v>47</v>
      </c>
      <c r="Q155" s="7">
        <v>44821</v>
      </c>
      <c r="R155" s="7">
        <f>IF(EDATE(September[[#This Row],[Closed Date]],1)=31,"",EDATE(September[[#This Row],[Closed Date]],1))</f>
        <v>44851</v>
      </c>
      <c r="S155" t="s">
        <v>20</v>
      </c>
    </row>
    <row r="156" spans="1:19" x14ac:dyDescent="0.25">
      <c r="A156" s="6" t="s">
        <v>121</v>
      </c>
      <c r="B156" s="13">
        <v>75201</v>
      </c>
      <c r="E156" t="s">
        <v>299</v>
      </c>
      <c r="F156" t="s">
        <v>23</v>
      </c>
      <c r="G156">
        <v>3</v>
      </c>
      <c r="H156" t="s">
        <v>28</v>
      </c>
      <c r="I156" t="s">
        <v>33</v>
      </c>
      <c r="J156" t="s">
        <v>42</v>
      </c>
      <c r="K156" s="9">
        <v>44817</v>
      </c>
      <c r="L156" t="s">
        <v>21</v>
      </c>
      <c r="M156">
        <v>16</v>
      </c>
      <c r="R156" s="7" t="str">
        <f>IF(EDATE(September[[#This Row],[Closed Date]],1)=31,"",EDATE(September[[#This Row],[Closed Date]],1))</f>
        <v/>
      </c>
    </row>
    <row r="157" spans="1:19" x14ac:dyDescent="0.25">
      <c r="A157" s="6" t="s">
        <v>69</v>
      </c>
      <c r="B157" s="13">
        <v>75287</v>
      </c>
      <c r="E157" t="s">
        <v>274</v>
      </c>
      <c r="F157" t="s">
        <v>22</v>
      </c>
      <c r="G157">
        <v>1</v>
      </c>
      <c r="H157" t="s">
        <v>28</v>
      </c>
      <c r="I157" t="s">
        <v>33</v>
      </c>
      <c r="J157" t="s">
        <v>40</v>
      </c>
      <c r="K157" s="9">
        <v>44817</v>
      </c>
      <c r="L157" t="s">
        <v>21</v>
      </c>
      <c r="M157">
        <v>16</v>
      </c>
      <c r="R157" s="7" t="str">
        <f>IF(EDATE(September[[#This Row],[Closed Date]],1)=31,"",EDATE(September[[#This Row],[Closed Date]],1))</f>
        <v/>
      </c>
    </row>
    <row r="158" spans="1:19" x14ac:dyDescent="0.25">
      <c r="A158" s="6" t="s">
        <v>173</v>
      </c>
      <c r="B158" s="13">
        <v>75217</v>
      </c>
      <c r="E158" t="s">
        <v>291</v>
      </c>
      <c r="F158" t="s">
        <v>22</v>
      </c>
      <c r="G158">
        <v>10</v>
      </c>
      <c r="H158" t="s">
        <v>29</v>
      </c>
      <c r="I158" t="s">
        <v>34</v>
      </c>
      <c r="J158" t="s">
        <v>44</v>
      </c>
      <c r="K158" s="9">
        <v>44817</v>
      </c>
      <c r="L158" t="s">
        <v>21</v>
      </c>
      <c r="R158" s="7" t="str">
        <f>IF(EDATE(September[[#This Row],[Closed Date]],1)=31,"",EDATE(September[[#This Row],[Closed Date]],1))</f>
        <v/>
      </c>
    </row>
    <row r="159" spans="1:19" x14ac:dyDescent="0.25">
      <c r="A159" s="6" t="s">
        <v>82</v>
      </c>
      <c r="B159" s="6">
        <v>75287</v>
      </c>
      <c r="E159" t="s">
        <v>298</v>
      </c>
      <c r="F159" t="s">
        <v>23</v>
      </c>
      <c r="G159">
        <v>5</v>
      </c>
      <c r="H159" t="s">
        <v>28</v>
      </c>
      <c r="I159" t="s">
        <v>31</v>
      </c>
      <c r="J159" t="s">
        <v>36</v>
      </c>
      <c r="K159" s="9">
        <v>44817</v>
      </c>
      <c r="L159" t="s">
        <v>20</v>
      </c>
      <c r="Q159" s="7">
        <v>44817</v>
      </c>
      <c r="R159" s="7">
        <f>IF(EDATE(September[[#This Row],[Closed Date]],1)=31,"",EDATE(September[[#This Row],[Closed Date]],1))</f>
        <v>44847</v>
      </c>
      <c r="S159" t="s">
        <v>20</v>
      </c>
    </row>
    <row r="160" spans="1:19" x14ac:dyDescent="0.25">
      <c r="A160" s="6" t="s">
        <v>133</v>
      </c>
      <c r="B160" s="6">
        <v>75235</v>
      </c>
      <c r="E160" t="s">
        <v>277</v>
      </c>
      <c r="F160" t="s">
        <v>22</v>
      </c>
      <c r="G160">
        <v>4</v>
      </c>
      <c r="H160" t="s">
        <v>28</v>
      </c>
      <c r="I160" t="s">
        <v>53</v>
      </c>
      <c r="J160" t="s">
        <v>36</v>
      </c>
      <c r="K160" s="9">
        <v>44817</v>
      </c>
      <c r="L160" t="s">
        <v>20</v>
      </c>
      <c r="M160">
        <v>33</v>
      </c>
      <c r="N160" t="s">
        <v>54</v>
      </c>
      <c r="O160">
        <v>85</v>
      </c>
      <c r="P160">
        <v>50</v>
      </c>
      <c r="Q160" s="7">
        <v>44823</v>
      </c>
      <c r="R160" s="7">
        <f>IF(EDATE(September[[#This Row],[Closed Date]],1)=31,"",EDATE(September[[#This Row],[Closed Date]],1))</f>
        <v>44853</v>
      </c>
      <c r="S160" t="s">
        <v>20</v>
      </c>
    </row>
    <row r="161" spans="1:19" x14ac:dyDescent="0.25">
      <c r="A161" s="6" t="s">
        <v>110</v>
      </c>
      <c r="B161" s="6">
        <v>75080</v>
      </c>
      <c r="E161" t="s">
        <v>307</v>
      </c>
      <c r="F161" t="s">
        <v>22</v>
      </c>
      <c r="G161">
        <v>3</v>
      </c>
      <c r="H161" t="s">
        <v>32</v>
      </c>
      <c r="I161" t="s">
        <v>34</v>
      </c>
      <c r="K161" s="9">
        <v>44817</v>
      </c>
      <c r="L161" t="s">
        <v>21</v>
      </c>
      <c r="R161" s="7" t="str">
        <f>IF(EDATE(September[[#This Row],[Closed Date]],1)=31,"",EDATE(September[[#This Row],[Closed Date]],1))</f>
        <v/>
      </c>
    </row>
    <row r="162" spans="1:19" x14ac:dyDescent="0.25">
      <c r="A162" s="6" t="s">
        <v>107</v>
      </c>
      <c r="B162" s="6">
        <v>75229</v>
      </c>
      <c r="E162" t="s">
        <v>301</v>
      </c>
      <c r="F162" t="s">
        <v>22</v>
      </c>
      <c r="G162">
        <v>5</v>
      </c>
      <c r="H162" t="s">
        <v>28</v>
      </c>
      <c r="I162" t="s">
        <v>31</v>
      </c>
      <c r="J162" t="s">
        <v>41</v>
      </c>
      <c r="K162" s="9">
        <v>44818</v>
      </c>
      <c r="L162" t="s">
        <v>20</v>
      </c>
      <c r="Q162" s="7">
        <v>44818</v>
      </c>
      <c r="R162" s="7">
        <f>IF(EDATE(September[[#This Row],[Closed Date]],1)=31,"",EDATE(September[[#This Row],[Closed Date]],1))</f>
        <v>44848</v>
      </c>
      <c r="S162" t="s">
        <v>20</v>
      </c>
    </row>
    <row r="163" spans="1:19" x14ac:dyDescent="0.25">
      <c r="A163" s="6" t="s">
        <v>120</v>
      </c>
      <c r="B163" s="6">
        <v>75254</v>
      </c>
      <c r="E163" t="s">
        <v>283</v>
      </c>
      <c r="F163" t="s">
        <v>22</v>
      </c>
      <c r="G163">
        <v>6</v>
      </c>
      <c r="H163" t="s">
        <v>28</v>
      </c>
      <c r="I163" t="s">
        <v>33</v>
      </c>
      <c r="J163" t="s">
        <v>42</v>
      </c>
      <c r="K163" s="9">
        <v>44818</v>
      </c>
      <c r="L163" t="s">
        <v>21</v>
      </c>
      <c r="M163">
        <v>20</v>
      </c>
      <c r="R163" s="7" t="str">
        <f>IF(EDATE(September[[#This Row],[Closed Date]],1)=31,"",EDATE(September[[#This Row],[Closed Date]],1))</f>
        <v/>
      </c>
    </row>
    <row r="164" spans="1:19" x14ac:dyDescent="0.25">
      <c r="A164" s="6" t="s">
        <v>87</v>
      </c>
      <c r="B164" s="6">
        <v>75208</v>
      </c>
      <c r="E164" t="s">
        <v>274</v>
      </c>
      <c r="F164" t="s">
        <v>22</v>
      </c>
      <c r="G164">
        <v>7</v>
      </c>
      <c r="H164" t="s">
        <v>28</v>
      </c>
      <c r="I164" t="s">
        <v>53</v>
      </c>
      <c r="J164" t="s">
        <v>42</v>
      </c>
      <c r="K164" s="9">
        <v>44818</v>
      </c>
      <c r="L164" t="s">
        <v>21</v>
      </c>
      <c r="M164">
        <v>25</v>
      </c>
      <c r="R164" s="7" t="str">
        <f>IF(EDATE(September[[#This Row],[Closed Date]],1)=31,"",EDATE(September[[#This Row],[Closed Date]],1))</f>
        <v/>
      </c>
    </row>
    <row r="165" spans="1:19" x14ac:dyDescent="0.25">
      <c r="A165" s="6" t="s">
        <v>177</v>
      </c>
      <c r="B165" s="6">
        <v>75237</v>
      </c>
      <c r="E165" t="s">
        <v>280</v>
      </c>
      <c r="F165" t="s">
        <v>22</v>
      </c>
      <c r="G165">
        <v>10</v>
      </c>
      <c r="H165" t="s">
        <v>28</v>
      </c>
      <c r="I165" t="s">
        <v>53</v>
      </c>
      <c r="J165" t="s">
        <v>40</v>
      </c>
      <c r="K165" s="9">
        <v>44818</v>
      </c>
      <c r="L165" t="s">
        <v>21</v>
      </c>
      <c r="M165">
        <v>23</v>
      </c>
      <c r="R165" s="7" t="str">
        <f>IF(EDATE(September[[#This Row],[Closed Date]],1)=31,"",EDATE(September[[#This Row],[Closed Date]],1))</f>
        <v/>
      </c>
    </row>
    <row r="166" spans="1:19" x14ac:dyDescent="0.25">
      <c r="A166" s="6" t="s">
        <v>193</v>
      </c>
      <c r="B166" s="6">
        <v>75203</v>
      </c>
      <c r="E166" t="s">
        <v>297</v>
      </c>
      <c r="F166" t="s">
        <v>22</v>
      </c>
      <c r="G166">
        <v>3</v>
      </c>
      <c r="H166" t="s">
        <v>28</v>
      </c>
      <c r="I166" t="s">
        <v>33</v>
      </c>
      <c r="J166" t="s">
        <v>40</v>
      </c>
      <c r="K166" s="9">
        <v>44818</v>
      </c>
      <c r="L166" t="s">
        <v>20</v>
      </c>
      <c r="M166">
        <v>25</v>
      </c>
      <c r="N166" t="s">
        <v>320</v>
      </c>
      <c r="O166">
        <v>50</v>
      </c>
      <c r="P166">
        <v>400</v>
      </c>
      <c r="Q166" s="7">
        <v>44822</v>
      </c>
      <c r="R166" s="7">
        <f>IF(EDATE(September[[#This Row],[Closed Date]],1)=31,"",EDATE(September[[#This Row],[Closed Date]],1))</f>
        <v>44852</v>
      </c>
      <c r="S166" t="s">
        <v>20</v>
      </c>
    </row>
    <row r="167" spans="1:19" x14ac:dyDescent="0.25">
      <c r="A167" s="6" t="s">
        <v>160</v>
      </c>
      <c r="B167" s="6">
        <v>75218</v>
      </c>
      <c r="E167" t="s">
        <v>283</v>
      </c>
      <c r="F167" t="s">
        <v>22</v>
      </c>
      <c r="G167">
        <v>3</v>
      </c>
      <c r="H167" t="s">
        <v>29</v>
      </c>
      <c r="I167" t="s">
        <v>33</v>
      </c>
      <c r="J167" t="s">
        <v>44</v>
      </c>
      <c r="K167" s="9">
        <v>44818</v>
      </c>
      <c r="L167" t="s">
        <v>21</v>
      </c>
      <c r="M167">
        <v>21</v>
      </c>
      <c r="R167" s="7" t="str">
        <f>IF(EDATE(September[[#This Row],[Closed Date]],1)=31,"",EDATE(September[[#This Row],[Closed Date]],1))</f>
        <v/>
      </c>
    </row>
    <row r="168" spans="1:19" x14ac:dyDescent="0.25">
      <c r="A168" s="6" t="s">
        <v>94</v>
      </c>
      <c r="B168" s="6">
        <v>75226</v>
      </c>
      <c r="E168" t="s">
        <v>297</v>
      </c>
      <c r="F168" t="s">
        <v>23</v>
      </c>
      <c r="G168">
        <v>5</v>
      </c>
      <c r="H168" t="s">
        <v>28</v>
      </c>
      <c r="I168" t="s">
        <v>53</v>
      </c>
      <c r="J168" t="s">
        <v>36</v>
      </c>
      <c r="K168" s="9">
        <v>44818</v>
      </c>
      <c r="L168" t="s">
        <v>21</v>
      </c>
      <c r="M168">
        <v>28</v>
      </c>
      <c r="R168" s="7" t="str">
        <f>IF(EDATE(September[[#This Row],[Closed Date]],1)=31,"",EDATE(September[[#This Row],[Closed Date]],1))</f>
        <v/>
      </c>
    </row>
    <row r="169" spans="1:19" x14ac:dyDescent="0.25">
      <c r="A169" s="6" t="s">
        <v>160</v>
      </c>
      <c r="B169" s="6">
        <v>75228</v>
      </c>
      <c r="E169" t="s">
        <v>313</v>
      </c>
      <c r="F169" t="s">
        <v>22</v>
      </c>
      <c r="G169">
        <v>4</v>
      </c>
      <c r="H169" t="s">
        <v>28</v>
      </c>
      <c r="I169" t="s">
        <v>53</v>
      </c>
      <c r="J169" t="s">
        <v>38</v>
      </c>
      <c r="K169" s="9">
        <v>44818</v>
      </c>
      <c r="L169" t="s">
        <v>21</v>
      </c>
      <c r="M169">
        <v>29</v>
      </c>
      <c r="R169" s="7" t="str">
        <f>IF(EDATE(September[[#This Row],[Closed Date]],1)=31,"",EDATE(September[[#This Row],[Closed Date]],1))</f>
        <v/>
      </c>
    </row>
    <row r="170" spans="1:19" x14ac:dyDescent="0.25">
      <c r="A170" s="6" t="s">
        <v>95</v>
      </c>
      <c r="B170" s="6">
        <v>75231</v>
      </c>
      <c r="E170" t="s">
        <v>291</v>
      </c>
      <c r="F170" t="s">
        <v>23</v>
      </c>
      <c r="G170">
        <v>3</v>
      </c>
      <c r="H170" t="s">
        <v>28</v>
      </c>
      <c r="I170" t="s">
        <v>53</v>
      </c>
      <c r="J170" t="s">
        <v>38</v>
      </c>
      <c r="K170" s="9">
        <v>44818</v>
      </c>
      <c r="L170" t="s">
        <v>20</v>
      </c>
      <c r="M170">
        <v>36</v>
      </c>
      <c r="N170" t="s">
        <v>54</v>
      </c>
      <c r="O170">
        <v>99</v>
      </c>
      <c r="P170">
        <v>40</v>
      </c>
      <c r="Q170" s="7">
        <v>44823</v>
      </c>
      <c r="R170" s="7">
        <f>IF(EDATE(September[[#This Row],[Closed Date]],1)=31,"",EDATE(September[[#This Row],[Closed Date]],1))</f>
        <v>44853</v>
      </c>
      <c r="S170" t="s">
        <v>20</v>
      </c>
    </row>
    <row r="171" spans="1:19" x14ac:dyDescent="0.25">
      <c r="A171" s="6" t="s">
        <v>247</v>
      </c>
      <c r="B171" s="6">
        <v>75215</v>
      </c>
      <c r="E171" t="s">
        <v>312</v>
      </c>
      <c r="F171" t="s">
        <v>22</v>
      </c>
      <c r="G171">
        <v>6</v>
      </c>
      <c r="H171" t="s">
        <v>32</v>
      </c>
      <c r="I171" t="s">
        <v>33</v>
      </c>
      <c r="K171" s="9">
        <v>44818</v>
      </c>
      <c r="L171" t="s">
        <v>21</v>
      </c>
      <c r="M171">
        <v>21</v>
      </c>
      <c r="R171" s="7" t="str">
        <f>IF(EDATE(September[[#This Row],[Closed Date]],1)=31,"",EDATE(September[[#This Row],[Closed Date]],1))</f>
        <v/>
      </c>
    </row>
    <row r="172" spans="1:19" x14ac:dyDescent="0.25">
      <c r="A172" s="6" t="s">
        <v>62</v>
      </c>
      <c r="B172" s="6">
        <v>75080</v>
      </c>
      <c r="E172" t="s">
        <v>290</v>
      </c>
      <c r="F172" t="s">
        <v>22</v>
      </c>
      <c r="G172">
        <v>1</v>
      </c>
      <c r="H172" t="s">
        <v>28</v>
      </c>
      <c r="I172" t="s">
        <v>53</v>
      </c>
      <c r="K172" s="9">
        <v>44818</v>
      </c>
      <c r="L172" t="s">
        <v>21</v>
      </c>
      <c r="M172">
        <v>24</v>
      </c>
      <c r="R172" s="7" t="str">
        <f>IF(EDATE(September[[#This Row],[Closed Date]],1)=31,"",EDATE(September[[#This Row],[Closed Date]],1))</f>
        <v/>
      </c>
    </row>
    <row r="173" spans="1:19" x14ac:dyDescent="0.25">
      <c r="A173" s="6" t="s">
        <v>192</v>
      </c>
      <c r="B173" s="6">
        <v>75205</v>
      </c>
      <c r="E173" t="s">
        <v>288</v>
      </c>
      <c r="F173" t="s">
        <v>22</v>
      </c>
      <c r="G173">
        <v>1</v>
      </c>
      <c r="H173" t="s">
        <v>28</v>
      </c>
      <c r="I173" t="s">
        <v>31</v>
      </c>
      <c r="K173" s="9">
        <v>44818</v>
      </c>
      <c r="L173" t="s">
        <v>20</v>
      </c>
      <c r="Q173" s="7">
        <v>44818</v>
      </c>
      <c r="R173" s="7">
        <f>IF(EDATE(September[[#This Row],[Closed Date]],1)=31,"",EDATE(September[[#This Row],[Closed Date]],1))</f>
        <v>44848</v>
      </c>
      <c r="S173" t="s">
        <v>20</v>
      </c>
    </row>
    <row r="174" spans="1:19" x14ac:dyDescent="0.25">
      <c r="A174" s="6" t="s">
        <v>61</v>
      </c>
      <c r="B174" s="6">
        <v>75254</v>
      </c>
      <c r="E174" t="s">
        <v>265</v>
      </c>
      <c r="F174" t="s">
        <v>22</v>
      </c>
      <c r="G174">
        <v>1</v>
      </c>
      <c r="H174" t="s">
        <v>32</v>
      </c>
      <c r="I174" t="s">
        <v>31</v>
      </c>
      <c r="K174" s="9">
        <v>44818</v>
      </c>
      <c r="L174" t="s">
        <v>20</v>
      </c>
      <c r="Q174" s="7">
        <v>44818</v>
      </c>
      <c r="R174" s="7">
        <f>IF(EDATE(September[[#This Row],[Closed Date]],1)=31,"",EDATE(September[[#This Row],[Closed Date]],1))</f>
        <v>44848</v>
      </c>
      <c r="S174" t="s">
        <v>20</v>
      </c>
    </row>
    <row r="175" spans="1:19" x14ac:dyDescent="0.25">
      <c r="A175" s="6" t="s">
        <v>87</v>
      </c>
      <c r="B175" s="6">
        <v>75240</v>
      </c>
      <c r="E175" t="s">
        <v>305</v>
      </c>
      <c r="F175" t="s">
        <v>23</v>
      </c>
      <c r="G175">
        <v>4</v>
      </c>
      <c r="H175" t="s">
        <v>28</v>
      </c>
      <c r="I175" t="s">
        <v>31</v>
      </c>
      <c r="K175" s="9">
        <v>44818</v>
      </c>
      <c r="L175" t="s">
        <v>20</v>
      </c>
      <c r="Q175" s="7">
        <v>44818</v>
      </c>
      <c r="R175" s="7">
        <f>IF(EDATE(September[[#This Row],[Closed Date]],1)=31,"",EDATE(September[[#This Row],[Closed Date]],1))</f>
        <v>44848</v>
      </c>
      <c r="S175" t="s">
        <v>20</v>
      </c>
    </row>
    <row r="176" spans="1:19" x14ac:dyDescent="0.25">
      <c r="A176" s="6" t="s">
        <v>126</v>
      </c>
      <c r="B176" s="6">
        <v>75241</v>
      </c>
      <c r="E176" t="s">
        <v>291</v>
      </c>
      <c r="F176" t="s">
        <v>22</v>
      </c>
      <c r="G176">
        <v>11</v>
      </c>
      <c r="H176" t="s">
        <v>32</v>
      </c>
      <c r="I176" t="s">
        <v>31</v>
      </c>
      <c r="K176" s="9">
        <v>44818</v>
      </c>
      <c r="L176" t="s">
        <v>20</v>
      </c>
      <c r="Q176" s="7">
        <v>44819</v>
      </c>
      <c r="R176" s="7">
        <f>IF(EDATE(September[[#This Row],[Closed Date]],1)=31,"",EDATE(September[[#This Row],[Closed Date]],1))</f>
        <v>44849</v>
      </c>
      <c r="S176" t="s">
        <v>20</v>
      </c>
    </row>
    <row r="177" spans="1:19" x14ac:dyDescent="0.25">
      <c r="A177" s="6" t="s">
        <v>155</v>
      </c>
      <c r="B177" s="6">
        <v>75201</v>
      </c>
      <c r="E177" t="s">
        <v>283</v>
      </c>
      <c r="F177" t="s">
        <v>22</v>
      </c>
      <c r="G177">
        <v>7</v>
      </c>
      <c r="H177" t="s">
        <v>30</v>
      </c>
      <c r="I177" t="s">
        <v>31</v>
      </c>
      <c r="K177" s="9">
        <v>44818</v>
      </c>
      <c r="L177" t="s">
        <v>20</v>
      </c>
      <c r="Q177" s="7">
        <v>44818</v>
      </c>
      <c r="R177" s="7">
        <f>IF(EDATE(September[[#This Row],[Closed Date]],1)=31,"",EDATE(September[[#This Row],[Closed Date]],1))</f>
        <v>44848</v>
      </c>
      <c r="S177" t="s">
        <v>20</v>
      </c>
    </row>
    <row r="178" spans="1:19" x14ac:dyDescent="0.25">
      <c r="A178" s="6" t="s">
        <v>221</v>
      </c>
      <c r="B178" s="6">
        <v>75249</v>
      </c>
      <c r="E178" t="s">
        <v>275</v>
      </c>
      <c r="F178" t="s">
        <v>22</v>
      </c>
      <c r="G178">
        <v>2</v>
      </c>
      <c r="H178" t="s">
        <v>28</v>
      </c>
      <c r="I178" t="s">
        <v>33</v>
      </c>
      <c r="J178" t="s">
        <v>39</v>
      </c>
      <c r="K178" s="9">
        <v>44819</v>
      </c>
      <c r="L178" t="s">
        <v>21</v>
      </c>
      <c r="M178">
        <v>13</v>
      </c>
      <c r="R178" s="7" t="str">
        <f>IF(EDATE(September[[#This Row],[Closed Date]],1)=31,"",EDATE(September[[#This Row],[Closed Date]],1))</f>
        <v/>
      </c>
    </row>
    <row r="179" spans="1:19" x14ac:dyDescent="0.25">
      <c r="A179" s="6" t="s">
        <v>203</v>
      </c>
      <c r="B179" s="6">
        <v>75216</v>
      </c>
      <c r="E179" t="s">
        <v>273</v>
      </c>
      <c r="F179" t="s">
        <v>23</v>
      </c>
      <c r="G179">
        <v>2</v>
      </c>
      <c r="H179" t="s">
        <v>28</v>
      </c>
      <c r="I179" t="s">
        <v>33</v>
      </c>
      <c r="J179" t="s">
        <v>40</v>
      </c>
      <c r="K179" s="9">
        <v>44819</v>
      </c>
      <c r="L179" t="s">
        <v>20</v>
      </c>
      <c r="M179">
        <v>28</v>
      </c>
      <c r="N179" t="s">
        <v>320</v>
      </c>
      <c r="O179">
        <v>45</v>
      </c>
      <c r="P179">
        <v>350</v>
      </c>
      <c r="Q179" s="7">
        <v>44827</v>
      </c>
      <c r="R179" s="7">
        <f>IF(EDATE(September[[#This Row],[Closed Date]],1)=31,"",EDATE(September[[#This Row],[Closed Date]],1))</f>
        <v>44857</v>
      </c>
      <c r="S179" t="s">
        <v>20</v>
      </c>
    </row>
    <row r="180" spans="1:19" x14ac:dyDescent="0.25">
      <c r="A180" s="6" t="s">
        <v>126</v>
      </c>
      <c r="B180" s="6">
        <v>75244</v>
      </c>
      <c r="E180" t="s">
        <v>276</v>
      </c>
      <c r="F180" t="s">
        <v>22</v>
      </c>
      <c r="G180">
        <v>4</v>
      </c>
      <c r="H180" t="s">
        <v>28</v>
      </c>
      <c r="I180" t="s">
        <v>31</v>
      </c>
      <c r="J180" t="s">
        <v>40</v>
      </c>
      <c r="K180" s="9">
        <v>44819</v>
      </c>
      <c r="L180" t="s">
        <v>20</v>
      </c>
      <c r="Q180" s="7">
        <v>44819</v>
      </c>
      <c r="R180" s="7">
        <f>IF(EDATE(September[[#This Row],[Closed Date]],1)=31,"",EDATE(September[[#This Row],[Closed Date]],1))</f>
        <v>44849</v>
      </c>
      <c r="S180" t="s">
        <v>20</v>
      </c>
    </row>
    <row r="181" spans="1:19" x14ac:dyDescent="0.25">
      <c r="A181" s="6" t="s">
        <v>62</v>
      </c>
      <c r="B181" s="6">
        <v>75223</v>
      </c>
      <c r="E181" t="s">
        <v>268</v>
      </c>
      <c r="F181" t="s">
        <v>22</v>
      </c>
      <c r="G181">
        <v>2</v>
      </c>
      <c r="H181" t="s">
        <v>29</v>
      </c>
      <c r="I181" t="s">
        <v>33</v>
      </c>
      <c r="J181" t="s">
        <v>43</v>
      </c>
      <c r="K181" s="9">
        <v>44819</v>
      </c>
      <c r="L181" t="s">
        <v>21</v>
      </c>
      <c r="M181">
        <v>20</v>
      </c>
      <c r="R181" s="7" t="str">
        <f>IF(EDATE(September[[#This Row],[Closed Date]],1)=31,"",EDATE(September[[#This Row],[Closed Date]],1))</f>
        <v/>
      </c>
    </row>
    <row r="182" spans="1:19" x14ac:dyDescent="0.25">
      <c r="A182" s="6" t="s">
        <v>75</v>
      </c>
      <c r="B182" s="6">
        <v>75201</v>
      </c>
      <c r="E182" t="s">
        <v>289</v>
      </c>
      <c r="F182" t="s">
        <v>23</v>
      </c>
      <c r="G182">
        <v>0.75</v>
      </c>
      <c r="H182" t="s">
        <v>28</v>
      </c>
      <c r="I182" t="s">
        <v>31</v>
      </c>
      <c r="J182" t="s">
        <v>36</v>
      </c>
      <c r="K182" s="9">
        <v>44819</v>
      </c>
      <c r="L182" t="s">
        <v>20</v>
      </c>
      <c r="Q182" s="7">
        <v>44819</v>
      </c>
      <c r="R182" s="7">
        <f>IF(EDATE(September[[#This Row],[Closed Date]],1)=31,"",EDATE(September[[#This Row],[Closed Date]],1))</f>
        <v>44849</v>
      </c>
      <c r="S182" t="s">
        <v>20</v>
      </c>
    </row>
    <row r="183" spans="1:19" x14ac:dyDescent="0.25">
      <c r="A183" s="6" t="s">
        <v>181</v>
      </c>
      <c r="B183" s="6">
        <v>75231</v>
      </c>
      <c r="E183" t="s">
        <v>284</v>
      </c>
      <c r="F183" t="s">
        <v>22</v>
      </c>
      <c r="G183">
        <v>2</v>
      </c>
      <c r="H183" t="s">
        <v>28</v>
      </c>
      <c r="I183" t="s">
        <v>33</v>
      </c>
      <c r="J183" t="s">
        <v>38</v>
      </c>
      <c r="K183" s="9">
        <v>44819</v>
      </c>
      <c r="L183" t="s">
        <v>21</v>
      </c>
      <c r="M183">
        <v>18</v>
      </c>
      <c r="R183" s="7" t="str">
        <f>IF(EDATE(September[[#This Row],[Closed Date]],1)=31,"",EDATE(September[[#This Row],[Closed Date]],1))</f>
        <v/>
      </c>
    </row>
    <row r="184" spans="1:19" x14ac:dyDescent="0.25">
      <c r="A184" s="6" t="s">
        <v>70</v>
      </c>
      <c r="B184" s="6">
        <v>75203</v>
      </c>
      <c r="E184" t="s">
        <v>307</v>
      </c>
      <c r="F184" t="s">
        <v>22</v>
      </c>
      <c r="G184">
        <v>2</v>
      </c>
      <c r="H184" t="s">
        <v>28</v>
      </c>
      <c r="I184" t="s">
        <v>31</v>
      </c>
      <c r="J184" t="s">
        <v>38</v>
      </c>
      <c r="K184" s="9">
        <v>44819</v>
      </c>
      <c r="L184" t="s">
        <v>20</v>
      </c>
      <c r="Q184" s="7">
        <v>44819</v>
      </c>
      <c r="R184" s="7">
        <f>IF(EDATE(September[[#This Row],[Closed Date]],1)=31,"",EDATE(September[[#This Row],[Closed Date]],1))</f>
        <v>44849</v>
      </c>
      <c r="S184" t="s">
        <v>20</v>
      </c>
    </row>
    <row r="185" spans="1:19" x14ac:dyDescent="0.25">
      <c r="A185" s="6" t="s">
        <v>233</v>
      </c>
      <c r="B185" s="6">
        <v>75201</v>
      </c>
      <c r="E185" t="s">
        <v>278</v>
      </c>
      <c r="F185" t="s">
        <v>22</v>
      </c>
      <c r="G185">
        <v>3</v>
      </c>
      <c r="H185" t="s">
        <v>28</v>
      </c>
      <c r="I185" t="s">
        <v>53</v>
      </c>
      <c r="J185" t="s">
        <v>38</v>
      </c>
      <c r="K185" s="9">
        <v>44819</v>
      </c>
      <c r="L185" t="s">
        <v>20</v>
      </c>
      <c r="M185">
        <v>32</v>
      </c>
      <c r="N185" t="s">
        <v>54</v>
      </c>
      <c r="O185">
        <v>86</v>
      </c>
      <c r="P185">
        <v>45</v>
      </c>
      <c r="Q185" s="7">
        <v>44825</v>
      </c>
      <c r="R185" s="7">
        <f>IF(EDATE(September[[#This Row],[Closed Date]],1)=31,"",EDATE(September[[#This Row],[Closed Date]],1))</f>
        <v>44855</v>
      </c>
      <c r="S185" t="s">
        <v>20</v>
      </c>
    </row>
    <row r="186" spans="1:19" x14ac:dyDescent="0.25">
      <c r="A186" s="6" t="s">
        <v>97</v>
      </c>
      <c r="B186" s="6">
        <v>75287</v>
      </c>
      <c r="E186" t="s">
        <v>297</v>
      </c>
      <c r="F186" t="s">
        <v>22</v>
      </c>
      <c r="G186">
        <v>5</v>
      </c>
      <c r="H186" t="s">
        <v>28</v>
      </c>
      <c r="I186" t="s">
        <v>33</v>
      </c>
      <c r="K186" s="9">
        <v>44819</v>
      </c>
      <c r="L186" t="s">
        <v>21</v>
      </c>
      <c r="M186">
        <v>16</v>
      </c>
      <c r="R186" s="7" t="str">
        <f>IF(EDATE(September[[#This Row],[Closed Date]],1)=31,"",EDATE(September[[#This Row],[Closed Date]],1))</f>
        <v/>
      </c>
    </row>
    <row r="187" spans="1:19" x14ac:dyDescent="0.25">
      <c r="A187" s="6" t="s">
        <v>65</v>
      </c>
      <c r="B187" s="6">
        <v>75226</v>
      </c>
      <c r="E187" t="s">
        <v>270</v>
      </c>
      <c r="F187" t="s">
        <v>23</v>
      </c>
      <c r="G187">
        <v>8</v>
      </c>
      <c r="H187" t="s">
        <v>28</v>
      </c>
      <c r="I187" t="s">
        <v>33</v>
      </c>
      <c r="K187" s="9">
        <v>44819</v>
      </c>
      <c r="L187" t="s">
        <v>21</v>
      </c>
      <c r="M187">
        <v>16</v>
      </c>
      <c r="R187" s="7" t="str">
        <f>IF(EDATE(September[[#This Row],[Closed Date]],1)=31,"",EDATE(September[[#This Row],[Closed Date]],1))</f>
        <v/>
      </c>
    </row>
    <row r="188" spans="1:19" x14ac:dyDescent="0.25">
      <c r="A188" s="6" t="s">
        <v>95</v>
      </c>
      <c r="B188" s="6">
        <v>75219</v>
      </c>
      <c r="E188" t="s">
        <v>268</v>
      </c>
      <c r="F188" t="s">
        <v>22</v>
      </c>
      <c r="G188">
        <v>6</v>
      </c>
      <c r="H188" t="s">
        <v>28</v>
      </c>
      <c r="I188" t="s">
        <v>33</v>
      </c>
      <c r="K188" s="9">
        <v>44819</v>
      </c>
      <c r="L188" t="s">
        <v>21</v>
      </c>
      <c r="M188">
        <v>20</v>
      </c>
      <c r="R188" s="7" t="str">
        <f>IF(EDATE(September[[#This Row],[Closed Date]],1)=31,"",EDATE(September[[#This Row],[Closed Date]],1))</f>
        <v/>
      </c>
    </row>
    <row r="189" spans="1:19" x14ac:dyDescent="0.25">
      <c r="A189" s="6" t="s">
        <v>76</v>
      </c>
      <c r="B189" s="6">
        <v>75249</v>
      </c>
      <c r="E189" t="s">
        <v>280</v>
      </c>
      <c r="F189" t="s">
        <v>22</v>
      </c>
      <c r="G189">
        <v>1</v>
      </c>
      <c r="H189" t="s">
        <v>32</v>
      </c>
      <c r="I189" t="s">
        <v>31</v>
      </c>
      <c r="K189" s="9">
        <v>44819</v>
      </c>
      <c r="L189" t="s">
        <v>20</v>
      </c>
      <c r="Q189" s="7">
        <v>44819</v>
      </c>
      <c r="R189" s="7">
        <f>IF(EDATE(September[[#This Row],[Closed Date]],1)=31,"",EDATE(September[[#This Row],[Closed Date]],1))</f>
        <v>44849</v>
      </c>
      <c r="S189" t="s">
        <v>20</v>
      </c>
    </row>
    <row r="190" spans="1:19" x14ac:dyDescent="0.25">
      <c r="A190" s="6" t="s">
        <v>127</v>
      </c>
      <c r="B190" s="6">
        <v>75219</v>
      </c>
      <c r="E190" t="s">
        <v>303</v>
      </c>
      <c r="F190" t="s">
        <v>22</v>
      </c>
      <c r="G190">
        <v>9</v>
      </c>
      <c r="H190" t="s">
        <v>32</v>
      </c>
      <c r="I190" t="s">
        <v>34</v>
      </c>
      <c r="J190" t="s">
        <v>52</v>
      </c>
      <c r="K190" s="9">
        <v>44820</v>
      </c>
      <c r="L190" t="s">
        <v>21</v>
      </c>
      <c r="R190" s="7" t="str">
        <f>IF(EDATE(September[[#This Row],[Closed Date]],1)=31,"",EDATE(September[[#This Row],[Closed Date]],1))</f>
        <v/>
      </c>
    </row>
    <row r="191" spans="1:19" x14ac:dyDescent="0.25">
      <c r="A191" s="6" t="s">
        <v>113</v>
      </c>
      <c r="B191" s="6">
        <v>75235</v>
      </c>
      <c r="E191" t="s">
        <v>279</v>
      </c>
      <c r="F191" t="s">
        <v>22</v>
      </c>
      <c r="G191">
        <v>7</v>
      </c>
      <c r="H191" t="s">
        <v>32</v>
      </c>
      <c r="I191" t="s">
        <v>31</v>
      </c>
      <c r="J191" t="s">
        <v>52</v>
      </c>
      <c r="K191" s="9">
        <v>44820</v>
      </c>
      <c r="L191" t="s">
        <v>20</v>
      </c>
      <c r="N191" t="s">
        <v>47</v>
      </c>
      <c r="Q191" s="7">
        <v>44820</v>
      </c>
      <c r="R191" s="7">
        <f>IF(EDATE(September[[#This Row],[Closed Date]],1)=31,"",EDATE(September[[#This Row],[Closed Date]],1))</f>
        <v>44850</v>
      </c>
      <c r="S191" t="s">
        <v>20</v>
      </c>
    </row>
    <row r="192" spans="1:19" x14ac:dyDescent="0.25">
      <c r="A192" s="6" t="s">
        <v>193</v>
      </c>
      <c r="B192" s="6">
        <v>75206</v>
      </c>
      <c r="E192" t="s">
        <v>271</v>
      </c>
      <c r="F192" t="s">
        <v>23</v>
      </c>
      <c r="G192">
        <v>8</v>
      </c>
      <c r="H192" t="s">
        <v>28</v>
      </c>
      <c r="I192" t="s">
        <v>31</v>
      </c>
      <c r="J192" t="s">
        <v>36</v>
      </c>
      <c r="K192" s="9">
        <v>44820</v>
      </c>
      <c r="L192" t="s">
        <v>20</v>
      </c>
      <c r="Q192" s="7">
        <v>44820</v>
      </c>
      <c r="R192" s="7">
        <f>IF(EDATE(September[[#This Row],[Closed Date]],1)=31,"",EDATE(September[[#This Row],[Closed Date]],1))</f>
        <v>44850</v>
      </c>
      <c r="S192" t="s">
        <v>20</v>
      </c>
    </row>
    <row r="193" spans="1:19" x14ac:dyDescent="0.25">
      <c r="A193" s="6" t="s">
        <v>241</v>
      </c>
      <c r="B193" s="6">
        <v>75218</v>
      </c>
      <c r="E193" t="s">
        <v>313</v>
      </c>
      <c r="F193" t="s">
        <v>23</v>
      </c>
      <c r="G193">
        <v>4</v>
      </c>
      <c r="H193" t="s">
        <v>28</v>
      </c>
      <c r="I193" t="s">
        <v>31</v>
      </c>
      <c r="J193" t="s">
        <v>38</v>
      </c>
      <c r="K193" s="12">
        <v>44820</v>
      </c>
      <c r="L193" t="s">
        <v>20</v>
      </c>
      <c r="Q193" s="7">
        <v>44820</v>
      </c>
      <c r="R193" s="7">
        <f>IF(EDATE(September[[#This Row],[Closed Date]],1)=31,"",EDATE(September[[#This Row],[Closed Date]],1))</f>
        <v>44850</v>
      </c>
      <c r="S193" t="s">
        <v>20</v>
      </c>
    </row>
    <row r="194" spans="1:19" x14ac:dyDescent="0.25">
      <c r="A194" s="6" t="s">
        <v>159</v>
      </c>
      <c r="B194" s="6">
        <v>75229</v>
      </c>
      <c r="E194" t="s">
        <v>286</v>
      </c>
      <c r="F194" t="s">
        <v>22</v>
      </c>
      <c r="G194">
        <v>4</v>
      </c>
      <c r="H194" t="s">
        <v>28</v>
      </c>
      <c r="I194" t="s">
        <v>31</v>
      </c>
      <c r="J194" t="s">
        <v>38</v>
      </c>
      <c r="K194" s="9">
        <v>44820</v>
      </c>
      <c r="L194" t="s">
        <v>20</v>
      </c>
      <c r="Q194" s="7">
        <v>44822</v>
      </c>
      <c r="R194" s="7">
        <f>IF(EDATE(September[[#This Row],[Closed Date]],1)=31,"",EDATE(September[[#This Row],[Closed Date]],1))</f>
        <v>44852</v>
      </c>
      <c r="S194" t="s">
        <v>20</v>
      </c>
    </row>
    <row r="195" spans="1:19" x14ac:dyDescent="0.25">
      <c r="A195" s="6" t="s">
        <v>128</v>
      </c>
      <c r="B195" s="6">
        <v>75249</v>
      </c>
      <c r="E195" t="s">
        <v>273</v>
      </c>
      <c r="F195" t="s">
        <v>22</v>
      </c>
      <c r="G195">
        <v>12</v>
      </c>
      <c r="H195" t="s">
        <v>30</v>
      </c>
      <c r="I195" t="s">
        <v>35</v>
      </c>
      <c r="K195" s="9">
        <v>44820</v>
      </c>
      <c r="L195" t="s">
        <v>21</v>
      </c>
      <c r="M195">
        <v>27</v>
      </c>
      <c r="R195" s="7" t="str">
        <f>IF(EDATE(September[[#This Row],[Closed Date]],1)=31,"",EDATE(September[[#This Row],[Closed Date]],1))</f>
        <v/>
      </c>
    </row>
    <row r="196" spans="1:19" x14ac:dyDescent="0.25">
      <c r="A196" s="6" t="s">
        <v>198</v>
      </c>
      <c r="B196" s="6">
        <v>75237</v>
      </c>
      <c r="E196" t="s">
        <v>282</v>
      </c>
      <c r="F196" t="s">
        <v>23</v>
      </c>
      <c r="G196">
        <v>7</v>
      </c>
      <c r="H196" t="s">
        <v>32</v>
      </c>
      <c r="I196" t="s">
        <v>53</v>
      </c>
      <c r="K196" s="9">
        <v>44820</v>
      </c>
      <c r="L196" t="s">
        <v>21</v>
      </c>
      <c r="M196">
        <v>23</v>
      </c>
      <c r="R196" s="7" t="str">
        <f>IF(EDATE(September[[#This Row],[Closed Date]],1)=31,"",EDATE(September[[#This Row],[Closed Date]],1))</f>
        <v/>
      </c>
    </row>
    <row r="197" spans="1:19" x14ac:dyDescent="0.25">
      <c r="A197" s="6" t="s">
        <v>185</v>
      </c>
      <c r="B197" s="6">
        <v>75218</v>
      </c>
      <c r="E197" t="s">
        <v>290</v>
      </c>
      <c r="F197" t="s">
        <v>23</v>
      </c>
      <c r="G197">
        <v>2</v>
      </c>
      <c r="H197" t="s">
        <v>28</v>
      </c>
      <c r="I197" t="s">
        <v>31</v>
      </c>
      <c r="K197" s="9">
        <v>44820</v>
      </c>
      <c r="L197" t="s">
        <v>20</v>
      </c>
      <c r="Q197" s="7">
        <v>44820</v>
      </c>
      <c r="R197" s="7">
        <f>IF(EDATE(September[[#This Row],[Closed Date]],1)=31,"",EDATE(September[[#This Row],[Closed Date]],1))</f>
        <v>44850</v>
      </c>
      <c r="S197" t="s">
        <v>20</v>
      </c>
    </row>
    <row r="198" spans="1:19" x14ac:dyDescent="0.25">
      <c r="A198" s="6" t="s">
        <v>200</v>
      </c>
      <c r="B198" s="6">
        <v>75223</v>
      </c>
      <c r="E198" t="s">
        <v>284</v>
      </c>
      <c r="F198" t="s">
        <v>22</v>
      </c>
      <c r="G198">
        <v>9</v>
      </c>
      <c r="H198" t="s">
        <v>28</v>
      </c>
      <c r="I198" t="s">
        <v>31</v>
      </c>
      <c r="K198" s="9">
        <v>44820</v>
      </c>
      <c r="L198" t="s">
        <v>20</v>
      </c>
      <c r="Q198" s="7">
        <v>44820</v>
      </c>
      <c r="R198" s="7">
        <f>IF(EDATE(September[[#This Row],[Closed Date]],1)=31,"",EDATE(September[[#This Row],[Closed Date]],1))</f>
        <v>44850</v>
      </c>
      <c r="S198" t="s">
        <v>20</v>
      </c>
    </row>
    <row r="199" spans="1:19" x14ac:dyDescent="0.25">
      <c r="A199" s="6" t="s">
        <v>204</v>
      </c>
      <c r="B199" s="6">
        <v>75240</v>
      </c>
      <c r="E199" t="s">
        <v>271</v>
      </c>
      <c r="F199" t="s">
        <v>22</v>
      </c>
      <c r="G199">
        <v>8</v>
      </c>
      <c r="H199" t="s">
        <v>30</v>
      </c>
      <c r="I199" t="s">
        <v>31</v>
      </c>
      <c r="K199" s="9">
        <v>44820</v>
      </c>
      <c r="L199" t="s">
        <v>20</v>
      </c>
      <c r="Q199" s="7">
        <v>44820</v>
      </c>
      <c r="R199" s="7">
        <f>IF(EDATE(September[[#This Row],[Closed Date]],1)=31,"",EDATE(September[[#This Row],[Closed Date]],1))</f>
        <v>44850</v>
      </c>
      <c r="S199" t="s">
        <v>20</v>
      </c>
    </row>
    <row r="200" spans="1:19" x14ac:dyDescent="0.25">
      <c r="A200" s="6" t="s">
        <v>139</v>
      </c>
      <c r="B200" s="6">
        <v>75226</v>
      </c>
      <c r="E200" t="s">
        <v>290</v>
      </c>
      <c r="F200" t="s">
        <v>23</v>
      </c>
      <c r="G200">
        <v>2</v>
      </c>
      <c r="H200" t="s">
        <v>32</v>
      </c>
      <c r="I200" t="s">
        <v>31</v>
      </c>
      <c r="K200" s="9">
        <v>44820</v>
      </c>
      <c r="L200" t="s">
        <v>20</v>
      </c>
      <c r="Q200" s="7">
        <v>44820</v>
      </c>
      <c r="R200" s="7">
        <f>IF(EDATE(September[[#This Row],[Closed Date]],1)=31,"",EDATE(September[[#This Row],[Closed Date]],1))</f>
        <v>44850</v>
      </c>
      <c r="S200" t="s">
        <v>20</v>
      </c>
    </row>
    <row r="201" spans="1:19" x14ac:dyDescent="0.25">
      <c r="A201" s="6" t="s">
        <v>88</v>
      </c>
      <c r="B201" s="13">
        <v>75254</v>
      </c>
      <c r="E201" t="s">
        <v>273</v>
      </c>
      <c r="F201" t="s">
        <v>23</v>
      </c>
      <c r="G201">
        <v>4</v>
      </c>
      <c r="H201" t="s">
        <v>32</v>
      </c>
      <c r="I201" t="s">
        <v>53</v>
      </c>
      <c r="K201" s="9">
        <v>44820</v>
      </c>
      <c r="L201" t="s">
        <v>20</v>
      </c>
      <c r="M201">
        <v>31</v>
      </c>
      <c r="N201" t="s">
        <v>54</v>
      </c>
      <c r="O201">
        <v>95</v>
      </c>
      <c r="P201">
        <v>35</v>
      </c>
      <c r="Q201" s="7">
        <v>44825</v>
      </c>
      <c r="R201" s="7">
        <f>IF(EDATE(September[[#This Row],[Closed Date]],1)=31,"",EDATE(September[[#This Row],[Closed Date]],1))</f>
        <v>44855</v>
      </c>
      <c r="S201" t="s">
        <v>20</v>
      </c>
    </row>
    <row r="202" spans="1:19" x14ac:dyDescent="0.25">
      <c r="A202" s="6" t="s">
        <v>121</v>
      </c>
      <c r="B202" s="6">
        <v>75225</v>
      </c>
      <c r="E202" t="s">
        <v>287</v>
      </c>
      <c r="F202" t="s">
        <v>22</v>
      </c>
      <c r="G202">
        <v>4</v>
      </c>
      <c r="H202" t="s">
        <v>28</v>
      </c>
      <c r="I202" t="s">
        <v>33</v>
      </c>
      <c r="J202" t="s">
        <v>42</v>
      </c>
      <c r="K202" s="9">
        <v>44821</v>
      </c>
      <c r="L202" t="s">
        <v>21</v>
      </c>
      <c r="M202">
        <v>23</v>
      </c>
      <c r="R202" s="7" t="str">
        <f>IF(EDATE(September[[#This Row],[Closed Date]],1)=31,"",EDATE(September[[#This Row],[Closed Date]],1))</f>
        <v/>
      </c>
    </row>
    <row r="203" spans="1:19" x14ac:dyDescent="0.25">
      <c r="A203" s="6" t="s">
        <v>188</v>
      </c>
      <c r="B203" s="6">
        <v>75223</v>
      </c>
      <c r="E203" t="s">
        <v>285</v>
      </c>
      <c r="F203" t="s">
        <v>22</v>
      </c>
      <c r="G203">
        <v>0.25</v>
      </c>
      <c r="H203" t="s">
        <v>28</v>
      </c>
      <c r="I203" t="s">
        <v>53</v>
      </c>
      <c r="J203" t="s">
        <v>42</v>
      </c>
      <c r="K203" s="9">
        <v>44821</v>
      </c>
      <c r="L203" t="s">
        <v>21</v>
      </c>
      <c r="M203">
        <v>20</v>
      </c>
      <c r="R203" s="7" t="str">
        <f>IF(EDATE(September[[#This Row],[Closed Date]],1)=31,"",EDATE(September[[#This Row],[Closed Date]],1))</f>
        <v/>
      </c>
    </row>
    <row r="204" spans="1:19" x14ac:dyDescent="0.25">
      <c r="A204" s="6" t="s">
        <v>120</v>
      </c>
      <c r="B204" s="6">
        <v>75226</v>
      </c>
      <c r="E204" t="s">
        <v>319</v>
      </c>
      <c r="F204" t="s">
        <v>22</v>
      </c>
      <c r="G204">
        <v>1</v>
      </c>
      <c r="H204" t="s">
        <v>28</v>
      </c>
      <c r="I204" t="s">
        <v>33</v>
      </c>
      <c r="J204" t="s">
        <v>39</v>
      </c>
      <c r="K204" s="9">
        <v>44821</v>
      </c>
      <c r="L204" t="s">
        <v>20</v>
      </c>
      <c r="M204">
        <v>24</v>
      </c>
      <c r="N204" t="s">
        <v>320</v>
      </c>
      <c r="O204">
        <v>46</v>
      </c>
      <c r="P204">
        <v>350</v>
      </c>
      <c r="Q204" s="7">
        <v>44829</v>
      </c>
      <c r="R204" s="7">
        <f>IF(EDATE(September[[#This Row],[Closed Date]],1)=31,"",EDATE(September[[#This Row],[Closed Date]],1))</f>
        <v>44859</v>
      </c>
      <c r="S204" t="s">
        <v>20</v>
      </c>
    </row>
    <row r="205" spans="1:19" x14ac:dyDescent="0.25">
      <c r="A205" s="6" t="s">
        <v>184</v>
      </c>
      <c r="B205" s="6">
        <v>75218</v>
      </c>
      <c r="E205" t="s">
        <v>289</v>
      </c>
      <c r="F205" t="s">
        <v>23</v>
      </c>
      <c r="G205">
        <v>5</v>
      </c>
      <c r="H205" t="s">
        <v>28</v>
      </c>
      <c r="I205" t="s">
        <v>33</v>
      </c>
      <c r="J205" t="s">
        <v>40</v>
      </c>
      <c r="K205" s="9">
        <v>44821</v>
      </c>
      <c r="L205" t="s">
        <v>21</v>
      </c>
      <c r="M205">
        <v>18</v>
      </c>
      <c r="R205" s="7" t="str">
        <f>IF(EDATE(September[[#This Row],[Closed Date]],1)=31,"",EDATE(September[[#This Row],[Closed Date]],1))</f>
        <v/>
      </c>
    </row>
    <row r="206" spans="1:19" x14ac:dyDescent="0.25">
      <c r="A206" s="6" t="s">
        <v>70</v>
      </c>
      <c r="B206" s="6">
        <v>75240</v>
      </c>
      <c r="E206" t="s">
        <v>295</v>
      </c>
      <c r="F206" t="s">
        <v>22</v>
      </c>
      <c r="G206">
        <v>6</v>
      </c>
      <c r="H206" t="s">
        <v>28</v>
      </c>
      <c r="I206" t="s">
        <v>53</v>
      </c>
      <c r="J206" t="s">
        <v>40</v>
      </c>
      <c r="K206" s="9">
        <v>44821</v>
      </c>
      <c r="L206" t="s">
        <v>21</v>
      </c>
      <c r="M206">
        <v>27</v>
      </c>
      <c r="R206" s="7" t="str">
        <f>IF(EDATE(September[[#This Row],[Closed Date]],1)=31,"",EDATE(September[[#This Row],[Closed Date]],1))</f>
        <v/>
      </c>
    </row>
    <row r="207" spans="1:19" x14ac:dyDescent="0.25">
      <c r="A207" s="6" t="s">
        <v>83</v>
      </c>
      <c r="B207" s="6">
        <v>75208</v>
      </c>
      <c r="E207" t="s">
        <v>284</v>
      </c>
      <c r="F207" t="s">
        <v>22</v>
      </c>
      <c r="G207">
        <v>7</v>
      </c>
      <c r="H207" t="s">
        <v>28</v>
      </c>
      <c r="I207" t="s">
        <v>53</v>
      </c>
      <c r="J207" t="s">
        <v>40</v>
      </c>
      <c r="K207" s="9">
        <v>44821</v>
      </c>
      <c r="L207" t="s">
        <v>21</v>
      </c>
      <c r="M207">
        <v>18</v>
      </c>
      <c r="R207" s="7" t="str">
        <f>IF(EDATE(September[[#This Row],[Closed Date]],1)=31,"",EDATE(September[[#This Row],[Closed Date]],1))</f>
        <v/>
      </c>
    </row>
    <row r="208" spans="1:19" x14ac:dyDescent="0.25">
      <c r="A208" s="6" t="s">
        <v>91</v>
      </c>
      <c r="B208" s="6">
        <v>75220</v>
      </c>
      <c r="E208" t="s">
        <v>276</v>
      </c>
      <c r="F208" t="s">
        <v>22</v>
      </c>
      <c r="G208">
        <v>4</v>
      </c>
      <c r="H208" t="s">
        <v>28</v>
      </c>
      <c r="I208" t="s">
        <v>31</v>
      </c>
      <c r="J208" t="s">
        <v>40</v>
      </c>
      <c r="K208" s="9">
        <v>44821</v>
      </c>
      <c r="L208" t="s">
        <v>20</v>
      </c>
      <c r="Q208" s="7">
        <v>44821</v>
      </c>
      <c r="R208" s="7">
        <f>IF(EDATE(September[[#This Row],[Closed Date]],1)=31,"",EDATE(September[[#This Row],[Closed Date]],1))</f>
        <v>44851</v>
      </c>
      <c r="S208" t="s">
        <v>20</v>
      </c>
    </row>
    <row r="209" spans="1:19" x14ac:dyDescent="0.25">
      <c r="A209" s="6" t="s">
        <v>157</v>
      </c>
      <c r="B209" s="6">
        <v>75231</v>
      </c>
      <c r="E209" t="s">
        <v>289</v>
      </c>
      <c r="F209" t="s">
        <v>22</v>
      </c>
      <c r="G209">
        <v>0.25</v>
      </c>
      <c r="H209" t="s">
        <v>29</v>
      </c>
      <c r="I209" t="s">
        <v>33</v>
      </c>
      <c r="J209" t="s">
        <v>44</v>
      </c>
      <c r="K209" s="9">
        <v>44821</v>
      </c>
      <c r="L209" t="s">
        <v>21</v>
      </c>
      <c r="M209">
        <v>20</v>
      </c>
      <c r="R209" s="7" t="str">
        <f>IF(EDATE(September[[#This Row],[Closed Date]],1)=31,"",EDATE(September[[#This Row],[Closed Date]],1))</f>
        <v/>
      </c>
    </row>
    <row r="210" spans="1:19" x14ac:dyDescent="0.25">
      <c r="A210" s="6" t="s">
        <v>167</v>
      </c>
      <c r="B210" s="6">
        <v>75240</v>
      </c>
      <c r="E210" t="s">
        <v>267</v>
      </c>
      <c r="F210" t="s">
        <v>23</v>
      </c>
      <c r="G210">
        <v>1</v>
      </c>
      <c r="H210" t="s">
        <v>28</v>
      </c>
      <c r="I210" t="s">
        <v>33</v>
      </c>
      <c r="J210" t="s">
        <v>36</v>
      </c>
      <c r="K210" s="9">
        <v>44821</v>
      </c>
      <c r="L210" t="s">
        <v>21</v>
      </c>
      <c r="M210">
        <v>23</v>
      </c>
      <c r="R210" s="7" t="str">
        <f>IF(EDATE(September[[#This Row],[Closed Date]],1)=31,"",EDATE(September[[#This Row],[Closed Date]],1))</f>
        <v/>
      </c>
    </row>
    <row r="211" spans="1:19" x14ac:dyDescent="0.25">
      <c r="A211" s="6" t="s">
        <v>259</v>
      </c>
      <c r="B211" s="6">
        <v>75237</v>
      </c>
      <c r="E211" t="s">
        <v>292</v>
      </c>
      <c r="F211" t="s">
        <v>22</v>
      </c>
      <c r="G211">
        <v>5</v>
      </c>
      <c r="H211" t="s">
        <v>28</v>
      </c>
      <c r="I211" t="s">
        <v>33</v>
      </c>
      <c r="J211" t="s">
        <v>38</v>
      </c>
      <c r="K211" s="9">
        <v>44821</v>
      </c>
      <c r="L211" t="s">
        <v>21</v>
      </c>
      <c r="M211">
        <v>15</v>
      </c>
      <c r="R211" s="7" t="str">
        <f>IF(EDATE(September[[#This Row],[Closed Date]],1)=31,"",EDATE(September[[#This Row],[Closed Date]],1))</f>
        <v/>
      </c>
    </row>
    <row r="212" spans="1:19" x14ac:dyDescent="0.25">
      <c r="A212" s="6" t="s">
        <v>199</v>
      </c>
      <c r="B212" s="6">
        <v>75249</v>
      </c>
      <c r="E212" t="s">
        <v>58</v>
      </c>
      <c r="F212" t="s">
        <v>22</v>
      </c>
      <c r="G212">
        <v>8</v>
      </c>
      <c r="H212" t="s">
        <v>28</v>
      </c>
      <c r="I212" t="s">
        <v>33</v>
      </c>
      <c r="J212" t="s">
        <v>38</v>
      </c>
      <c r="K212" s="9">
        <v>44821</v>
      </c>
      <c r="L212" t="s">
        <v>21</v>
      </c>
      <c r="M212">
        <v>19</v>
      </c>
      <c r="R212" s="7" t="str">
        <f>IF(EDATE(September[[#This Row],[Closed Date]],1)=31,"",EDATE(September[[#This Row],[Closed Date]],1))</f>
        <v/>
      </c>
    </row>
    <row r="213" spans="1:19" x14ac:dyDescent="0.25">
      <c r="A213" s="6" t="s">
        <v>67</v>
      </c>
      <c r="B213" s="6">
        <v>75080</v>
      </c>
      <c r="E213" t="s">
        <v>280</v>
      </c>
      <c r="F213" t="s">
        <v>22</v>
      </c>
      <c r="G213">
        <v>8</v>
      </c>
      <c r="H213" t="s">
        <v>28</v>
      </c>
      <c r="I213" t="s">
        <v>33</v>
      </c>
      <c r="J213" t="s">
        <v>38</v>
      </c>
      <c r="K213" s="9">
        <v>44821</v>
      </c>
      <c r="L213" t="s">
        <v>21</v>
      </c>
      <c r="M213">
        <v>21</v>
      </c>
      <c r="R213" s="7" t="str">
        <f>IF(EDATE(September[[#This Row],[Closed Date]],1)=31,"",EDATE(September[[#This Row],[Closed Date]],1))</f>
        <v/>
      </c>
    </row>
    <row r="214" spans="1:19" x14ac:dyDescent="0.25">
      <c r="A214" s="13" t="s">
        <v>185</v>
      </c>
      <c r="B214" s="6">
        <v>75232</v>
      </c>
      <c r="E214" t="s">
        <v>286</v>
      </c>
      <c r="F214" t="s">
        <v>23</v>
      </c>
      <c r="G214">
        <v>8</v>
      </c>
      <c r="H214" t="s">
        <v>32</v>
      </c>
      <c r="I214" t="s">
        <v>34</v>
      </c>
      <c r="K214" s="9">
        <v>44821</v>
      </c>
      <c r="L214" t="s">
        <v>21</v>
      </c>
      <c r="R214" s="7" t="str">
        <f>IF(EDATE(September[[#This Row],[Closed Date]],1)=31,"",EDATE(September[[#This Row],[Closed Date]],1))</f>
        <v/>
      </c>
    </row>
    <row r="215" spans="1:19" x14ac:dyDescent="0.25">
      <c r="A215" s="13" t="s">
        <v>259</v>
      </c>
      <c r="B215" s="6">
        <v>75201</v>
      </c>
      <c r="E215" t="s">
        <v>318</v>
      </c>
      <c r="F215" t="s">
        <v>22</v>
      </c>
      <c r="G215">
        <v>4</v>
      </c>
      <c r="H215" t="s">
        <v>29</v>
      </c>
      <c r="I215" t="s">
        <v>34</v>
      </c>
      <c r="K215" s="9">
        <v>44821</v>
      </c>
      <c r="L215" t="s">
        <v>21</v>
      </c>
      <c r="R215" s="7" t="str">
        <f>IF(EDATE(September[[#This Row],[Closed Date]],1)=31,"",EDATE(September[[#This Row],[Closed Date]],1))</f>
        <v/>
      </c>
    </row>
    <row r="216" spans="1:19" x14ac:dyDescent="0.25">
      <c r="A216" s="13" t="s">
        <v>99</v>
      </c>
      <c r="B216" s="6">
        <v>75220</v>
      </c>
      <c r="E216" t="s">
        <v>280</v>
      </c>
      <c r="F216" t="s">
        <v>22</v>
      </c>
      <c r="G216">
        <v>1</v>
      </c>
      <c r="H216" t="s">
        <v>32</v>
      </c>
      <c r="I216" t="s">
        <v>31</v>
      </c>
      <c r="K216" s="9">
        <v>44821</v>
      </c>
      <c r="L216" t="s">
        <v>20</v>
      </c>
      <c r="Q216" s="7">
        <v>44821</v>
      </c>
      <c r="R216" s="7">
        <f>IF(EDATE(September[[#This Row],[Closed Date]],1)=31,"",EDATE(September[[#This Row],[Closed Date]],1))</f>
        <v>44851</v>
      </c>
      <c r="S216" t="s">
        <v>20</v>
      </c>
    </row>
    <row r="217" spans="1:19" x14ac:dyDescent="0.25">
      <c r="A217" s="13" t="s">
        <v>228</v>
      </c>
      <c r="B217" s="6">
        <v>75201</v>
      </c>
      <c r="E217" t="s">
        <v>274</v>
      </c>
      <c r="F217" t="s">
        <v>23</v>
      </c>
      <c r="G217">
        <v>1</v>
      </c>
      <c r="H217" t="s">
        <v>30</v>
      </c>
      <c r="I217" t="s">
        <v>34</v>
      </c>
      <c r="K217" s="9">
        <v>44821</v>
      </c>
      <c r="L217" t="s">
        <v>20</v>
      </c>
      <c r="N217" t="s">
        <v>51</v>
      </c>
      <c r="Q217" s="7">
        <v>44827</v>
      </c>
      <c r="R217" s="7">
        <f>IF(EDATE(September[[#This Row],[Closed Date]],1)=31,"",EDATE(September[[#This Row],[Closed Date]],1))</f>
        <v>44857</v>
      </c>
      <c r="S217" t="s">
        <v>20</v>
      </c>
    </row>
    <row r="218" spans="1:19" x14ac:dyDescent="0.25">
      <c r="A218" t="s">
        <v>187</v>
      </c>
      <c r="B218" s="6">
        <v>75218</v>
      </c>
      <c r="E218" t="s">
        <v>281</v>
      </c>
      <c r="F218" t="s">
        <v>22</v>
      </c>
      <c r="G218">
        <v>12</v>
      </c>
      <c r="H218" t="s">
        <v>28</v>
      </c>
      <c r="I218" t="s">
        <v>33</v>
      </c>
      <c r="J218" t="s">
        <v>42</v>
      </c>
      <c r="K218" s="9">
        <v>44822</v>
      </c>
      <c r="L218" t="s">
        <v>21</v>
      </c>
      <c r="M218">
        <v>17</v>
      </c>
      <c r="R218" s="7" t="str">
        <f>IF(EDATE(September[[#This Row],[Closed Date]],1)=31,"",EDATE(September[[#This Row],[Closed Date]],1))</f>
        <v/>
      </c>
    </row>
    <row r="219" spans="1:19" x14ac:dyDescent="0.25">
      <c r="A219" t="s">
        <v>165</v>
      </c>
      <c r="B219" s="6">
        <v>75244</v>
      </c>
      <c r="E219" t="s">
        <v>288</v>
      </c>
      <c r="F219" t="s">
        <v>23</v>
      </c>
      <c r="G219">
        <v>6</v>
      </c>
      <c r="H219" t="s">
        <v>28</v>
      </c>
      <c r="I219" t="s">
        <v>33</v>
      </c>
      <c r="J219" t="s">
        <v>39</v>
      </c>
      <c r="K219" s="9">
        <v>44822</v>
      </c>
      <c r="L219" t="s">
        <v>21</v>
      </c>
      <c r="M219">
        <v>15</v>
      </c>
      <c r="R219" s="7" t="str">
        <f>IF(EDATE(September[[#This Row],[Closed Date]],1)=31,"",EDATE(September[[#This Row],[Closed Date]],1))</f>
        <v/>
      </c>
    </row>
    <row r="220" spans="1:19" x14ac:dyDescent="0.25">
      <c r="A220" s="13" t="s">
        <v>61</v>
      </c>
      <c r="B220" s="6">
        <v>75232</v>
      </c>
      <c r="E220" t="s">
        <v>285</v>
      </c>
      <c r="F220" t="s">
        <v>22</v>
      </c>
      <c r="G220">
        <v>6</v>
      </c>
      <c r="H220" t="s">
        <v>28</v>
      </c>
      <c r="I220" t="s">
        <v>53</v>
      </c>
      <c r="J220" t="s">
        <v>39</v>
      </c>
      <c r="K220" s="9">
        <v>44822</v>
      </c>
      <c r="L220" t="s">
        <v>21</v>
      </c>
      <c r="M220">
        <v>20</v>
      </c>
      <c r="R220" s="7" t="str">
        <f>IF(EDATE(September[[#This Row],[Closed Date]],1)=31,"",EDATE(September[[#This Row],[Closed Date]],1))</f>
        <v/>
      </c>
    </row>
    <row r="221" spans="1:19" x14ac:dyDescent="0.25">
      <c r="A221" t="s">
        <v>240</v>
      </c>
      <c r="B221" s="6">
        <v>75254</v>
      </c>
      <c r="E221" t="s">
        <v>298</v>
      </c>
      <c r="F221" t="s">
        <v>22</v>
      </c>
      <c r="G221">
        <v>2</v>
      </c>
      <c r="H221" t="s">
        <v>28</v>
      </c>
      <c r="I221" t="s">
        <v>33</v>
      </c>
      <c r="J221" t="s">
        <v>40</v>
      </c>
      <c r="K221" s="9">
        <v>44822</v>
      </c>
      <c r="L221" t="s">
        <v>21</v>
      </c>
      <c r="M221">
        <v>14</v>
      </c>
      <c r="R221" s="7" t="str">
        <f>IF(EDATE(September[[#This Row],[Closed Date]],1)=31,"",EDATE(September[[#This Row],[Closed Date]],1))</f>
        <v/>
      </c>
    </row>
    <row r="222" spans="1:19" x14ac:dyDescent="0.25">
      <c r="A222" s="13" t="s">
        <v>216</v>
      </c>
      <c r="B222" s="6">
        <v>75228</v>
      </c>
      <c r="E222" t="s">
        <v>274</v>
      </c>
      <c r="F222" t="s">
        <v>22</v>
      </c>
      <c r="G222">
        <v>1</v>
      </c>
      <c r="H222" t="s">
        <v>28</v>
      </c>
      <c r="I222" t="s">
        <v>33</v>
      </c>
      <c r="J222" t="s">
        <v>40</v>
      </c>
      <c r="K222" s="9">
        <v>44822</v>
      </c>
      <c r="L222" t="s">
        <v>20</v>
      </c>
      <c r="M222">
        <v>32</v>
      </c>
      <c r="N222" t="s">
        <v>45</v>
      </c>
      <c r="O222">
        <v>41</v>
      </c>
      <c r="P222">
        <v>350</v>
      </c>
      <c r="Q222" s="7">
        <v>44829</v>
      </c>
      <c r="R222" s="7">
        <f>IF(EDATE(September[[#This Row],[Closed Date]],1)=31,"",EDATE(September[[#This Row],[Closed Date]],1))</f>
        <v>44859</v>
      </c>
      <c r="S222" t="s">
        <v>20</v>
      </c>
    </row>
    <row r="223" spans="1:19" x14ac:dyDescent="0.25">
      <c r="A223" s="13" t="s">
        <v>240</v>
      </c>
      <c r="B223" s="6">
        <v>75220</v>
      </c>
      <c r="E223" t="s">
        <v>291</v>
      </c>
      <c r="F223" t="s">
        <v>23</v>
      </c>
      <c r="G223">
        <v>5</v>
      </c>
      <c r="H223" t="s">
        <v>29</v>
      </c>
      <c r="I223" t="s">
        <v>33</v>
      </c>
      <c r="J223" t="s">
        <v>44</v>
      </c>
      <c r="K223" s="9">
        <v>44822</v>
      </c>
      <c r="L223" t="s">
        <v>21</v>
      </c>
      <c r="M223">
        <v>23</v>
      </c>
      <c r="R223" s="7" t="str">
        <f>IF(EDATE(September[[#This Row],[Closed Date]],1)=31,"",EDATE(September[[#This Row],[Closed Date]],1))</f>
        <v/>
      </c>
    </row>
    <row r="224" spans="1:19" x14ac:dyDescent="0.25">
      <c r="A224" t="s">
        <v>186</v>
      </c>
      <c r="B224" s="6">
        <v>75208</v>
      </c>
      <c r="E224" t="s">
        <v>286</v>
      </c>
      <c r="F224" t="s">
        <v>22</v>
      </c>
      <c r="G224">
        <v>4</v>
      </c>
      <c r="H224" t="s">
        <v>28</v>
      </c>
      <c r="I224" t="s">
        <v>33</v>
      </c>
      <c r="J224" t="s">
        <v>38</v>
      </c>
      <c r="K224" s="9">
        <v>44822</v>
      </c>
      <c r="L224" t="s">
        <v>21</v>
      </c>
      <c r="M224">
        <v>19</v>
      </c>
      <c r="R224" s="7" t="str">
        <f>IF(EDATE(September[[#This Row],[Closed Date]],1)=31,"",EDATE(September[[#This Row],[Closed Date]],1))</f>
        <v/>
      </c>
    </row>
    <row r="225" spans="1:19" x14ac:dyDescent="0.25">
      <c r="A225" s="13" t="s">
        <v>155</v>
      </c>
      <c r="B225" s="6">
        <v>75249</v>
      </c>
      <c r="E225" t="s">
        <v>300</v>
      </c>
      <c r="F225" t="s">
        <v>23</v>
      </c>
      <c r="G225">
        <v>7</v>
      </c>
      <c r="H225" t="s">
        <v>28</v>
      </c>
      <c r="I225" t="s">
        <v>31</v>
      </c>
      <c r="J225" t="s">
        <v>38</v>
      </c>
      <c r="K225" s="9">
        <v>44822</v>
      </c>
      <c r="L225" t="s">
        <v>20</v>
      </c>
      <c r="Q225" s="7">
        <v>44822</v>
      </c>
      <c r="R225" s="7">
        <f>IF(EDATE(September[[#This Row],[Closed Date]],1)=31,"",EDATE(September[[#This Row],[Closed Date]],1))</f>
        <v>44852</v>
      </c>
      <c r="S225" t="s">
        <v>20</v>
      </c>
    </row>
    <row r="226" spans="1:19" x14ac:dyDescent="0.25">
      <c r="A226" s="13" t="s">
        <v>151</v>
      </c>
      <c r="B226" s="6">
        <v>75203</v>
      </c>
      <c r="E226" t="s">
        <v>277</v>
      </c>
      <c r="F226" t="s">
        <v>22</v>
      </c>
      <c r="G226">
        <v>6</v>
      </c>
      <c r="H226" t="s">
        <v>28</v>
      </c>
      <c r="I226" t="s">
        <v>53</v>
      </c>
      <c r="J226" t="s">
        <v>38</v>
      </c>
      <c r="K226" s="9">
        <v>44822</v>
      </c>
      <c r="L226" t="s">
        <v>20</v>
      </c>
      <c r="M226">
        <v>38</v>
      </c>
      <c r="N226" t="s">
        <v>54</v>
      </c>
      <c r="O226">
        <v>96</v>
      </c>
      <c r="P226">
        <v>60</v>
      </c>
      <c r="Q226" s="7">
        <v>44829</v>
      </c>
      <c r="R226" s="7">
        <f>IF(EDATE(September[[#This Row],[Closed Date]],1)=31,"",EDATE(September[[#This Row],[Closed Date]],1))</f>
        <v>44859</v>
      </c>
      <c r="S226" t="s">
        <v>21</v>
      </c>
    </row>
    <row r="227" spans="1:19" x14ac:dyDescent="0.25">
      <c r="A227" s="13" t="s">
        <v>253</v>
      </c>
      <c r="B227" s="6">
        <v>75287</v>
      </c>
      <c r="E227" t="s">
        <v>278</v>
      </c>
      <c r="F227" t="s">
        <v>22</v>
      </c>
      <c r="G227">
        <v>3</v>
      </c>
      <c r="H227" t="s">
        <v>28</v>
      </c>
      <c r="I227" t="s">
        <v>31</v>
      </c>
      <c r="K227" s="9">
        <v>44822</v>
      </c>
      <c r="L227" t="s">
        <v>20</v>
      </c>
      <c r="Q227" s="7">
        <v>44822</v>
      </c>
      <c r="R227" s="7">
        <f>IF(EDATE(September[[#This Row],[Closed Date]],1)=31,"",EDATE(September[[#This Row],[Closed Date]],1))</f>
        <v>44852</v>
      </c>
      <c r="S227" t="s">
        <v>21</v>
      </c>
    </row>
    <row r="228" spans="1:19" x14ac:dyDescent="0.25">
      <c r="A228" s="13" t="s">
        <v>73</v>
      </c>
      <c r="B228" s="6">
        <v>75254</v>
      </c>
      <c r="E228" t="s">
        <v>275</v>
      </c>
      <c r="F228" t="s">
        <v>22</v>
      </c>
      <c r="G228">
        <v>4</v>
      </c>
      <c r="H228" t="s">
        <v>28</v>
      </c>
      <c r="I228" t="s">
        <v>31</v>
      </c>
      <c r="K228" s="9">
        <v>44822</v>
      </c>
      <c r="L228" t="s">
        <v>20</v>
      </c>
      <c r="Q228" s="7">
        <v>44822</v>
      </c>
      <c r="R228" s="7">
        <f>IF(EDATE(September[[#This Row],[Closed Date]],1)=31,"",EDATE(September[[#This Row],[Closed Date]],1))</f>
        <v>44852</v>
      </c>
      <c r="S228" t="s">
        <v>20</v>
      </c>
    </row>
    <row r="229" spans="1:19" x14ac:dyDescent="0.25">
      <c r="A229" s="13" t="s">
        <v>157</v>
      </c>
      <c r="B229" s="6">
        <v>75249</v>
      </c>
      <c r="E229" t="s">
        <v>278</v>
      </c>
      <c r="F229" t="s">
        <v>22</v>
      </c>
      <c r="G229">
        <v>3</v>
      </c>
      <c r="H229" t="s">
        <v>28</v>
      </c>
      <c r="I229" t="s">
        <v>31</v>
      </c>
      <c r="K229" s="9">
        <v>44822</v>
      </c>
      <c r="L229" t="s">
        <v>20</v>
      </c>
      <c r="Q229" s="7">
        <v>44822</v>
      </c>
      <c r="R229" s="7">
        <f>IF(EDATE(September[[#This Row],[Closed Date]],1)=31,"",EDATE(September[[#This Row],[Closed Date]],1))</f>
        <v>44852</v>
      </c>
      <c r="S229" t="s">
        <v>20</v>
      </c>
    </row>
    <row r="230" spans="1:19" x14ac:dyDescent="0.25">
      <c r="A230" s="13" t="s">
        <v>251</v>
      </c>
      <c r="B230" s="6">
        <v>75201</v>
      </c>
      <c r="E230" t="s">
        <v>276</v>
      </c>
      <c r="F230" t="s">
        <v>22</v>
      </c>
      <c r="G230">
        <v>1</v>
      </c>
      <c r="H230" t="s">
        <v>32</v>
      </c>
      <c r="I230" t="s">
        <v>34</v>
      </c>
      <c r="J230" t="s">
        <v>52</v>
      </c>
      <c r="K230" s="9">
        <v>44823</v>
      </c>
      <c r="L230" t="s">
        <v>21</v>
      </c>
      <c r="R230" s="7" t="str">
        <f>IF(EDATE(September[[#This Row],[Closed Date]],1)=31,"",EDATE(September[[#This Row],[Closed Date]],1))</f>
        <v/>
      </c>
    </row>
    <row r="231" spans="1:19" x14ac:dyDescent="0.25">
      <c r="A231" s="13" t="s">
        <v>113</v>
      </c>
      <c r="B231" s="6">
        <v>75219</v>
      </c>
      <c r="E231" t="s">
        <v>295</v>
      </c>
      <c r="F231" t="s">
        <v>22</v>
      </c>
      <c r="G231">
        <v>0.75</v>
      </c>
      <c r="H231" t="s">
        <v>32</v>
      </c>
      <c r="I231" t="s">
        <v>31</v>
      </c>
      <c r="J231" t="s">
        <v>52</v>
      </c>
      <c r="K231" s="9">
        <v>44823</v>
      </c>
      <c r="L231" t="s">
        <v>20</v>
      </c>
      <c r="Q231" s="7">
        <v>44823</v>
      </c>
      <c r="R231" s="7">
        <f>IF(EDATE(September[[#This Row],[Closed Date]],1)=31,"",EDATE(September[[#This Row],[Closed Date]],1))</f>
        <v>44853</v>
      </c>
      <c r="S231" t="s">
        <v>20</v>
      </c>
    </row>
    <row r="232" spans="1:19" x14ac:dyDescent="0.25">
      <c r="A232" t="s">
        <v>86</v>
      </c>
      <c r="B232" s="6">
        <v>75240</v>
      </c>
      <c r="E232" t="s">
        <v>299</v>
      </c>
      <c r="F232" t="s">
        <v>23</v>
      </c>
      <c r="G232">
        <v>3</v>
      </c>
      <c r="H232" t="s">
        <v>28</v>
      </c>
      <c r="I232" t="s">
        <v>33</v>
      </c>
      <c r="J232" t="s">
        <v>42</v>
      </c>
      <c r="K232" s="9">
        <v>44823</v>
      </c>
      <c r="L232" t="s">
        <v>21</v>
      </c>
      <c r="M232">
        <v>19</v>
      </c>
      <c r="R232" s="7" t="str">
        <f>IF(EDATE(September[[#This Row],[Closed Date]],1)=31,"",EDATE(September[[#This Row],[Closed Date]],1))</f>
        <v/>
      </c>
    </row>
    <row r="233" spans="1:19" x14ac:dyDescent="0.25">
      <c r="A233" s="13" t="s">
        <v>143</v>
      </c>
      <c r="B233" s="6">
        <v>75237</v>
      </c>
      <c r="E233" t="s">
        <v>306</v>
      </c>
      <c r="F233" t="s">
        <v>22</v>
      </c>
      <c r="G233">
        <v>12</v>
      </c>
      <c r="H233" t="s">
        <v>28</v>
      </c>
      <c r="I233" t="s">
        <v>53</v>
      </c>
      <c r="J233" t="s">
        <v>39</v>
      </c>
      <c r="K233" s="9">
        <v>44823</v>
      </c>
      <c r="L233" t="s">
        <v>21</v>
      </c>
      <c r="M233">
        <v>18</v>
      </c>
      <c r="R233" s="7" t="str">
        <f>IF(EDATE(September[[#This Row],[Closed Date]],1)=31,"",EDATE(September[[#This Row],[Closed Date]],1))</f>
        <v/>
      </c>
    </row>
    <row r="234" spans="1:19" x14ac:dyDescent="0.25">
      <c r="A234" t="s">
        <v>68</v>
      </c>
      <c r="B234" s="6">
        <v>75231</v>
      </c>
      <c r="E234" t="s">
        <v>288</v>
      </c>
      <c r="F234" t="s">
        <v>22</v>
      </c>
      <c r="G234">
        <v>6</v>
      </c>
      <c r="H234" t="s">
        <v>28</v>
      </c>
      <c r="I234" t="s">
        <v>33</v>
      </c>
      <c r="J234" t="s">
        <v>40</v>
      </c>
      <c r="K234" s="9">
        <v>44823</v>
      </c>
      <c r="L234" t="s">
        <v>21</v>
      </c>
      <c r="M234">
        <v>16</v>
      </c>
      <c r="R234" s="7" t="str">
        <f>IF(EDATE(September[[#This Row],[Closed Date]],1)=31,"",EDATE(September[[#This Row],[Closed Date]],1))</f>
        <v/>
      </c>
    </row>
    <row r="235" spans="1:19" x14ac:dyDescent="0.25">
      <c r="A235" s="13" t="s">
        <v>227</v>
      </c>
      <c r="B235" s="6">
        <v>75201</v>
      </c>
      <c r="E235" t="s">
        <v>289</v>
      </c>
      <c r="F235" t="s">
        <v>22</v>
      </c>
      <c r="G235">
        <v>1</v>
      </c>
      <c r="H235" t="s">
        <v>28</v>
      </c>
      <c r="I235" t="s">
        <v>31</v>
      </c>
      <c r="J235" t="s">
        <v>40</v>
      </c>
      <c r="K235" s="9">
        <v>44823</v>
      </c>
      <c r="L235" t="s">
        <v>20</v>
      </c>
      <c r="Q235" s="7">
        <v>44823</v>
      </c>
      <c r="R235" s="7">
        <f>IF(EDATE(September[[#This Row],[Closed Date]],1)=31,"",EDATE(September[[#This Row],[Closed Date]],1))</f>
        <v>44853</v>
      </c>
      <c r="S235" t="s">
        <v>20</v>
      </c>
    </row>
    <row r="236" spans="1:19" x14ac:dyDescent="0.25">
      <c r="A236" s="13" t="s">
        <v>252</v>
      </c>
      <c r="B236" s="6">
        <v>75235</v>
      </c>
      <c r="E236" t="s">
        <v>299</v>
      </c>
      <c r="F236" t="s">
        <v>22</v>
      </c>
      <c r="G236">
        <v>3</v>
      </c>
      <c r="H236" t="s">
        <v>29</v>
      </c>
      <c r="I236" t="s">
        <v>33</v>
      </c>
      <c r="J236" t="s">
        <v>43</v>
      </c>
      <c r="K236" s="9">
        <v>44823</v>
      </c>
      <c r="L236" t="s">
        <v>21</v>
      </c>
      <c r="M236">
        <v>21</v>
      </c>
      <c r="R236" s="7" t="str">
        <f>IF(EDATE(September[[#This Row],[Closed Date]],1)=31,"",EDATE(September[[#This Row],[Closed Date]],1))</f>
        <v/>
      </c>
    </row>
    <row r="237" spans="1:19" x14ac:dyDescent="0.25">
      <c r="A237" s="13" t="s">
        <v>226</v>
      </c>
      <c r="B237" s="6">
        <v>75229</v>
      </c>
      <c r="E237" t="s">
        <v>295</v>
      </c>
      <c r="F237" t="s">
        <v>22</v>
      </c>
      <c r="G237">
        <v>1</v>
      </c>
      <c r="H237" t="s">
        <v>28</v>
      </c>
      <c r="I237" t="s">
        <v>33</v>
      </c>
      <c r="J237" t="s">
        <v>36</v>
      </c>
      <c r="K237" s="9">
        <v>44823</v>
      </c>
      <c r="L237" t="s">
        <v>20</v>
      </c>
      <c r="M237">
        <v>31</v>
      </c>
      <c r="N237" t="s">
        <v>55</v>
      </c>
      <c r="O237">
        <v>72</v>
      </c>
      <c r="P237">
        <v>125</v>
      </c>
      <c r="Q237" s="7">
        <v>44831</v>
      </c>
      <c r="R237" s="7">
        <f>IF(EDATE(September[[#This Row],[Closed Date]],1)=31,"",EDATE(September[[#This Row],[Closed Date]],1))</f>
        <v>44861</v>
      </c>
      <c r="S237" t="s">
        <v>20</v>
      </c>
    </row>
    <row r="238" spans="1:19" x14ac:dyDescent="0.25">
      <c r="A238" s="13" t="s">
        <v>240</v>
      </c>
      <c r="B238" s="6">
        <v>75253</v>
      </c>
      <c r="E238" t="s">
        <v>292</v>
      </c>
      <c r="F238" t="s">
        <v>22</v>
      </c>
      <c r="G238">
        <v>5</v>
      </c>
      <c r="H238" t="s">
        <v>28</v>
      </c>
      <c r="I238" t="s">
        <v>33</v>
      </c>
      <c r="J238" t="s">
        <v>38</v>
      </c>
      <c r="K238" s="9">
        <v>44823</v>
      </c>
      <c r="L238" t="s">
        <v>20</v>
      </c>
      <c r="M238">
        <v>37</v>
      </c>
      <c r="N238" t="s">
        <v>45</v>
      </c>
      <c r="O238">
        <v>42</v>
      </c>
      <c r="P238">
        <v>125</v>
      </c>
      <c r="Q238" s="7">
        <v>44829</v>
      </c>
      <c r="R238" s="7">
        <f>IF(EDATE(September[[#This Row],[Closed Date]],1)=31,"",EDATE(September[[#This Row],[Closed Date]],1))</f>
        <v>44859</v>
      </c>
      <c r="S238" t="s">
        <v>20</v>
      </c>
    </row>
    <row r="239" spans="1:19" x14ac:dyDescent="0.25">
      <c r="A239" s="13" t="s">
        <v>109</v>
      </c>
      <c r="B239" s="6">
        <v>75236</v>
      </c>
      <c r="E239" t="s">
        <v>287</v>
      </c>
      <c r="F239" t="s">
        <v>22</v>
      </c>
      <c r="G239">
        <v>8</v>
      </c>
      <c r="H239" t="s">
        <v>28</v>
      </c>
      <c r="I239" t="s">
        <v>33</v>
      </c>
      <c r="K239" s="9">
        <v>44823</v>
      </c>
      <c r="L239" t="s">
        <v>21</v>
      </c>
      <c r="M239">
        <v>19</v>
      </c>
      <c r="R239" s="7" t="str">
        <f>IF(EDATE(September[[#This Row],[Closed Date]],1)=31,"",EDATE(September[[#This Row],[Closed Date]],1))</f>
        <v/>
      </c>
    </row>
    <row r="240" spans="1:19" x14ac:dyDescent="0.25">
      <c r="A240" s="13" t="s">
        <v>64</v>
      </c>
      <c r="B240" s="6">
        <v>75215</v>
      </c>
      <c r="E240" t="s">
        <v>277</v>
      </c>
      <c r="F240" t="s">
        <v>23</v>
      </c>
      <c r="G240">
        <v>8</v>
      </c>
      <c r="H240" t="s">
        <v>32</v>
      </c>
      <c r="I240" t="s">
        <v>34</v>
      </c>
      <c r="K240" s="9">
        <v>44823</v>
      </c>
      <c r="L240" t="s">
        <v>21</v>
      </c>
      <c r="R240" s="7" t="str">
        <f>IF(EDATE(September[[#This Row],[Closed Date]],1)=31,"",EDATE(September[[#This Row],[Closed Date]],1))</f>
        <v/>
      </c>
    </row>
    <row r="241" spans="1:19" x14ac:dyDescent="0.25">
      <c r="A241" s="13" t="s">
        <v>223</v>
      </c>
      <c r="B241" s="6">
        <v>75244</v>
      </c>
      <c r="E241" t="s">
        <v>293</v>
      </c>
      <c r="F241" t="s">
        <v>22</v>
      </c>
      <c r="G241">
        <v>7</v>
      </c>
      <c r="H241" t="s">
        <v>32</v>
      </c>
      <c r="I241" t="s">
        <v>34</v>
      </c>
      <c r="K241" s="9">
        <v>44823</v>
      </c>
      <c r="L241" t="s">
        <v>20</v>
      </c>
      <c r="N241" t="s">
        <v>51</v>
      </c>
      <c r="Q241" s="7">
        <v>44832</v>
      </c>
      <c r="R241" s="7">
        <f>IF(EDATE(September[[#This Row],[Closed Date]],1)=31,"",EDATE(September[[#This Row],[Closed Date]],1))</f>
        <v>44862</v>
      </c>
      <c r="S241" t="s">
        <v>20</v>
      </c>
    </row>
    <row r="242" spans="1:19" x14ac:dyDescent="0.25">
      <c r="A242" t="s">
        <v>116</v>
      </c>
      <c r="B242" s="6">
        <v>75211</v>
      </c>
      <c r="E242" t="s">
        <v>276</v>
      </c>
      <c r="F242" t="s">
        <v>23</v>
      </c>
      <c r="G242">
        <v>4</v>
      </c>
      <c r="H242" t="s">
        <v>28</v>
      </c>
      <c r="I242" t="s">
        <v>33</v>
      </c>
      <c r="J242" t="s">
        <v>42</v>
      </c>
      <c r="K242" s="9">
        <v>44824</v>
      </c>
      <c r="L242" t="s">
        <v>21</v>
      </c>
      <c r="M242">
        <v>19</v>
      </c>
      <c r="R242" s="7" t="str">
        <f>IF(EDATE(September[[#This Row],[Closed Date]],1)=31,"",EDATE(September[[#This Row],[Closed Date]],1))</f>
        <v/>
      </c>
    </row>
    <row r="243" spans="1:19" x14ac:dyDescent="0.25">
      <c r="A243" s="13" t="s">
        <v>200</v>
      </c>
      <c r="B243" s="6">
        <v>75220</v>
      </c>
      <c r="E243" t="s">
        <v>283</v>
      </c>
      <c r="F243" t="s">
        <v>22</v>
      </c>
      <c r="G243">
        <v>4</v>
      </c>
      <c r="H243" t="s">
        <v>28</v>
      </c>
      <c r="I243" t="s">
        <v>53</v>
      </c>
      <c r="J243" t="s">
        <v>40</v>
      </c>
      <c r="K243" s="9">
        <v>44824</v>
      </c>
      <c r="L243" t="s">
        <v>21</v>
      </c>
      <c r="M243">
        <v>20</v>
      </c>
      <c r="R243" s="7" t="str">
        <f>IF(EDATE(September[[#This Row],[Closed Date]],1)=31,"",EDATE(September[[#This Row],[Closed Date]],1))</f>
        <v/>
      </c>
    </row>
    <row r="244" spans="1:19" x14ac:dyDescent="0.25">
      <c r="A244" s="13" t="s">
        <v>160</v>
      </c>
      <c r="B244" s="6">
        <v>75237</v>
      </c>
      <c r="E244" t="s">
        <v>296</v>
      </c>
      <c r="F244" t="s">
        <v>22</v>
      </c>
      <c r="G244">
        <v>6</v>
      </c>
      <c r="H244" t="s">
        <v>29</v>
      </c>
      <c r="I244" t="s">
        <v>34</v>
      </c>
      <c r="J244" t="s">
        <v>43</v>
      </c>
      <c r="K244" s="9">
        <v>44824</v>
      </c>
      <c r="L244" t="s">
        <v>20</v>
      </c>
      <c r="N244" t="s">
        <v>49</v>
      </c>
      <c r="Q244" s="7">
        <v>44832</v>
      </c>
      <c r="R244" s="7">
        <f>IF(EDATE(September[[#This Row],[Closed Date]],1)=31,"",EDATE(September[[#This Row],[Closed Date]],1))</f>
        <v>44862</v>
      </c>
      <c r="S244" t="s">
        <v>20</v>
      </c>
    </row>
    <row r="245" spans="1:19" x14ac:dyDescent="0.25">
      <c r="A245" s="13" t="s">
        <v>242</v>
      </c>
      <c r="B245" s="6">
        <v>75253</v>
      </c>
      <c r="E245" t="s">
        <v>284</v>
      </c>
      <c r="F245" t="s">
        <v>23</v>
      </c>
      <c r="G245">
        <v>0.75</v>
      </c>
      <c r="H245" t="s">
        <v>28</v>
      </c>
      <c r="I245" t="s">
        <v>33</v>
      </c>
      <c r="J245" t="s">
        <v>36</v>
      </c>
      <c r="K245" s="9">
        <v>44824</v>
      </c>
      <c r="L245" t="s">
        <v>21</v>
      </c>
      <c r="M245">
        <v>22</v>
      </c>
      <c r="R245" s="7" t="str">
        <f>IF(EDATE(September[[#This Row],[Closed Date]],1)=31,"",EDATE(September[[#This Row],[Closed Date]],1))</f>
        <v/>
      </c>
    </row>
    <row r="246" spans="1:19" x14ac:dyDescent="0.25">
      <c r="A246" s="13" t="s">
        <v>139</v>
      </c>
      <c r="B246" s="6">
        <v>75223</v>
      </c>
      <c r="E246" t="s">
        <v>277</v>
      </c>
      <c r="F246" t="s">
        <v>22</v>
      </c>
      <c r="G246">
        <v>6</v>
      </c>
      <c r="H246" t="s">
        <v>28</v>
      </c>
      <c r="I246" t="s">
        <v>53</v>
      </c>
      <c r="J246" t="s">
        <v>38</v>
      </c>
      <c r="K246" s="9">
        <v>44824</v>
      </c>
      <c r="L246" t="s">
        <v>21</v>
      </c>
      <c r="M246">
        <v>18</v>
      </c>
      <c r="R246" s="7" t="str">
        <f>IF(EDATE(September[[#This Row],[Closed Date]],1)=31,"",EDATE(September[[#This Row],[Closed Date]],1))</f>
        <v/>
      </c>
    </row>
    <row r="247" spans="1:19" x14ac:dyDescent="0.25">
      <c r="A247" s="13" t="s">
        <v>83</v>
      </c>
      <c r="B247" s="6">
        <v>75233</v>
      </c>
      <c r="E247" t="s">
        <v>58</v>
      </c>
      <c r="F247" t="s">
        <v>23</v>
      </c>
      <c r="G247">
        <v>2</v>
      </c>
      <c r="H247" t="s">
        <v>28</v>
      </c>
      <c r="I247" t="s">
        <v>33</v>
      </c>
      <c r="J247" t="s">
        <v>38</v>
      </c>
      <c r="K247" s="9">
        <v>44824</v>
      </c>
      <c r="L247" t="s">
        <v>20</v>
      </c>
      <c r="M247">
        <v>28</v>
      </c>
      <c r="N247" t="s">
        <v>56</v>
      </c>
      <c r="O247">
        <v>52</v>
      </c>
      <c r="P247">
        <v>125</v>
      </c>
      <c r="Q247" s="7">
        <v>44830</v>
      </c>
      <c r="R247" s="7">
        <f>IF(EDATE(September[[#This Row],[Closed Date]],1)=31,"",EDATE(September[[#This Row],[Closed Date]],1))</f>
        <v>44860</v>
      </c>
      <c r="S247" t="s">
        <v>20</v>
      </c>
    </row>
    <row r="248" spans="1:19" x14ac:dyDescent="0.25">
      <c r="A248" s="13" t="s">
        <v>209</v>
      </c>
      <c r="B248" s="6">
        <v>75224</v>
      </c>
      <c r="E248" t="s">
        <v>318</v>
      </c>
      <c r="F248" t="s">
        <v>23</v>
      </c>
      <c r="G248">
        <v>4</v>
      </c>
      <c r="H248" t="s">
        <v>28</v>
      </c>
      <c r="I248" t="s">
        <v>31</v>
      </c>
      <c r="K248" s="9">
        <v>44824</v>
      </c>
      <c r="L248" t="s">
        <v>20</v>
      </c>
      <c r="Q248" s="7">
        <v>44824</v>
      </c>
      <c r="R248" s="7">
        <f>IF(EDATE(September[[#This Row],[Closed Date]],1)=31,"",EDATE(September[[#This Row],[Closed Date]],1))</f>
        <v>44854</v>
      </c>
      <c r="S248" t="s">
        <v>20</v>
      </c>
    </row>
    <row r="249" spans="1:19" x14ac:dyDescent="0.25">
      <c r="A249" s="13" t="s">
        <v>76</v>
      </c>
      <c r="B249" s="6">
        <v>75237</v>
      </c>
      <c r="E249" t="s">
        <v>287</v>
      </c>
      <c r="F249" t="s">
        <v>22</v>
      </c>
      <c r="G249">
        <v>8</v>
      </c>
      <c r="H249" t="s">
        <v>28</v>
      </c>
      <c r="I249" t="s">
        <v>31</v>
      </c>
      <c r="K249" s="9">
        <v>44824</v>
      </c>
      <c r="L249" t="s">
        <v>20</v>
      </c>
      <c r="Q249" s="7">
        <v>44824</v>
      </c>
      <c r="R249" s="7">
        <f>IF(EDATE(September[[#This Row],[Closed Date]],1)=31,"",EDATE(September[[#This Row],[Closed Date]],1))</f>
        <v>44854</v>
      </c>
      <c r="S249" t="s">
        <v>20</v>
      </c>
    </row>
    <row r="250" spans="1:19" x14ac:dyDescent="0.25">
      <c r="A250" s="13" t="s">
        <v>191</v>
      </c>
      <c r="B250" s="6">
        <v>75203</v>
      </c>
      <c r="E250" t="s">
        <v>289</v>
      </c>
      <c r="F250" t="s">
        <v>23</v>
      </c>
      <c r="G250">
        <v>3</v>
      </c>
      <c r="H250" t="s">
        <v>32</v>
      </c>
      <c r="I250" t="s">
        <v>34</v>
      </c>
      <c r="J250" t="s">
        <v>52</v>
      </c>
      <c r="K250" s="9">
        <v>44825</v>
      </c>
      <c r="L250" t="s">
        <v>21</v>
      </c>
      <c r="R250" s="7" t="str">
        <f>IF(EDATE(September[[#This Row],[Closed Date]],1)=31,"",EDATE(September[[#This Row],[Closed Date]],1))</f>
        <v/>
      </c>
    </row>
    <row r="251" spans="1:19" x14ac:dyDescent="0.25">
      <c r="A251" s="13" t="s">
        <v>242</v>
      </c>
      <c r="B251" s="6">
        <v>75249</v>
      </c>
      <c r="E251" t="s">
        <v>280</v>
      </c>
      <c r="F251" t="s">
        <v>23</v>
      </c>
      <c r="G251">
        <v>2</v>
      </c>
      <c r="H251" t="s">
        <v>32</v>
      </c>
      <c r="I251" t="s">
        <v>34</v>
      </c>
      <c r="J251" t="s">
        <v>52</v>
      </c>
      <c r="K251" s="9">
        <v>44825</v>
      </c>
      <c r="L251" t="s">
        <v>20</v>
      </c>
      <c r="N251" t="s">
        <v>47</v>
      </c>
      <c r="Q251" s="7">
        <v>44831</v>
      </c>
      <c r="R251" s="7">
        <f>IF(EDATE(September[[#This Row],[Closed Date]],1)=31,"",EDATE(September[[#This Row],[Closed Date]],1))</f>
        <v>44861</v>
      </c>
      <c r="S251" t="s">
        <v>20</v>
      </c>
    </row>
    <row r="252" spans="1:19" x14ac:dyDescent="0.25">
      <c r="A252" s="13" t="s">
        <v>241</v>
      </c>
      <c r="B252" s="6">
        <v>75203</v>
      </c>
      <c r="E252" t="s">
        <v>281</v>
      </c>
      <c r="F252" t="s">
        <v>23</v>
      </c>
      <c r="G252">
        <v>4</v>
      </c>
      <c r="H252" t="s">
        <v>28</v>
      </c>
      <c r="I252" t="s">
        <v>33</v>
      </c>
      <c r="J252" t="s">
        <v>39</v>
      </c>
      <c r="K252" s="9">
        <v>44825</v>
      </c>
      <c r="L252" t="s">
        <v>20</v>
      </c>
      <c r="M252">
        <v>25</v>
      </c>
      <c r="N252" t="s">
        <v>56</v>
      </c>
      <c r="O252">
        <v>48</v>
      </c>
      <c r="P252">
        <v>350</v>
      </c>
      <c r="Q252" s="7">
        <v>44834</v>
      </c>
      <c r="R252" s="7">
        <f>IF(EDATE(September[[#This Row],[Closed Date]],1)=31,"",EDATE(September[[#This Row],[Closed Date]],1))</f>
        <v>44864</v>
      </c>
      <c r="S252" t="s">
        <v>20</v>
      </c>
    </row>
    <row r="253" spans="1:19" x14ac:dyDescent="0.25">
      <c r="A253" t="s">
        <v>204</v>
      </c>
      <c r="B253" s="6">
        <v>75240</v>
      </c>
      <c r="E253" t="s">
        <v>291</v>
      </c>
      <c r="F253" t="s">
        <v>23</v>
      </c>
      <c r="G253">
        <v>8</v>
      </c>
      <c r="H253" t="s">
        <v>28</v>
      </c>
      <c r="I253" t="s">
        <v>33</v>
      </c>
      <c r="J253" t="s">
        <v>40</v>
      </c>
      <c r="K253" s="9">
        <v>44825</v>
      </c>
      <c r="L253" t="s">
        <v>21</v>
      </c>
      <c r="M253">
        <v>19</v>
      </c>
      <c r="R253" s="7" t="str">
        <f>IF(EDATE(September[[#This Row],[Closed Date]],1)=31,"",EDATE(September[[#This Row],[Closed Date]],1))</f>
        <v/>
      </c>
    </row>
    <row r="254" spans="1:19" x14ac:dyDescent="0.25">
      <c r="A254" s="13" t="s">
        <v>159</v>
      </c>
      <c r="B254" s="6">
        <v>75206</v>
      </c>
      <c r="E254" t="s">
        <v>297</v>
      </c>
      <c r="F254" t="s">
        <v>23</v>
      </c>
      <c r="G254">
        <v>3</v>
      </c>
      <c r="H254" t="s">
        <v>28</v>
      </c>
      <c r="I254" t="s">
        <v>33</v>
      </c>
      <c r="J254" t="s">
        <v>40</v>
      </c>
      <c r="K254" s="9">
        <v>44825</v>
      </c>
      <c r="L254" t="s">
        <v>20</v>
      </c>
      <c r="M254">
        <v>31</v>
      </c>
      <c r="N254" t="s">
        <v>56</v>
      </c>
      <c r="O254">
        <v>50</v>
      </c>
      <c r="P254">
        <v>450</v>
      </c>
      <c r="Q254" s="7">
        <v>44830</v>
      </c>
      <c r="R254" s="7">
        <f>IF(EDATE(September[[#This Row],[Closed Date]],1)=31,"",EDATE(September[[#This Row],[Closed Date]],1))</f>
        <v>44860</v>
      </c>
      <c r="S254" t="s">
        <v>20</v>
      </c>
    </row>
    <row r="255" spans="1:19" x14ac:dyDescent="0.25">
      <c r="A255" s="6" t="s">
        <v>184</v>
      </c>
      <c r="B255" s="6">
        <v>75203</v>
      </c>
      <c r="E255" t="s">
        <v>275</v>
      </c>
      <c r="F255" t="s">
        <v>22</v>
      </c>
      <c r="G255">
        <v>7</v>
      </c>
      <c r="H255" t="s">
        <v>28</v>
      </c>
      <c r="I255" t="s">
        <v>31</v>
      </c>
      <c r="J255" t="s">
        <v>40</v>
      </c>
      <c r="K255" s="9">
        <v>44825</v>
      </c>
      <c r="L255" t="s">
        <v>20</v>
      </c>
      <c r="Q255" s="7">
        <v>44825</v>
      </c>
      <c r="R255" s="7">
        <f>IF(EDATE(September[[#This Row],[Closed Date]],1)=31,"",EDATE(September[[#This Row],[Closed Date]],1))</f>
        <v>44855</v>
      </c>
      <c r="S255" t="s">
        <v>20</v>
      </c>
    </row>
    <row r="256" spans="1:19" x14ac:dyDescent="0.25">
      <c r="A256" s="6" t="s">
        <v>67</v>
      </c>
      <c r="B256" s="6">
        <v>75220</v>
      </c>
      <c r="E256" t="s">
        <v>295</v>
      </c>
      <c r="F256" t="s">
        <v>22</v>
      </c>
      <c r="G256">
        <v>1</v>
      </c>
      <c r="H256" t="s">
        <v>28</v>
      </c>
      <c r="I256" t="s">
        <v>33</v>
      </c>
      <c r="J256" t="s">
        <v>36</v>
      </c>
      <c r="K256" s="9">
        <v>44825</v>
      </c>
      <c r="L256" t="s">
        <v>21</v>
      </c>
      <c r="M256">
        <v>22</v>
      </c>
      <c r="R256" s="7" t="str">
        <f>IF(EDATE(September[[#This Row],[Closed Date]],1)=31,"",EDATE(September[[#This Row],[Closed Date]],1))</f>
        <v/>
      </c>
    </row>
    <row r="257" spans="1:19" x14ac:dyDescent="0.25">
      <c r="A257" s="6" t="s">
        <v>74</v>
      </c>
      <c r="B257" s="6">
        <v>75237</v>
      </c>
      <c r="E257" t="s">
        <v>283</v>
      </c>
      <c r="F257" t="s">
        <v>23</v>
      </c>
      <c r="G257">
        <v>7</v>
      </c>
      <c r="H257" t="s">
        <v>28</v>
      </c>
      <c r="I257" t="s">
        <v>53</v>
      </c>
      <c r="J257" t="s">
        <v>36</v>
      </c>
      <c r="K257" s="9">
        <v>44825</v>
      </c>
      <c r="L257" t="s">
        <v>21</v>
      </c>
      <c r="M257">
        <v>18</v>
      </c>
      <c r="R257" s="7" t="str">
        <f>IF(EDATE(September[[#This Row],[Closed Date]],1)=31,"",EDATE(September[[#This Row],[Closed Date]],1))</f>
        <v/>
      </c>
    </row>
    <row r="258" spans="1:19" x14ac:dyDescent="0.25">
      <c r="A258" s="6" t="s">
        <v>252</v>
      </c>
      <c r="B258" s="6">
        <v>75240</v>
      </c>
      <c r="E258" t="s">
        <v>279</v>
      </c>
      <c r="F258" t="s">
        <v>22</v>
      </c>
      <c r="G258">
        <v>1</v>
      </c>
      <c r="H258" t="s">
        <v>28</v>
      </c>
      <c r="I258" t="s">
        <v>33</v>
      </c>
      <c r="J258" t="s">
        <v>36</v>
      </c>
      <c r="K258" s="9">
        <v>44825</v>
      </c>
      <c r="L258" t="s">
        <v>20</v>
      </c>
      <c r="M258">
        <v>28</v>
      </c>
      <c r="N258" t="s">
        <v>55</v>
      </c>
      <c r="O258">
        <v>80</v>
      </c>
      <c r="P258">
        <v>125</v>
      </c>
      <c r="Q258" s="7">
        <v>44830</v>
      </c>
      <c r="R258" s="7">
        <f>IF(EDATE(September[[#This Row],[Closed Date]],1)=31,"",EDATE(September[[#This Row],[Closed Date]],1))</f>
        <v>44860</v>
      </c>
      <c r="S258" t="s">
        <v>20</v>
      </c>
    </row>
    <row r="259" spans="1:19" x14ac:dyDescent="0.25">
      <c r="A259" s="6" t="s">
        <v>139</v>
      </c>
      <c r="B259" s="6">
        <v>75232</v>
      </c>
      <c r="E259" t="s">
        <v>295</v>
      </c>
      <c r="F259" t="s">
        <v>22</v>
      </c>
      <c r="G259">
        <v>3</v>
      </c>
      <c r="H259" t="s">
        <v>28</v>
      </c>
      <c r="I259" t="s">
        <v>33</v>
      </c>
      <c r="J259" t="s">
        <v>38</v>
      </c>
      <c r="K259" s="9">
        <v>44825</v>
      </c>
      <c r="L259" t="s">
        <v>21</v>
      </c>
      <c r="M259">
        <v>21</v>
      </c>
      <c r="R259" s="7" t="str">
        <f>IF(EDATE(September[[#This Row],[Closed Date]],1)=31,"",EDATE(September[[#This Row],[Closed Date]],1))</f>
        <v/>
      </c>
    </row>
    <row r="260" spans="1:19" x14ac:dyDescent="0.25">
      <c r="A260" s="6" t="s">
        <v>166</v>
      </c>
      <c r="B260" s="6">
        <v>75253</v>
      </c>
      <c r="E260" t="s">
        <v>299</v>
      </c>
      <c r="F260" t="s">
        <v>22</v>
      </c>
      <c r="G260">
        <v>1</v>
      </c>
      <c r="H260" t="s">
        <v>28</v>
      </c>
      <c r="I260" t="s">
        <v>53</v>
      </c>
      <c r="J260" t="s">
        <v>38</v>
      </c>
      <c r="K260" s="9">
        <v>44825</v>
      </c>
      <c r="L260" t="s">
        <v>21</v>
      </c>
      <c r="M260">
        <v>23</v>
      </c>
      <c r="R260" s="7" t="str">
        <f>IF(EDATE(September[[#This Row],[Closed Date]],1)=31,"",EDATE(September[[#This Row],[Closed Date]],1))</f>
        <v/>
      </c>
    </row>
    <row r="261" spans="1:19" x14ac:dyDescent="0.25">
      <c r="A261" s="6" t="s">
        <v>198</v>
      </c>
      <c r="B261" s="6">
        <v>75244</v>
      </c>
      <c r="E261" t="s">
        <v>307</v>
      </c>
      <c r="F261" t="s">
        <v>22</v>
      </c>
      <c r="G261">
        <v>2</v>
      </c>
      <c r="H261" t="s">
        <v>28</v>
      </c>
      <c r="I261" t="s">
        <v>31</v>
      </c>
      <c r="J261" t="s">
        <v>38</v>
      </c>
      <c r="K261" s="9">
        <v>44825</v>
      </c>
      <c r="L261" t="s">
        <v>20</v>
      </c>
      <c r="Q261" s="7">
        <v>44825</v>
      </c>
      <c r="R261" s="7">
        <f>IF(EDATE(September[[#This Row],[Closed Date]],1)=31,"",EDATE(September[[#This Row],[Closed Date]],1))</f>
        <v>44855</v>
      </c>
      <c r="S261" t="s">
        <v>20</v>
      </c>
    </row>
    <row r="262" spans="1:19" x14ac:dyDescent="0.25">
      <c r="A262" s="6" t="s">
        <v>102</v>
      </c>
      <c r="B262" s="6">
        <v>75215</v>
      </c>
      <c r="E262" t="s">
        <v>286</v>
      </c>
      <c r="F262" t="s">
        <v>22</v>
      </c>
      <c r="G262">
        <v>4</v>
      </c>
      <c r="H262" t="s">
        <v>32</v>
      </c>
      <c r="I262" t="s">
        <v>53</v>
      </c>
      <c r="K262" s="9">
        <v>44825</v>
      </c>
      <c r="L262" t="s">
        <v>21</v>
      </c>
      <c r="M262">
        <v>18</v>
      </c>
      <c r="R262" s="7" t="str">
        <f>IF(EDATE(September[[#This Row],[Closed Date]],1)=31,"",EDATE(September[[#This Row],[Closed Date]],1))</f>
        <v/>
      </c>
    </row>
    <row r="263" spans="1:19" x14ac:dyDescent="0.25">
      <c r="A263" s="6" t="s">
        <v>226</v>
      </c>
      <c r="B263" s="6">
        <v>75201</v>
      </c>
      <c r="E263" t="s">
        <v>284</v>
      </c>
      <c r="F263" t="s">
        <v>22</v>
      </c>
      <c r="G263">
        <v>9</v>
      </c>
      <c r="H263" t="s">
        <v>28</v>
      </c>
      <c r="I263" t="s">
        <v>31</v>
      </c>
      <c r="K263" s="9">
        <v>44825</v>
      </c>
      <c r="L263" t="s">
        <v>20</v>
      </c>
      <c r="Q263" s="7">
        <v>44825</v>
      </c>
      <c r="R263" s="7">
        <f>IF(EDATE(September[[#This Row],[Closed Date]],1)=31,"",EDATE(September[[#This Row],[Closed Date]],1))</f>
        <v>44855</v>
      </c>
      <c r="S263" t="s">
        <v>20</v>
      </c>
    </row>
    <row r="264" spans="1:19" x14ac:dyDescent="0.25">
      <c r="A264" s="6" t="s">
        <v>257</v>
      </c>
      <c r="B264" s="6">
        <v>75232</v>
      </c>
      <c r="E264" t="s">
        <v>315</v>
      </c>
      <c r="F264" t="s">
        <v>23</v>
      </c>
      <c r="G264">
        <v>1</v>
      </c>
      <c r="H264" t="s">
        <v>29</v>
      </c>
      <c r="I264" t="s">
        <v>31</v>
      </c>
      <c r="K264" s="9">
        <v>44825</v>
      </c>
      <c r="L264" t="s">
        <v>20</v>
      </c>
      <c r="Q264" s="7">
        <v>44825</v>
      </c>
      <c r="R264" s="7">
        <f>IF(EDATE(September[[#This Row],[Closed Date]],1)=31,"",EDATE(September[[#This Row],[Closed Date]],1))</f>
        <v>44855</v>
      </c>
      <c r="S264" t="s">
        <v>20</v>
      </c>
    </row>
    <row r="265" spans="1:19" x14ac:dyDescent="0.25">
      <c r="A265" s="6" t="s">
        <v>245</v>
      </c>
      <c r="B265" s="6">
        <v>75218</v>
      </c>
      <c r="E265" t="s">
        <v>267</v>
      </c>
      <c r="F265" t="s">
        <v>22</v>
      </c>
      <c r="G265">
        <v>4</v>
      </c>
      <c r="H265" t="s">
        <v>29</v>
      </c>
      <c r="I265" t="s">
        <v>31</v>
      </c>
      <c r="K265" s="9">
        <v>44825</v>
      </c>
      <c r="L265" t="s">
        <v>20</v>
      </c>
      <c r="Q265" s="7">
        <v>44825</v>
      </c>
      <c r="R265" s="7">
        <f>IF(EDATE(September[[#This Row],[Closed Date]],1)=31,"",EDATE(September[[#This Row],[Closed Date]],1))</f>
        <v>44855</v>
      </c>
      <c r="S265" t="s">
        <v>20</v>
      </c>
    </row>
    <row r="266" spans="1:19" x14ac:dyDescent="0.25">
      <c r="A266" s="6" t="s">
        <v>163</v>
      </c>
      <c r="B266" s="6">
        <v>75080</v>
      </c>
      <c r="E266" t="s">
        <v>298</v>
      </c>
      <c r="F266" t="s">
        <v>23</v>
      </c>
      <c r="G266">
        <v>5</v>
      </c>
      <c r="H266" t="s">
        <v>32</v>
      </c>
      <c r="I266" t="s">
        <v>34</v>
      </c>
      <c r="J266" t="s">
        <v>52</v>
      </c>
      <c r="K266" s="9">
        <v>44826</v>
      </c>
      <c r="L266" t="s">
        <v>20</v>
      </c>
      <c r="N266" t="s">
        <v>47</v>
      </c>
      <c r="Q266" s="7">
        <v>44832</v>
      </c>
      <c r="R266" s="7">
        <f>IF(EDATE(September[[#This Row],[Closed Date]],1)=31,"",EDATE(September[[#This Row],[Closed Date]],1))</f>
        <v>44862</v>
      </c>
      <c r="S266" t="s">
        <v>20</v>
      </c>
    </row>
    <row r="267" spans="1:19" x14ac:dyDescent="0.25">
      <c r="A267" s="6" t="s">
        <v>102</v>
      </c>
      <c r="B267" s="6">
        <v>75208</v>
      </c>
      <c r="E267" t="s">
        <v>292</v>
      </c>
      <c r="F267" t="s">
        <v>22</v>
      </c>
      <c r="G267">
        <v>6</v>
      </c>
      <c r="H267" t="s">
        <v>28</v>
      </c>
      <c r="I267" t="s">
        <v>33</v>
      </c>
      <c r="J267" t="s">
        <v>41</v>
      </c>
      <c r="K267" s="9">
        <v>44826</v>
      </c>
      <c r="L267" t="s">
        <v>20</v>
      </c>
      <c r="M267">
        <v>25</v>
      </c>
      <c r="N267" t="s">
        <v>45</v>
      </c>
      <c r="O267">
        <v>45</v>
      </c>
      <c r="P267">
        <v>275</v>
      </c>
      <c r="Q267" s="7">
        <v>44832</v>
      </c>
      <c r="R267" s="7">
        <f>IF(EDATE(September[[#This Row],[Closed Date]],1)=31,"",EDATE(September[[#This Row],[Closed Date]],1))</f>
        <v>44862</v>
      </c>
      <c r="S267" t="s">
        <v>20</v>
      </c>
    </row>
    <row r="268" spans="1:19" x14ac:dyDescent="0.25">
      <c r="A268" s="6" t="s">
        <v>62</v>
      </c>
      <c r="B268" s="6">
        <v>75254</v>
      </c>
      <c r="E268" t="s">
        <v>269</v>
      </c>
      <c r="F268" t="s">
        <v>22</v>
      </c>
      <c r="G268">
        <v>11</v>
      </c>
      <c r="H268" t="s">
        <v>28</v>
      </c>
      <c r="I268" t="s">
        <v>33</v>
      </c>
      <c r="J268" t="s">
        <v>42</v>
      </c>
      <c r="K268" s="9">
        <v>44826</v>
      </c>
      <c r="L268" t="s">
        <v>21</v>
      </c>
      <c r="M268">
        <v>23</v>
      </c>
      <c r="R268" s="7" t="str">
        <f>IF(EDATE(September[[#This Row],[Closed Date]],1)=31,"",EDATE(September[[#This Row],[Closed Date]],1))</f>
        <v/>
      </c>
    </row>
    <row r="269" spans="1:19" x14ac:dyDescent="0.25">
      <c r="A269" s="6" t="s">
        <v>223</v>
      </c>
      <c r="B269" s="6">
        <v>75217</v>
      </c>
      <c r="E269" t="s">
        <v>284</v>
      </c>
      <c r="F269" t="s">
        <v>22</v>
      </c>
      <c r="G269">
        <v>8</v>
      </c>
      <c r="H269" t="s">
        <v>28</v>
      </c>
      <c r="I269" t="s">
        <v>33</v>
      </c>
      <c r="J269" t="s">
        <v>40</v>
      </c>
      <c r="K269" s="9">
        <v>44826</v>
      </c>
      <c r="L269" t="s">
        <v>21</v>
      </c>
      <c r="M269">
        <v>22</v>
      </c>
      <c r="R269" s="7" t="str">
        <f>IF(EDATE(September[[#This Row],[Closed Date]],1)=31,"",EDATE(September[[#This Row],[Closed Date]],1))</f>
        <v/>
      </c>
    </row>
    <row r="270" spans="1:19" x14ac:dyDescent="0.25">
      <c r="A270" s="6" t="s">
        <v>194</v>
      </c>
      <c r="B270" s="6">
        <v>75248</v>
      </c>
      <c r="E270" t="s">
        <v>300</v>
      </c>
      <c r="F270" t="s">
        <v>23</v>
      </c>
      <c r="G270">
        <v>6</v>
      </c>
      <c r="H270" t="s">
        <v>28</v>
      </c>
      <c r="I270" t="s">
        <v>33</v>
      </c>
      <c r="J270" t="s">
        <v>40</v>
      </c>
      <c r="K270" s="9">
        <v>44826</v>
      </c>
      <c r="L270" t="s">
        <v>21</v>
      </c>
      <c r="M270">
        <v>16</v>
      </c>
      <c r="R270" s="7" t="str">
        <f>IF(EDATE(September[[#This Row],[Closed Date]],1)=31,"",EDATE(September[[#This Row],[Closed Date]],1))</f>
        <v/>
      </c>
    </row>
    <row r="271" spans="1:19" x14ac:dyDescent="0.25">
      <c r="A271" s="6" t="s">
        <v>104</v>
      </c>
      <c r="B271" s="6">
        <v>75219</v>
      </c>
      <c r="E271" t="s">
        <v>293</v>
      </c>
      <c r="F271" t="s">
        <v>22</v>
      </c>
      <c r="G271">
        <v>1</v>
      </c>
      <c r="H271" t="s">
        <v>29</v>
      </c>
      <c r="I271" t="s">
        <v>33</v>
      </c>
      <c r="J271" t="s">
        <v>44</v>
      </c>
      <c r="K271" s="9">
        <v>44826</v>
      </c>
      <c r="L271" t="s">
        <v>20</v>
      </c>
      <c r="M271">
        <v>39</v>
      </c>
      <c r="O271">
        <v>54321</v>
      </c>
      <c r="P271">
        <v>500</v>
      </c>
      <c r="Q271" s="7">
        <v>44830</v>
      </c>
      <c r="R271" s="7">
        <f>IF(EDATE(September[[#This Row],[Closed Date]],1)=31,"",EDATE(September[[#This Row],[Closed Date]],1))</f>
        <v>44860</v>
      </c>
      <c r="S271" t="s">
        <v>20</v>
      </c>
    </row>
    <row r="272" spans="1:19" x14ac:dyDescent="0.25">
      <c r="A272" s="6" t="s">
        <v>188</v>
      </c>
      <c r="B272" s="6">
        <v>75231</v>
      </c>
      <c r="E272" t="s">
        <v>285</v>
      </c>
      <c r="F272" t="s">
        <v>22</v>
      </c>
      <c r="G272">
        <v>5</v>
      </c>
      <c r="H272" t="s">
        <v>29</v>
      </c>
      <c r="I272" t="s">
        <v>31</v>
      </c>
      <c r="J272" t="s">
        <v>43</v>
      </c>
      <c r="K272" s="9">
        <v>44826</v>
      </c>
      <c r="L272" t="s">
        <v>20</v>
      </c>
      <c r="Q272" s="7">
        <v>44826</v>
      </c>
      <c r="R272" s="7">
        <f>IF(EDATE(September[[#This Row],[Closed Date]],1)=31,"",EDATE(September[[#This Row],[Closed Date]],1))</f>
        <v>44856</v>
      </c>
      <c r="S272" t="s">
        <v>20</v>
      </c>
    </row>
    <row r="273" spans="1:19" x14ac:dyDescent="0.25">
      <c r="A273" s="6" t="s">
        <v>188</v>
      </c>
      <c r="B273" s="6">
        <v>75236</v>
      </c>
      <c r="E273" t="s">
        <v>58</v>
      </c>
      <c r="F273" t="s">
        <v>22</v>
      </c>
      <c r="G273">
        <v>8</v>
      </c>
      <c r="H273" t="s">
        <v>28</v>
      </c>
      <c r="I273" t="s">
        <v>33</v>
      </c>
      <c r="J273" t="s">
        <v>38</v>
      </c>
      <c r="K273" s="9">
        <v>44826</v>
      </c>
      <c r="L273" t="s">
        <v>21</v>
      </c>
      <c r="M273">
        <v>17</v>
      </c>
      <c r="R273" s="7" t="str">
        <f>IF(EDATE(September[[#This Row],[Closed Date]],1)=31,"",EDATE(September[[#This Row],[Closed Date]],1))</f>
        <v/>
      </c>
    </row>
    <row r="274" spans="1:19" x14ac:dyDescent="0.25">
      <c r="A274" s="6" t="s">
        <v>132</v>
      </c>
      <c r="B274" s="6">
        <v>75253</v>
      </c>
      <c r="E274" t="s">
        <v>290</v>
      </c>
      <c r="F274" t="s">
        <v>22</v>
      </c>
      <c r="G274">
        <v>8</v>
      </c>
      <c r="H274" t="s">
        <v>28</v>
      </c>
      <c r="I274" t="s">
        <v>33</v>
      </c>
      <c r="J274" t="s">
        <v>38</v>
      </c>
      <c r="K274" s="9">
        <v>44826</v>
      </c>
      <c r="L274" t="s">
        <v>21</v>
      </c>
      <c r="M274">
        <v>16</v>
      </c>
      <c r="R274" s="7" t="str">
        <f>IF(EDATE(September[[#This Row],[Closed Date]],1)=31,"",EDATE(September[[#This Row],[Closed Date]],1))</f>
        <v/>
      </c>
    </row>
    <row r="275" spans="1:19" x14ac:dyDescent="0.25">
      <c r="A275" s="6" t="s">
        <v>187</v>
      </c>
      <c r="B275" s="6">
        <v>75240</v>
      </c>
      <c r="E275" t="s">
        <v>293</v>
      </c>
      <c r="F275" t="s">
        <v>22</v>
      </c>
      <c r="G275">
        <v>7</v>
      </c>
      <c r="H275" t="s">
        <v>32</v>
      </c>
      <c r="I275" t="s">
        <v>34</v>
      </c>
      <c r="K275" s="9">
        <v>44826</v>
      </c>
      <c r="L275" t="s">
        <v>21</v>
      </c>
      <c r="R275" s="7" t="str">
        <f>IF(EDATE(September[[#This Row],[Closed Date]],1)=31,"",EDATE(September[[#This Row],[Closed Date]],1))</f>
        <v/>
      </c>
    </row>
    <row r="276" spans="1:19" x14ac:dyDescent="0.25">
      <c r="A276" s="6" t="s">
        <v>163</v>
      </c>
      <c r="B276" s="6">
        <v>75216</v>
      </c>
      <c r="E276" t="s">
        <v>282</v>
      </c>
      <c r="F276" t="s">
        <v>23</v>
      </c>
      <c r="G276">
        <v>7</v>
      </c>
      <c r="H276" t="s">
        <v>32</v>
      </c>
      <c r="I276" t="s">
        <v>53</v>
      </c>
      <c r="K276" s="9">
        <v>44826</v>
      </c>
      <c r="L276" t="s">
        <v>21</v>
      </c>
      <c r="M276">
        <v>17</v>
      </c>
      <c r="R276" s="7" t="str">
        <f>IF(EDATE(September[[#This Row],[Closed Date]],1)=31,"",EDATE(September[[#This Row],[Closed Date]],1))</f>
        <v/>
      </c>
    </row>
    <row r="277" spans="1:19" x14ac:dyDescent="0.25">
      <c r="A277" s="6" t="s">
        <v>167</v>
      </c>
      <c r="B277" s="6">
        <v>75235</v>
      </c>
      <c r="E277" t="s">
        <v>276</v>
      </c>
      <c r="F277" t="s">
        <v>22</v>
      </c>
      <c r="G277">
        <v>0.75</v>
      </c>
      <c r="H277" t="s">
        <v>28</v>
      </c>
      <c r="I277" t="s">
        <v>31</v>
      </c>
      <c r="K277" s="9">
        <v>44826</v>
      </c>
      <c r="L277" t="s">
        <v>20</v>
      </c>
      <c r="Q277" s="7">
        <v>44826</v>
      </c>
      <c r="R277" s="7">
        <f>IF(EDATE(September[[#This Row],[Closed Date]],1)=31,"",EDATE(September[[#This Row],[Closed Date]],1))</f>
        <v>44856</v>
      </c>
      <c r="S277" t="s">
        <v>20</v>
      </c>
    </row>
    <row r="278" spans="1:19" x14ac:dyDescent="0.25">
      <c r="A278" s="6" t="s">
        <v>154</v>
      </c>
      <c r="B278" s="6">
        <v>75226</v>
      </c>
      <c r="E278" t="s">
        <v>314</v>
      </c>
      <c r="F278" t="s">
        <v>22</v>
      </c>
      <c r="G278">
        <v>0.25</v>
      </c>
      <c r="H278" t="s">
        <v>28</v>
      </c>
      <c r="I278" t="s">
        <v>33</v>
      </c>
      <c r="J278" t="s">
        <v>39</v>
      </c>
      <c r="K278" s="9">
        <v>44827</v>
      </c>
      <c r="L278" t="s">
        <v>21</v>
      </c>
      <c r="M278">
        <v>18</v>
      </c>
      <c r="R278" s="7" t="str">
        <f>IF(EDATE(September[[#This Row],[Closed Date]],1)=31,"",EDATE(September[[#This Row],[Closed Date]],1))</f>
        <v/>
      </c>
    </row>
    <row r="279" spans="1:19" x14ac:dyDescent="0.25">
      <c r="A279" s="6" t="s">
        <v>68</v>
      </c>
      <c r="B279" s="6">
        <v>75287</v>
      </c>
      <c r="E279" t="s">
        <v>319</v>
      </c>
      <c r="F279" t="s">
        <v>23</v>
      </c>
      <c r="G279">
        <v>3</v>
      </c>
      <c r="H279" t="s">
        <v>28</v>
      </c>
      <c r="I279" t="s">
        <v>33</v>
      </c>
      <c r="J279" t="s">
        <v>40</v>
      </c>
      <c r="K279" s="9">
        <v>44827</v>
      </c>
      <c r="L279" t="s">
        <v>21</v>
      </c>
      <c r="M279">
        <v>22</v>
      </c>
      <c r="R279" s="7" t="str">
        <f>IF(EDATE(September[[#This Row],[Closed Date]],1)=31,"",EDATE(September[[#This Row],[Closed Date]],1))</f>
        <v/>
      </c>
    </row>
    <row r="280" spans="1:19" x14ac:dyDescent="0.25">
      <c r="A280" s="6" t="s">
        <v>189</v>
      </c>
      <c r="B280" s="6">
        <v>75232</v>
      </c>
      <c r="E280" t="s">
        <v>272</v>
      </c>
      <c r="F280" t="s">
        <v>23</v>
      </c>
      <c r="G280">
        <v>8</v>
      </c>
      <c r="H280" t="s">
        <v>28</v>
      </c>
      <c r="I280" t="s">
        <v>33</v>
      </c>
      <c r="J280" t="s">
        <v>40</v>
      </c>
      <c r="K280" s="9">
        <v>44827</v>
      </c>
      <c r="L280" t="s">
        <v>21</v>
      </c>
      <c r="M280">
        <v>20</v>
      </c>
      <c r="R280" s="7" t="str">
        <f>IF(EDATE(September[[#This Row],[Closed Date]],1)=31,"",EDATE(September[[#This Row],[Closed Date]],1))</f>
        <v/>
      </c>
    </row>
    <row r="281" spans="1:19" x14ac:dyDescent="0.25">
      <c r="A281" s="6" t="s">
        <v>76</v>
      </c>
      <c r="B281" s="6">
        <v>75253</v>
      </c>
      <c r="E281" t="s">
        <v>273</v>
      </c>
      <c r="F281" t="s">
        <v>23</v>
      </c>
      <c r="G281">
        <v>4</v>
      </c>
      <c r="H281" t="s">
        <v>29</v>
      </c>
      <c r="I281" t="s">
        <v>33</v>
      </c>
      <c r="J281" t="s">
        <v>44</v>
      </c>
      <c r="K281" s="9">
        <v>44827</v>
      </c>
      <c r="L281" t="s">
        <v>21</v>
      </c>
      <c r="M281">
        <v>13</v>
      </c>
      <c r="R281" s="7" t="str">
        <f>IF(EDATE(September[[#This Row],[Closed Date]],1)=31,"",EDATE(September[[#This Row],[Closed Date]],1))</f>
        <v/>
      </c>
    </row>
    <row r="282" spans="1:19" x14ac:dyDescent="0.25">
      <c r="A282" s="6" t="s">
        <v>174</v>
      </c>
      <c r="B282" s="6">
        <v>75206</v>
      </c>
      <c r="E282" t="s">
        <v>283</v>
      </c>
      <c r="F282" t="s">
        <v>23</v>
      </c>
      <c r="G282">
        <v>8</v>
      </c>
      <c r="H282" t="s">
        <v>28</v>
      </c>
      <c r="I282" t="s">
        <v>33</v>
      </c>
      <c r="J282" t="s">
        <v>36</v>
      </c>
      <c r="K282" s="9">
        <v>44827</v>
      </c>
      <c r="L282" t="s">
        <v>21</v>
      </c>
      <c r="M282">
        <v>18</v>
      </c>
      <c r="R282" s="7" t="str">
        <f>IF(EDATE(September[[#This Row],[Closed Date]],1)=31,"",EDATE(September[[#This Row],[Closed Date]],1))</f>
        <v/>
      </c>
    </row>
    <row r="283" spans="1:19" x14ac:dyDescent="0.25">
      <c r="A283" s="6" t="s">
        <v>186</v>
      </c>
      <c r="B283" s="6">
        <v>75228</v>
      </c>
      <c r="E283" t="s">
        <v>314</v>
      </c>
      <c r="F283" t="s">
        <v>22</v>
      </c>
      <c r="G283">
        <v>4</v>
      </c>
      <c r="H283" t="s">
        <v>28</v>
      </c>
      <c r="I283" t="s">
        <v>53</v>
      </c>
      <c r="J283" t="s">
        <v>36</v>
      </c>
      <c r="K283" s="9">
        <v>44827</v>
      </c>
      <c r="L283" t="s">
        <v>21</v>
      </c>
      <c r="M283">
        <v>17</v>
      </c>
      <c r="R283" s="7" t="str">
        <f>IF(EDATE(September[[#This Row],[Closed Date]],1)=31,"",EDATE(September[[#This Row],[Closed Date]],1))</f>
        <v/>
      </c>
    </row>
    <row r="284" spans="1:19" x14ac:dyDescent="0.25">
      <c r="A284" s="6" t="s">
        <v>240</v>
      </c>
      <c r="B284" s="6">
        <v>75287</v>
      </c>
      <c r="E284" t="s">
        <v>58</v>
      </c>
      <c r="F284" t="s">
        <v>23</v>
      </c>
      <c r="G284">
        <v>2</v>
      </c>
      <c r="H284" t="s">
        <v>28</v>
      </c>
      <c r="I284" t="s">
        <v>33</v>
      </c>
      <c r="J284" t="s">
        <v>38</v>
      </c>
      <c r="K284" s="9">
        <v>44827</v>
      </c>
      <c r="L284" t="s">
        <v>21</v>
      </c>
      <c r="M284">
        <v>19</v>
      </c>
      <c r="R284" s="7" t="str">
        <f>IF(EDATE(September[[#This Row],[Closed Date]],1)=31,"",EDATE(September[[#This Row],[Closed Date]],1))</f>
        <v/>
      </c>
    </row>
    <row r="285" spans="1:19" x14ac:dyDescent="0.25">
      <c r="A285" s="6" t="s">
        <v>118</v>
      </c>
      <c r="B285" s="6">
        <v>75203</v>
      </c>
      <c r="E285" t="s">
        <v>300</v>
      </c>
      <c r="F285" t="s">
        <v>23</v>
      </c>
      <c r="G285">
        <v>7</v>
      </c>
      <c r="H285" t="s">
        <v>28</v>
      </c>
      <c r="I285" t="s">
        <v>31</v>
      </c>
      <c r="J285" t="s">
        <v>38</v>
      </c>
      <c r="K285" s="9">
        <v>44827</v>
      </c>
      <c r="L285" t="s">
        <v>20</v>
      </c>
      <c r="Q285" s="7">
        <v>44827</v>
      </c>
      <c r="R285" s="7">
        <f>IF(EDATE(September[[#This Row],[Closed Date]],1)=31,"",EDATE(September[[#This Row],[Closed Date]],1))</f>
        <v>44857</v>
      </c>
      <c r="S285" t="s">
        <v>20</v>
      </c>
    </row>
    <row r="286" spans="1:19" x14ac:dyDescent="0.25">
      <c r="A286" s="6" t="s">
        <v>81</v>
      </c>
      <c r="B286" s="6">
        <v>75236</v>
      </c>
      <c r="E286" t="s">
        <v>281</v>
      </c>
      <c r="F286" t="s">
        <v>23</v>
      </c>
      <c r="G286">
        <v>1</v>
      </c>
      <c r="H286" t="s">
        <v>32</v>
      </c>
      <c r="I286" t="s">
        <v>33</v>
      </c>
      <c r="K286" s="9">
        <v>44827</v>
      </c>
      <c r="L286" t="s">
        <v>20</v>
      </c>
      <c r="M286">
        <v>29</v>
      </c>
      <c r="N286" t="s">
        <v>50</v>
      </c>
      <c r="O286">
        <v>12</v>
      </c>
      <c r="P286">
        <v>75</v>
      </c>
      <c r="Q286" s="7">
        <v>44834</v>
      </c>
      <c r="R286" s="7">
        <f>IF(EDATE(September[[#This Row],[Closed Date]],1)=31,"",EDATE(September[[#This Row],[Closed Date]],1))</f>
        <v>44864</v>
      </c>
      <c r="S286" t="s">
        <v>20</v>
      </c>
    </row>
    <row r="287" spans="1:19" x14ac:dyDescent="0.25">
      <c r="A287" s="6" t="s">
        <v>106</v>
      </c>
      <c r="B287" s="6">
        <v>75235</v>
      </c>
      <c r="E287" t="s">
        <v>295</v>
      </c>
      <c r="F287" t="s">
        <v>23</v>
      </c>
      <c r="G287">
        <v>4</v>
      </c>
      <c r="H287" t="s">
        <v>32</v>
      </c>
      <c r="I287" t="s">
        <v>33</v>
      </c>
      <c r="K287" s="9">
        <v>44827</v>
      </c>
      <c r="L287" t="s">
        <v>20</v>
      </c>
      <c r="M287">
        <v>31</v>
      </c>
      <c r="N287" t="s">
        <v>50</v>
      </c>
      <c r="O287">
        <v>13</v>
      </c>
      <c r="P287">
        <v>60</v>
      </c>
      <c r="Q287" s="7">
        <v>44833</v>
      </c>
      <c r="R287" s="7">
        <f>IF(EDATE(September[[#This Row],[Closed Date]],1)=31,"",EDATE(September[[#This Row],[Closed Date]],1))</f>
        <v>44863</v>
      </c>
      <c r="S287" t="s">
        <v>20</v>
      </c>
    </row>
    <row r="288" spans="1:19" x14ac:dyDescent="0.25">
      <c r="A288" s="6" t="s">
        <v>105</v>
      </c>
      <c r="B288" s="6">
        <v>75201</v>
      </c>
      <c r="E288" t="s">
        <v>294</v>
      </c>
      <c r="F288" t="s">
        <v>22</v>
      </c>
      <c r="G288">
        <v>5</v>
      </c>
      <c r="H288" t="s">
        <v>28</v>
      </c>
      <c r="I288" t="s">
        <v>31</v>
      </c>
      <c r="K288" s="9">
        <v>44827</v>
      </c>
      <c r="L288" t="s">
        <v>20</v>
      </c>
      <c r="Q288" s="7">
        <v>44827</v>
      </c>
      <c r="R288" s="7">
        <f>IF(EDATE(September[[#This Row],[Closed Date]],1)=31,"",EDATE(September[[#This Row],[Closed Date]],1))</f>
        <v>44857</v>
      </c>
      <c r="S288" t="s">
        <v>20</v>
      </c>
    </row>
    <row r="289" spans="1:19" x14ac:dyDescent="0.25">
      <c r="A289" s="6" t="s">
        <v>117</v>
      </c>
      <c r="B289" s="6">
        <v>75240</v>
      </c>
      <c r="E289" t="s">
        <v>274</v>
      </c>
      <c r="F289" t="s">
        <v>22</v>
      </c>
      <c r="G289">
        <v>0.75</v>
      </c>
      <c r="H289" t="s">
        <v>28</v>
      </c>
      <c r="I289" t="s">
        <v>31</v>
      </c>
      <c r="K289" s="12">
        <v>44827</v>
      </c>
      <c r="L289" t="s">
        <v>20</v>
      </c>
      <c r="Q289" s="7">
        <v>44827</v>
      </c>
      <c r="R289" s="7">
        <f>IF(EDATE(September[[#This Row],[Closed Date]],1)=31,"",EDATE(September[[#This Row],[Closed Date]],1))</f>
        <v>44857</v>
      </c>
      <c r="S289" t="s">
        <v>20</v>
      </c>
    </row>
    <row r="290" spans="1:19" x14ac:dyDescent="0.25">
      <c r="A290" s="6" t="s">
        <v>150</v>
      </c>
      <c r="B290" s="6">
        <v>75224</v>
      </c>
      <c r="E290" t="s">
        <v>265</v>
      </c>
      <c r="F290" t="s">
        <v>22</v>
      </c>
      <c r="G290">
        <v>7</v>
      </c>
      <c r="H290" t="s">
        <v>28</v>
      </c>
      <c r="I290" t="s">
        <v>33</v>
      </c>
      <c r="J290" t="s">
        <v>41</v>
      </c>
      <c r="K290" s="9">
        <v>44828</v>
      </c>
      <c r="L290" t="s">
        <v>20</v>
      </c>
      <c r="M290">
        <v>33</v>
      </c>
      <c r="N290" t="s">
        <v>45</v>
      </c>
      <c r="O290">
        <v>44</v>
      </c>
      <c r="P290">
        <v>250</v>
      </c>
      <c r="Q290" s="7">
        <v>44835</v>
      </c>
      <c r="R290" s="7">
        <f>IF(EDATE(September[[#This Row],[Closed Date]],1)=31,"",EDATE(September[[#This Row],[Closed Date]],1))</f>
        <v>44866</v>
      </c>
      <c r="S290" t="s">
        <v>20</v>
      </c>
    </row>
    <row r="291" spans="1:19" x14ac:dyDescent="0.25">
      <c r="A291" s="6" t="s">
        <v>125</v>
      </c>
      <c r="B291" s="6">
        <v>75233</v>
      </c>
      <c r="E291" t="s">
        <v>282</v>
      </c>
      <c r="F291" t="s">
        <v>23</v>
      </c>
      <c r="G291">
        <v>7</v>
      </c>
      <c r="H291" t="s">
        <v>28</v>
      </c>
      <c r="I291" t="s">
        <v>31</v>
      </c>
      <c r="J291" t="s">
        <v>41</v>
      </c>
      <c r="K291" s="9">
        <v>44828</v>
      </c>
      <c r="L291" t="s">
        <v>20</v>
      </c>
      <c r="Q291" s="7">
        <v>44828</v>
      </c>
      <c r="R291" s="7">
        <f>IF(EDATE(September[[#This Row],[Closed Date]],1)=31,"",EDATE(September[[#This Row],[Closed Date]],1))</f>
        <v>44858</v>
      </c>
      <c r="S291" t="s">
        <v>21</v>
      </c>
    </row>
    <row r="292" spans="1:19" x14ac:dyDescent="0.25">
      <c r="A292" s="6" t="s">
        <v>113</v>
      </c>
      <c r="B292" s="6">
        <v>75287</v>
      </c>
      <c r="E292" t="s">
        <v>311</v>
      </c>
      <c r="F292" t="s">
        <v>23</v>
      </c>
      <c r="G292">
        <v>2</v>
      </c>
      <c r="H292" t="s">
        <v>28</v>
      </c>
      <c r="I292" t="s">
        <v>31</v>
      </c>
      <c r="J292" t="s">
        <v>41</v>
      </c>
      <c r="K292" s="9">
        <v>44828</v>
      </c>
      <c r="L292" t="s">
        <v>20</v>
      </c>
      <c r="Q292" s="7">
        <v>44828</v>
      </c>
      <c r="R292" s="7">
        <f>IF(EDATE(September[[#This Row],[Closed Date]],1)=31,"",EDATE(September[[#This Row],[Closed Date]],1))</f>
        <v>44858</v>
      </c>
      <c r="S292" t="s">
        <v>20</v>
      </c>
    </row>
    <row r="293" spans="1:19" x14ac:dyDescent="0.25">
      <c r="A293" s="6" t="s">
        <v>72</v>
      </c>
      <c r="B293" s="6">
        <v>75236</v>
      </c>
      <c r="E293" t="s">
        <v>299</v>
      </c>
      <c r="F293" t="s">
        <v>23</v>
      </c>
      <c r="G293">
        <v>9</v>
      </c>
      <c r="H293" t="s">
        <v>28</v>
      </c>
      <c r="I293" t="s">
        <v>31</v>
      </c>
      <c r="J293" t="s">
        <v>40</v>
      </c>
      <c r="K293" s="9">
        <v>44828</v>
      </c>
      <c r="L293" t="s">
        <v>20</v>
      </c>
      <c r="Q293" s="7">
        <v>44828</v>
      </c>
      <c r="R293" s="7">
        <f>IF(EDATE(September[[#This Row],[Closed Date]],1)=31,"",EDATE(September[[#This Row],[Closed Date]],1))</f>
        <v>44858</v>
      </c>
      <c r="S293" t="s">
        <v>20</v>
      </c>
    </row>
    <row r="294" spans="1:19" x14ac:dyDescent="0.25">
      <c r="A294" s="6" t="s">
        <v>104</v>
      </c>
      <c r="B294" s="6">
        <v>75241</v>
      </c>
      <c r="E294" t="s">
        <v>283</v>
      </c>
      <c r="F294" t="s">
        <v>23</v>
      </c>
      <c r="G294">
        <v>3</v>
      </c>
      <c r="H294" t="s">
        <v>32</v>
      </c>
      <c r="I294" t="s">
        <v>31</v>
      </c>
      <c r="J294" t="s">
        <v>40</v>
      </c>
      <c r="K294" s="9">
        <v>44828</v>
      </c>
      <c r="L294" t="s">
        <v>20</v>
      </c>
      <c r="Q294" s="7">
        <v>44828</v>
      </c>
      <c r="R294" s="7">
        <f>IF(EDATE(September[[#This Row],[Closed Date]],1)=31,"",EDATE(September[[#This Row],[Closed Date]],1))</f>
        <v>44858</v>
      </c>
      <c r="S294" t="s">
        <v>20</v>
      </c>
    </row>
    <row r="295" spans="1:19" x14ac:dyDescent="0.25">
      <c r="A295" s="6" t="s">
        <v>64</v>
      </c>
      <c r="B295" s="6">
        <v>75249</v>
      </c>
      <c r="E295" t="s">
        <v>275</v>
      </c>
      <c r="F295" t="s">
        <v>23</v>
      </c>
      <c r="G295">
        <v>13</v>
      </c>
      <c r="H295" t="s">
        <v>29</v>
      </c>
      <c r="I295" t="s">
        <v>31</v>
      </c>
      <c r="J295" t="s">
        <v>43</v>
      </c>
      <c r="K295" s="9">
        <v>44828</v>
      </c>
      <c r="L295" t="s">
        <v>20</v>
      </c>
      <c r="Q295" s="7">
        <v>44828</v>
      </c>
      <c r="R295" s="7">
        <f>IF(EDATE(September[[#This Row],[Closed Date]],1)=31,"",EDATE(September[[#This Row],[Closed Date]],1))</f>
        <v>44858</v>
      </c>
      <c r="S295" t="s">
        <v>20</v>
      </c>
    </row>
    <row r="296" spans="1:19" x14ac:dyDescent="0.25">
      <c r="A296" s="6" t="s">
        <v>160</v>
      </c>
      <c r="B296" s="6">
        <v>75226</v>
      </c>
      <c r="E296" t="s">
        <v>279</v>
      </c>
      <c r="F296" t="s">
        <v>22</v>
      </c>
      <c r="G296">
        <v>7</v>
      </c>
      <c r="H296" t="s">
        <v>32</v>
      </c>
      <c r="I296" t="s">
        <v>34</v>
      </c>
      <c r="K296" s="9">
        <v>44828</v>
      </c>
      <c r="L296" t="s">
        <v>21</v>
      </c>
      <c r="R296" s="7" t="str">
        <f>IF(EDATE(September[[#This Row],[Closed Date]],1)=31,"",EDATE(September[[#This Row],[Closed Date]],1))</f>
        <v/>
      </c>
    </row>
    <row r="297" spans="1:19" x14ac:dyDescent="0.25">
      <c r="A297" s="6" t="s">
        <v>167</v>
      </c>
      <c r="B297" s="6">
        <v>75220</v>
      </c>
      <c r="E297" t="s">
        <v>296</v>
      </c>
      <c r="F297" t="s">
        <v>23</v>
      </c>
      <c r="G297">
        <v>8</v>
      </c>
      <c r="H297" t="s">
        <v>28</v>
      </c>
      <c r="I297" t="s">
        <v>31</v>
      </c>
      <c r="K297" s="9">
        <v>44828</v>
      </c>
      <c r="L297" t="s">
        <v>20</v>
      </c>
      <c r="Q297" s="7">
        <v>44828</v>
      </c>
      <c r="R297" s="7">
        <f>IF(EDATE(September[[#This Row],[Closed Date]],1)=31,"",EDATE(September[[#This Row],[Closed Date]],1))</f>
        <v>44858</v>
      </c>
      <c r="S297" t="s">
        <v>20</v>
      </c>
    </row>
    <row r="298" spans="1:19" x14ac:dyDescent="0.25">
      <c r="A298" s="6" t="s">
        <v>227</v>
      </c>
      <c r="B298" s="6">
        <v>75201</v>
      </c>
      <c r="E298" t="s">
        <v>267</v>
      </c>
      <c r="F298" t="s">
        <v>22</v>
      </c>
      <c r="G298">
        <v>4</v>
      </c>
      <c r="H298" t="s">
        <v>29</v>
      </c>
      <c r="I298" t="s">
        <v>31</v>
      </c>
      <c r="K298" s="9">
        <v>44828</v>
      </c>
      <c r="L298" t="s">
        <v>20</v>
      </c>
      <c r="Q298" s="7">
        <v>44828</v>
      </c>
      <c r="R298" s="7">
        <f>IF(EDATE(September[[#This Row],[Closed Date]],1)=31,"",EDATE(September[[#This Row],[Closed Date]],1))</f>
        <v>44858</v>
      </c>
      <c r="S298" t="s">
        <v>20</v>
      </c>
    </row>
    <row r="299" spans="1:19" x14ac:dyDescent="0.25">
      <c r="A299" s="6" t="s">
        <v>209</v>
      </c>
      <c r="B299" s="6">
        <v>75220</v>
      </c>
      <c r="E299" t="s">
        <v>275</v>
      </c>
      <c r="F299" t="s">
        <v>23</v>
      </c>
      <c r="G299">
        <v>13</v>
      </c>
      <c r="H299" t="s">
        <v>29</v>
      </c>
      <c r="I299" t="s">
        <v>31</v>
      </c>
      <c r="K299" s="9">
        <v>44828</v>
      </c>
      <c r="L299" t="s">
        <v>20</v>
      </c>
      <c r="Q299" s="7">
        <v>44828</v>
      </c>
      <c r="R299" s="7">
        <f>IF(EDATE(September[[#This Row],[Closed Date]],1)=31,"",EDATE(September[[#This Row],[Closed Date]],1))</f>
        <v>44858</v>
      </c>
      <c r="S299" t="s">
        <v>20</v>
      </c>
    </row>
    <row r="300" spans="1:19" x14ac:dyDescent="0.25">
      <c r="A300" s="6" t="s">
        <v>80</v>
      </c>
      <c r="B300" s="6">
        <v>75214</v>
      </c>
      <c r="E300" t="s">
        <v>277</v>
      </c>
      <c r="F300" t="s">
        <v>23</v>
      </c>
      <c r="G300">
        <v>3</v>
      </c>
      <c r="H300" t="s">
        <v>28</v>
      </c>
      <c r="I300" t="s">
        <v>31</v>
      </c>
      <c r="K300" s="9">
        <v>44828</v>
      </c>
      <c r="L300" t="s">
        <v>20</v>
      </c>
      <c r="Q300" s="7">
        <v>44828</v>
      </c>
      <c r="R300" s="7">
        <f>IF(EDATE(September[[#This Row],[Closed Date]],1)=31,"",EDATE(September[[#This Row],[Closed Date]],1))</f>
        <v>44858</v>
      </c>
      <c r="S300" t="s">
        <v>20</v>
      </c>
    </row>
    <row r="301" spans="1:19" x14ac:dyDescent="0.25">
      <c r="A301" s="6" t="s">
        <v>77</v>
      </c>
      <c r="B301" s="6">
        <v>75219</v>
      </c>
      <c r="E301" t="s">
        <v>268</v>
      </c>
      <c r="F301" t="s">
        <v>22</v>
      </c>
      <c r="G301">
        <v>6</v>
      </c>
      <c r="H301" t="s">
        <v>28</v>
      </c>
      <c r="I301" t="s">
        <v>31</v>
      </c>
      <c r="K301" s="9">
        <v>44828</v>
      </c>
      <c r="L301" t="s">
        <v>20</v>
      </c>
      <c r="Q301" s="7">
        <v>44828</v>
      </c>
      <c r="R301" s="7">
        <f>IF(EDATE(September[[#This Row],[Closed Date]],1)=31,"",EDATE(September[[#This Row],[Closed Date]],1))</f>
        <v>44858</v>
      </c>
      <c r="S301" t="s">
        <v>20</v>
      </c>
    </row>
    <row r="302" spans="1:19" x14ac:dyDescent="0.25">
      <c r="A302" s="13" t="s">
        <v>183</v>
      </c>
      <c r="B302" s="6">
        <v>75253</v>
      </c>
      <c r="E302" t="s">
        <v>300</v>
      </c>
      <c r="F302" t="s">
        <v>23</v>
      </c>
      <c r="G302">
        <v>0.5</v>
      </c>
      <c r="H302" t="s">
        <v>28</v>
      </c>
      <c r="I302" t="s">
        <v>53</v>
      </c>
      <c r="J302" t="s">
        <v>41</v>
      </c>
      <c r="K302" s="9">
        <v>44829</v>
      </c>
      <c r="L302" t="s">
        <v>20</v>
      </c>
      <c r="M302">
        <v>32</v>
      </c>
      <c r="N302" t="s">
        <v>54</v>
      </c>
      <c r="O302">
        <v>89</v>
      </c>
      <c r="P302">
        <v>25</v>
      </c>
      <c r="Q302" s="7">
        <v>44834</v>
      </c>
      <c r="R302" s="7">
        <f>IF(EDATE(September[[#This Row],[Closed Date]],1)=31,"",EDATE(September[[#This Row],[Closed Date]],1))</f>
        <v>44864</v>
      </c>
      <c r="S302" t="s">
        <v>20</v>
      </c>
    </row>
    <row r="303" spans="1:19" x14ac:dyDescent="0.25">
      <c r="A303" s="13" t="s">
        <v>122</v>
      </c>
      <c r="B303" s="6">
        <v>75235</v>
      </c>
      <c r="E303" t="s">
        <v>291</v>
      </c>
      <c r="F303" t="s">
        <v>23</v>
      </c>
      <c r="G303">
        <v>9</v>
      </c>
      <c r="H303" t="s">
        <v>28</v>
      </c>
      <c r="I303" t="s">
        <v>53</v>
      </c>
      <c r="J303" t="s">
        <v>42</v>
      </c>
      <c r="K303" s="9">
        <v>44829</v>
      </c>
      <c r="L303" t="s">
        <v>21</v>
      </c>
      <c r="M303">
        <v>22</v>
      </c>
      <c r="R303" s="7" t="str">
        <f>IF(EDATE(September[[#This Row],[Closed Date]],1)=31,"",EDATE(September[[#This Row],[Closed Date]],1))</f>
        <v/>
      </c>
    </row>
    <row r="304" spans="1:19" x14ac:dyDescent="0.25">
      <c r="A304" s="13" t="s">
        <v>129</v>
      </c>
      <c r="B304" s="6">
        <v>75201</v>
      </c>
      <c r="E304" t="s">
        <v>283</v>
      </c>
      <c r="F304" t="s">
        <v>22</v>
      </c>
      <c r="G304">
        <v>4</v>
      </c>
      <c r="H304" t="s">
        <v>28</v>
      </c>
      <c r="I304" t="s">
        <v>53</v>
      </c>
      <c r="J304" t="s">
        <v>40</v>
      </c>
      <c r="K304" s="9">
        <v>44829</v>
      </c>
      <c r="L304" t="s">
        <v>21</v>
      </c>
      <c r="M304">
        <v>27</v>
      </c>
      <c r="R304" s="7" t="str">
        <f>IF(EDATE(September[[#This Row],[Closed Date]],1)=31,"",EDATE(September[[#This Row],[Closed Date]],1))</f>
        <v/>
      </c>
    </row>
    <row r="305" spans="1:19" x14ac:dyDescent="0.25">
      <c r="A305" s="13" t="s">
        <v>165</v>
      </c>
      <c r="B305" s="6">
        <v>75232</v>
      </c>
      <c r="E305" t="s">
        <v>283</v>
      </c>
      <c r="F305" t="s">
        <v>23</v>
      </c>
      <c r="G305">
        <v>1</v>
      </c>
      <c r="H305" t="s">
        <v>28</v>
      </c>
      <c r="I305" t="s">
        <v>33</v>
      </c>
      <c r="J305" t="s">
        <v>40</v>
      </c>
      <c r="K305" s="9">
        <v>44829</v>
      </c>
      <c r="L305" t="s">
        <v>20</v>
      </c>
      <c r="M305">
        <v>28</v>
      </c>
      <c r="N305" t="s">
        <v>56</v>
      </c>
      <c r="O305">
        <v>54</v>
      </c>
      <c r="P305">
        <v>350</v>
      </c>
      <c r="Q305" s="7">
        <v>44838</v>
      </c>
      <c r="R305" s="7">
        <f>IF(EDATE(September[[#This Row],[Closed Date]],1)=31,"",EDATE(September[[#This Row],[Closed Date]],1))</f>
        <v>44869</v>
      </c>
      <c r="S305" t="s">
        <v>20</v>
      </c>
    </row>
    <row r="306" spans="1:19" x14ac:dyDescent="0.25">
      <c r="A306" s="13" t="s">
        <v>229</v>
      </c>
      <c r="B306" s="6">
        <v>75224</v>
      </c>
      <c r="E306" t="s">
        <v>282</v>
      </c>
      <c r="F306" t="s">
        <v>22</v>
      </c>
      <c r="G306">
        <v>9</v>
      </c>
      <c r="H306" t="s">
        <v>28</v>
      </c>
      <c r="I306" t="s">
        <v>31</v>
      </c>
      <c r="J306" t="s">
        <v>40</v>
      </c>
      <c r="K306" s="9">
        <v>44829</v>
      </c>
      <c r="L306" t="s">
        <v>20</v>
      </c>
      <c r="Q306" s="7">
        <v>44829</v>
      </c>
      <c r="R306" s="7">
        <f>IF(EDATE(September[[#This Row],[Closed Date]],1)=31,"",EDATE(September[[#This Row],[Closed Date]],1))</f>
        <v>44859</v>
      </c>
      <c r="S306" t="s">
        <v>20</v>
      </c>
    </row>
    <row r="307" spans="1:19" x14ac:dyDescent="0.25">
      <c r="A307" s="13" t="s">
        <v>245</v>
      </c>
      <c r="B307" s="6">
        <v>75215</v>
      </c>
      <c r="E307" t="s">
        <v>276</v>
      </c>
      <c r="F307" t="s">
        <v>23</v>
      </c>
      <c r="G307">
        <v>1</v>
      </c>
      <c r="H307" t="s">
        <v>29</v>
      </c>
      <c r="I307" t="s">
        <v>34</v>
      </c>
      <c r="J307" t="s">
        <v>44</v>
      </c>
      <c r="K307" s="9">
        <v>44829</v>
      </c>
      <c r="L307" t="s">
        <v>21</v>
      </c>
      <c r="R307" s="7" t="str">
        <f>IF(EDATE(September[[#This Row],[Closed Date]],1)=31,"",EDATE(September[[#This Row],[Closed Date]],1))</f>
        <v/>
      </c>
    </row>
    <row r="308" spans="1:19" x14ac:dyDescent="0.25">
      <c r="A308" s="13" t="s">
        <v>191</v>
      </c>
      <c r="B308" s="6">
        <v>75235</v>
      </c>
      <c r="E308" t="s">
        <v>296</v>
      </c>
      <c r="F308" t="s">
        <v>22</v>
      </c>
      <c r="G308">
        <v>6</v>
      </c>
      <c r="H308" t="s">
        <v>29</v>
      </c>
      <c r="I308" t="s">
        <v>34</v>
      </c>
      <c r="J308" t="s">
        <v>43</v>
      </c>
      <c r="K308" s="9">
        <v>44829</v>
      </c>
      <c r="L308" t="s">
        <v>21</v>
      </c>
      <c r="R308" s="7" t="str">
        <f>IF(EDATE(September[[#This Row],[Closed Date]],1)=31,"",EDATE(September[[#This Row],[Closed Date]],1))</f>
        <v/>
      </c>
    </row>
    <row r="309" spans="1:19" x14ac:dyDescent="0.25">
      <c r="A309" s="13" t="s">
        <v>221</v>
      </c>
      <c r="B309" s="6">
        <v>75226</v>
      </c>
      <c r="E309" t="s">
        <v>272</v>
      </c>
      <c r="F309" t="s">
        <v>22</v>
      </c>
      <c r="G309">
        <v>7</v>
      </c>
      <c r="H309" t="s">
        <v>28</v>
      </c>
      <c r="I309" t="s">
        <v>53</v>
      </c>
      <c r="J309" t="s">
        <v>36</v>
      </c>
      <c r="K309" s="9">
        <v>44829</v>
      </c>
      <c r="L309" t="s">
        <v>21</v>
      </c>
      <c r="M309">
        <v>23</v>
      </c>
      <c r="R309" s="7" t="str">
        <f>IF(EDATE(September[[#This Row],[Closed Date]],1)=31,"",EDATE(September[[#This Row],[Closed Date]],1))</f>
        <v/>
      </c>
    </row>
    <row r="310" spans="1:19" x14ac:dyDescent="0.25">
      <c r="A310" s="13" t="s">
        <v>76</v>
      </c>
      <c r="B310" s="6">
        <v>75249</v>
      </c>
      <c r="E310" t="s">
        <v>281</v>
      </c>
      <c r="F310" t="s">
        <v>27</v>
      </c>
      <c r="G310">
        <v>5</v>
      </c>
      <c r="H310" t="s">
        <v>28</v>
      </c>
      <c r="I310" t="s">
        <v>31</v>
      </c>
      <c r="J310" t="s">
        <v>38</v>
      </c>
      <c r="K310" s="9">
        <v>44829</v>
      </c>
      <c r="L310" t="s">
        <v>20</v>
      </c>
      <c r="Q310" s="7">
        <v>44829</v>
      </c>
      <c r="R310" s="7">
        <f>IF(EDATE(September[[#This Row],[Closed Date]],1)=31,"",EDATE(September[[#This Row],[Closed Date]],1))</f>
        <v>44859</v>
      </c>
      <c r="S310" t="s">
        <v>20</v>
      </c>
    </row>
    <row r="311" spans="1:19" x14ac:dyDescent="0.25">
      <c r="A311" s="13" t="s">
        <v>79</v>
      </c>
      <c r="B311" s="6">
        <v>75238</v>
      </c>
      <c r="E311" t="s">
        <v>289</v>
      </c>
      <c r="F311" t="s">
        <v>23</v>
      </c>
      <c r="G311">
        <v>2</v>
      </c>
      <c r="H311" t="s">
        <v>32</v>
      </c>
      <c r="I311" t="s">
        <v>34</v>
      </c>
      <c r="K311" s="9">
        <v>44829</v>
      </c>
      <c r="L311" t="s">
        <v>21</v>
      </c>
      <c r="R311" s="7" t="str">
        <f>IF(EDATE(September[[#This Row],[Closed Date]],1)=31,"",EDATE(September[[#This Row],[Closed Date]],1))</f>
        <v/>
      </c>
    </row>
    <row r="312" spans="1:19" x14ac:dyDescent="0.25">
      <c r="A312" s="13" t="s">
        <v>245</v>
      </c>
      <c r="B312" s="6">
        <v>75229</v>
      </c>
      <c r="E312" t="s">
        <v>276</v>
      </c>
      <c r="F312" t="s">
        <v>22</v>
      </c>
      <c r="G312">
        <v>6</v>
      </c>
      <c r="H312" t="s">
        <v>30</v>
      </c>
      <c r="I312" t="s">
        <v>35</v>
      </c>
      <c r="K312" s="9">
        <v>44829</v>
      </c>
      <c r="L312" t="s">
        <v>21</v>
      </c>
      <c r="M312">
        <v>28</v>
      </c>
      <c r="R312" s="7" t="str">
        <f>IF(EDATE(September[[#This Row],[Closed Date]],1)=31,"",EDATE(September[[#This Row],[Closed Date]],1))</f>
        <v/>
      </c>
    </row>
    <row r="313" spans="1:19" x14ac:dyDescent="0.25">
      <c r="A313" s="13" t="s">
        <v>221</v>
      </c>
      <c r="B313" s="6">
        <v>75240</v>
      </c>
      <c r="E313" t="s">
        <v>286</v>
      </c>
      <c r="F313" t="s">
        <v>22</v>
      </c>
      <c r="G313">
        <v>4</v>
      </c>
      <c r="H313" t="s">
        <v>28</v>
      </c>
      <c r="I313" t="s">
        <v>31</v>
      </c>
      <c r="K313" s="9">
        <v>44829</v>
      </c>
      <c r="L313" t="s">
        <v>20</v>
      </c>
      <c r="Q313" s="7">
        <v>44829</v>
      </c>
      <c r="R313" s="7">
        <f>IF(EDATE(September[[#This Row],[Closed Date]],1)=31,"",EDATE(September[[#This Row],[Closed Date]],1))</f>
        <v>44859</v>
      </c>
      <c r="S313" t="s">
        <v>20</v>
      </c>
    </row>
    <row r="314" spans="1:19" x14ac:dyDescent="0.25">
      <c r="A314" t="s">
        <v>220</v>
      </c>
      <c r="B314" s="6">
        <v>75233</v>
      </c>
      <c r="E314" t="s">
        <v>304</v>
      </c>
      <c r="F314" t="s">
        <v>22</v>
      </c>
      <c r="G314">
        <v>5</v>
      </c>
      <c r="H314" t="s">
        <v>28</v>
      </c>
      <c r="I314" t="s">
        <v>33</v>
      </c>
      <c r="J314" t="s">
        <v>42</v>
      </c>
      <c r="K314" s="9">
        <v>44830</v>
      </c>
      <c r="L314" t="s">
        <v>21</v>
      </c>
      <c r="M314">
        <v>14</v>
      </c>
      <c r="R314" s="7" t="str">
        <f>IF(EDATE(September[[#This Row],[Closed Date]],1)=31,"",EDATE(September[[#This Row],[Closed Date]],1))</f>
        <v/>
      </c>
    </row>
    <row r="315" spans="1:19" x14ac:dyDescent="0.25">
      <c r="A315" s="13" t="s">
        <v>148</v>
      </c>
      <c r="B315" s="6">
        <v>75214</v>
      </c>
      <c r="E315" t="s">
        <v>302</v>
      </c>
      <c r="F315" t="s">
        <v>22</v>
      </c>
      <c r="G315">
        <v>1</v>
      </c>
      <c r="H315" t="s">
        <v>28</v>
      </c>
      <c r="I315" t="s">
        <v>33</v>
      </c>
      <c r="J315" t="s">
        <v>42</v>
      </c>
      <c r="K315" s="9">
        <v>44830</v>
      </c>
      <c r="L315" t="s">
        <v>20</v>
      </c>
      <c r="M315">
        <v>29</v>
      </c>
      <c r="N315" t="s">
        <v>45</v>
      </c>
      <c r="O315">
        <v>43</v>
      </c>
      <c r="P315">
        <v>250</v>
      </c>
      <c r="Q315" s="7">
        <v>44836</v>
      </c>
      <c r="R315" s="7">
        <f>IF(EDATE(September[[#This Row],[Closed Date]],1)=31,"",EDATE(September[[#This Row],[Closed Date]],1))</f>
        <v>44867</v>
      </c>
      <c r="S315" t="s">
        <v>20</v>
      </c>
    </row>
    <row r="316" spans="1:19" x14ac:dyDescent="0.25">
      <c r="A316" t="s">
        <v>105</v>
      </c>
      <c r="B316" s="6">
        <v>75236</v>
      </c>
      <c r="E316" t="s">
        <v>295</v>
      </c>
      <c r="F316" t="s">
        <v>22</v>
      </c>
      <c r="G316">
        <v>11</v>
      </c>
      <c r="H316" t="s">
        <v>28</v>
      </c>
      <c r="I316" t="s">
        <v>33</v>
      </c>
      <c r="J316" t="s">
        <v>39</v>
      </c>
      <c r="K316" s="9">
        <v>44830</v>
      </c>
      <c r="L316" t="s">
        <v>21</v>
      </c>
      <c r="M316">
        <v>22</v>
      </c>
      <c r="R316" s="7" t="str">
        <f>IF(EDATE(September[[#This Row],[Closed Date]],1)=31,"",EDATE(September[[#This Row],[Closed Date]],1))</f>
        <v/>
      </c>
    </row>
    <row r="317" spans="1:19" x14ac:dyDescent="0.25">
      <c r="A317" t="s">
        <v>62</v>
      </c>
      <c r="B317" s="6">
        <v>75249</v>
      </c>
      <c r="E317" t="s">
        <v>281</v>
      </c>
      <c r="F317" t="s">
        <v>23</v>
      </c>
      <c r="G317">
        <v>4</v>
      </c>
      <c r="H317" t="s">
        <v>28</v>
      </c>
      <c r="I317" t="s">
        <v>33</v>
      </c>
      <c r="J317" t="s">
        <v>39</v>
      </c>
      <c r="K317" s="9">
        <v>44830</v>
      </c>
      <c r="L317" t="s">
        <v>21</v>
      </c>
      <c r="M317">
        <v>22</v>
      </c>
      <c r="R317" s="7" t="str">
        <f>IF(EDATE(September[[#This Row],[Closed Date]],1)=31,"",EDATE(September[[#This Row],[Closed Date]],1))</f>
        <v/>
      </c>
    </row>
    <row r="318" spans="1:19" x14ac:dyDescent="0.25">
      <c r="A318" s="13" t="s">
        <v>159</v>
      </c>
      <c r="B318" s="6">
        <v>75214</v>
      </c>
      <c r="E318" t="s">
        <v>291</v>
      </c>
      <c r="F318" t="s">
        <v>23</v>
      </c>
      <c r="G318">
        <v>3</v>
      </c>
      <c r="H318" t="s">
        <v>28</v>
      </c>
      <c r="I318" t="s">
        <v>33</v>
      </c>
      <c r="J318" t="s">
        <v>36</v>
      </c>
      <c r="K318" s="9">
        <v>44830</v>
      </c>
      <c r="L318" t="s">
        <v>21</v>
      </c>
      <c r="M318">
        <v>22</v>
      </c>
      <c r="R318" s="7" t="str">
        <f>IF(EDATE(September[[#This Row],[Closed Date]],1)=31,"",EDATE(September[[#This Row],[Closed Date]],1))</f>
        <v/>
      </c>
    </row>
    <row r="319" spans="1:19" x14ac:dyDescent="0.25">
      <c r="A319" s="13" t="s">
        <v>166</v>
      </c>
      <c r="B319" s="6">
        <v>75210</v>
      </c>
      <c r="E319" t="s">
        <v>286</v>
      </c>
      <c r="F319" t="s">
        <v>23</v>
      </c>
      <c r="G319">
        <v>2</v>
      </c>
      <c r="H319" t="s">
        <v>28</v>
      </c>
      <c r="I319" t="s">
        <v>33</v>
      </c>
      <c r="J319" t="s">
        <v>36</v>
      </c>
      <c r="K319" s="9">
        <v>44830</v>
      </c>
      <c r="L319" t="s">
        <v>21</v>
      </c>
      <c r="M319">
        <v>17</v>
      </c>
      <c r="R319" s="7" t="str">
        <f>IF(EDATE(September[[#This Row],[Closed Date]],1)=31,"",EDATE(September[[#This Row],[Closed Date]],1))</f>
        <v/>
      </c>
    </row>
    <row r="320" spans="1:19" x14ac:dyDescent="0.25">
      <c r="A320" s="13" t="s">
        <v>206</v>
      </c>
      <c r="B320" s="6">
        <v>75220</v>
      </c>
      <c r="E320" t="s">
        <v>294</v>
      </c>
      <c r="F320" t="s">
        <v>23</v>
      </c>
      <c r="G320">
        <v>4</v>
      </c>
      <c r="H320" t="s">
        <v>28</v>
      </c>
      <c r="I320" t="s">
        <v>33</v>
      </c>
      <c r="J320" t="s">
        <v>36</v>
      </c>
      <c r="K320" s="9">
        <v>44830</v>
      </c>
      <c r="L320" t="s">
        <v>21</v>
      </c>
      <c r="M320">
        <v>19</v>
      </c>
      <c r="R320" s="7" t="str">
        <f>IF(EDATE(September[[#This Row],[Closed Date]],1)=31,"",EDATE(September[[#This Row],[Closed Date]],1))</f>
        <v/>
      </c>
    </row>
    <row r="321" spans="1:19" x14ac:dyDescent="0.25">
      <c r="A321" s="13" t="s">
        <v>205</v>
      </c>
      <c r="B321" s="6">
        <v>75231</v>
      </c>
      <c r="E321" t="s">
        <v>316</v>
      </c>
      <c r="F321" t="s">
        <v>22</v>
      </c>
      <c r="G321">
        <v>9</v>
      </c>
      <c r="H321" t="s">
        <v>28</v>
      </c>
      <c r="I321" t="s">
        <v>33</v>
      </c>
      <c r="J321" t="s">
        <v>36</v>
      </c>
      <c r="K321" s="9">
        <v>44830</v>
      </c>
      <c r="L321" t="s">
        <v>21</v>
      </c>
      <c r="M321">
        <v>21</v>
      </c>
      <c r="R321" s="7" t="str">
        <f>IF(EDATE(September[[#This Row],[Closed Date]],1)=31,"",EDATE(September[[#This Row],[Closed Date]],1))</f>
        <v/>
      </c>
    </row>
    <row r="322" spans="1:19" x14ac:dyDescent="0.25">
      <c r="A322" s="13" t="s">
        <v>74</v>
      </c>
      <c r="B322" s="6">
        <v>75252</v>
      </c>
      <c r="E322" t="s">
        <v>283</v>
      </c>
      <c r="F322" t="s">
        <v>22</v>
      </c>
      <c r="G322">
        <v>3</v>
      </c>
      <c r="H322" t="s">
        <v>28</v>
      </c>
      <c r="I322" t="s">
        <v>33</v>
      </c>
      <c r="J322" t="s">
        <v>38</v>
      </c>
      <c r="K322" s="9">
        <v>44830</v>
      </c>
      <c r="L322" t="s">
        <v>21</v>
      </c>
      <c r="M322">
        <v>13</v>
      </c>
      <c r="R322" s="7" t="str">
        <f>IF(EDATE(September[[#This Row],[Closed Date]],1)=31,"",EDATE(September[[#This Row],[Closed Date]],1))</f>
        <v/>
      </c>
    </row>
    <row r="323" spans="1:19" x14ac:dyDescent="0.25">
      <c r="A323" s="13" t="s">
        <v>67</v>
      </c>
      <c r="B323" s="6">
        <v>75212</v>
      </c>
      <c r="E323" t="s">
        <v>289</v>
      </c>
      <c r="F323" t="s">
        <v>23</v>
      </c>
      <c r="G323">
        <v>1</v>
      </c>
      <c r="H323" t="s">
        <v>28</v>
      </c>
      <c r="I323" t="s">
        <v>53</v>
      </c>
      <c r="K323" s="9">
        <v>44830</v>
      </c>
      <c r="L323" t="s">
        <v>21</v>
      </c>
      <c r="M323">
        <v>29</v>
      </c>
      <c r="R323" s="7" t="str">
        <f>IF(EDATE(September[[#This Row],[Closed Date]],1)=31,"",EDATE(September[[#This Row],[Closed Date]],1))</f>
        <v/>
      </c>
    </row>
    <row r="324" spans="1:19" x14ac:dyDescent="0.25">
      <c r="A324" s="13" t="s">
        <v>97</v>
      </c>
      <c r="B324" s="6">
        <v>75244</v>
      </c>
      <c r="E324" t="s">
        <v>301</v>
      </c>
      <c r="F324" t="s">
        <v>22</v>
      </c>
      <c r="G324">
        <v>3</v>
      </c>
      <c r="H324" t="s">
        <v>28</v>
      </c>
      <c r="I324" t="s">
        <v>31</v>
      </c>
      <c r="K324" s="9">
        <v>44830</v>
      </c>
      <c r="L324" t="s">
        <v>20</v>
      </c>
      <c r="Q324" s="7">
        <v>44830</v>
      </c>
      <c r="R324" s="7">
        <f>IF(EDATE(September[[#This Row],[Closed Date]],1)=31,"",EDATE(September[[#This Row],[Closed Date]],1))</f>
        <v>44860</v>
      </c>
      <c r="S324" t="s">
        <v>20</v>
      </c>
    </row>
    <row r="325" spans="1:19" x14ac:dyDescent="0.25">
      <c r="A325" s="13" t="s">
        <v>182</v>
      </c>
      <c r="B325" s="6">
        <v>75231</v>
      </c>
      <c r="E325" t="s">
        <v>284</v>
      </c>
      <c r="F325" t="s">
        <v>22</v>
      </c>
      <c r="G325">
        <v>4</v>
      </c>
      <c r="H325" t="s">
        <v>30</v>
      </c>
      <c r="I325" t="s">
        <v>35</v>
      </c>
      <c r="K325" s="9">
        <v>44830</v>
      </c>
      <c r="L325" t="s">
        <v>20</v>
      </c>
      <c r="M325">
        <v>36</v>
      </c>
      <c r="N325" t="s">
        <v>48</v>
      </c>
      <c r="O325">
        <v>19</v>
      </c>
      <c r="P325">
        <v>450</v>
      </c>
      <c r="Q325" s="7">
        <v>44843</v>
      </c>
      <c r="R325" s="7">
        <f>IF(EDATE(September[[#This Row],[Closed Date]],1)=31,"",EDATE(September[[#This Row],[Closed Date]],1))</f>
        <v>44874</v>
      </c>
      <c r="S325" t="s">
        <v>20</v>
      </c>
    </row>
    <row r="326" spans="1:19" x14ac:dyDescent="0.25">
      <c r="A326" t="s">
        <v>76</v>
      </c>
      <c r="B326" s="6">
        <v>75233</v>
      </c>
      <c r="E326" t="s">
        <v>279</v>
      </c>
      <c r="F326" t="s">
        <v>23</v>
      </c>
      <c r="G326">
        <v>2</v>
      </c>
      <c r="H326" t="s">
        <v>28</v>
      </c>
      <c r="I326" t="s">
        <v>33</v>
      </c>
      <c r="J326" t="s">
        <v>42</v>
      </c>
      <c r="K326" s="9">
        <v>44831</v>
      </c>
      <c r="L326" t="s">
        <v>21</v>
      </c>
      <c r="M326">
        <v>21</v>
      </c>
      <c r="R326" s="7" t="str">
        <f>IF(EDATE(September[[#This Row],[Closed Date]],1)=31,"",EDATE(September[[#This Row],[Closed Date]],1))</f>
        <v/>
      </c>
    </row>
    <row r="327" spans="1:19" x14ac:dyDescent="0.25">
      <c r="A327" t="s">
        <v>157</v>
      </c>
      <c r="B327" s="6">
        <v>75241</v>
      </c>
      <c r="E327" t="s">
        <v>278</v>
      </c>
      <c r="F327" t="s">
        <v>22</v>
      </c>
      <c r="G327">
        <v>11</v>
      </c>
      <c r="H327" t="s">
        <v>28</v>
      </c>
      <c r="I327" t="s">
        <v>33</v>
      </c>
      <c r="J327" t="s">
        <v>42</v>
      </c>
      <c r="K327" s="9">
        <v>44831</v>
      </c>
      <c r="L327" t="s">
        <v>21</v>
      </c>
      <c r="M327">
        <v>23</v>
      </c>
      <c r="R327" s="7" t="str">
        <f>IF(EDATE(September[[#This Row],[Closed Date]],1)=31,"",EDATE(September[[#This Row],[Closed Date]],1))</f>
        <v/>
      </c>
    </row>
    <row r="328" spans="1:19" x14ac:dyDescent="0.25">
      <c r="A328" s="13" t="s">
        <v>126</v>
      </c>
      <c r="B328" s="6">
        <v>75241</v>
      </c>
      <c r="E328" t="s">
        <v>286</v>
      </c>
      <c r="F328" t="s">
        <v>22</v>
      </c>
      <c r="G328">
        <v>0.75</v>
      </c>
      <c r="H328" t="s">
        <v>28</v>
      </c>
      <c r="I328" t="s">
        <v>33</v>
      </c>
      <c r="J328" t="s">
        <v>42</v>
      </c>
      <c r="K328" s="9">
        <v>44831</v>
      </c>
      <c r="L328" t="s">
        <v>20</v>
      </c>
      <c r="M328">
        <v>36</v>
      </c>
      <c r="N328" t="s">
        <v>46</v>
      </c>
      <c r="O328">
        <v>43</v>
      </c>
      <c r="P328">
        <v>250</v>
      </c>
      <c r="Q328" s="7">
        <v>44838</v>
      </c>
      <c r="R328" s="7">
        <f>IF(EDATE(September[[#This Row],[Closed Date]],1)=31,"",EDATE(September[[#This Row],[Closed Date]],1))</f>
        <v>44869</v>
      </c>
      <c r="S328" t="s">
        <v>20</v>
      </c>
    </row>
    <row r="329" spans="1:19" x14ac:dyDescent="0.25">
      <c r="A329" s="13" t="s">
        <v>98</v>
      </c>
      <c r="B329" s="6">
        <v>75235</v>
      </c>
      <c r="E329" t="s">
        <v>304</v>
      </c>
      <c r="F329" t="s">
        <v>23</v>
      </c>
      <c r="G329">
        <v>1</v>
      </c>
      <c r="H329" t="s">
        <v>28</v>
      </c>
      <c r="I329" t="s">
        <v>33</v>
      </c>
      <c r="J329" t="s">
        <v>39</v>
      </c>
      <c r="K329" s="9">
        <v>44831</v>
      </c>
      <c r="L329" t="s">
        <v>20</v>
      </c>
      <c r="M329">
        <v>31</v>
      </c>
      <c r="N329" t="s">
        <v>320</v>
      </c>
      <c r="O329">
        <v>47</v>
      </c>
      <c r="P329">
        <v>300</v>
      </c>
      <c r="Q329" s="7">
        <v>44836</v>
      </c>
      <c r="R329" s="7">
        <f>IF(EDATE(September[[#This Row],[Closed Date]],1)=31,"",EDATE(September[[#This Row],[Closed Date]],1))</f>
        <v>44867</v>
      </c>
      <c r="S329" t="s">
        <v>20</v>
      </c>
    </row>
    <row r="330" spans="1:19" x14ac:dyDescent="0.25">
      <c r="A330" t="s">
        <v>132</v>
      </c>
      <c r="B330" s="6">
        <v>75203</v>
      </c>
      <c r="E330" t="s">
        <v>297</v>
      </c>
      <c r="F330" t="s">
        <v>23</v>
      </c>
      <c r="G330">
        <v>3</v>
      </c>
      <c r="H330" t="s">
        <v>28</v>
      </c>
      <c r="I330" t="s">
        <v>33</v>
      </c>
      <c r="J330" t="s">
        <v>40</v>
      </c>
      <c r="K330" s="9">
        <v>44831</v>
      </c>
      <c r="L330" t="s">
        <v>21</v>
      </c>
      <c r="M330">
        <v>22</v>
      </c>
      <c r="R330" s="7" t="str">
        <f>IF(EDATE(September[[#This Row],[Closed Date]],1)=31,"",EDATE(September[[#This Row],[Closed Date]],1))</f>
        <v/>
      </c>
    </row>
    <row r="331" spans="1:19" x14ac:dyDescent="0.25">
      <c r="A331" s="13" t="s">
        <v>179</v>
      </c>
      <c r="B331" s="6">
        <v>75229</v>
      </c>
      <c r="E331" t="s">
        <v>296</v>
      </c>
      <c r="F331" t="s">
        <v>23</v>
      </c>
      <c r="G331">
        <v>3</v>
      </c>
      <c r="H331" t="s">
        <v>28</v>
      </c>
      <c r="I331" t="s">
        <v>31</v>
      </c>
      <c r="J331" t="s">
        <v>40</v>
      </c>
      <c r="K331" s="9">
        <v>44831</v>
      </c>
      <c r="L331" t="s">
        <v>20</v>
      </c>
      <c r="Q331" s="7">
        <v>44831</v>
      </c>
      <c r="R331" s="7">
        <f>IF(EDATE(September[[#This Row],[Closed Date]],1)=31,"",EDATE(September[[#This Row],[Closed Date]],1))</f>
        <v>44861</v>
      </c>
      <c r="S331" t="s">
        <v>20</v>
      </c>
    </row>
    <row r="332" spans="1:19" x14ac:dyDescent="0.25">
      <c r="A332" s="13" t="s">
        <v>263</v>
      </c>
      <c r="B332" s="6">
        <v>75214</v>
      </c>
      <c r="E332" t="s">
        <v>294</v>
      </c>
      <c r="F332" t="s">
        <v>22</v>
      </c>
      <c r="G332">
        <v>3</v>
      </c>
      <c r="H332" t="s">
        <v>28</v>
      </c>
      <c r="I332" t="s">
        <v>31</v>
      </c>
      <c r="J332" t="s">
        <v>40</v>
      </c>
      <c r="K332" s="9">
        <v>44831</v>
      </c>
      <c r="L332" t="s">
        <v>20</v>
      </c>
      <c r="Q332" s="7">
        <v>44831</v>
      </c>
      <c r="R332" s="7">
        <f>IF(EDATE(September[[#This Row],[Closed Date]],1)=31,"",EDATE(September[[#This Row],[Closed Date]],1))</f>
        <v>44861</v>
      </c>
      <c r="S332" t="s">
        <v>20</v>
      </c>
    </row>
    <row r="333" spans="1:19" x14ac:dyDescent="0.25">
      <c r="A333" s="13" t="s">
        <v>235</v>
      </c>
      <c r="B333" s="6">
        <v>75201</v>
      </c>
      <c r="E333" t="s">
        <v>303</v>
      </c>
      <c r="F333" t="s">
        <v>22</v>
      </c>
      <c r="G333">
        <v>2</v>
      </c>
      <c r="H333" t="s">
        <v>28</v>
      </c>
      <c r="I333" t="s">
        <v>33</v>
      </c>
      <c r="J333" t="s">
        <v>36</v>
      </c>
      <c r="K333" s="9">
        <v>44831</v>
      </c>
      <c r="L333" t="s">
        <v>20</v>
      </c>
      <c r="M333">
        <v>25</v>
      </c>
      <c r="N333" t="s">
        <v>55</v>
      </c>
      <c r="O333">
        <v>73</v>
      </c>
      <c r="P333">
        <v>150</v>
      </c>
      <c r="Q333" s="7">
        <v>44837</v>
      </c>
      <c r="R333" s="7">
        <f>IF(EDATE(September[[#This Row],[Closed Date]],1)=31,"",EDATE(September[[#This Row],[Closed Date]],1))</f>
        <v>44868</v>
      </c>
      <c r="S333" t="s">
        <v>20</v>
      </c>
    </row>
    <row r="334" spans="1:19" x14ac:dyDescent="0.25">
      <c r="A334" s="13" t="s">
        <v>257</v>
      </c>
      <c r="B334" s="6">
        <v>75212</v>
      </c>
      <c r="E334" t="s">
        <v>285</v>
      </c>
      <c r="F334" t="s">
        <v>22</v>
      </c>
      <c r="G334">
        <v>3</v>
      </c>
      <c r="H334" t="s">
        <v>28</v>
      </c>
      <c r="I334" t="s">
        <v>53</v>
      </c>
      <c r="J334" t="s">
        <v>38</v>
      </c>
      <c r="K334" s="9">
        <v>44831</v>
      </c>
      <c r="L334" t="s">
        <v>20</v>
      </c>
      <c r="M334">
        <v>34</v>
      </c>
      <c r="N334" t="s">
        <v>54</v>
      </c>
      <c r="O334">
        <v>97</v>
      </c>
      <c r="P334">
        <v>50</v>
      </c>
      <c r="Q334" s="7">
        <v>44840</v>
      </c>
      <c r="R334" s="7">
        <f>IF(EDATE(September[[#This Row],[Closed Date]],1)=31,"",EDATE(September[[#This Row],[Closed Date]],1))</f>
        <v>44871</v>
      </c>
      <c r="S334" t="s">
        <v>20</v>
      </c>
    </row>
    <row r="335" spans="1:19" x14ac:dyDescent="0.25">
      <c r="A335" s="13" t="s">
        <v>194</v>
      </c>
      <c r="B335" s="6">
        <v>75208</v>
      </c>
      <c r="E335" t="s">
        <v>310</v>
      </c>
      <c r="F335" t="s">
        <v>22</v>
      </c>
      <c r="G335">
        <v>4</v>
      </c>
      <c r="H335" t="s">
        <v>32</v>
      </c>
      <c r="I335" t="s">
        <v>33</v>
      </c>
      <c r="K335" s="9">
        <v>44831</v>
      </c>
      <c r="L335" t="s">
        <v>21</v>
      </c>
      <c r="M335">
        <v>13</v>
      </c>
      <c r="R335" s="7" t="str">
        <f>IF(EDATE(September[[#This Row],[Closed Date]],1)=31,"",EDATE(September[[#This Row],[Closed Date]],1))</f>
        <v/>
      </c>
    </row>
    <row r="336" spans="1:19" x14ac:dyDescent="0.25">
      <c r="A336" s="13" t="s">
        <v>81</v>
      </c>
      <c r="B336" s="6">
        <v>75219</v>
      </c>
      <c r="E336" t="s">
        <v>280</v>
      </c>
      <c r="F336" t="s">
        <v>26</v>
      </c>
      <c r="G336">
        <v>2</v>
      </c>
      <c r="H336" t="s">
        <v>30</v>
      </c>
      <c r="I336" t="s">
        <v>31</v>
      </c>
      <c r="K336" s="9">
        <v>44831</v>
      </c>
      <c r="L336" t="s">
        <v>20</v>
      </c>
      <c r="Q336" s="7">
        <v>44834</v>
      </c>
      <c r="R336" s="7">
        <f>IF(EDATE(September[[#This Row],[Closed Date]],1)=31,"",EDATE(September[[#This Row],[Closed Date]],1))</f>
        <v>44864</v>
      </c>
      <c r="S336" t="s">
        <v>20</v>
      </c>
    </row>
    <row r="337" spans="1:19" x14ac:dyDescent="0.25">
      <c r="A337" s="6" t="s">
        <v>72</v>
      </c>
      <c r="B337" s="6">
        <v>75287</v>
      </c>
      <c r="E337" t="s">
        <v>267</v>
      </c>
      <c r="F337" t="s">
        <v>23</v>
      </c>
      <c r="G337">
        <v>5</v>
      </c>
      <c r="H337" t="s">
        <v>30</v>
      </c>
      <c r="I337" t="s">
        <v>31</v>
      </c>
      <c r="K337" s="9">
        <v>44831</v>
      </c>
      <c r="L337" t="s">
        <v>20</v>
      </c>
      <c r="Q337" s="7">
        <v>44831</v>
      </c>
      <c r="R337" s="7">
        <f>IF(EDATE(September[[#This Row],[Closed Date]],1)=31,"",EDATE(September[[#This Row],[Closed Date]],1))</f>
        <v>44861</v>
      </c>
      <c r="S337" t="s">
        <v>20</v>
      </c>
    </row>
    <row r="338" spans="1:19" x14ac:dyDescent="0.25">
      <c r="A338" s="6" t="s">
        <v>128</v>
      </c>
      <c r="B338" s="6">
        <v>75215</v>
      </c>
      <c r="E338" t="s">
        <v>271</v>
      </c>
      <c r="F338" t="s">
        <v>23</v>
      </c>
      <c r="G338">
        <v>8</v>
      </c>
      <c r="H338" t="s">
        <v>30</v>
      </c>
      <c r="I338" t="s">
        <v>31</v>
      </c>
      <c r="K338" s="9">
        <v>44831</v>
      </c>
      <c r="L338" t="s">
        <v>20</v>
      </c>
      <c r="Q338" s="7">
        <v>44831</v>
      </c>
      <c r="R338" s="7">
        <f>IF(EDATE(September[[#This Row],[Closed Date]],1)=31,"",EDATE(September[[#This Row],[Closed Date]],1))</f>
        <v>44861</v>
      </c>
      <c r="S338" t="s">
        <v>20</v>
      </c>
    </row>
    <row r="339" spans="1:19" x14ac:dyDescent="0.25">
      <c r="A339" s="6" t="s">
        <v>79</v>
      </c>
      <c r="B339" s="6">
        <v>75240</v>
      </c>
      <c r="E339" t="s">
        <v>304</v>
      </c>
      <c r="F339" t="s">
        <v>22</v>
      </c>
      <c r="G339">
        <v>3</v>
      </c>
      <c r="H339" t="s">
        <v>30</v>
      </c>
      <c r="I339" t="s">
        <v>31</v>
      </c>
      <c r="K339" s="9">
        <v>44831</v>
      </c>
      <c r="L339" t="s">
        <v>20</v>
      </c>
      <c r="Q339" s="7">
        <v>44832</v>
      </c>
      <c r="R339" s="7">
        <f>IF(EDATE(September[[#This Row],[Closed Date]],1)=31,"",EDATE(September[[#This Row],[Closed Date]],1))</f>
        <v>44862</v>
      </c>
      <c r="S339" t="s">
        <v>20</v>
      </c>
    </row>
    <row r="340" spans="1:19" x14ac:dyDescent="0.25">
      <c r="A340" s="6" t="s">
        <v>189</v>
      </c>
      <c r="B340" s="6">
        <v>75216</v>
      </c>
      <c r="E340" t="s">
        <v>283</v>
      </c>
      <c r="F340" t="s">
        <v>23</v>
      </c>
      <c r="G340">
        <v>3</v>
      </c>
      <c r="H340" t="s">
        <v>32</v>
      </c>
      <c r="I340" t="s">
        <v>31</v>
      </c>
      <c r="K340" s="9">
        <v>44831</v>
      </c>
      <c r="L340" t="s">
        <v>20</v>
      </c>
      <c r="Q340" s="7">
        <v>44833</v>
      </c>
      <c r="R340" s="7">
        <f>IF(EDATE(September[[#This Row],[Closed Date]],1)=31,"",EDATE(September[[#This Row],[Closed Date]],1))</f>
        <v>44863</v>
      </c>
      <c r="S340" t="s">
        <v>20</v>
      </c>
    </row>
    <row r="341" spans="1:19" x14ac:dyDescent="0.25">
      <c r="A341" s="6" t="s">
        <v>154</v>
      </c>
      <c r="B341" s="6">
        <v>75080</v>
      </c>
      <c r="E341" t="s">
        <v>301</v>
      </c>
      <c r="F341" t="s">
        <v>22</v>
      </c>
      <c r="G341">
        <v>5</v>
      </c>
      <c r="H341" t="s">
        <v>30</v>
      </c>
      <c r="I341" t="s">
        <v>31</v>
      </c>
      <c r="K341" s="9">
        <v>44831</v>
      </c>
      <c r="L341" t="s">
        <v>20</v>
      </c>
      <c r="Q341" s="7">
        <v>44831</v>
      </c>
      <c r="R341" s="7">
        <f>IF(EDATE(September[[#This Row],[Closed Date]],1)=31,"",EDATE(September[[#This Row],[Closed Date]],1))</f>
        <v>44861</v>
      </c>
      <c r="S341" t="s">
        <v>20</v>
      </c>
    </row>
    <row r="342" spans="1:19" x14ac:dyDescent="0.25">
      <c r="A342" s="6" t="s">
        <v>163</v>
      </c>
      <c r="B342" s="6">
        <v>75249</v>
      </c>
      <c r="E342" t="s">
        <v>319</v>
      </c>
      <c r="F342" t="s">
        <v>23</v>
      </c>
      <c r="G342">
        <v>4</v>
      </c>
      <c r="H342" t="s">
        <v>32</v>
      </c>
      <c r="I342" t="s">
        <v>34</v>
      </c>
      <c r="J342" t="s">
        <v>52</v>
      </c>
      <c r="K342" s="9">
        <v>44832</v>
      </c>
      <c r="L342" t="s">
        <v>21</v>
      </c>
      <c r="R342" s="7" t="str">
        <f>IF(EDATE(September[[#This Row],[Closed Date]],1)=31,"",EDATE(September[[#This Row],[Closed Date]],1))</f>
        <v/>
      </c>
    </row>
    <row r="343" spans="1:19" x14ac:dyDescent="0.25">
      <c r="A343" s="6" t="s">
        <v>168</v>
      </c>
      <c r="B343" s="6">
        <v>75232</v>
      </c>
      <c r="E343" t="s">
        <v>315</v>
      </c>
      <c r="F343" t="s">
        <v>23</v>
      </c>
      <c r="G343">
        <v>2</v>
      </c>
      <c r="H343" t="s">
        <v>32</v>
      </c>
      <c r="I343" t="s">
        <v>31</v>
      </c>
      <c r="J343" t="s">
        <v>52</v>
      </c>
      <c r="K343" s="9">
        <v>44832</v>
      </c>
      <c r="L343" t="s">
        <v>20</v>
      </c>
      <c r="Q343" s="7">
        <v>44832</v>
      </c>
      <c r="R343" s="7">
        <f>IF(EDATE(September[[#This Row],[Closed Date]],1)=31,"",EDATE(September[[#This Row],[Closed Date]],1))</f>
        <v>44862</v>
      </c>
      <c r="S343" t="s">
        <v>20</v>
      </c>
    </row>
    <row r="344" spans="1:19" x14ac:dyDescent="0.25">
      <c r="A344" s="6" t="s">
        <v>224</v>
      </c>
      <c r="B344" s="6">
        <v>75212</v>
      </c>
      <c r="E344" t="s">
        <v>293</v>
      </c>
      <c r="F344" t="s">
        <v>22</v>
      </c>
      <c r="G344">
        <v>10</v>
      </c>
      <c r="H344" t="s">
        <v>28</v>
      </c>
      <c r="I344" t="s">
        <v>53</v>
      </c>
      <c r="J344" t="s">
        <v>39</v>
      </c>
      <c r="K344" s="9">
        <v>44832</v>
      </c>
      <c r="L344" t="s">
        <v>21</v>
      </c>
      <c r="M344">
        <v>27</v>
      </c>
      <c r="R344" s="7" t="str">
        <f>IF(EDATE(September[[#This Row],[Closed Date]],1)=31,"",EDATE(September[[#This Row],[Closed Date]],1))</f>
        <v/>
      </c>
    </row>
    <row r="345" spans="1:19" x14ac:dyDescent="0.25">
      <c r="A345" s="6" t="s">
        <v>121</v>
      </c>
      <c r="B345" s="6">
        <v>75211</v>
      </c>
      <c r="E345" t="s">
        <v>288</v>
      </c>
      <c r="F345" t="s">
        <v>22</v>
      </c>
      <c r="G345">
        <v>2</v>
      </c>
      <c r="H345" t="s">
        <v>28</v>
      </c>
      <c r="I345" t="s">
        <v>53</v>
      </c>
      <c r="J345" t="s">
        <v>39</v>
      </c>
      <c r="K345" s="9">
        <v>44832</v>
      </c>
      <c r="L345" t="s">
        <v>20</v>
      </c>
      <c r="M345">
        <v>31</v>
      </c>
      <c r="N345" t="s">
        <v>54</v>
      </c>
      <c r="O345">
        <v>98</v>
      </c>
      <c r="P345">
        <v>45</v>
      </c>
      <c r="Q345" s="7">
        <v>44837</v>
      </c>
      <c r="R345" s="7">
        <f>IF(EDATE(September[[#This Row],[Closed Date]],1)=31,"",EDATE(September[[#This Row],[Closed Date]],1))</f>
        <v>44868</v>
      </c>
      <c r="S345" t="s">
        <v>20</v>
      </c>
    </row>
    <row r="346" spans="1:19" x14ac:dyDescent="0.25">
      <c r="A346" s="6" t="s">
        <v>80</v>
      </c>
      <c r="B346" s="6">
        <v>75240</v>
      </c>
      <c r="E346" t="s">
        <v>288</v>
      </c>
      <c r="F346" t="s">
        <v>23</v>
      </c>
      <c r="G346">
        <v>1</v>
      </c>
      <c r="H346" t="s">
        <v>28</v>
      </c>
      <c r="I346" t="s">
        <v>33</v>
      </c>
      <c r="J346" t="s">
        <v>40</v>
      </c>
      <c r="K346" s="9">
        <v>44832</v>
      </c>
      <c r="L346" t="s">
        <v>21</v>
      </c>
      <c r="M346">
        <v>16</v>
      </c>
      <c r="R346" s="7" t="str">
        <f>IF(EDATE(September[[#This Row],[Closed Date]],1)=31,"",EDATE(September[[#This Row],[Closed Date]],1))</f>
        <v/>
      </c>
    </row>
    <row r="347" spans="1:19" x14ac:dyDescent="0.25">
      <c r="A347" s="6" t="s">
        <v>77</v>
      </c>
      <c r="B347" s="6">
        <v>75201</v>
      </c>
      <c r="E347" t="s">
        <v>296</v>
      </c>
      <c r="F347" t="s">
        <v>22</v>
      </c>
      <c r="G347">
        <v>2</v>
      </c>
      <c r="H347" t="s">
        <v>28</v>
      </c>
      <c r="I347" t="s">
        <v>33</v>
      </c>
      <c r="J347" t="s">
        <v>40</v>
      </c>
      <c r="K347" s="9">
        <v>44832</v>
      </c>
      <c r="L347" t="s">
        <v>21</v>
      </c>
      <c r="M347">
        <v>17</v>
      </c>
      <c r="R347" s="7" t="str">
        <f>IF(EDATE(September[[#This Row],[Closed Date]],1)=31,"",EDATE(September[[#This Row],[Closed Date]],1))</f>
        <v/>
      </c>
    </row>
    <row r="348" spans="1:19" x14ac:dyDescent="0.25">
      <c r="A348" s="6" t="s">
        <v>199</v>
      </c>
      <c r="B348" s="6">
        <v>75233</v>
      </c>
      <c r="E348" t="s">
        <v>289</v>
      </c>
      <c r="F348" t="s">
        <v>23</v>
      </c>
      <c r="G348">
        <v>1</v>
      </c>
      <c r="H348" t="s">
        <v>28</v>
      </c>
      <c r="I348" t="s">
        <v>33</v>
      </c>
      <c r="J348" t="s">
        <v>40</v>
      </c>
      <c r="K348" s="9">
        <v>44832</v>
      </c>
      <c r="L348" t="s">
        <v>20</v>
      </c>
      <c r="M348">
        <v>32</v>
      </c>
      <c r="N348" t="s">
        <v>320</v>
      </c>
      <c r="O348">
        <v>49</v>
      </c>
      <c r="P348">
        <v>500</v>
      </c>
      <c r="Q348" s="7">
        <v>44838</v>
      </c>
      <c r="R348" s="7">
        <f>IF(EDATE(September[[#This Row],[Closed Date]],1)=31,"",EDATE(September[[#This Row],[Closed Date]],1))</f>
        <v>44869</v>
      </c>
      <c r="S348" t="s">
        <v>20</v>
      </c>
    </row>
    <row r="349" spans="1:19" x14ac:dyDescent="0.25">
      <c r="A349" s="6" t="s">
        <v>174</v>
      </c>
      <c r="B349" s="6">
        <v>75240</v>
      </c>
      <c r="E349" t="s">
        <v>274</v>
      </c>
      <c r="F349" t="s">
        <v>23</v>
      </c>
      <c r="G349">
        <v>2</v>
      </c>
      <c r="H349" t="s">
        <v>28</v>
      </c>
      <c r="I349" t="s">
        <v>53</v>
      </c>
      <c r="J349" t="s">
        <v>36</v>
      </c>
      <c r="K349" s="9">
        <v>44832</v>
      </c>
      <c r="L349" t="s">
        <v>21</v>
      </c>
      <c r="M349">
        <v>27</v>
      </c>
      <c r="R349" s="7" t="str">
        <f>IF(EDATE(September[[#This Row],[Closed Date]],1)=31,"",EDATE(September[[#This Row],[Closed Date]],1))</f>
        <v/>
      </c>
    </row>
    <row r="350" spans="1:19" x14ac:dyDescent="0.25">
      <c r="A350" s="6" t="s">
        <v>83</v>
      </c>
      <c r="B350" s="6">
        <v>75206</v>
      </c>
      <c r="E350" t="s">
        <v>276</v>
      </c>
      <c r="F350" t="s">
        <v>23</v>
      </c>
      <c r="G350">
        <v>6</v>
      </c>
      <c r="H350" t="s">
        <v>28</v>
      </c>
      <c r="I350" t="s">
        <v>31</v>
      </c>
      <c r="J350" t="s">
        <v>36</v>
      </c>
      <c r="K350" s="9">
        <v>44832</v>
      </c>
      <c r="L350" t="s">
        <v>20</v>
      </c>
      <c r="Q350" s="7">
        <v>44832</v>
      </c>
      <c r="R350" s="7">
        <f>IF(EDATE(September[[#This Row],[Closed Date]],1)=31,"",EDATE(September[[#This Row],[Closed Date]],1))</f>
        <v>44862</v>
      </c>
      <c r="S350" t="s">
        <v>20</v>
      </c>
    </row>
    <row r="351" spans="1:19" x14ac:dyDescent="0.25">
      <c r="A351" s="6" t="s">
        <v>199</v>
      </c>
      <c r="B351" s="6">
        <v>75233</v>
      </c>
      <c r="E351" t="s">
        <v>285</v>
      </c>
      <c r="F351" t="s">
        <v>22</v>
      </c>
      <c r="G351">
        <v>9</v>
      </c>
      <c r="H351" t="s">
        <v>28</v>
      </c>
      <c r="I351" t="s">
        <v>31</v>
      </c>
      <c r="J351" t="s">
        <v>38</v>
      </c>
      <c r="K351" s="9">
        <v>44832</v>
      </c>
      <c r="L351" t="s">
        <v>20</v>
      </c>
      <c r="Q351" s="7">
        <v>44832</v>
      </c>
      <c r="R351" s="7">
        <f>IF(EDATE(September[[#This Row],[Closed Date]],1)=31,"",EDATE(September[[#This Row],[Closed Date]],1))</f>
        <v>44862</v>
      </c>
      <c r="S351" t="s">
        <v>20</v>
      </c>
    </row>
    <row r="352" spans="1:19" x14ac:dyDescent="0.25">
      <c r="A352" s="6" t="s">
        <v>155</v>
      </c>
      <c r="B352" s="6">
        <v>75215</v>
      </c>
      <c r="E352" t="s">
        <v>287</v>
      </c>
      <c r="F352" t="s">
        <v>22</v>
      </c>
      <c r="G352">
        <v>4</v>
      </c>
      <c r="H352" t="s">
        <v>32</v>
      </c>
      <c r="I352" t="s">
        <v>31</v>
      </c>
      <c r="K352" s="9">
        <v>44832</v>
      </c>
      <c r="L352" t="s">
        <v>20</v>
      </c>
      <c r="Q352" s="7">
        <v>44832</v>
      </c>
      <c r="R352" s="7">
        <f>IF(EDATE(September[[#This Row],[Closed Date]],1)=31,"",EDATE(September[[#This Row],[Closed Date]],1))</f>
        <v>44862</v>
      </c>
      <c r="S352" t="s">
        <v>20</v>
      </c>
    </row>
    <row r="353" spans="1:19" x14ac:dyDescent="0.25">
      <c r="A353" s="6" t="s">
        <v>190</v>
      </c>
      <c r="B353" s="6">
        <v>75232</v>
      </c>
      <c r="E353" t="s">
        <v>315</v>
      </c>
      <c r="F353" t="s">
        <v>22</v>
      </c>
      <c r="G353">
        <v>8</v>
      </c>
      <c r="H353" t="s">
        <v>32</v>
      </c>
      <c r="I353" t="s">
        <v>31</v>
      </c>
      <c r="K353" s="9">
        <v>44832</v>
      </c>
      <c r="L353" t="s">
        <v>20</v>
      </c>
      <c r="Q353" s="7">
        <v>44832</v>
      </c>
      <c r="R353" s="7">
        <f>IF(EDATE(September[[#This Row],[Closed Date]],1)=31,"",EDATE(September[[#This Row],[Closed Date]],1))</f>
        <v>44862</v>
      </c>
      <c r="S353" t="s">
        <v>20</v>
      </c>
    </row>
    <row r="354" spans="1:19" x14ac:dyDescent="0.25">
      <c r="A354" s="6" t="s">
        <v>73</v>
      </c>
      <c r="B354" s="6">
        <v>75248</v>
      </c>
      <c r="E354" t="s">
        <v>284</v>
      </c>
      <c r="F354" t="s">
        <v>22</v>
      </c>
      <c r="G354">
        <v>6</v>
      </c>
      <c r="H354" t="s">
        <v>32</v>
      </c>
      <c r="I354" t="s">
        <v>34</v>
      </c>
      <c r="J354" t="s">
        <v>52</v>
      </c>
      <c r="K354" s="9">
        <v>44833</v>
      </c>
      <c r="L354" t="s">
        <v>20</v>
      </c>
      <c r="N354" t="s">
        <v>47</v>
      </c>
      <c r="Q354" s="7">
        <v>44840</v>
      </c>
      <c r="R354" s="7">
        <f>IF(EDATE(September[[#This Row],[Closed Date]],1)=31,"",EDATE(September[[#This Row],[Closed Date]],1))</f>
        <v>44871</v>
      </c>
      <c r="S354" t="s">
        <v>20</v>
      </c>
    </row>
    <row r="355" spans="1:19" x14ac:dyDescent="0.25">
      <c r="A355" s="6" t="s">
        <v>64</v>
      </c>
      <c r="B355" s="6">
        <v>75223</v>
      </c>
      <c r="E355" t="s">
        <v>288</v>
      </c>
      <c r="F355" t="s">
        <v>22</v>
      </c>
      <c r="G355">
        <v>3</v>
      </c>
      <c r="H355" t="s">
        <v>28</v>
      </c>
      <c r="I355" t="s">
        <v>33</v>
      </c>
      <c r="J355" t="s">
        <v>39</v>
      </c>
      <c r="K355" s="9">
        <v>44833</v>
      </c>
      <c r="L355" t="s">
        <v>21</v>
      </c>
      <c r="M355">
        <v>20</v>
      </c>
      <c r="R355" s="7" t="str">
        <f>IF(EDATE(September[[#This Row],[Closed Date]],1)=31,"",EDATE(September[[#This Row],[Closed Date]],1))</f>
        <v/>
      </c>
    </row>
    <row r="356" spans="1:19" x14ac:dyDescent="0.25">
      <c r="A356" s="6" t="s">
        <v>262</v>
      </c>
      <c r="B356" s="6">
        <v>75224</v>
      </c>
      <c r="E356" t="s">
        <v>287</v>
      </c>
      <c r="F356" t="s">
        <v>22</v>
      </c>
      <c r="G356">
        <v>0.5</v>
      </c>
      <c r="H356" t="s">
        <v>28</v>
      </c>
      <c r="I356" t="s">
        <v>33</v>
      </c>
      <c r="J356" t="s">
        <v>40</v>
      </c>
      <c r="K356" s="9">
        <v>44833</v>
      </c>
      <c r="L356" t="s">
        <v>21</v>
      </c>
      <c r="M356">
        <v>13</v>
      </c>
      <c r="R356" s="7" t="str">
        <f>IF(EDATE(September[[#This Row],[Closed Date]],1)=31,"",EDATE(September[[#This Row],[Closed Date]],1))</f>
        <v/>
      </c>
    </row>
    <row r="357" spans="1:19" x14ac:dyDescent="0.25">
      <c r="A357" s="6" t="s">
        <v>79</v>
      </c>
      <c r="B357" s="6">
        <v>75249</v>
      </c>
      <c r="E357" t="s">
        <v>284</v>
      </c>
      <c r="F357" t="s">
        <v>22</v>
      </c>
      <c r="G357">
        <v>0.5</v>
      </c>
      <c r="H357" t="s">
        <v>28</v>
      </c>
      <c r="I357" t="s">
        <v>33</v>
      </c>
      <c r="J357" t="s">
        <v>40</v>
      </c>
      <c r="K357" s="9">
        <v>44833</v>
      </c>
      <c r="L357" t="s">
        <v>21</v>
      </c>
      <c r="M357">
        <v>18</v>
      </c>
      <c r="R357" s="7" t="str">
        <f>IF(EDATE(September[[#This Row],[Closed Date]],1)=31,"",EDATE(September[[#This Row],[Closed Date]],1))</f>
        <v/>
      </c>
    </row>
    <row r="358" spans="1:19" x14ac:dyDescent="0.25">
      <c r="A358" s="6" t="s">
        <v>139</v>
      </c>
      <c r="B358" s="6">
        <v>75220</v>
      </c>
      <c r="E358" t="s">
        <v>305</v>
      </c>
      <c r="F358" t="s">
        <v>23</v>
      </c>
      <c r="G358">
        <v>4</v>
      </c>
      <c r="H358" t="s">
        <v>28</v>
      </c>
      <c r="I358" t="s">
        <v>31</v>
      </c>
      <c r="J358" t="s">
        <v>40</v>
      </c>
      <c r="K358" s="9">
        <v>44833</v>
      </c>
      <c r="L358" t="s">
        <v>20</v>
      </c>
      <c r="Q358" s="7">
        <v>44833</v>
      </c>
      <c r="R358" s="7">
        <f>IF(EDATE(September[[#This Row],[Closed Date]],1)=31,"",EDATE(September[[#This Row],[Closed Date]],1))</f>
        <v>44863</v>
      </c>
      <c r="S358" t="s">
        <v>20</v>
      </c>
    </row>
    <row r="359" spans="1:19" x14ac:dyDescent="0.25">
      <c r="A359" s="6" t="s">
        <v>72</v>
      </c>
      <c r="B359" s="6">
        <v>75220</v>
      </c>
      <c r="E359" t="s">
        <v>278</v>
      </c>
      <c r="F359" t="s">
        <v>22</v>
      </c>
      <c r="G359">
        <v>7</v>
      </c>
      <c r="H359" t="s">
        <v>28</v>
      </c>
      <c r="I359" t="s">
        <v>33</v>
      </c>
      <c r="J359" t="s">
        <v>36</v>
      </c>
      <c r="K359" s="9">
        <v>44833</v>
      </c>
      <c r="L359" t="s">
        <v>21</v>
      </c>
      <c r="M359">
        <v>16</v>
      </c>
      <c r="R359" s="7" t="str">
        <f>IF(EDATE(September[[#This Row],[Closed Date]],1)=31,"",EDATE(September[[#This Row],[Closed Date]],1))</f>
        <v/>
      </c>
    </row>
    <row r="360" spans="1:19" x14ac:dyDescent="0.25">
      <c r="A360" s="6" t="s">
        <v>221</v>
      </c>
      <c r="B360" s="6">
        <v>75235</v>
      </c>
      <c r="E360" t="s">
        <v>286</v>
      </c>
      <c r="F360" t="s">
        <v>22</v>
      </c>
      <c r="G360">
        <v>7</v>
      </c>
      <c r="H360" t="s">
        <v>28</v>
      </c>
      <c r="I360" t="s">
        <v>33</v>
      </c>
      <c r="J360" t="s">
        <v>36</v>
      </c>
      <c r="K360" s="9">
        <v>44833</v>
      </c>
      <c r="L360" t="s">
        <v>21</v>
      </c>
      <c r="M360">
        <v>18</v>
      </c>
      <c r="R360" s="7" t="str">
        <f>IF(EDATE(September[[#This Row],[Closed Date]],1)=31,"",EDATE(September[[#This Row],[Closed Date]],1))</f>
        <v/>
      </c>
    </row>
    <row r="361" spans="1:19" x14ac:dyDescent="0.25">
      <c r="A361" s="6" t="s">
        <v>224</v>
      </c>
      <c r="B361" s="6">
        <v>75215</v>
      </c>
      <c r="E361" t="s">
        <v>279</v>
      </c>
      <c r="F361" t="s">
        <v>23</v>
      </c>
      <c r="G361">
        <v>6</v>
      </c>
      <c r="H361" t="s">
        <v>28</v>
      </c>
      <c r="I361" t="s">
        <v>33</v>
      </c>
      <c r="J361" t="s">
        <v>36</v>
      </c>
      <c r="K361" s="9">
        <v>44833</v>
      </c>
      <c r="L361" t="s">
        <v>21</v>
      </c>
      <c r="M361">
        <v>13</v>
      </c>
      <c r="R361" s="7" t="str">
        <f>IF(EDATE(September[[#This Row],[Closed Date]],1)=31,"",EDATE(September[[#This Row],[Closed Date]],1))</f>
        <v/>
      </c>
    </row>
    <row r="362" spans="1:19" x14ac:dyDescent="0.25">
      <c r="A362" s="6" t="s">
        <v>106</v>
      </c>
      <c r="B362" s="6">
        <v>75040</v>
      </c>
      <c r="E362" t="s">
        <v>277</v>
      </c>
      <c r="F362" t="s">
        <v>22</v>
      </c>
      <c r="G362">
        <v>4</v>
      </c>
      <c r="H362" t="s">
        <v>28</v>
      </c>
      <c r="I362" t="s">
        <v>53</v>
      </c>
      <c r="J362" t="s">
        <v>36</v>
      </c>
      <c r="K362" s="9">
        <v>44833</v>
      </c>
      <c r="L362" t="s">
        <v>21</v>
      </c>
      <c r="M362">
        <v>21</v>
      </c>
      <c r="R362" s="7" t="str">
        <f>IF(EDATE(September[[#This Row],[Closed Date]],1)=31,"",EDATE(September[[#This Row],[Closed Date]],1))</f>
        <v/>
      </c>
    </row>
    <row r="363" spans="1:19" x14ac:dyDescent="0.25">
      <c r="A363" s="6" t="s">
        <v>229</v>
      </c>
      <c r="B363" s="13">
        <v>75229</v>
      </c>
      <c r="E363" t="s">
        <v>309</v>
      </c>
      <c r="F363" t="s">
        <v>23</v>
      </c>
      <c r="G363">
        <v>2</v>
      </c>
      <c r="H363" t="s">
        <v>28</v>
      </c>
      <c r="I363" t="s">
        <v>33</v>
      </c>
      <c r="J363" t="s">
        <v>38</v>
      </c>
      <c r="K363" s="9">
        <v>44833</v>
      </c>
      <c r="L363" t="s">
        <v>21</v>
      </c>
      <c r="M363">
        <v>20</v>
      </c>
      <c r="R363" s="7" t="str">
        <f>IF(EDATE(September[[#This Row],[Closed Date]],1)=31,"",EDATE(September[[#This Row],[Closed Date]],1))</f>
        <v/>
      </c>
    </row>
    <row r="364" spans="1:19" x14ac:dyDescent="0.25">
      <c r="A364" s="6" t="s">
        <v>167</v>
      </c>
      <c r="B364" s="6">
        <v>75233</v>
      </c>
      <c r="E364" t="s">
        <v>291</v>
      </c>
      <c r="F364" t="s">
        <v>23</v>
      </c>
      <c r="G364">
        <v>3</v>
      </c>
      <c r="H364" t="s">
        <v>28</v>
      </c>
      <c r="I364" t="s">
        <v>53</v>
      </c>
      <c r="J364" t="s">
        <v>38</v>
      </c>
      <c r="K364" s="9">
        <v>44833</v>
      </c>
      <c r="L364" t="s">
        <v>21</v>
      </c>
      <c r="M364">
        <v>19</v>
      </c>
      <c r="R364" s="7" t="str">
        <f>IF(EDATE(September[[#This Row],[Closed Date]],1)=31,"",EDATE(September[[#This Row],[Closed Date]],1))</f>
        <v/>
      </c>
    </row>
    <row r="365" spans="1:19" x14ac:dyDescent="0.25">
      <c r="A365" s="6" t="s">
        <v>246</v>
      </c>
      <c r="B365" s="6">
        <v>75224</v>
      </c>
      <c r="E365" t="s">
        <v>290</v>
      </c>
      <c r="F365" t="s">
        <v>23</v>
      </c>
      <c r="G365">
        <v>1</v>
      </c>
      <c r="H365" t="s">
        <v>28</v>
      </c>
      <c r="I365" t="s">
        <v>33</v>
      </c>
      <c r="J365" t="s">
        <v>38</v>
      </c>
      <c r="K365" s="9">
        <v>44833</v>
      </c>
      <c r="L365" t="s">
        <v>20</v>
      </c>
      <c r="M365">
        <v>25</v>
      </c>
      <c r="N365" t="s">
        <v>56</v>
      </c>
      <c r="O365">
        <v>55</v>
      </c>
      <c r="P365">
        <v>75</v>
      </c>
      <c r="Q365" s="7">
        <v>44838</v>
      </c>
      <c r="R365" s="7">
        <f>IF(EDATE(September[[#This Row],[Closed Date]],1)=31,"",EDATE(September[[#This Row],[Closed Date]],1))</f>
        <v>44869</v>
      </c>
      <c r="S365" t="s">
        <v>20</v>
      </c>
    </row>
    <row r="366" spans="1:19" x14ac:dyDescent="0.25">
      <c r="A366" s="6" t="s">
        <v>71</v>
      </c>
      <c r="B366" s="6">
        <v>75203</v>
      </c>
      <c r="E366" t="s">
        <v>307</v>
      </c>
      <c r="F366" t="s">
        <v>22</v>
      </c>
      <c r="G366">
        <v>5</v>
      </c>
      <c r="H366" t="s">
        <v>30</v>
      </c>
      <c r="I366" t="s">
        <v>35</v>
      </c>
      <c r="K366" s="9">
        <v>44833</v>
      </c>
      <c r="L366" t="s">
        <v>21</v>
      </c>
      <c r="M366">
        <v>32</v>
      </c>
      <c r="R366" s="7" t="str">
        <f>IF(EDATE(September[[#This Row],[Closed Date]],1)=31,"",EDATE(September[[#This Row],[Closed Date]],1))</f>
        <v/>
      </c>
    </row>
    <row r="367" spans="1:19" x14ac:dyDescent="0.25">
      <c r="A367" s="6" t="s">
        <v>227</v>
      </c>
      <c r="B367" s="6">
        <v>75203</v>
      </c>
      <c r="E367" t="s">
        <v>306</v>
      </c>
      <c r="F367" t="s">
        <v>22</v>
      </c>
      <c r="G367">
        <v>7</v>
      </c>
      <c r="H367" t="s">
        <v>32</v>
      </c>
      <c r="I367" t="s">
        <v>33</v>
      </c>
      <c r="K367" s="9">
        <v>44833</v>
      </c>
      <c r="L367" t="s">
        <v>20</v>
      </c>
      <c r="M367">
        <v>28</v>
      </c>
      <c r="N367" t="s">
        <v>50</v>
      </c>
      <c r="O367">
        <v>11</v>
      </c>
      <c r="P367">
        <v>55</v>
      </c>
      <c r="Q367" s="7">
        <v>44843</v>
      </c>
      <c r="R367" s="7">
        <f>IF(EDATE(September[[#This Row],[Closed Date]],1)=31,"",EDATE(September[[#This Row],[Closed Date]],1))</f>
        <v>44874</v>
      </c>
      <c r="S367" t="s">
        <v>20</v>
      </c>
    </row>
    <row r="368" spans="1:19" x14ac:dyDescent="0.25">
      <c r="A368" s="6" t="s">
        <v>122</v>
      </c>
      <c r="B368" s="6">
        <v>75201</v>
      </c>
      <c r="E368" t="s">
        <v>282</v>
      </c>
      <c r="F368" t="s">
        <v>22</v>
      </c>
      <c r="G368">
        <v>1</v>
      </c>
      <c r="H368" t="s">
        <v>28</v>
      </c>
      <c r="I368" t="s">
        <v>31</v>
      </c>
      <c r="K368" s="9">
        <v>44833</v>
      </c>
      <c r="L368" t="s">
        <v>20</v>
      </c>
      <c r="Q368" s="7">
        <v>44833</v>
      </c>
      <c r="R368" s="7">
        <f>IF(EDATE(September[[#This Row],[Closed Date]],1)=31,"",EDATE(September[[#This Row],[Closed Date]],1))</f>
        <v>44863</v>
      </c>
      <c r="S368" t="s">
        <v>20</v>
      </c>
    </row>
    <row r="369" spans="1:19" x14ac:dyDescent="0.25">
      <c r="A369" s="6" t="s">
        <v>74</v>
      </c>
      <c r="B369" s="6">
        <v>75244</v>
      </c>
      <c r="E369" t="s">
        <v>271</v>
      </c>
      <c r="F369" t="s">
        <v>22</v>
      </c>
      <c r="G369">
        <v>8</v>
      </c>
      <c r="H369" t="s">
        <v>30</v>
      </c>
      <c r="I369" t="s">
        <v>31</v>
      </c>
      <c r="K369" s="9">
        <v>44833</v>
      </c>
      <c r="L369" t="s">
        <v>20</v>
      </c>
      <c r="Q369" s="7">
        <v>44833</v>
      </c>
      <c r="R369" s="7">
        <f>IF(EDATE(September[[#This Row],[Closed Date]],1)=31,"",EDATE(September[[#This Row],[Closed Date]],1))</f>
        <v>44863</v>
      </c>
      <c r="S369" t="s">
        <v>20</v>
      </c>
    </row>
    <row r="370" spans="1:19" x14ac:dyDescent="0.25">
      <c r="A370" s="6" t="s">
        <v>256</v>
      </c>
      <c r="B370" s="6">
        <v>75217</v>
      </c>
      <c r="E370" t="s">
        <v>272</v>
      </c>
      <c r="F370" t="s">
        <v>23</v>
      </c>
      <c r="G370">
        <v>4</v>
      </c>
      <c r="H370" t="s">
        <v>28</v>
      </c>
      <c r="I370" t="s">
        <v>33</v>
      </c>
      <c r="J370" t="s">
        <v>41</v>
      </c>
      <c r="K370" s="9">
        <v>44834</v>
      </c>
      <c r="L370" t="s">
        <v>20</v>
      </c>
      <c r="M370">
        <v>31</v>
      </c>
      <c r="N370" t="s">
        <v>46</v>
      </c>
      <c r="O370">
        <v>39</v>
      </c>
      <c r="P370">
        <v>250</v>
      </c>
      <c r="Q370" s="7">
        <v>44842</v>
      </c>
      <c r="R370" s="7">
        <f>IF(EDATE(September[[#This Row],[Closed Date]],1)=31,"",EDATE(September[[#This Row],[Closed Date]],1))</f>
        <v>44873</v>
      </c>
      <c r="S370" t="s">
        <v>20</v>
      </c>
    </row>
    <row r="371" spans="1:19" x14ac:dyDescent="0.25">
      <c r="A371" s="6" t="s">
        <v>231</v>
      </c>
      <c r="B371" s="6">
        <v>75214</v>
      </c>
      <c r="E371" t="s">
        <v>267</v>
      </c>
      <c r="F371" t="s">
        <v>23</v>
      </c>
      <c r="G371">
        <v>0.75</v>
      </c>
      <c r="H371" t="s">
        <v>28</v>
      </c>
      <c r="I371" t="s">
        <v>31</v>
      </c>
      <c r="J371" t="s">
        <v>41</v>
      </c>
      <c r="K371" s="9">
        <v>44834</v>
      </c>
      <c r="L371" t="s">
        <v>20</v>
      </c>
      <c r="Q371" s="7">
        <v>44834</v>
      </c>
      <c r="R371" s="7">
        <f>IF(EDATE(September[[#This Row],[Closed Date]],1)=31,"",EDATE(September[[#This Row],[Closed Date]],1))</f>
        <v>44864</v>
      </c>
      <c r="S371" t="s">
        <v>20</v>
      </c>
    </row>
    <row r="372" spans="1:19" x14ac:dyDescent="0.25">
      <c r="A372" s="6" t="s">
        <v>97</v>
      </c>
      <c r="B372" s="6">
        <v>75249</v>
      </c>
      <c r="E372" t="s">
        <v>297</v>
      </c>
      <c r="F372" t="s">
        <v>22</v>
      </c>
      <c r="G372">
        <v>3</v>
      </c>
      <c r="H372" t="s">
        <v>28</v>
      </c>
      <c r="I372" t="s">
        <v>33</v>
      </c>
      <c r="J372" t="s">
        <v>40</v>
      </c>
      <c r="K372" s="9">
        <v>44834</v>
      </c>
      <c r="L372" t="s">
        <v>21</v>
      </c>
      <c r="M372">
        <v>20</v>
      </c>
      <c r="R372" s="7" t="str">
        <f>IF(EDATE(September[[#This Row],[Closed Date]],1)=31,"",EDATE(September[[#This Row],[Closed Date]],1))</f>
        <v/>
      </c>
    </row>
    <row r="373" spans="1:19" x14ac:dyDescent="0.25">
      <c r="A373" s="6" t="s">
        <v>251</v>
      </c>
      <c r="B373" s="6">
        <v>75211</v>
      </c>
      <c r="E373" t="s">
        <v>277</v>
      </c>
      <c r="F373" t="s">
        <v>22</v>
      </c>
      <c r="G373">
        <v>5</v>
      </c>
      <c r="H373" t="s">
        <v>28</v>
      </c>
      <c r="I373" t="s">
        <v>33</v>
      </c>
      <c r="J373" t="s">
        <v>40</v>
      </c>
      <c r="K373" s="9">
        <v>44834</v>
      </c>
      <c r="L373" t="s">
        <v>21</v>
      </c>
      <c r="M373">
        <v>13</v>
      </c>
      <c r="R373" s="7" t="str">
        <f>IF(EDATE(September[[#This Row],[Closed Date]],1)=31,"",EDATE(September[[#This Row],[Closed Date]],1))</f>
        <v/>
      </c>
    </row>
    <row r="374" spans="1:19" x14ac:dyDescent="0.25">
      <c r="A374" s="6" t="s">
        <v>76</v>
      </c>
      <c r="B374" s="6">
        <v>75231</v>
      </c>
      <c r="E374" t="s">
        <v>294</v>
      </c>
      <c r="F374" t="s">
        <v>23</v>
      </c>
      <c r="G374">
        <v>5</v>
      </c>
      <c r="H374" t="s">
        <v>28</v>
      </c>
      <c r="I374" t="s">
        <v>31</v>
      </c>
      <c r="J374" t="s">
        <v>40</v>
      </c>
      <c r="K374" s="9">
        <v>44834</v>
      </c>
      <c r="L374" t="s">
        <v>20</v>
      </c>
      <c r="Q374" s="7">
        <v>44834</v>
      </c>
      <c r="R374" s="7">
        <f>IF(EDATE(September[[#This Row],[Closed Date]],1)=31,"",EDATE(September[[#This Row],[Closed Date]],1))</f>
        <v>44864</v>
      </c>
      <c r="S374" t="s">
        <v>20</v>
      </c>
    </row>
    <row r="375" spans="1:19" x14ac:dyDescent="0.25">
      <c r="A375" s="6" t="s">
        <v>96</v>
      </c>
      <c r="B375" s="6">
        <v>75231</v>
      </c>
      <c r="E375" t="s">
        <v>267</v>
      </c>
      <c r="F375" t="s">
        <v>22</v>
      </c>
      <c r="G375">
        <v>4</v>
      </c>
      <c r="H375" t="s">
        <v>29</v>
      </c>
      <c r="I375" t="s">
        <v>31</v>
      </c>
      <c r="J375" t="s">
        <v>44</v>
      </c>
      <c r="K375" s="9">
        <v>44834</v>
      </c>
      <c r="L375" t="s">
        <v>20</v>
      </c>
      <c r="Q375" s="7">
        <v>44834</v>
      </c>
      <c r="R375" s="7">
        <f>IF(EDATE(September[[#This Row],[Closed Date]],1)=31,"",EDATE(September[[#This Row],[Closed Date]],1))</f>
        <v>44864</v>
      </c>
      <c r="S375" t="s">
        <v>20</v>
      </c>
    </row>
    <row r="376" spans="1:19" x14ac:dyDescent="0.25">
      <c r="A376" s="6" t="s">
        <v>264</v>
      </c>
      <c r="B376" s="6">
        <v>75204</v>
      </c>
      <c r="E376" t="s">
        <v>275</v>
      </c>
      <c r="F376" t="s">
        <v>23</v>
      </c>
      <c r="G376">
        <v>13</v>
      </c>
      <c r="H376" t="s">
        <v>29</v>
      </c>
      <c r="I376" t="s">
        <v>31</v>
      </c>
      <c r="J376" t="s">
        <v>44</v>
      </c>
      <c r="K376" s="9">
        <v>44834</v>
      </c>
      <c r="L376" t="s">
        <v>20</v>
      </c>
      <c r="Q376" s="7">
        <v>44834</v>
      </c>
      <c r="R376" s="7">
        <f>IF(EDATE(September[[#This Row],[Closed Date]],1)=31,"",EDATE(September[[#This Row],[Closed Date]],1))</f>
        <v>44864</v>
      </c>
      <c r="S376" t="s">
        <v>20</v>
      </c>
    </row>
    <row r="377" spans="1:19" x14ac:dyDescent="0.25">
      <c r="A377" s="6" t="s">
        <v>220</v>
      </c>
      <c r="B377" s="6">
        <v>75254</v>
      </c>
      <c r="E377" t="s">
        <v>266</v>
      </c>
      <c r="F377" t="s">
        <v>22</v>
      </c>
      <c r="G377">
        <v>6</v>
      </c>
      <c r="H377" t="s">
        <v>29</v>
      </c>
      <c r="I377" t="s">
        <v>31</v>
      </c>
      <c r="J377" t="s">
        <v>43</v>
      </c>
      <c r="K377" s="9">
        <v>44834</v>
      </c>
      <c r="L377" t="s">
        <v>20</v>
      </c>
      <c r="Q377" s="7">
        <v>44834</v>
      </c>
      <c r="R377" s="7">
        <f>IF(EDATE(September[[#This Row],[Closed Date]],1)=31,"",EDATE(September[[#This Row],[Closed Date]],1))</f>
        <v>44864</v>
      </c>
      <c r="S377" t="s">
        <v>20</v>
      </c>
    </row>
    <row r="378" spans="1:19" x14ac:dyDescent="0.25">
      <c r="A378" s="6" t="s">
        <v>78</v>
      </c>
      <c r="B378" s="6">
        <v>75216</v>
      </c>
      <c r="E378" t="s">
        <v>270</v>
      </c>
      <c r="F378" t="s">
        <v>22</v>
      </c>
      <c r="G378">
        <v>2</v>
      </c>
      <c r="H378" t="s">
        <v>28</v>
      </c>
      <c r="I378" t="s">
        <v>33</v>
      </c>
      <c r="J378" t="s">
        <v>36</v>
      </c>
      <c r="K378" s="9">
        <v>44834</v>
      </c>
      <c r="L378" t="s">
        <v>21</v>
      </c>
      <c r="M378">
        <v>18</v>
      </c>
      <c r="R378" s="7" t="str">
        <f>IF(EDATE(September[[#This Row],[Closed Date]],1)=31,"",EDATE(September[[#This Row],[Closed Date]],1))</f>
        <v/>
      </c>
    </row>
    <row r="379" spans="1:19" x14ac:dyDescent="0.25">
      <c r="A379" s="6" t="s">
        <v>261</v>
      </c>
      <c r="B379" s="6">
        <v>75244</v>
      </c>
      <c r="E379" t="s">
        <v>274</v>
      </c>
      <c r="F379" t="s">
        <v>22</v>
      </c>
      <c r="G379">
        <v>4</v>
      </c>
      <c r="H379" t="s">
        <v>28</v>
      </c>
      <c r="I379" t="s">
        <v>31</v>
      </c>
      <c r="J379" t="s">
        <v>36</v>
      </c>
      <c r="K379" s="9">
        <v>44834</v>
      </c>
      <c r="L379" t="s">
        <v>20</v>
      </c>
      <c r="Q379" s="7">
        <v>44834</v>
      </c>
      <c r="R379" s="7">
        <f>IF(EDATE(September[[#This Row],[Closed Date]],1)=31,"",EDATE(September[[#This Row],[Closed Date]],1))</f>
        <v>44864</v>
      </c>
      <c r="S379" t="s">
        <v>20</v>
      </c>
    </row>
    <row r="380" spans="1:19" x14ac:dyDescent="0.25">
      <c r="A380" s="6" t="s">
        <v>254</v>
      </c>
      <c r="B380" s="6">
        <v>75208</v>
      </c>
      <c r="E380" t="s">
        <v>268</v>
      </c>
      <c r="F380" t="s">
        <v>22</v>
      </c>
      <c r="G380">
        <v>3</v>
      </c>
      <c r="H380" t="s">
        <v>28</v>
      </c>
      <c r="I380" t="s">
        <v>53</v>
      </c>
      <c r="J380" t="s">
        <v>36</v>
      </c>
      <c r="K380" s="9">
        <v>44834</v>
      </c>
      <c r="L380" t="s">
        <v>20</v>
      </c>
      <c r="M380">
        <v>34</v>
      </c>
      <c r="N380" t="s">
        <v>54</v>
      </c>
      <c r="O380">
        <v>94</v>
      </c>
      <c r="P380">
        <v>20</v>
      </c>
      <c r="Q380" s="7">
        <v>44842</v>
      </c>
      <c r="R380" s="7">
        <f>IF(EDATE(September[[#This Row],[Closed Date]],1)=31,"",EDATE(September[[#This Row],[Closed Date]],1))</f>
        <v>44873</v>
      </c>
      <c r="S380" t="s">
        <v>20</v>
      </c>
    </row>
    <row r="381" spans="1:19" x14ac:dyDescent="0.25">
      <c r="A381" s="6" t="s">
        <v>183</v>
      </c>
      <c r="B381" s="6">
        <v>75237</v>
      </c>
      <c r="E381" t="s">
        <v>310</v>
      </c>
      <c r="F381" t="s">
        <v>23</v>
      </c>
      <c r="G381">
        <v>3</v>
      </c>
      <c r="H381" t="s">
        <v>28</v>
      </c>
      <c r="I381" t="s">
        <v>33</v>
      </c>
      <c r="J381" t="s">
        <v>38</v>
      </c>
      <c r="K381" s="9">
        <v>44834</v>
      </c>
      <c r="L381" t="s">
        <v>21</v>
      </c>
      <c r="M381">
        <v>17</v>
      </c>
      <c r="R381" s="7" t="str">
        <f>IF(EDATE(September[[#This Row],[Closed Date]],1)=31,"",EDATE(September[[#This Row],[Closed Date]],1))</f>
        <v/>
      </c>
    </row>
    <row r="382" spans="1:19" x14ac:dyDescent="0.25">
      <c r="A382" s="6" t="s">
        <v>148</v>
      </c>
      <c r="B382" s="6">
        <v>75233</v>
      </c>
      <c r="E382" t="s">
        <v>298</v>
      </c>
      <c r="F382" t="s">
        <v>23</v>
      </c>
      <c r="G382">
        <v>6</v>
      </c>
      <c r="H382" t="s">
        <v>28</v>
      </c>
      <c r="I382" t="s">
        <v>33</v>
      </c>
      <c r="J382" t="s">
        <v>38</v>
      </c>
      <c r="K382" s="9">
        <v>44834</v>
      </c>
      <c r="L382" t="s">
        <v>21</v>
      </c>
      <c r="M382">
        <v>18</v>
      </c>
      <c r="R382" s="7" t="str">
        <f>IF(EDATE(September[[#This Row],[Closed Date]],1)=31,"",EDATE(September[[#This Row],[Closed Date]],1))</f>
        <v/>
      </c>
    </row>
    <row r="383" spans="1:19" x14ac:dyDescent="0.25">
      <c r="A383" s="6" t="s">
        <v>205</v>
      </c>
      <c r="B383" s="6">
        <v>75235</v>
      </c>
      <c r="E383" t="s">
        <v>309</v>
      </c>
      <c r="F383" t="s">
        <v>22</v>
      </c>
      <c r="G383">
        <v>11</v>
      </c>
      <c r="H383" t="s">
        <v>28</v>
      </c>
      <c r="I383" t="s">
        <v>31</v>
      </c>
      <c r="J383" t="s">
        <v>38</v>
      </c>
      <c r="K383" s="9">
        <v>44834</v>
      </c>
      <c r="L383" t="s">
        <v>20</v>
      </c>
      <c r="Q383" s="7">
        <v>44834</v>
      </c>
      <c r="R383" s="7">
        <f>IF(EDATE(September[[#This Row],[Closed Date]],1)=31,"",EDATE(September[[#This Row],[Closed Date]],1))</f>
        <v>44864</v>
      </c>
      <c r="S383" t="s">
        <v>20</v>
      </c>
    </row>
    <row r="384" spans="1:19" x14ac:dyDescent="0.25">
      <c r="A384" s="13" t="s">
        <v>206</v>
      </c>
      <c r="B384" s="6">
        <v>75224</v>
      </c>
      <c r="E384" t="s">
        <v>318</v>
      </c>
      <c r="F384" t="s">
        <v>23</v>
      </c>
      <c r="G384">
        <v>4</v>
      </c>
      <c r="H384" t="s">
        <v>28</v>
      </c>
      <c r="I384" t="s">
        <v>31</v>
      </c>
      <c r="K384" s="9">
        <v>44834</v>
      </c>
      <c r="L384" t="s">
        <v>20</v>
      </c>
      <c r="Q384" s="7">
        <v>44834</v>
      </c>
      <c r="R384" s="7">
        <f>IF(EDATE(September[[#This Row],[Closed Date]],1)=31,"",EDATE(September[[#This Row],[Closed Date]],1))</f>
        <v>44864</v>
      </c>
      <c r="S384" t="s">
        <v>20</v>
      </c>
    </row>
    <row r="385" spans="1:19" x14ac:dyDescent="0.25">
      <c r="A385" s="13" t="s">
        <v>64</v>
      </c>
      <c r="B385" s="6">
        <v>75249</v>
      </c>
      <c r="E385" t="s">
        <v>315</v>
      </c>
      <c r="F385" t="s">
        <v>22</v>
      </c>
      <c r="G385">
        <v>2</v>
      </c>
      <c r="H385" t="s">
        <v>29</v>
      </c>
      <c r="I385" t="s">
        <v>31</v>
      </c>
      <c r="K385" s="12">
        <v>44834</v>
      </c>
      <c r="L385" t="s">
        <v>20</v>
      </c>
      <c r="Q385" s="7">
        <v>44834</v>
      </c>
      <c r="R385" s="7">
        <f>IF(EDATE(September[[#This Row],[Closed Date]],1)=31,"",EDATE(September[[#This Row],[Closed Date]],1))</f>
        <v>44864</v>
      </c>
      <c r="S385" t="s">
        <v>20</v>
      </c>
    </row>
  </sheetData>
  <dataValidations count="9">
    <dataValidation type="list" allowBlank="1" showInputMessage="1" showErrorMessage="1" sqref="I2:I124 I154:I207 I222:I385" xr:uid="{D1FC7649-E6DF-4686-A51C-C21B3E2533A0}">
      <formula1>Need_Types</formula1>
    </dataValidation>
    <dataValidation type="list" allowBlank="1" showInputMessage="1" showErrorMessage="1" sqref="S2:S385" xr:uid="{4BBD9075-859E-4EE4-A7C0-6FB209616F32}">
      <formula1>Yes_No</formula1>
    </dataValidation>
    <dataValidation type="list" allowBlank="1" showInputMessage="1" showErrorMessage="1" sqref="N2:N385" xr:uid="{9A2DA76A-1EEF-4E06-8259-0816E92443B0}">
      <formula1>Partner_Agency</formula1>
    </dataValidation>
    <dataValidation type="list" allowBlank="1" showInputMessage="1" showErrorMessage="1" sqref="F2:F385" xr:uid="{44335AFB-5C30-483C-A86E-7C13E1AA7132}">
      <formula1>Pet_Types</formula1>
    </dataValidation>
    <dataValidation type="list" allowBlank="1" showInputMessage="1" showErrorMessage="1" sqref="H2:H385" xr:uid="{E99BF2DE-107B-4FA8-80F0-393E70E565E0}">
      <formula1>Issue_Types</formula1>
    </dataValidation>
    <dataValidation type="list" allowBlank="1" showInputMessage="1" showErrorMessage="1" sqref="J2:J385" xr:uid="{F9C3C489-FC49-4EC6-B9A1-814EFC0C10E2}">
      <formula1>Need_Specific</formula1>
    </dataValidation>
    <dataValidation type="list" allowBlank="1" showInputMessage="1" showErrorMessage="1" errorTitle="Wrong Month" error="The request date falls outside of this page's month. Please record it in the correct month" sqref="L2:L385" xr:uid="{6201AAF1-81D1-48A0-9D1B-4F99B3E67B2A}">
      <formula1>Yes_No</formula1>
    </dataValidation>
    <dataValidation type="whole" operator="greaterThanOrEqual" allowBlank="1" showInputMessage="1" showErrorMessage="1" errorTitle="Number" error="This column requires a whole number_x000a_" sqref="M2:M51 M55:M60 M87 M118 M349:M356" xr:uid="{534A5636-30E9-459A-A8C9-9A5551BCB743}">
      <formula1>0</formula1>
    </dataValidation>
    <dataValidation type="date" allowBlank="1" showInputMessage="1" showErrorMessage="1" errorTitle="Wrong Month" error="The request date falls outside of this page's month. Please record it in the correct month" sqref="K2:K53 K55:K149 K151:K245 K247:K341 K343:K385" xr:uid="{886ABA05-BF85-4324-8D8C-171E3BFA75EF}">
      <formula1>44805</formula1>
      <formula2>44834</formula2>
    </dataValidation>
  </dataValidation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E23E-D6CB-429D-8C1E-21AA81D9CC25}">
  <sheetPr>
    <tabColor theme="9"/>
  </sheetPr>
  <dimension ref="A1:S377"/>
  <sheetViews>
    <sheetView topLeftCell="F343" zoomScaleNormal="100" workbookViewId="0">
      <selection activeCell="L356" sqref="L356"/>
    </sheetView>
  </sheetViews>
  <sheetFormatPr defaultRowHeight="15" x14ac:dyDescent="0.25"/>
  <cols>
    <col min="1" max="1" width="12.75" style="6" customWidth="1"/>
    <col min="2" max="2" width="10.625" customWidth="1"/>
    <col min="5" max="5" width="10.125" customWidth="1"/>
    <col min="6" max="6" width="9.25" customWidth="1"/>
    <col min="8" max="9" width="10.75" customWidth="1"/>
    <col min="10" max="10" width="12.875" customWidth="1"/>
    <col min="11" max="11" width="13.125" customWidth="1"/>
    <col min="12" max="12" width="13.625" customWidth="1"/>
    <col min="13" max="13" width="13.125" customWidth="1"/>
    <col min="14" max="14" width="14.625" customWidth="1"/>
    <col min="15" max="16" width="14.75" customWidth="1"/>
    <col min="17" max="17" width="11.875" customWidth="1"/>
    <col min="18" max="18" width="14.625" style="7"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2" t="s">
        <v>14</v>
      </c>
      <c r="R1" s="8" t="s">
        <v>15</v>
      </c>
      <c r="S1" s="3" t="s">
        <v>16</v>
      </c>
    </row>
    <row r="2" spans="1:19" x14ac:dyDescent="0.25">
      <c r="A2" t="s">
        <v>185</v>
      </c>
      <c r="B2" s="6">
        <v>75249</v>
      </c>
      <c r="E2" t="s">
        <v>296</v>
      </c>
      <c r="F2" t="s">
        <v>22</v>
      </c>
      <c r="G2">
        <v>4</v>
      </c>
      <c r="H2" t="s">
        <v>28</v>
      </c>
      <c r="I2" t="s">
        <v>31</v>
      </c>
      <c r="J2" t="s">
        <v>40</v>
      </c>
      <c r="K2" s="7">
        <v>44835</v>
      </c>
      <c r="L2" t="s">
        <v>20</v>
      </c>
      <c r="Q2" s="7">
        <f>K2</f>
        <v>44835</v>
      </c>
      <c r="R2" s="7">
        <f>IF(EDATE(October[[#This Row],[Closed Date]],1)=31,"",EDATE(October[[#This Row],[Closed Date]],1))</f>
        <v>44866</v>
      </c>
      <c r="S2" t="s">
        <v>20</v>
      </c>
    </row>
    <row r="3" spans="1:19" x14ac:dyDescent="0.25">
      <c r="A3" t="s">
        <v>214</v>
      </c>
      <c r="B3" s="6">
        <v>75206</v>
      </c>
      <c r="E3" t="s">
        <v>290</v>
      </c>
      <c r="F3" t="s">
        <v>23</v>
      </c>
      <c r="G3">
        <v>5</v>
      </c>
      <c r="H3" t="s">
        <v>28</v>
      </c>
      <c r="I3" t="s">
        <v>31</v>
      </c>
      <c r="J3" t="s">
        <v>36</v>
      </c>
      <c r="K3" s="7">
        <v>44835</v>
      </c>
      <c r="L3" t="s">
        <v>20</v>
      </c>
      <c r="Q3" s="7">
        <f>K3</f>
        <v>44835</v>
      </c>
      <c r="R3" s="7">
        <f>IF(EDATE(October[[#This Row],[Closed Date]],1)=31,"",EDATE(October[[#This Row],[Closed Date]],1))</f>
        <v>44866</v>
      </c>
      <c r="S3" t="s">
        <v>20</v>
      </c>
    </row>
    <row r="4" spans="1:19" x14ac:dyDescent="0.25">
      <c r="A4" t="s">
        <v>231</v>
      </c>
      <c r="B4" s="6">
        <v>75214</v>
      </c>
      <c r="E4" t="s">
        <v>269</v>
      </c>
      <c r="F4" t="s">
        <v>23</v>
      </c>
      <c r="G4">
        <v>6</v>
      </c>
      <c r="H4" t="s">
        <v>28</v>
      </c>
      <c r="I4" t="s">
        <v>33</v>
      </c>
      <c r="J4" t="s">
        <v>38</v>
      </c>
      <c r="K4" s="7">
        <v>44835</v>
      </c>
      <c r="L4" t="s">
        <v>20</v>
      </c>
      <c r="M4">
        <v>28</v>
      </c>
      <c r="N4" t="s">
        <v>55</v>
      </c>
      <c r="O4">
        <v>83</v>
      </c>
      <c r="P4">
        <v>100</v>
      </c>
      <c r="Q4" s="7">
        <f>K4+5</f>
        <v>44840</v>
      </c>
      <c r="R4" s="7">
        <f>IF(EDATE(October[[#This Row],[Closed Date]],1)=31,"",EDATE(October[[#This Row],[Closed Date]],1))</f>
        <v>44871</v>
      </c>
      <c r="S4" t="s">
        <v>20</v>
      </c>
    </row>
    <row r="5" spans="1:19" x14ac:dyDescent="0.25">
      <c r="A5" t="s">
        <v>180</v>
      </c>
      <c r="B5" s="6">
        <v>75240</v>
      </c>
      <c r="E5" t="s">
        <v>289</v>
      </c>
      <c r="F5" t="s">
        <v>22</v>
      </c>
      <c r="G5">
        <v>2</v>
      </c>
      <c r="H5" t="s">
        <v>28</v>
      </c>
      <c r="I5" t="s">
        <v>31</v>
      </c>
      <c r="J5" t="s">
        <v>38</v>
      </c>
      <c r="K5" s="7">
        <v>44835</v>
      </c>
      <c r="L5" t="s">
        <v>20</v>
      </c>
      <c r="Q5" s="7">
        <f>K5</f>
        <v>44835</v>
      </c>
      <c r="R5" s="7">
        <f>IF(EDATE(October[[#This Row],[Closed Date]],1)=31,"",EDATE(October[[#This Row],[Closed Date]],1))</f>
        <v>44866</v>
      </c>
      <c r="S5" t="s">
        <v>20</v>
      </c>
    </row>
    <row r="6" spans="1:19" x14ac:dyDescent="0.25">
      <c r="A6" t="s">
        <v>90</v>
      </c>
      <c r="B6" s="6">
        <v>75220</v>
      </c>
      <c r="E6" t="s">
        <v>267</v>
      </c>
      <c r="F6" t="s">
        <v>23</v>
      </c>
      <c r="G6">
        <v>5</v>
      </c>
      <c r="H6" t="s">
        <v>30</v>
      </c>
      <c r="I6" t="s">
        <v>31</v>
      </c>
      <c r="K6" s="7">
        <v>44835</v>
      </c>
      <c r="L6" t="s">
        <v>20</v>
      </c>
      <c r="Q6" s="7">
        <f>K6</f>
        <v>44835</v>
      </c>
      <c r="R6" s="7">
        <f>IF(EDATE(October[[#This Row],[Closed Date]],1)=31,"",EDATE(October[[#This Row],[Closed Date]],1))</f>
        <v>44866</v>
      </c>
      <c r="S6" t="s">
        <v>20</v>
      </c>
    </row>
    <row r="7" spans="1:19" x14ac:dyDescent="0.25">
      <c r="A7" t="s">
        <v>125</v>
      </c>
      <c r="B7" s="6">
        <v>75205</v>
      </c>
      <c r="E7" t="s">
        <v>281</v>
      </c>
      <c r="F7" t="s">
        <v>23</v>
      </c>
      <c r="G7">
        <v>1</v>
      </c>
      <c r="H7" t="s">
        <v>32</v>
      </c>
      <c r="I7" t="s">
        <v>33</v>
      </c>
      <c r="K7" s="7">
        <v>44835</v>
      </c>
      <c r="L7" t="s">
        <v>21</v>
      </c>
      <c r="M7">
        <v>12</v>
      </c>
      <c r="Q7" s="7"/>
      <c r="R7" s="7" t="str">
        <f>IF(EDATE(October[[#This Row],[Closed Date]],1)=31,"",EDATE(October[[#This Row],[Closed Date]],1))</f>
        <v/>
      </c>
    </row>
    <row r="8" spans="1:19" x14ac:dyDescent="0.25">
      <c r="A8" t="s">
        <v>107</v>
      </c>
      <c r="B8" s="6">
        <v>75235</v>
      </c>
      <c r="E8" t="s">
        <v>280</v>
      </c>
      <c r="F8" t="s">
        <v>22</v>
      </c>
      <c r="G8">
        <v>14</v>
      </c>
      <c r="H8" t="s">
        <v>32</v>
      </c>
      <c r="I8" t="s">
        <v>31</v>
      </c>
      <c r="K8" s="7">
        <v>44835</v>
      </c>
      <c r="L8" t="s">
        <v>20</v>
      </c>
      <c r="Q8" s="7">
        <f>K8</f>
        <v>44835</v>
      </c>
      <c r="R8" s="7">
        <f>IF(EDATE(October[[#This Row],[Closed Date]],1)=31,"",EDATE(October[[#This Row],[Closed Date]],1))</f>
        <v>44866</v>
      </c>
      <c r="S8" t="s">
        <v>20</v>
      </c>
    </row>
    <row r="9" spans="1:19" x14ac:dyDescent="0.25">
      <c r="A9" t="s">
        <v>125</v>
      </c>
      <c r="B9" s="6">
        <v>75253</v>
      </c>
      <c r="E9" t="s">
        <v>289</v>
      </c>
      <c r="F9" t="s">
        <v>22</v>
      </c>
      <c r="G9">
        <v>2</v>
      </c>
      <c r="H9" t="s">
        <v>32</v>
      </c>
      <c r="I9" t="s">
        <v>31</v>
      </c>
      <c r="K9" s="7">
        <v>44835</v>
      </c>
      <c r="L9" t="s">
        <v>20</v>
      </c>
      <c r="Q9" s="7">
        <f>K9</f>
        <v>44835</v>
      </c>
      <c r="R9" s="7">
        <f>IF(EDATE(October[[#This Row],[Closed Date]],1)=31,"",EDATE(October[[#This Row],[Closed Date]],1))</f>
        <v>44866</v>
      </c>
      <c r="S9" t="s">
        <v>20</v>
      </c>
    </row>
    <row r="10" spans="1:19" x14ac:dyDescent="0.25">
      <c r="A10" t="s">
        <v>121</v>
      </c>
      <c r="B10" s="6">
        <v>75240</v>
      </c>
      <c r="E10" t="s">
        <v>282</v>
      </c>
      <c r="F10" t="s">
        <v>22</v>
      </c>
      <c r="G10">
        <v>5</v>
      </c>
      <c r="H10" t="s">
        <v>28</v>
      </c>
      <c r="I10" t="s">
        <v>33</v>
      </c>
      <c r="K10" s="7">
        <v>44835</v>
      </c>
      <c r="L10" t="s">
        <v>21</v>
      </c>
      <c r="M10">
        <v>14</v>
      </c>
      <c r="Q10" s="7"/>
      <c r="R10" s="7" t="str">
        <f>IF(EDATE(October[[#This Row],[Closed Date]],1)=31,"",EDATE(October[[#This Row],[Closed Date]],1))</f>
        <v/>
      </c>
    </row>
    <row r="11" spans="1:19" x14ac:dyDescent="0.25">
      <c r="A11" t="s">
        <v>144</v>
      </c>
      <c r="B11" s="6">
        <v>75251</v>
      </c>
      <c r="E11" t="s">
        <v>286</v>
      </c>
      <c r="F11" t="s">
        <v>22</v>
      </c>
      <c r="G11">
        <v>0.75</v>
      </c>
      <c r="H11" t="s">
        <v>28</v>
      </c>
      <c r="I11" t="s">
        <v>33</v>
      </c>
      <c r="K11" s="7">
        <v>44835</v>
      </c>
      <c r="L11" t="s">
        <v>21</v>
      </c>
      <c r="M11">
        <v>19</v>
      </c>
      <c r="Q11" s="7"/>
      <c r="R11" s="7" t="str">
        <f>IF(EDATE(October[[#This Row],[Closed Date]],1)=31,"",EDATE(October[[#This Row],[Closed Date]],1))</f>
        <v/>
      </c>
    </row>
    <row r="12" spans="1:19" x14ac:dyDescent="0.25">
      <c r="A12" t="s">
        <v>234</v>
      </c>
      <c r="B12" s="6">
        <v>75214</v>
      </c>
      <c r="E12" t="s">
        <v>304</v>
      </c>
      <c r="F12" t="s">
        <v>23</v>
      </c>
      <c r="G12">
        <v>1</v>
      </c>
      <c r="H12" t="s">
        <v>28</v>
      </c>
      <c r="I12" t="s">
        <v>33</v>
      </c>
      <c r="K12" s="7">
        <v>44835</v>
      </c>
      <c r="L12" t="s">
        <v>21</v>
      </c>
      <c r="M12">
        <v>23</v>
      </c>
      <c r="Q12" s="7"/>
      <c r="R12" s="7" t="str">
        <f>IF(EDATE(October[[#This Row],[Closed Date]],1)=31,"",EDATE(October[[#This Row],[Closed Date]],1))</f>
        <v/>
      </c>
    </row>
    <row r="13" spans="1:19" x14ac:dyDescent="0.25">
      <c r="A13" t="s">
        <v>213</v>
      </c>
      <c r="B13" s="6">
        <v>75201</v>
      </c>
      <c r="E13" t="s">
        <v>319</v>
      </c>
      <c r="F13" t="s">
        <v>22</v>
      </c>
      <c r="G13">
        <v>14</v>
      </c>
      <c r="H13" t="s">
        <v>28</v>
      </c>
      <c r="I13" t="s">
        <v>31</v>
      </c>
      <c r="K13" s="7">
        <v>44835</v>
      </c>
      <c r="L13" t="s">
        <v>20</v>
      </c>
      <c r="Q13" s="7">
        <f>K13</f>
        <v>44835</v>
      </c>
      <c r="R13" s="7">
        <f>IF(EDATE(October[[#This Row],[Closed Date]],1)=31,"",EDATE(October[[#This Row],[Closed Date]],1))</f>
        <v>44866</v>
      </c>
      <c r="S13" t="s">
        <v>20</v>
      </c>
    </row>
    <row r="14" spans="1:19" x14ac:dyDescent="0.25">
      <c r="A14" t="s">
        <v>111</v>
      </c>
      <c r="B14" s="6">
        <v>75252</v>
      </c>
      <c r="E14" t="s">
        <v>294</v>
      </c>
      <c r="F14" t="s">
        <v>22</v>
      </c>
      <c r="G14">
        <v>3</v>
      </c>
      <c r="H14" t="s">
        <v>28</v>
      </c>
      <c r="I14" t="s">
        <v>31</v>
      </c>
      <c r="J14" t="s">
        <v>41</v>
      </c>
      <c r="K14" s="7">
        <v>44836</v>
      </c>
      <c r="L14" t="s">
        <v>20</v>
      </c>
      <c r="Q14" s="7">
        <f>K14</f>
        <v>44836</v>
      </c>
      <c r="R14" s="7">
        <f>IF(EDATE(October[[#This Row],[Closed Date]],1)=31,"",EDATE(October[[#This Row],[Closed Date]],1))</f>
        <v>44867</v>
      </c>
      <c r="S14" t="s">
        <v>20</v>
      </c>
    </row>
    <row r="15" spans="1:19" x14ac:dyDescent="0.25">
      <c r="A15" t="s">
        <v>194</v>
      </c>
      <c r="B15" s="6">
        <v>75244</v>
      </c>
      <c r="E15" t="s">
        <v>268</v>
      </c>
      <c r="F15" t="s">
        <v>22</v>
      </c>
      <c r="G15">
        <v>8</v>
      </c>
      <c r="H15" t="s">
        <v>28</v>
      </c>
      <c r="I15" t="s">
        <v>33</v>
      </c>
      <c r="J15" t="s">
        <v>42</v>
      </c>
      <c r="K15" s="7">
        <v>44836</v>
      </c>
      <c r="L15" t="s">
        <v>20</v>
      </c>
      <c r="M15">
        <v>24</v>
      </c>
      <c r="N15" t="s">
        <v>46</v>
      </c>
      <c r="O15">
        <v>46</v>
      </c>
      <c r="P15">
        <v>250</v>
      </c>
      <c r="Q15" s="7">
        <f>K15+7</f>
        <v>44843</v>
      </c>
      <c r="R15" s="7">
        <f>IF(EDATE(October[[#This Row],[Closed Date]],1)=31,"",EDATE(October[[#This Row],[Closed Date]],1))</f>
        <v>44874</v>
      </c>
      <c r="S15" t="s">
        <v>20</v>
      </c>
    </row>
    <row r="16" spans="1:19" x14ac:dyDescent="0.25">
      <c r="A16" t="s">
        <v>95</v>
      </c>
      <c r="B16" s="6">
        <v>75224</v>
      </c>
      <c r="E16" t="s">
        <v>288</v>
      </c>
      <c r="F16" t="s">
        <v>23</v>
      </c>
      <c r="G16">
        <v>0.75</v>
      </c>
      <c r="H16" t="s">
        <v>28</v>
      </c>
      <c r="I16" t="s">
        <v>53</v>
      </c>
      <c r="J16" t="s">
        <v>39</v>
      </c>
      <c r="K16" s="7">
        <v>44836</v>
      </c>
      <c r="L16" t="s">
        <v>21</v>
      </c>
      <c r="M16">
        <v>13</v>
      </c>
      <c r="Q16" s="7"/>
      <c r="R16" s="7" t="str">
        <f>IF(EDATE(October[[#This Row],[Closed Date]],1)=31,"",EDATE(October[[#This Row],[Closed Date]],1))</f>
        <v/>
      </c>
    </row>
    <row r="17" spans="1:19" x14ac:dyDescent="0.25">
      <c r="A17" t="s">
        <v>154</v>
      </c>
      <c r="B17" s="6">
        <v>75253</v>
      </c>
      <c r="E17" t="s">
        <v>267</v>
      </c>
      <c r="F17" t="s">
        <v>23</v>
      </c>
      <c r="G17">
        <v>2</v>
      </c>
      <c r="H17" t="s">
        <v>29</v>
      </c>
      <c r="I17" t="s">
        <v>33</v>
      </c>
      <c r="J17" t="s">
        <v>44</v>
      </c>
      <c r="K17" s="7">
        <v>44836</v>
      </c>
      <c r="L17" t="s">
        <v>20</v>
      </c>
      <c r="M17">
        <v>36</v>
      </c>
      <c r="O17">
        <v>1234</v>
      </c>
      <c r="P17">
        <v>500</v>
      </c>
      <c r="Q17" s="7">
        <f>K17+6</f>
        <v>44842</v>
      </c>
      <c r="R17" s="7">
        <f>IF(EDATE(October[[#This Row],[Closed Date]],1)=31,"",EDATE(October[[#This Row],[Closed Date]],1))</f>
        <v>44873</v>
      </c>
      <c r="S17" t="s">
        <v>20</v>
      </c>
    </row>
    <row r="18" spans="1:19" x14ac:dyDescent="0.25">
      <c r="A18" t="s">
        <v>113</v>
      </c>
      <c r="B18" s="6">
        <v>75203</v>
      </c>
      <c r="E18" t="s">
        <v>286</v>
      </c>
      <c r="F18" t="s">
        <v>22</v>
      </c>
      <c r="G18">
        <v>8</v>
      </c>
      <c r="H18" t="s">
        <v>28</v>
      </c>
      <c r="I18" t="s">
        <v>33</v>
      </c>
      <c r="J18" t="s">
        <v>36</v>
      </c>
      <c r="K18" s="7">
        <v>44836</v>
      </c>
      <c r="L18" t="s">
        <v>21</v>
      </c>
      <c r="M18">
        <v>23</v>
      </c>
      <c r="Q18" s="7"/>
      <c r="R18" s="7" t="str">
        <f>IF(EDATE(October[[#This Row],[Closed Date]],1)=31,"",EDATE(October[[#This Row],[Closed Date]],1))</f>
        <v/>
      </c>
    </row>
    <row r="19" spans="1:19" x14ac:dyDescent="0.25">
      <c r="A19" t="s">
        <v>192</v>
      </c>
      <c r="B19" s="6">
        <v>75232</v>
      </c>
      <c r="E19" t="s">
        <v>281</v>
      </c>
      <c r="F19" t="s">
        <v>23</v>
      </c>
      <c r="G19">
        <v>6</v>
      </c>
      <c r="H19" t="s">
        <v>28</v>
      </c>
      <c r="I19" t="s">
        <v>31</v>
      </c>
      <c r="J19" t="s">
        <v>36</v>
      </c>
      <c r="K19" s="7">
        <v>44836</v>
      </c>
      <c r="L19" t="s">
        <v>20</v>
      </c>
      <c r="Q19" s="7">
        <f>K19</f>
        <v>44836</v>
      </c>
      <c r="R19" s="7">
        <f>IF(EDATE(October[[#This Row],[Closed Date]],1)=31,"",EDATE(October[[#This Row],[Closed Date]],1))</f>
        <v>44867</v>
      </c>
      <c r="S19" t="s">
        <v>20</v>
      </c>
    </row>
    <row r="20" spans="1:19" x14ac:dyDescent="0.25">
      <c r="A20" t="s">
        <v>172</v>
      </c>
      <c r="B20" s="6">
        <v>75040</v>
      </c>
      <c r="E20" t="s">
        <v>288</v>
      </c>
      <c r="F20" t="s">
        <v>22</v>
      </c>
      <c r="G20">
        <v>1</v>
      </c>
      <c r="H20" t="s">
        <v>28</v>
      </c>
      <c r="I20" t="s">
        <v>31</v>
      </c>
      <c r="J20" t="s">
        <v>38</v>
      </c>
      <c r="K20" s="7">
        <v>44836</v>
      </c>
      <c r="L20" t="s">
        <v>20</v>
      </c>
      <c r="Q20" s="7">
        <f>K20+1</f>
        <v>44837</v>
      </c>
      <c r="R20" s="7">
        <f>IF(EDATE(October[[#This Row],[Closed Date]],1)=31,"",EDATE(October[[#This Row],[Closed Date]],1))</f>
        <v>44868</v>
      </c>
      <c r="S20" t="s">
        <v>20</v>
      </c>
    </row>
    <row r="21" spans="1:19" x14ac:dyDescent="0.25">
      <c r="A21" t="s">
        <v>164</v>
      </c>
      <c r="B21" s="6">
        <v>75203</v>
      </c>
      <c r="E21" t="s">
        <v>271</v>
      </c>
      <c r="F21" t="s">
        <v>23</v>
      </c>
      <c r="G21">
        <v>8</v>
      </c>
      <c r="H21" t="s">
        <v>30</v>
      </c>
      <c r="I21" t="s">
        <v>31</v>
      </c>
      <c r="K21" s="7">
        <v>44836</v>
      </c>
      <c r="L21" t="s">
        <v>20</v>
      </c>
      <c r="Q21" s="7">
        <f>K21</f>
        <v>44836</v>
      </c>
      <c r="R21" s="7">
        <f>IF(EDATE(October[[#This Row],[Closed Date]],1)=31,"",EDATE(October[[#This Row],[Closed Date]],1))</f>
        <v>44867</v>
      </c>
      <c r="S21" t="s">
        <v>20</v>
      </c>
    </row>
    <row r="22" spans="1:19" x14ac:dyDescent="0.25">
      <c r="A22" t="s">
        <v>86</v>
      </c>
      <c r="B22" s="6">
        <v>75224</v>
      </c>
      <c r="E22" t="s">
        <v>275</v>
      </c>
      <c r="F22" t="s">
        <v>23</v>
      </c>
      <c r="G22">
        <v>13</v>
      </c>
      <c r="H22" t="s">
        <v>29</v>
      </c>
      <c r="I22" t="s">
        <v>31</v>
      </c>
      <c r="K22" s="7">
        <v>44836</v>
      </c>
      <c r="L22" t="s">
        <v>20</v>
      </c>
      <c r="Q22" s="7">
        <f>K22</f>
        <v>44836</v>
      </c>
      <c r="R22" s="7">
        <f>IF(EDATE(October[[#This Row],[Closed Date]],1)=31,"",EDATE(October[[#This Row],[Closed Date]],1))</f>
        <v>44867</v>
      </c>
      <c r="S22" t="s">
        <v>20</v>
      </c>
    </row>
    <row r="23" spans="1:19" x14ac:dyDescent="0.25">
      <c r="A23" t="s">
        <v>213</v>
      </c>
      <c r="B23" s="6">
        <v>75233</v>
      </c>
      <c r="E23" t="s">
        <v>267</v>
      </c>
      <c r="F23" t="s">
        <v>22</v>
      </c>
      <c r="G23">
        <v>4</v>
      </c>
      <c r="H23" t="s">
        <v>29</v>
      </c>
      <c r="I23" t="s">
        <v>31</v>
      </c>
      <c r="K23" s="7">
        <v>44836</v>
      </c>
      <c r="L23" t="s">
        <v>20</v>
      </c>
      <c r="Q23" s="7">
        <f>K23</f>
        <v>44836</v>
      </c>
      <c r="R23" s="7">
        <f>IF(EDATE(October[[#This Row],[Closed Date]],1)=31,"",EDATE(October[[#This Row],[Closed Date]],1))</f>
        <v>44867</v>
      </c>
      <c r="S23" t="s">
        <v>20</v>
      </c>
    </row>
    <row r="24" spans="1:19" x14ac:dyDescent="0.25">
      <c r="A24" t="s">
        <v>186</v>
      </c>
      <c r="B24" s="6">
        <v>75237</v>
      </c>
      <c r="E24" t="s">
        <v>271</v>
      </c>
      <c r="F24" t="s">
        <v>22</v>
      </c>
      <c r="G24">
        <v>1</v>
      </c>
      <c r="H24" t="s">
        <v>32</v>
      </c>
      <c r="I24" t="s">
        <v>31</v>
      </c>
      <c r="K24" s="7">
        <v>44836</v>
      </c>
      <c r="L24" t="s">
        <v>20</v>
      </c>
      <c r="Q24" s="7">
        <f>K24</f>
        <v>44836</v>
      </c>
      <c r="R24" s="7">
        <f>IF(EDATE(October[[#This Row],[Closed Date]],1)=31,"",EDATE(October[[#This Row],[Closed Date]],1))</f>
        <v>44867</v>
      </c>
      <c r="S24" t="s">
        <v>20</v>
      </c>
    </row>
    <row r="25" spans="1:19" x14ac:dyDescent="0.25">
      <c r="A25" s="13" t="s">
        <v>245</v>
      </c>
      <c r="B25" s="6">
        <v>75212</v>
      </c>
      <c r="E25" t="s">
        <v>306</v>
      </c>
      <c r="F25" t="s">
        <v>23</v>
      </c>
      <c r="G25">
        <v>0.25</v>
      </c>
      <c r="H25" t="s">
        <v>32</v>
      </c>
      <c r="I25" t="s">
        <v>34</v>
      </c>
      <c r="K25" s="7">
        <v>44836</v>
      </c>
      <c r="L25" t="s">
        <v>20</v>
      </c>
      <c r="N25" t="s">
        <v>51</v>
      </c>
      <c r="Q25" s="7">
        <f>K25+6</f>
        <v>44842</v>
      </c>
      <c r="R25" s="7">
        <f>IF(EDATE(October[[#This Row],[Closed Date]],1)=31,"",EDATE(October[[#This Row],[Closed Date]],1))</f>
        <v>44873</v>
      </c>
      <c r="S25" t="s">
        <v>20</v>
      </c>
    </row>
    <row r="26" spans="1:19" x14ac:dyDescent="0.25">
      <c r="A26" t="s">
        <v>80</v>
      </c>
      <c r="B26" s="6">
        <v>75220</v>
      </c>
      <c r="E26" t="s">
        <v>291</v>
      </c>
      <c r="F26" t="s">
        <v>23</v>
      </c>
      <c r="G26">
        <v>8</v>
      </c>
      <c r="H26" t="s">
        <v>28</v>
      </c>
      <c r="I26" t="s">
        <v>33</v>
      </c>
      <c r="K26" s="7">
        <v>44836</v>
      </c>
      <c r="L26" t="s">
        <v>21</v>
      </c>
      <c r="M26">
        <v>18</v>
      </c>
      <c r="Q26" s="7"/>
      <c r="R26" s="7" t="str">
        <f>IF(EDATE(October[[#This Row],[Closed Date]],1)=31,"",EDATE(October[[#This Row],[Closed Date]],1))</f>
        <v/>
      </c>
    </row>
    <row r="27" spans="1:19" x14ac:dyDescent="0.25">
      <c r="A27" t="s">
        <v>147</v>
      </c>
      <c r="B27" s="6">
        <v>75212</v>
      </c>
      <c r="E27" t="s">
        <v>290</v>
      </c>
      <c r="F27" t="s">
        <v>22</v>
      </c>
      <c r="G27">
        <v>2</v>
      </c>
      <c r="H27" t="s">
        <v>28</v>
      </c>
      <c r="I27" t="s">
        <v>31</v>
      </c>
      <c r="K27" s="7">
        <v>44836</v>
      </c>
      <c r="L27" t="s">
        <v>20</v>
      </c>
      <c r="Q27" s="7">
        <f>K27</f>
        <v>44836</v>
      </c>
      <c r="R27" s="7">
        <f>IF(EDATE(October[[#This Row],[Closed Date]],1)=31,"",EDATE(October[[#This Row],[Closed Date]],1))</f>
        <v>44867</v>
      </c>
      <c r="S27" t="s">
        <v>20</v>
      </c>
    </row>
    <row r="28" spans="1:19" x14ac:dyDescent="0.25">
      <c r="A28" t="s">
        <v>174</v>
      </c>
      <c r="B28" s="6">
        <v>75212</v>
      </c>
      <c r="E28" t="s">
        <v>287</v>
      </c>
      <c r="F28" t="s">
        <v>22</v>
      </c>
      <c r="G28">
        <v>6</v>
      </c>
      <c r="H28" t="s">
        <v>28</v>
      </c>
      <c r="I28" t="s">
        <v>31</v>
      </c>
      <c r="K28" s="7">
        <v>44836</v>
      </c>
      <c r="L28" t="s">
        <v>20</v>
      </c>
      <c r="Q28" s="7">
        <f>K28</f>
        <v>44836</v>
      </c>
      <c r="R28" s="7">
        <f>IF(EDATE(October[[#This Row],[Closed Date]],1)=31,"",EDATE(October[[#This Row],[Closed Date]],1))</f>
        <v>44867</v>
      </c>
      <c r="S28" t="s">
        <v>20</v>
      </c>
    </row>
    <row r="29" spans="1:19" x14ac:dyDescent="0.25">
      <c r="A29" t="s">
        <v>250</v>
      </c>
      <c r="B29" s="6">
        <v>75201</v>
      </c>
      <c r="E29" t="s">
        <v>285</v>
      </c>
      <c r="F29" t="s">
        <v>22</v>
      </c>
      <c r="G29">
        <v>9</v>
      </c>
      <c r="H29" t="s">
        <v>28</v>
      </c>
      <c r="I29" t="s">
        <v>31</v>
      </c>
      <c r="K29" s="7">
        <v>44836</v>
      </c>
      <c r="L29" t="s">
        <v>20</v>
      </c>
      <c r="Q29" s="7">
        <f>K29</f>
        <v>44836</v>
      </c>
      <c r="R29" s="7">
        <f>IF(EDATE(October[[#This Row],[Closed Date]],1)=31,"",EDATE(October[[#This Row],[Closed Date]],1))</f>
        <v>44867</v>
      </c>
      <c r="S29" t="s">
        <v>20</v>
      </c>
    </row>
    <row r="30" spans="1:19" x14ac:dyDescent="0.25">
      <c r="A30" t="s">
        <v>131</v>
      </c>
      <c r="B30" s="6">
        <v>75214</v>
      </c>
      <c r="E30" t="s">
        <v>319</v>
      </c>
      <c r="F30" t="s">
        <v>23</v>
      </c>
      <c r="G30">
        <v>4</v>
      </c>
      <c r="H30" t="s">
        <v>28</v>
      </c>
      <c r="I30" t="s">
        <v>33</v>
      </c>
      <c r="J30" t="s">
        <v>39</v>
      </c>
      <c r="K30" s="7">
        <v>44837</v>
      </c>
      <c r="L30" t="s">
        <v>20</v>
      </c>
      <c r="M30">
        <v>31</v>
      </c>
      <c r="N30" t="s">
        <v>320</v>
      </c>
      <c r="O30">
        <v>52</v>
      </c>
      <c r="P30">
        <v>400</v>
      </c>
      <c r="Q30" s="7">
        <f>K30+6</f>
        <v>44843</v>
      </c>
      <c r="R30" s="7">
        <f>IF(EDATE(October[[#This Row],[Closed Date]],1)=31,"",EDATE(October[[#This Row],[Closed Date]],1))</f>
        <v>44874</v>
      </c>
      <c r="S30" t="s">
        <v>20</v>
      </c>
    </row>
    <row r="31" spans="1:19" x14ac:dyDescent="0.25">
      <c r="A31" t="s">
        <v>126</v>
      </c>
      <c r="B31" s="6">
        <v>75201</v>
      </c>
      <c r="E31" t="s">
        <v>310</v>
      </c>
      <c r="F31" t="s">
        <v>23</v>
      </c>
      <c r="G31">
        <v>7</v>
      </c>
      <c r="H31" t="s">
        <v>28</v>
      </c>
      <c r="I31" t="s">
        <v>31</v>
      </c>
      <c r="J31" t="s">
        <v>40</v>
      </c>
      <c r="K31" s="7">
        <v>44837</v>
      </c>
      <c r="L31" t="s">
        <v>20</v>
      </c>
      <c r="Q31" s="7">
        <f>K31</f>
        <v>44837</v>
      </c>
      <c r="R31" s="7">
        <f>IF(EDATE(October[[#This Row],[Closed Date]],1)=31,"",EDATE(October[[#This Row],[Closed Date]],1))</f>
        <v>44868</v>
      </c>
      <c r="S31" t="s">
        <v>20</v>
      </c>
    </row>
    <row r="32" spans="1:19" x14ac:dyDescent="0.25">
      <c r="A32" t="s">
        <v>75</v>
      </c>
      <c r="B32" s="6">
        <v>75214</v>
      </c>
      <c r="E32" t="s">
        <v>276</v>
      </c>
      <c r="F32" t="s">
        <v>23</v>
      </c>
      <c r="G32">
        <v>1</v>
      </c>
      <c r="H32" t="s">
        <v>28</v>
      </c>
      <c r="I32" t="s">
        <v>33</v>
      </c>
      <c r="J32" t="s">
        <v>36</v>
      </c>
      <c r="K32" s="7">
        <v>44837</v>
      </c>
      <c r="L32" t="s">
        <v>21</v>
      </c>
      <c r="M32">
        <v>21</v>
      </c>
      <c r="Q32" s="7"/>
      <c r="R32" s="7" t="str">
        <f>IF(EDATE(October[[#This Row],[Closed Date]],1)=31,"",EDATE(October[[#This Row],[Closed Date]],1))</f>
        <v/>
      </c>
    </row>
    <row r="33" spans="1:19" x14ac:dyDescent="0.25">
      <c r="A33" t="s">
        <v>247</v>
      </c>
      <c r="B33" s="6">
        <v>75232</v>
      </c>
      <c r="E33" t="s">
        <v>288</v>
      </c>
      <c r="F33" t="s">
        <v>22</v>
      </c>
      <c r="G33">
        <v>7</v>
      </c>
      <c r="H33" t="s">
        <v>28</v>
      </c>
      <c r="I33" t="s">
        <v>31</v>
      </c>
      <c r="J33" t="s">
        <v>38</v>
      </c>
      <c r="K33" s="7">
        <v>44837</v>
      </c>
      <c r="L33" t="s">
        <v>20</v>
      </c>
      <c r="Q33" s="7">
        <f>K33</f>
        <v>44837</v>
      </c>
      <c r="R33" s="7">
        <f>IF(EDATE(October[[#This Row],[Closed Date]],1)=31,"",EDATE(October[[#This Row],[Closed Date]],1))</f>
        <v>44868</v>
      </c>
      <c r="S33" t="s">
        <v>20</v>
      </c>
    </row>
    <row r="34" spans="1:19" x14ac:dyDescent="0.25">
      <c r="A34" t="s">
        <v>110</v>
      </c>
      <c r="B34" s="6">
        <v>75228</v>
      </c>
      <c r="E34" t="s">
        <v>304</v>
      </c>
      <c r="F34" t="s">
        <v>22</v>
      </c>
      <c r="G34">
        <v>1</v>
      </c>
      <c r="H34" t="s">
        <v>30</v>
      </c>
      <c r="I34" t="s">
        <v>31</v>
      </c>
      <c r="K34" s="7">
        <v>44837</v>
      </c>
      <c r="L34" t="s">
        <v>20</v>
      </c>
      <c r="Q34" s="7">
        <f>K34</f>
        <v>44837</v>
      </c>
      <c r="R34" s="7">
        <f>IF(EDATE(October[[#This Row],[Closed Date]],1)=31,"",EDATE(October[[#This Row],[Closed Date]],1))</f>
        <v>44868</v>
      </c>
      <c r="S34" t="s">
        <v>20</v>
      </c>
    </row>
    <row r="35" spans="1:19" x14ac:dyDescent="0.25">
      <c r="A35" t="s">
        <v>249</v>
      </c>
      <c r="B35" s="6">
        <v>75201</v>
      </c>
      <c r="E35" t="s">
        <v>307</v>
      </c>
      <c r="F35" t="s">
        <v>22</v>
      </c>
      <c r="G35">
        <v>5</v>
      </c>
      <c r="H35" t="s">
        <v>30</v>
      </c>
      <c r="I35" t="s">
        <v>35</v>
      </c>
      <c r="K35" s="7">
        <v>44837</v>
      </c>
      <c r="L35" t="s">
        <v>21</v>
      </c>
      <c r="M35">
        <v>32</v>
      </c>
      <c r="Q35" s="7"/>
      <c r="R35" s="7" t="str">
        <f>IF(EDATE(October[[#This Row],[Closed Date]],1)=31,"",EDATE(October[[#This Row],[Closed Date]],1))</f>
        <v/>
      </c>
    </row>
    <row r="36" spans="1:19" x14ac:dyDescent="0.25">
      <c r="A36" t="s">
        <v>187</v>
      </c>
      <c r="B36" s="6">
        <v>75237</v>
      </c>
      <c r="E36" t="s">
        <v>296</v>
      </c>
      <c r="F36" t="s">
        <v>22</v>
      </c>
      <c r="G36">
        <v>6</v>
      </c>
      <c r="H36" t="s">
        <v>29</v>
      </c>
      <c r="I36" t="s">
        <v>34</v>
      </c>
      <c r="K36" s="7">
        <v>44837</v>
      </c>
      <c r="L36" t="s">
        <v>21</v>
      </c>
      <c r="Q36" s="7"/>
      <c r="R36" s="7" t="str">
        <f>IF(EDATE(October[[#This Row],[Closed Date]],1)=31,"",EDATE(October[[#This Row],[Closed Date]],1))</f>
        <v/>
      </c>
    </row>
    <row r="37" spans="1:19" x14ac:dyDescent="0.25">
      <c r="A37" t="s">
        <v>161</v>
      </c>
      <c r="B37" s="6">
        <v>75236</v>
      </c>
      <c r="E37" t="s">
        <v>295</v>
      </c>
      <c r="F37" t="s">
        <v>23</v>
      </c>
      <c r="G37">
        <v>4</v>
      </c>
      <c r="H37" t="s">
        <v>32</v>
      </c>
      <c r="I37" t="s">
        <v>33</v>
      </c>
      <c r="K37" s="7">
        <v>44837</v>
      </c>
      <c r="L37" t="s">
        <v>21</v>
      </c>
      <c r="M37">
        <v>21</v>
      </c>
      <c r="Q37" s="7"/>
      <c r="R37" s="7" t="str">
        <f>IF(EDATE(October[[#This Row],[Closed Date]],1)=31,"",EDATE(October[[#This Row],[Closed Date]],1))</f>
        <v/>
      </c>
    </row>
    <row r="38" spans="1:19" x14ac:dyDescent="0.25">
      <c r="A38" t="s">
        <v>167</v>
      </c>
      <c r="B38" s="6">
        <v>75220</v>
      </c>
      <c r="E38" t="s">
        <v>293</v>
      </c>
      <c r="F38" t="s">
        <v>22</v>
      </c>
      <c r="G38">
        <v>7</v>
      </c>
      <c r="H38" t="s">
        <v>32</v>
      </c>
      <c r="I38" t="s">
        <v>34</v>
      </c>
      <c r="K38" s="7">
        <v>44837</v>
      </c>
      <c r="L38" t="s">
        <v>21</v>
      </c>
      <c r="Q38" s="7"/>
      <c r="R38" s="7" t="str">
        <f>IF(EDATE(October[[#This Row],[Closed Date]],1)=31,"",EDATE(October[[#This Row],[Closed Date]],1))</f>
        <v/>
      </c>
    </row>
    <row r="39" spans="1:19" x14ac:dyDescent="0.25">
      <c r="A39" t="s">
        <v>213</v>
      </c>
      <c r="B39" s="6">
        <v>75225</v>
      </c>
      <c r="E39" t="s">
        <v>265</v>
      </c>
      <c r="F39" t="s">
        <v>22</v>
      </c>
      <c r="G39">
        <v>2</v>
      </c>
      <c r="H39" t="s">
        <v>32</v>
      </c>
      <c r="I39" t="s">
        <v>34</v>
      </c>
      <c r="K39" s="7">
        <v>44837</v>
      </c>
      <c r="L39" t="s">
        <v>21</v>
      </c>
      <c r="Q39" s="7"/>
      <c r="R39" s="7" t="str">
        <f>IF(EDATE(October[[#This Row],[Closed Date]],1)=31,"",EDATE(October[[#This Row],[Closed Date]],1))</f>
        <v/>
      </c>
    </row>
    <row r="40" spans="1:19" x14ac:dyDescent="0.25">
      <c r="A40" t="s">
        <v>217</v>
      </c>
      <c r="B40" s="6">
        <v>75249</v>
      </c>
      <c r="E40" t="s">
        <v>285</v>
      </c>
      <c r="F40" t="s">
        <v>23</v>
      </c>
      <c r="G40">
        <v>12</v>
      </c>
      <c r="H40" t="s">
        <v>32</v>
      </c>
      <c r="I40" t="s">
        <v>34</v>
      </c>
      <c r="K40" s="7">
        <v>44837</v>
      </c>
      <c r="L40" t="s">
        <v>21</v>
      </c>
      <c r="Q40" s="7"/>
      <c r="R40" s="7" t="str">
        <f>IF(EDATE(October[[#This Row],[Closed Date]],1)=31,"",EDATE(October[[#This Row],[Closed Date]],1))</f>
        <v/>
      </c>
    </row>
    <row r="41" spans="1:19" x14ac:dyDescent="0.25">
      <c r="A41" t="s">
        <v>218</v>
      </c>
      <c r="B41" s="6">
        <v>75243</v>
      </c>
      <c r="E41" t="s">
        <v>306</v>
      </c>
      <c r="F41" t="s">
        <v>22</v>
      </c>
      <c r="G41">
        <v>2</v>
      </c>
      <c r="H41" t="s">
        <v>28</v>
      </c>
      <c r="I41" t="s">
        <v>31</v>
      </c>
      <c r="K41" s="7">
        <v>44837</v>
      </c>
      <c r="L41" t="s">
        <v>20</v>
      </c>
      <c r="Q41" s="7">
        <f>K41</f>
        <v>44837</v>
      </c>
      <c r="R41" s="7">
        <f>IF(EDATE(October[[#This Row],[Closed Date]],1)=31,"",EDATE(October[[#This Row],[Closed Date]],1))</f>
        <v>44868</v>
      </c>
      <c r="S41" t="s">
        <v>20</v>
      </c>
    </row>
    <row r="42" spans="1:19" x14ac:dyDescent="0.25">
      <c r="A42" t="s">
        <v>94</v>
      </c>
      <c r="B42" s="6">
        <v>75240</v>
      </c>
      <c r="E42" t="s">
        <v>271</v>
      </c>
      <c r="F42" t="s">
        <v>22</v>
      </c>
      <c r="G42">
        <v>2</v>
      </c>
      <c r="H42" t="s">
        <v>28</v>
      </c>
      <c r="I42" t="s">
        <v>33</v>
      </c>
      <c r="J42" t="s">
        <v>39</v>
      </c>
      <c r="K42" s="7">
        <v>44838</v>
      </c>
      <c r="L42" t="s">
        <v>21</v>
      </c>
      <c r="M42">
        <v>16</v>
      </c>
      <c r="Q42" s="7"/>
      <c r="R42" s="7" t="str">
        <f>IF(EDATE(October[[#This Row],[Closed Date]],1)=31,"",EDATE(October[[#This Row],[Closed Date]],1))</f>
        <v/>
      </c>
    </row>
    <row r="43" spans="1:19" x14ac:dyDescent="0.25">
      <c r="A43" t="s">
        <v>206</v>
      </c>
      <c r="B43" s="6">
        <v>75220</v>
      </c>
      <c r="E43" t="s">
        <v>291</v>
      </c>
      <c r="F43" t="s">
        <v>22</v>
      </c>
      <c r="G43">
        <v>5</v>
      </c>
      <c r="H43" t="s">
        <v>28</v>
      </c>
      <c r="I43" t="s">
        <v>33</v>
      </c>
      <c r="J43" t="s">
        <v>39</v>
      </c>
      <c r="K43" s="7">
        <v>44838</v>
      </c>
      <c r="L43" t="s">
        <v>21</v>
      </c>
      <c r="M43">
        <v>22</v>
      </c>
      <c r="Q43" s="7"/>
      <c r="R43" s="7" t="str">
        <f>IF(EDATE(October[[#This Row],[Closed Date]],1)=31,"",EDATE(October[[#This Row],[Closed Date]],1))</f>
        <v/>
      </c>
    </row>
    <row r="44" spans="1:19" x14ac:dyDescent="0.25">
      <c r="A44" t="s">
        <v>112</v>
      </c>
      <c r="B44" s="6">
        <v>75249</v>
      </c>
      <c r="E44" t="s">
        <v>302</v>
      </c>
      <c r="F44" t="s">
        <v>22</v>
      </c>
      <c r="G44">
        <v>2</v>
      </c>
      <c r="H44" t="s">
        <v>28</v>
      </c>
      <c r="I44" t="s">
        <v>31</v>
      </c>
      <c r="J44" t="s">
        <v>40</v>
      </c>
      <c r="K44" s="7">
        <v>44838</v>
      </c>
      <c r="L44" t="s">
        <v>20</v>
      </c>
      <c r="Q44" s="7">
        <f>K44</f>
        <v>44838</v>
      </c>
      <c r="R44" s="7">
        <f>IF(EDATE(October[[#This Row],[Closed Date]],1)=31,"",EDATE(October[[#This Row],[Closed Date]],1))</f>
        <v>44869</v>
      </c>
      <c r="S44" t="s">
        <v>20</v>
      </c>
    </row>
    <row r="45" spans="1:19" x14ac:dyDescent="0.25">
      <c r="A45" t="s">
        <v>169</v>
      </c>
      <c r="B45" s="6">
        <v>75216</v>
      </c>
      <c r="E45" t="s">
        <v>283</v>
      </c>
      <c r="F45" t="s">
        <v>22</v>
      </c>
      <c r="G45">
        <v>7</v>
      </c>
      <c r="H45" t="s">
        <v>28</v>
      </c>
      <c r="I45" t="s">
        <v>33</v>
      </c>
      <c r="J45" t="s">
        <v>38</v>
      </c>
      <c r="K45" s="7">
        <v>44838</v>
      </c>
      <c r="L45" t="s">
        <v>21</v>
      </c>
      <c r="M45">
        <v>15</v>
      </c>
      <c r="Q45" s="7"/>
      <c r="R45" s="7" t="str">
        <f>IF(EDATE(October[[#This Row],[Closed Date]],1)=31,"",EDATE(October[[#This Row],[Closed Date]],1))</f>
        <v/>
      </c>
    </row>
    <row r="46" spans="1:19" x14ac:dyDescent="0.25">
      <c r="A46" t="s">
        <v>219</v>
      </c>
      <c r="B46" s="6">
        <v>75240</v>
      </c>
      <c r="E46" t="s">
        <v>318</v>
      </c>
      <c r="F46" t="s">
        <v>23</v>
      </c>
      <c r="G46">
        <v>4</v>
      </c>
      <c r="H46" t="s">
        <v>30</v>
      </c>
      <c r="I46" t="s">
        <v>31</v>
      </c>
      <c r="K46" s="7">
        <v>44838</v>
      </c>
      <c r="L46" t="s">
        <v>20</v>
      </c>
      <c r="Q46" s="7">
        <f>K46</f>
        <v>44838</v>
      </c>
      <c r="R46" s="7">
        <f>IF(EDATE(October[[#This Row],[Closed Date]],1)=31,"",EDATE(October[[#This Row],[Closed Date]],1))</f>
        <v>44869</v>
      </c>
      <c r="S46" t="s">
        <v>20</v>
      </c>
    </row>
    <row r="47" spans="1:19" x14ac:dyDescent="0.25">
      <c r="A47" t="s">
        <v>135</v>
      </c>
      <c r="B47" s="6">
        <v>75235</v>
      </c>
      <c r="E47" t="s">
        <v>315</v>
      </c>
      <c r="F47" t="s">
        <v>23</v>
      </c>
      <c r="G47">
        <v>3</v>
      </c>
      <c r="H47" t="s">
        <v>32</v>
      </c>
      <c r="I47" t="s">
        <v>33</v>
      </c>
      <c r="K47" s="7">
        <v>44838</v>
      </c>
      <c r="L47" t="s">
        <v>20</v>
      </c>
      <c r="M47">
        <v>29</v>
      </c>
      <c r="N47" t="s">
        <v>50</v>
      </c>
      <c r="O47">
        <v>15</v>
      </c>
      <c r="P47">
        <v>60</v>
      </c>
      <c r="Q47" s="7">
        <f>K47+4</f>
        <v>44842</v>
      </c>
      <c r="R47" s="7">
        <f>IF(EDATE(October[[#This Row],[Closed Date]],1)=31,"",EDATE(October[[#This Row],[Closed Date]],1))</f>
        <v>44873</v>
      </c>
      <c r="S47" t="s">
        <v>20</v>
      </c>
    </row>
    <row r="48" spans="1:19" x14ac:dyDescent="0.25">
      <c r="A48" t="s">
        <v>238</v>
      </c>
      <c r="B48" s="6">
        <v>75051</v>
      </c>
      <c r="E48" t="s">
        <v>289</v>
      </c>
      <c r="F48" t="s">
        <v>22</v>
      </c>
      <c r="G48">
        <v>4</v>
      </c>
      <c r="H48" t="s">
        <v>28</v>
      </c>
      <c r="I48" t="s">
        <v>33</v>
      </c>
      <c r="K48" s="7">
        <v>44838</v>
      </c>
      <c r="L48" t="s">
        <v>21</v>
      </c>
      <c r="M48">
        <v>19</v>
      </c>
      <c r="Q48" s="7"/>
      <c r="R48" s="7" t="str">
        <f>IF(EDATE(October[[#This Row],[Closed Date]],1)=31,"",EDATE(October[[#This Row],[Closed Date]],1))</f>
        <v/>
      </c>
    </row>
    <row r="49" spans="1:19" x14ac:dyDescent="0.25">
      <c r="A49" t="s">
        <v>92</v>
      </c>
      <c r="B49" s="6">
        <v>75235</v>
      </c>
      <c r="E49" t="s">
        <v>265</v>
      </c>
      <c r="F49" t="s">
        <v>22</v>
      </c>
      <c r="G49">
        <v>7</v>
      </c>
      <c r="H49" t="s">
        <v>28</v>
      </c>
      <c r="I49" t="s">
        <v>33</v>
      </c>
      <c r="K49" s="7">
        <v>44838</v>
      </c>
      <c r="L49" t="s">
        <v>21</v>
      </c>
      <c r="M49">
        <v>18</v>
      </c>
      <c r="Q49" s="7"/>
      <c r="R49" s="7" t="str">
        <f>IF(EDATE(October[[#This Row],[Closed Date]],1)=31,"",EDATE(October[[#This Row],[Closed Date]],1))</f>
        <v/>
      </c>
    </row>
    <row r="50" spans="1:19" x14ac:dyDescent="0.25">
      <c r="A50" t="s">
        <v>127</v>
      </c>
      <c r="B50" s="6">
        <v>75201</v>
      </c>
      <c r="E50" t="s">
        <v>290</v>
      </c>
      <c r="F50" t="s">
        <v>22</v>
      </c>
      <c r="G50">
        <v>2</v>
      </c>
      <c r="H50" t="s">
        <v>28</v>
      </c>
      <c r="I50" t="s">
        <v>33</v>
      </c>
      <c r="K50" s="7">
        <v>44838</v>
      </c>
      <c r="L50" t="s">
        <v>21</v>
      </c>
      <c r="M50">
        <v>15</v>
      </c>
      <c r="Q50" s="7"/>
      <c r="R50" s="7" t="str">
        <f>IF(EDATE(October[[#This Row],[Closed Date]],1)=31,"",EDATE(October[[#This Row],[Closed Date]],1))</f>
        <v/>
      </c>
    </row>
    <row r="51" spans="1:19" x14ac:dyDescent="0.25">
      <c r="A51" t="s">
        <v>220</v>
      </c>
      <c r="B51" s="6">
        <v>75253</v>
      </c>
      <c r="E51" t="s">
        <v>58</v>
      </c>
      <c r="F51" t="s">
        <v>23</v>
      </c>
      <c r="G51">
        <v>2</v>
      </c>
      <c r="H51" t="s">
        <v>28</v>
      </c>
      <c r="I51" t="s">
        <v>33</v>
      </c>
      <c r="K51" s="7">
        <v>44838</v>
      </c>
      <c r="L51" t="s">
        <v>21</v>
      </c>
      <c r="M51">
        <v>16</v>
      </c>
      <c r="Q51" s="7"/>
      <c r="R51" s="7" t="str">
        <f>IF(EDATE(October[[#This Row],[Closed Date]],1)=31,"",EDATE(October[[#This Row],[Closed Date]],1))</f>
        <v/>
      </c>
    </row>
    <row r="52" spans="1:19" x14ac:dyDescent="0.25">
      <c r="A52" s="13" t="s">
        <v>196</v>
      </c>
      <c r="B52" s="6">
        <v>75253</v>
      </c>
      <c r="E52" t="s">
        <v>285</v>
      </c>
      <c r="F52" t="s">
        <v>22</v>
      </c>
      <c r="G52">
        <v>3</v>
      </c>
      <c r="H52" t="s">
        <v>28</v>
      </c>
      <c r="I52" t="s">
        <v>53</v>
      </c>
      <c r="K52" s="7">
        <v>44838</v>
      </c>
      <c r="L52" t="s">
        <v>21</v>
      </c>
      <c r="M52">
        <v>23</v>
      </c>
      <c r="Q52" s="7"/>
      <c r="R52" s="7" t="str">
        <f>IF(EDATE(October[[#This Row],[Closed Date]],1)=31,"",EDATE(October[[#This Row],[Closed Date]],1))</f>
        <v/>
      </c>
    </row>
    <row r="53" spans="1:19" x14ac:dyDescent="0.25">
      <c r="A53" s="13" t="s">
        <v>236</v>
      </c>
      <c r="B53" s="6">
        <v>75233</v>
      </c>
      <c r="E53" t="s">
        <v>268</v>
      </c>
      <c r="F53" t="s">
        <v>22</v>
      </c>
      <c r="G53">
        <v>3</v>
      </c>
      <c r="H53" t="s">
        <v>28</v>
      </c>
      <c r="I53" t="s">
        <v>53</v>
      </c>
      <c r="K53" s="7">
        <v>44838</v>
      </c>
      <c r="L53" t="s">
        <v>21</v>
      </c>
      <c r="M53">
        <v>20</v>
      </c>
      <c r="Q53" s="7"/>
      <c r="R53" s="7" t="str">
        <f>IF(EDATE(October[[#This Row],[Closed Date]],1)=31,"",EDATE(October[[#This Row],[Closed Date]],1))</f>
        <v/>
      </c>
    </row>
    <row r="54" spans="1:19" x14ac:dyDescent="0.25">
      <c r="A54" t="s">
        <v>122</v>
      </c>
      <c r="B54" s="6">
        <v>75240</v>
      </c>
      <c r="E54" t="s">
        <v>287</v>
      </c>
      <c r="F54" t="s">
        <v>22</v>
      </c>
      <c r="G54">
        <v>4</v>
      </c>
      <c r="H54" t="s">
        <v>32</v>
      </c>
      <c r="I54" t="s">
        <v>31</v>
      </c>
      <c r="J54" t="s">
        <v>52</v>
      </c>
      <c r="K54" s="7">
        <v>44839</v>
      </c>
      <c r="L54" t="s">
        <v>20</v>
      </c>
      <c r="Q54" s="7">
        <f>K54</f>
        <v>44839</v>
      </c>
      <c r="R54" s="7">
        <f>IF(EDATE(October[[#This Row],[Closed Date]],1)=31,"",EDATE(October[[#This Row],[Closed Date]],1))</f>
        <v>44870</v>
      </c>
      <c r="S54" t="s">
        <v>20</v>
      </c>
    </row>
    <row r="55" spans="1:19" x14ac:dyDescent="0.25">
      <c r="A55" t="s">
        <v>158</v>
      </c>
      <c r="B55" s="6">
        <v>75235</v>
      </c>
      <c r="E55" t="s">
        <v>278</v>
      </c>
      <c r="F55" t="s">
        <v>23</v>
      </c>
      <c r="G55">
        <v>1</v>
      </c>
      <c r="H55" t="s">
        <v>28</v>
      </c>
      <c r="I55" t="s">
        <v>33</v>
      </c>
      <c r="J55" t="s">
        <v>39</v>
      </c>
      <c r="K55" s="7">
        <v>44839</v>
      </c>
      <c r="L55" t="s">
        <v>20</v>
      </c>
      <c r="M55">
        <v>26</v>
      </c>
      <c r="N55" t="s">
        <v>56</v>
      </c>
      <c r="O55">
        <v>60</v>
      </c>
      <c r="P55">
        <v>400</v>
      </c>
      <c r="Q55" s="7">
        <f>K55+6</f>
        <v>44845</v>
      </c>
      <c r="R55" s="7">
        <f>IF(EDATE(October[[#This Row],[Closed Date]],1)=31,"",EDATE(October[[#This Row],[Closed Date]],1))</f>
        <v>44876</v>
      </c>
      <c r="S55" t="s">
        <v>20</v>
      </c>
    </row>
    <row r="56" spans="1:19" x14ac:dyDescent="0.25">
      <c r="A56" t="s">
        <v>129</v>
      </c>
      <c r="B56" s="6">
        <v>75237</v>
      </c>
      <c r="E56" t="s">
        <v>287</v>
      </c>
      <c r="F56" t="s">
        <v>23</v>
      </c>
      <c r="G56">
        <v>4</v>
      </c>
      <c r="H56" t="s">
        <v>28</v>
      </c>
      <c r="I56" t="s">
        <v>31</v>
      </c>
      <c r="J56" t="s">
        <v>40</v>
      </c>
      <c r="K56" s="7">
        <v>44839</v>
      </c>
      <c r="L56" t="s">
        <v>20</v>
      </c>
      <c r="Q56" s="7">
        <f>K56</f>
        <v>44839</v>
      </c>
      <c r="R56" s="7">
        <f>IF(EDATE(October[[#This Row],[Closed Date]],1)=31,"",EDATE(October[[#This Row],[Closed Date]],1))</f>
        <v>44870</v>
      </c>
      <c r="S56" t="s">
        <v>21</v>
      </c>
    </row>
    <row r="57" spans="1:19" x14ac:dyDescent="0.25">
      <c r="A57" t="s">
        <v>214</v>
      </c>
      <c r="B57" s="6">
        <v>75235</v>
      </c>
      <c r="E57" t="s">
        <v>314</v>
      </c>
      <c r="F57" t="s">
        <v>22</v>
      </c>
      <c r="G57">
        <v>3</v>
      </c>
      <c r="H57" t="s">
        <v>29</v>
      </c>
      <c r="I57" t="s">
        <v>33</v>
      </c>
      <c r="J57" t="s">
        <v>44</v>
      </c>
      <c r="K57" s="7">
        <v>44839</v>
      </c>
      <c r="L57" t="s">
        <v>20</v>
      </c>
      <c r="M57">
        <v>38</v>
      </c>
      <c r="O57" t="s">
        <v>327</v>
      </c>
      <c r="P57">
        <v>450</v>
      </c>
      <c r="Q57" s="7">
        <f>K57+5</f>
        <v>44844</v>
      </c>
      <c r="R57" s="7">
        <f>IF(EDATE(October[[#This Row],[Closed Date]],1)=31,"",EDATE(October[[#This Row],[Closed Date]],1))</f>
        <v>44875</v>
      </c>
      <c r="S57" t="s">
        <v>20</v>
      </c>
    </row>
    <row r="58" spans="1:19" x14ac:dyDescent="0.25">
      <c r="A58" t="s">
        <v>128</v>
      </c>
      <c r="B58" s="6">
        <v>75203</v>
      </c>
      <c r="E58" t="s">
        <v>273</v>
      </c>
      <c r="F58" t="s">
        <v>22</v>
      </c>
      <c r="G58">
        <v>4</v>
      </c>
      <c r="H58" t="s">
        <v>28</v>
      </c>
      <c r="I58" t="s">
        <v>31</v>
      </c>
      <c r="J58" t="s">
        <v>36</v>
      </c>
      <c r="K58" s="7">
        <v>44839</v>
      </c>
      <c r="L58" t="s">
        <v>20</v>
      </c>
      <c r="Q58" s="7">
        <f>K58</f>
        <v>44839</v>
      </c>
      <c r="R58" s="7">
        <f>IF(EDATE(October[[#This Row],[Closed Date]],1)=31,"",EDATE(October[[#This Row],[Closed Date]],1))</f>
        <v>44870</v>
      </c>
      <c r="S58" t="s">
        <v>20</v>
      </c>
    </row>
    <row r="59" spans="1:19" x14ac:dyDescent="0.25">
      <c r="A59" t="s">
        <v>222</v>
      </c>
      <c r="B59" s="6">
        <v>75247</v>
      </c>
      <c r="E59" t="s">
        <v>276</v>
      </c>
      <c r="F59" t="s">
        <v>23</v>
      </c>
      <c r="G59">
        <v>4</v>
      </c>
      <c r="H59" t="s">
        <v>30</v>
      </c>
      <c r="I59" t="s">
        <v>34</v>
      </c>
      <c r="K59" s="7">
        <v>44839</v>
      </c>
      <c r="L59" t="s">
        <v>21</v>
      </c>
      <c r="Q59" s="7"/>
      <c r="R59" s="7" t="str">
        <f>IF(EDATE(October[[#This Row],[Closed Date]],1)=31,"",EDATE(October[[#This Row],[Closed Date]],1))</f>
        <v/>
      </c>
    </row>
    <row r="60" spans="1:19" x14ac:dyDescent="0.25">
      <c r="A60" t="s">
        <v>245</v>
      </c>
      <c r="B60" s="6">
        <v>75240</v>
      </c>
      <c r="E60" t="s">
        <v>270</v>
      </c>
      <c r="F60" t="s">
        <v>22</v>
      </c>
      <c r="G60">
        <v>7</v>
      </c>
      <c r="H60" t="s">
        <v>32</v>
      </c>
      <c r="I60" t="s">
        <v>31</v>
      </c>
      <c r="K60" s="7">
        <v>44839</v>
      </c>
      <c r="L60" t="s">
        <v>20</v>
      </c>
      <c r="Q60" s="7">
        <f>K60</f>
        <v>44839</v>
      </c>
      <c r="R60" s="7">
        <f>IF(EDATE(October[[#This Row],[Closed Date]],1)=31,"",EDATE(October[[#This Row],[Closed Date]],1))</f>
        <v>44870</v>
      </c>
      <c r="S60" t="s">
        <v>20</v>
      </c>
    </row>
    <row r="61" spans="1:19" x14ac:dyDescent="0.25">
      <c r="A61" s="13" t="s">
        <v>239</v>
      </c>
      <c r="B61" s="6">
        <v>75287</v>
      </c>
      <c r="E61" t="s">
        <v>281</v>
      </c>
      <c r="F61" t="s">
        <v>22</v>
      </c>
      <c r="G61">
        <v>6</v>
      </c>
      <c r="H61" t="s">
        <v>32</v>
      </c>
      <c r="I61" t="s">
        <v>34</v>
      </c>
      <c r="K61" s="7">
        <v>44839</v>
      </c>
      <c r="L61" t="s">
        <v>20</v>
      </c>
      <c r="Q61" s="7">
        <f>K61+8</f>
        <v>44847</v>
      </c>
      <c r="R61" s="7">
        <f>IF(EDATE(October[[#This Row],[Closed Date]],1)=31,"",EDATE(October[[#This Row],[Closed Date]],1))</f>
        <v>44878</v>
      </c>
    </row>
    <row r="62" spans="1:19" x14ac:dyDescent="0.25">
      <c r="A62" t="s">
        <v>63</v>
      </c>
      <c r="B62" s="6">
        <v>75249</v>
      </c>
      <c r="E62" t="s">
        <v>309</v>
      </c>
      <c r="F62" t="s">
        <v>23</v>
      </c>
      <c r="G62">
        <v>2</v>
      </c>
      <c r="H62" t="s">
        <v>28</v>
      </c>
      <c r="I62" t="s">
        <v>33</v>
      </c>
      <c r="K62" s="7">
        <v>44839</v>
      </c>
      <c r="L62" t="s">
        <v>21</v>
      </c>
      <c r="M62">
        <v>19</v>
      </c>
      <c r="Q62" s="7"/>
      <c r="R62" s="7" t="str">
        <f>IF(EDATE(October[[#This Row],[Closed Date]],1)=31,"",EDATE(October[[#This Row],[Closed Date]],1))</f>
        <v/>
      </c>
    </row>
    <row r="63" spans="1:19" x14ac:dyDescent="0.25">
      <c r="A63" t="s">
        <v>88</v>
      </c>
      <c r="B63" s="6">
        <v>75212</v>
      </c>
      <c r="E63" t="s">
        <v>281</v>
      </c>
      <c r="F63" t="s">
        <v>23</v>
      </c>
      <c r="G63">
        <v>4</v>
      </c>
      <c r="H63" t="s">
        <v>28</v>
      </c>
      <c r="I63" t="s">
        <v>33</v>
      </c>
      <c r="K63" s="7">
        <v>44839</v>
      </c>
      <c r="L63" t="s">
        <v>21</v>
      </c>
      <c r="M63">
        <v>19</v>
      </c>
      <c r="Q63" s="7"/>
      <c r="R63" s="7" t="str">
        <f>IF(EDATE(October[[#This Row],[Closed Date]],1)=31,"",EDATE(October[[#This Row],[Closed Date]],1))</f>
        <v/>
      </c>
    </row>
    <row r="64" spans="1:19" x14ac:dyDescent="0.25">
      <c r="A64" t="s">
        <v>120</v>
      </c>
      <c r="B64" s="6">
        <v>75241</v>
      </c>
      <c r="E64" t="s">
        <v>270</v>
      </c>
      <c r="F64" t="s">
        <v>22</v>
      </c>
      <c r="G64">
        <v>2</v>
      </c>
      <c r="H64" t="s">
        <v>28</v>
      </c>
      <c r="I64" t="s">
        <v>33</v>
      </c>
      <c r="K64" s="7">
        <v>44839</v>
      </c>
      <c r="L64" t="s">
        <v>21</v>
      </c>
      <c r="M64">
        <v>15</v>
      </c>
      <c r="Q64" s="7"/>
      <c r="R64" s="7" t="str">
        <f>IF(EDATE(October[[#This Row],[Closed Date]],1)=31,"",EDATE(October[[#This Row],[Closed Date]],1))</f>
        <v/>
      </c>
    </row>
    <row r="65" spans="1:19" x14ac:dyDescent="0.25">
      <c r="A65" t="s">
        <v>228</v>
      </c>
      <c r="B65" s="6">
        <v>75223</v>
      </c>
      <c r="E65" t="s">
        <v>297</v>
      </c>
      <c r="F65" t="s">
        <v>23</v>
      </c>
      <c r="G65">
        <v>3</v>
      </c>
      <c r="H65" t="s">
        <v>28</v>
      </c>
      <c r="I65" t="s">
        <v>33</v>
      </c>
      <c r="K65" s="7">
        <v>44839</v>
      </c>
      <c r="L65" t="s">
        <v>21</v>
      </c>
      <c r="M65">
        <v>22</v>
      </c>
      <c r="Q65" s="7"/>
      <c r="R65" s="7" t="str">
        <f>IF(EDATE(October[[#This Row],[Closed Date]],1)=31,"",EDATE(October[[#This Row],[Closed Date]],1))</f>
        <v/>
      </c>
    </row>
    <row r="66" spans="1:19" x14ac:dyDescent="0.25">
      <c r="A66" t="s">
        <v>230</v>
      </c>
      <c r="B66" s="6">
        <v>75229</v>
      </c>
      <c r="E66" t="s">
        <v>286</v>
      </c>
      <c r="F66" t="s">
        <v>23</v>
      </c>
      <c r="G66">
        <v>8</v>
      </c>
      <c r="H66" t="s">
        <v>32</v>
      </c>
      <c r="I66" t="s">
        <v>31</v>
      </c>
      <c r="J66" t="s">
        <v>52</v>
      </c>
      <c r="K66" s="7">
        <v>44840</v>
      </c>
      <c r="L66" t="s">
        <v>20</v>
      </c>
      <c r="Q66" s="7">
        <f>K66</f>
        <v>44840</v>
      </c>
      <c r="R66" s="7">
        <f>IF(EDATE(October[[#This Row],[Closed Date]],1)=31,"",EDATE(October[[#This Row],[Closed Date]],1))</f>
        <v>44871</v>
      </c>
      <c r="S66" t="s">
        <v>20</v>
      </c>
    </row>
    <row r="67" spans="1:19" x14ac:dyDescent="0.25">
      <c r="A67" t="s">
        <v>184</v>
      </c>
      <c r="B67" s="6">
        <v>75220</v>
      </c>
      <c r="E67" t="s">
        <v>282</v>
      </c>
      <c r="F67" t="s">
        <v>23</v>
      </c>
      <c r="G67">
        <v>1</v>
      </c>
      <c r="H67" t="s">
        <v>28</v>
      </c>
      <c r="I67" t="s">
        <v>31</v>
      </c>
      <c r="J67" t="s">
        <v>40</v>
      </c>
      <c r="K67" s="7">
        <v>44840</v>
      </c>
      <c r="L67" t="s">
        <v>20</v>
      </c>
      <c r="Q67" s="7">
        <f>K67</f>
        <v>44840</v>
      </c>
      <c r="R67" s="7">
        <f>IF(EDATE(October[[#This Row],[Closed Date]],1)=31,"",EDATE(October[[#This Row],[Closed Date]],1))</f>
        <v>44871</v>
      </c>
      <c r="S67" t="s">
        <v>20</v>
      </c>
    </row>
    <row r="68" spans="1:19" x14ac:dyDescent="0.25">
      <c r="A68" t="s">
        <v>136</v>
      </c>
      <c r="B68" s="6">
        <v>75235</v>
      </c>
      <c r="E68" t="s">
        <v>297</v>
      </c>
      <c r="F68" t="s">
        <v>23</v>
      </c>
      <c r="G68">
        <v>2</v>
      </c>
      <c r="H68" t="s">
        <v>28</v>
      </c>
      <c r="I68" t="s">
        <v>31</v>
      </c>
      <c r="J68" t="s">
        <v>36</v>
      </c>
      <c r="K68" s="7">
        <v>44840</v>
      </c>
      <c r="L68" t="s">
        <v>20</v>
      </c>
      <c r="Q68" s="7">
        <f>K68+1</f>
        <v>44841</v>
      </c>
      <c r="R68" s="7">
        <f>IF(EDATE(October[[#This Row],[Closed Date]],1)=31,"",EDATE(October[[#This Row],[Closed Date]],1))</f>
        <v>44872</v>
      </c>
      <c r="S68" t="s">
        <v>20</v>
      </c>
    </row>
    <row r="69" spans="1:19" x14ac:dyDescent="0.25">
      <c r="A69" t="s">
        <v>197</v>
      </c>
      <c r="B69" s="6">
        <v>75241</v>
      </c>
      <c r="E69" t="s">
        <v>308</v>
      </c>
      <c r="F69" t="s">
        <v>23</v>
      </c>
      <c r="G69">
        <v>1</v>
      </c>
      <c r="H69" t="s">
        <v>28</v>
      </c>
      <c r="I69" t="s">
        <v>33</v>
      </c>
      <c r="J69" t="s">
        <v>38</v>
      </c>
      <c r="K69" s="7">
        <v>44840</v>
      </c>
      <c r="L69" t="s">
        <v>20</v>
      </c>
      <c r="M69">
        <v>31</v>
      </c>
      <c r="N69" t="s">
        <v>55</v>
      </c>
      <c r="O69">
        <v>88</v>
      </c>
      <c r="P69">
        <v>75</v>
      </c>
      <c r="Q69" s="7">
        <f>K69+8</f>
        <v>44848</v>
      </c>
      <c r="R69" s="7">
        <f>IF(EDATE(October[[#This Row],[Closed Date]],1)=31,"",EDATE(October[[#This Row],[Closed Date]],1))</f>
        <v>44879</v>
      </c>
    </row>
    <row r="70" spans="1:19" x14ac:dyDescent="0.25">
      <c r="A70" t="s">
        <v>203</v>
      </c>
      <c r="B70" s="6">
        <v>75134</v>
      </c>
      <c r="E70" t="s">
        <v>296</v>
      </c>
      <c r="F70" t="s">
        <v>23</v>
      </c>
      <c r="G70">
        <v>8</v>
      </c>
      <c r="H70" t="s">
        <v>28</v>
      </c>
      <c r="I70" t="s">
        <v>31</v>
      </c>
      <c r="J70" t="s">
        <v>38</v>
      </c>
      <c r="K70" s="7">
        <v>44840</v>
      </c>
      <c r="L70" t="s">
        <v>20</v>
      </c>
      <c r="Q70" s="7">
        <f>K70</f>
        <v>44840</v>
      </c>
      <c r="R70" s="7">
        <f>IF(EDATE(October[[#This Row],[Closed Date]],1)=31,"",EDATE(October[[#This Row],[Closed Date]],1))</f>
        <v>44871</v>
      </c>
      <c r="S70" t="s">
        <v>20</v>
      </c>
    </row>
    <row r="71" spans="1:19" x14ac:dyDescent="0.25">
      <c r="A71" s="13" t="s">
        <v>255</v>
      </c>
      <c r="B71" s="6">
        <v>75201</v>
      </c>
      <c r="E71" t="s">
        <v>277</v>
      </c>
      <c r="F71" t="s">
        <v>23</v>
      </c>
      <c r="G71">
        <v>2</v>
      </c>
      <c r="H71" t="s">
        <v>29</v>
      </c>
      <c r="I71" t="s">
        <v>34</v>
      </c>
      <c r="K71" s="7">
        <v>44840</v>
      </c>
      <c r="L71" t="s">
        <v>20</v>
      </c>
      <c r="N71" t="s">
        <v>49</v>
      </c>
      <c r="Q71" s="7">
        <f>K71+5</f>
        <v>44845</v>
      </c>
      <c r="R71" s="7">
        <f>IF(EDATE(October[[#This Row],[Closed Date]],1)=31,"",EDATE(October[[#This Row],[Closed Date]],1))</f>
        <v>44876</v>
      </c>
      <c r="S71" t="s">
        <v>20</v>
      </c>
    </row>
    <row r="72" spans="1:19" x14ac:dyDescent="0.25">
      <c r="A72" t="s">
        <v>158</v>
      </c>
      <c r="B72" s="6">
        <v>75229</v>
      </c>
      <c r="E72" t="s">
        <v>284</v>
      </c>
      <c r="F72" t="s">
        <v>22</v>
      </c>
      <c r="G72">
        <v>7</v>
      </c>
      <c r="H72" t="s">
        <v>28</v>
      </c>
      <c r="I72" t="s">
        <v>33</v>
      </c>
      <c r="K72" s="7">
        <v>44840</v>
      </c>
      <c r="L72" t="s">
        <v>21</v>
      </c>
      <c r="M72">
        <v>20</v>
      </c>
      <c r="Q72" s="7"/>
      <c r="R72" s="7" t="str">
        <f>IF(EDATE(October[[#This Row],[Closed Date]],1)=31,"",EDATE(October[[#This Row],[Closed Date]],1))</f>
        <v/>
      </c>
    </row>
    <row r="73" spans="1:19" x14ac:dyDescent="0.25">
      <c r="A73" t="s">
        <v>184</v>
      </c>
      <c r="B73" s="6">
        <v>75287</v>
      </c>
      <c r="E73" t="s">
        <v>58</v>
      </c>
      <c r="F73" t="s">
        <v>23</v>
      </c>
      <c r="G73">
        <v>4</v>
      </c>
      <c r="H73" t="s">
        <v>28</v>
      </c>
      <c r="I73" t="s">
        <v>33</v>
      </c>
      <c r="K73" s="7">
        <v>44840</v>
      </c>
      <c r="L73" t="s">
        <v>21</v>
      </c>
      <c r="M73">
        <v>21</v>
      </c>
      <c r="Q73" s="7"/>
      <c r="R73" s="7" t="str">
        <f>IF(EDATE(October[[#This Row],[Closed Date]],1)=31,"",EDATE(October[[#This Row],[Closed Date]],1))</f>
        <v/>
      </c>
    </row>
    <row r="74" spans="1:19" x14ac:dyDescent="0.25">
      <c r="A74" t="s">
        <v>233</v>
      </c>
      <c r="B74" s="6">
        <v>75206</v>
      </c>
      <c r="E74" t="s">
        <v>299</v>
      </c>
      <c r="F74" t="s">
        <v>23</v>
      </c>
      <c r="G74">
        <v>9</v>
      </c>
      <c r="H74" t="s">
        <v>28</v>
      </c>
      <c r="I74" t="s">
        <v>31</v>
      </c>
      <c r="K74" s="7">
        <v>44840</v>
      </c>
      <c r="L74" t="s">
        <v>20</v>
      </c>
      <c r="Q74" s="7">
        <f>K74</f>
        <v>44840</v>
      </c>
      <c r="R74" s="7">
        <f>IF(EDATE(October[[#This Row],[Closed Date]],1)=31,"",EDATE(October[[#This Row],[Closed Date]],1))</f>
        <v>44871</v>
      </c>
      <c r="S74" t="s">
        <v>20</v>
      </c>
    </row>
    <row r="75" spans="1:19" x14ac:dyDescent="0.25">
      <c r="A75" s="13" t="s">
        <v>211</v>
      </c>
      <c r="B75" s="6">
        <v>75235</v>
      </c>
      <c r="E75" t="s">
        <v>308</v>
      </c>
      <c r="F75" t="s">
        <v>22</v>
      </c>
      <c r="G75">
        <v>3</v>
      </c>
      <c r="H75" t="s">
        <v>28</v>
      </c>
      <c r="I75" t="s">
        <v>53</v>
      </c>
      <c r="K75" s="7">
        <v>44840</v>
      </c>
      <c r="L75" t="s">
        <v>21</v>
      </c>
      <c r="M75">
        <v>27</v>
      </c>
      <c r="Q75" s="7"/>
      <c r="R75" s="7" t="str">
        <f>IF(EDATE(October[[#This Row],[Closed Date]],1)=31,"",EDATE(October[[#This Row],[Closed Date]],1))</f>
        <v/>
      </c>
    </row>
    <row r="76" spans="1:19" x14ac:dyDescent="0.25">
      <c r="A76" s="13" t="s">
        <v>209</v>
      </c>
      <c r="B76" s="6">
        <v>75241</v>
      </c>
      <c r="E76" t="s">
        <v>288</v>
      </c>
      <c r="F76" t="s">
        <v>22</v>
      </c>
      <c r="G76">
        <v>2</v>
      </c>
      <c r="H76" t="s">
        <v>28</v>
      </c>
      <c r="I76" t="s">
        <v>53</v>
      </c>
      <c r="K76" s="7">
        <v>44840</v>
      </c>
      <c r="L76" t="s">
        <v>21</v>
      </c>
      <c r="M76">
        <v>29</v>
      </c>
      <c r="Q76" s="7"/>
      <c r="R76" s="7" t="str">
        <f>IF(EDATE(October[[#This Row],[Closed Date]],1)=31,"",EDATE(October[[#This Row],[Closed Date]],1))</f>
        <v/>
      </c>
    </row>
    <row r="77" spans="1:19" x14ac:dyDescent="0.25">
      <c r="A77" s="13" t="s">
        <v>260</v>
      </c>
      <c r="B77" s="6">
        <v>75251</v>
      </c>
      <c r="E77" t="s">
        <v>277</v>
      </c>
      <c r="F77" t="s">
        <v>22</v>
      </c>
      <c r="G77">
        <v>1</v>
      </c>
      <c r="H77" t="s">
        <v>28</v>
      </c>
      <c r="I77" t="s">
        <v>53</v>
      </c>
      <c r="K77" s="7">
        <v>44840</v>
      </c>
      <c r="L77" t="s">
        <v>21</v>
      </c>
      <c r="M77">
        <v>27</v>
      </c>
      <c r="Q77" s="7"/>
      <c r="R77" s="7" t="str">
        <f>IF(EDATE(October[[#This Row],[Closed Date]],1)=31,"",EDATE(October[[#This Row],[Closed Date]],1))</f>
        <v/>
      </c>
    </row>
    <row r="78" spans="1:19" x14ac:dyDescent="0.25">
      <c r="A78" t="s">
        <v>210</v>
      </c>
      <c r="B78" s="6">
        <v>75214</v>
      </c>
      <c r="E78" t="s">
        <v>278</v>
      </c>
      <c r="F78" t="s">
        <v>22</v>
      </c>
      <c r="G78">
        <v>6</v>
      </c>
      <c r="H78" t="s">
        <v>32</v>
      </c>
      <c r="I78" t="s">
        <v>31</v>
      </c>
      <c r="J78" t="s">
        <v>52</v>
      </c>
      <c r="K78" s="7">
        <v>44841</v>
      </c>
      <c r="L78" t="s">
        <v>20</v>
      </c>
      <c r="Q78" s="7">
        <f>K78</f>
        <v>44841</v>
      </c>
      <c r="R78" s="7">
        <f>IF(EDATE(October[[#This Row],[Closed Date]],1)=31,"",EDATE(October[[#This Row],[Closed Date]],1))</f>
        <v>44872</v>
      </c>
      <c r="S78" t="s">
        <v>20</v>
      </c>
    </row>
    <row r="79" spans="1:19" x14ac:dyDescent="0.25">
      <c r="A79" s="13" t="s">
        <v>217</v>
      </c>
      <c r="B79" s="6">
        <v>75220</v>
      </c>
      <c r="E79" t="s">
        <v>315</v>
      </c>
      <c r="F79" t="s">
        <v>23</v>
      </c>
      <c r="G79">
        <v>1</v>
      </c>
      <c r="H79" t="s">
        <v>28</v>
      </c>
      <c r="I79" t="s">
        <v>53</v>
      </c>
      <c r="J79" t="s">
        <v>41</v>
      </c>
      <c r="K79" s="7">
        <v>44841</v>
      </c>
      <c r="L79" t="s">
        <v>20</v>
      </c>
      <c r="M79">
        <v>30</v>
      </c>
      <c r="N79" t="s">
        <v>54</v>
      </c>
      <c r="O79">
        <v>113</v>
      </c>
      <c r="P79">
        <v>60</v>
      </c>
      <c r="Q79" s="7">
        <f>K79+4</f>
        <v>44845</v>
      </c>
      <c r="R79" s="7">
        <f>IF(EDATE(October[[#This Row],[Closed Date]],1)=31,"",EDATE(October[[#This Row],[Closed Date]],1))</f>
        <v>44876</v>
      </c>
      <c r="S79" t="s">
        <v>20</v>
      </c>
    </row>
    <row r="80" spans="1:19" x14ac:dyDescent="0.25">
      <c r="A80" s="13" t="s">
        <v>142</v>
      </c>
      <c r="B80" s="6">
        <v>75240</v>
      </c>
      <c r="E80" t="s">
        <v>58</v>
      </c>
      <c r="F80" t="s">
        <v>26</v>
      </c>
      <c r="G80">
        <v>1</v>
      </c>
      <c r="H80" t="s">
        <v>28</v>
      </c>
      <c r="I80" t="s">
        <v>53</v>
      </c>
      <c r="J80" t="s">
        <v>39</v>
      </c>
      <c r="K80" s="7">
        <v>44841</v>
      </c>
      <c r="L80" t="s">
        <v>20</v>
      </c>
      <c r="M80">
        <v>33</v>
      </c>
      <c r="N80" t="s">
        <v>54</v>
      </c>
      <c r="O80">
        <v>103</v>
      </c>
      <c r="P80">
        <v>60</v>
      </c>
      <c r="Q80" s="7">
        <f>K80+6</f>
        <v>44847</v>
      </c>
      <c r="R80" s="7">
        <f>IF(EDATE(October[[#This Row],[Closed Date]],1)=31,"",EDATE(October[[#This Row],[Closed Date]],1))</f>
        <v>44878</v>
      </c>
    </row>
    <row r="81" spans="1:19" x14ac:dyDescent="0.25">
      <c r="A81" t="s">
        <v>172</v>
      </c>
      <c r="B81" s="6">
        <v>75220</v>
      </c>
      <c r="E81" t="s">
        <v>309</v>
      </c>
      <c r="F81" t="s">
        <v>22</v>
      </c>
      <c r="G81">
        <v>1</v>
      </c>
      <c r="H81" t="s">
        <v>28</v>
      </c>
      <c r="I81" t="s">
        <v>33</v>
      </c>
      <c r="J81" t="s">
        <v>40</v>
      </c>
      <c r="K81" s="7">
        <v>44841</v>
      </c>
      <c r="L81" t="s">
        <v>20</v>
      </c>
      <c r="M81">
        <v>34</v>
      </c>
      <c r="N81" t="s">
        <v>45</v>
      </c>
      <c r="O81">
        <v>47</v>
      </c>
      <c r="P81">
        <v>450</v>
      </c>
      <c r="Q81" s="7">
        <f>K81+6</f>
        <v>44847</v>
      </c>
      <c r="R81" s="7">
        <f>IF(EDATE(October[[#This Row],[Closed Date]],1)=31,"",EDATE(October[[#This Row],[Closed Date]],1))</f>
        <v>44878</v>
      </c>
    </row>
    <row r="82" spans="1:19" x14ac:dyDescent="0.25">
      <c r="A82" s="13" t="s">
        <v>103</v>
      </c>
      <c r="B82" s="6">
        <v>75204</v>
      </c>
      <c r="E82" t="s">
        <v>282</v>
      </c>
      <c r="F82" t="s">
        <v>23</v>
      </c>
      <c r="G82">
        <v>6</v>
      </c>
      <c r="H82" t="s">
        <v>28</v>
      </c>
      <c r="I82" t="s">
        <v>53</v>
      </c>
      <c r="J82" t="s">
        <v>40</v>
      </c>
      <c r="K82" s="7">
        <v>44841</v>
      </c>
      <c r="L82" t="s">
        <v>21</v>
      </c>
      <c r="M82">
        <v>19</v>
      </c>
      <c r="Q82" s="7"/>
      <c r="R82" s="7" t="str">
        <f>IF(EDATE(October[[#This Row],[Closed Date]],1)=31,"",EDATE(October[[#This Row],[Closed Date]],1))</f>
        <v/>
      </c>
    </row>
    <row r="83" spans="1:19" x14ac:dyDescent="0.25">
      <c r="A83" t="s">
        <v>99</v>
      </c>
      <c r="B83" s="6">
        <v>75201</v>
      </c>
      <c r="E83" t="s">
        <v>283</v>
      </c>
      <c r="F83" t="s">
        <v>23</v>
      </c>
      <c r="G83">
        <v>0.5</v>
      </c>
      <c r="H83" t="s">
        <v>28</v>
      </c>
      <c r="I83" t="s">
        <v>31</v>
      </c>
      <c r="J83" t="s">
        <v>36</v>
      </c>
      <c r="K83" s="7">
        <v>44841</v>
      </c>
      <c r="L83" t="s">
        <v>20</v>
      </c>
      <c r="Q83" s="7">
        <f>K83</f>
        <v>44841</v>
      </c>
      <c r="R83" s="7">
        <f>IF(EDATE(October[[#This Row],[Closed Date]],1)=31,"",EDATE(October[[#This Row],[Closed Date]],1))</f>
        <v>44872</v>
      </c>
      <c r="S83" t="s">
        <v>20</v>
      </c>
    </row>
    <row r="84" spans="1:19" x14ac:dyDescent="0.25">
      <c r="A84" t="s">
        <v>136</v>
      </c>
      <c r="B84" s="6">
        <v>75201</v>
      </c>
      <c r="E84" t="s">
        <v>311</v>
      </c>
      <c r="F84" t="s">
        <v>22</v>
      </c>
      <c r="G84">
        <v>0.5</v>
      </c>
      <c r="H84" t="s">
        <v>29</v>
      </c>
      <c r="I84" t="s">
        <v>34</v>
      </c>
      <c r="K84" s="7">
        <v>44841</v>
      </c>
      <c r="L84" t="s">
        <v>21</v>
      </c>
      <c r="Q84" s="7"/>
      <c r="R84" s="7" t="str">
        <f>IF(EDATE(October[[#This Row],[Closed Date]],1)=31,"",EDATE(October[[#This Row],[Closed Date]],1))</f>
        <v/>
      </c>
    </row>
    <row r="85" spans="1:19" x14ac:dyDescent="0.25">
      <c r="A85" t="s">
        <v>140</v>
      </c>
      <c r="B85" s="6">
        <v>75208</v>
      </c>
      <c r="E85" t="s">
        <v>319</v>
      </c>
      <c r="F85" t="s">
        <v>23</v>
      </c>
      <c r="G85">
        <v>4</v>
      </c>
      <c r="H85" t="s">
        <v>32</v>
      </c>
      <c r="I85" t="s">
        <v>34</v>
      </c>
      <c r="K85" s="7">
        <v>44841</v>
      </c>
      <c r="L85" t="s">
        <v>21</v>
      </c>
      <c r="Q85" s="7"/>
      <c r="R85" s="7" t="str">
        <f>IF(EDATE(October[[#This Row],[Closed Date]],1)=31,"",EDATE(October[[#This Row],[Closed Date]],1))</f>
        <v/>
      </c>
    </row>
    <row r="86" spans="1:19" x14ac:dyDescent="0.25">
      <c r="A86" t="s">
        <v>95</v>
      </c>
      <c r="B86" s="6">
        <v>75229</v>
      </c>
      <c r="E86" t="s">
        <v>312</v>
      </c>
      <c r="F86" t="s">
        <v>22</v>
      </c>
      <c r="G86">
        <v>5</v>
      </c>
      <c r="H86" t="s">
        <v>28</v>
      </c>
      <c r="I86" t="s">
        <v>33</v>
      </c>
      <c r="K86" s="7">
        <v>44841</v>
      </c>
      <c r="L86" t="s">
        <v>21</v>
      </c>
      <c r="M86">
        <v>15</v>
      </c>
      <c r="Q86" s="7"/>
      <c r="R86" s="7" t="str">
        <f>IF(EDATE(October[[#This Row],[Closed Date]],1)=31,"",EDATE(October[[#This Row],[Closed Date]],1))</f>
        <v/>
      </c>
    </row>
    <row r="87" spans="1:19" x14ac:dyDescent="0.25">
      <c r="A87" t="s">
        <v>102</v>
      </c>
      <c r="B87" s="6">
        <v>75208</v>
      </c>
      <c r="E87" t="s">
        <v>289</v>
      </c>
      <c r="F87" t="s">
        <v>23</v>
      </c>
      <c r="G87">
        <v>1</v>
      </c>
      <c r="H87" t="s">
        <v>28</v>
      </c>
      <c r="I87" t="s">
        <v>33</v>
      </c>
      <c r="K87" s="7">
        <v>44841</v>
      </c>
      <c r="L87" t="s">
        <v>21</v>
      </c>
      <c r="M87">
        <v>21</v>
      </c>
      <c r="Q87" s="7"/>
      <c r="R87" s="7" t="str">
        <f>IF(EDATE(October[[#This Row],[Closed Date]],1)=31,"",EDATE(October[[#This Row],[Closed Date]],1))</f>
        <v/>
      </c>
    </row>
    <row r="88" spans="1:19" x14ac:dyDescent="0.25">
      <c r="A88" t="s">
        <v>104</v>
      </c>
      <c r="B88" s="6">
        <v>75211</v>
      </c>
      <c r="E88" t="s">
        <v>267</v>
      </c>
      <c r="F88" t="s">
        <v>23</v>
      </c>
      <c r="G88">
        <v>11</v>
      </c>
      <c r="H88" t="s">
        <v>28</v>
      </c>
      <c r="I88" t="s">
        <v>33</v>
      </c>
      <c r="K88" s="7">
        <v>44841</v>
      </c>
      <c r="L88" t="s">
        <v>21</v>
      </c>
      <c r="M88">
        <v>22</v>
      </c>
      <c r="Q88" s="7"/>
      <c r="R88" s="7" t="str">
        <f>IF(EDATE(October[[#This Row],[Closed Date]],1)=31,"",EDATE(October[[#This Row],[Closed Date]],1))</f>
        <v/>
      </c>
    </row>
    <row r="89" spans="1:19" x14ac:dyDescent="0.25">
      <c r="A89" t="s">
        <v>225</v>
      </c>
      <c r="B89" s="6">
        <v>75232</v>
      </c>
      <c r="E89" t="s">
        <v>305</v>
      </c>
      <c r="F89" t="s">
        <v>22</v>
      </c>
      <c r="G89">
        <v>3</v>
      </c>
      <c r="H89" t="s">
        <v>28</v>
      </c>
      <c r="I89" t="s">
        <v>31</v>
      </c>
      <c r="K89" s="7">
        <v>44841</v>
      </c>
      <c r="L89" t="s">
        <v>20</v>
      </c>
      <c r="Q89" s="7">
        <f>K89</f>
        <v>44841</v>
      </c>
      <c r="R89" s="7">
        <f>IF(EDATE(October[[#This Row],[Closed Date]],1)=31,"",EDATE(October[[#This Row],[Closed Date]],1))</f>
        <v>44872</v>
      </c>
      <c r="S89" t="s">
        <v>20</v>
      </c>
    </row>
    <row r="90" spans="1:19" x14ac:dyDescent="0.25">
      <c r="A90" t="s">
        <v>191</v>
      </c>
      <c r="B90" s="6">
        <v>75220</v>
      </c>
      <c r="E90" t="s">
        <v>268</v>
      </c>
      <c r="F90" t="s">
        <v>22</v>
      </c>
      <c r="G90">
        <v>8</v>
      </c>
      <c r="H90" t="s">
        <v>28</v>
      </c>
      <c r="I90" t="s">
        <v>33</v>
      </c>
      <c r="J90" t="s">
        <v>42</v>
      </c>
      <c r="K90" s="7">
        <v>44842</v>
      </c>
      <c r="L90" t="s">
        <v>21</v>
      </c>
      <c r="M90">
        <v>14</v>
      </c>
      <c r="Q90" s="7"/>
      <c r="R90" s="7" t="str">
        <f>IF(EDATE(October[[#This Row],[Closed Date]],1)=31,"",EDATE(October[[#This Row],[Closed Date]],1))</f>
        <v/>
      </c>
    </row>
    <row r="91" spans="1:19" x14ac:dyDescent="0.25">
      <c r="A91" t="s">
        <v>153</v>
      </c>
      <c r="B91" s="6">
        <v>75287</v>
      </c>
      <c r="E91" t="s">
        <v>300</v>
      </c>
      <c r="F91" t="s">
        <v>22</v>
      </c>
      <c r="G91">
        <v>4</v>
      </c>
      <c r="H91" t="s">
        <v>28</v>
      </c>
      <c r="I91" t="s">
        <v>33</v>
      </c>
      <c r="J91" t="s">
        <v>39</v>
      </c>
      <c r="K91" s="7">
        <v>44842</v>
      </c>
      <c r="L91" t="s">
        <v>20</v>
      </c>
      <c r="M91">
        <v>28</v>
      </c>
      <c r="N91" t="s">
        <v>45</v>
      </c>
      <c r="O91">
        <v>51</v>
      </c>
      <c r="P91">
        <v>400</v>
      </c>
      <c r="Q91" s="7">
        <f>K91+6</f>
        <v>44848</v>
      </c>
      <c r="R91" s="7">
        <f>IF(EDATE(October[[#This Row],[Closed Date]],1)=31,"",EDATE(October[[#This Row],[Closed Date]],1))</f>
        <v>44879</v>
      </c>
    </row>
    <row r="92" spans="1:19" x14ac:dyDescent="0.25">
      <c r="A92" t="s">
        <v>225</v>
      </c>
      <c r="B92" s="6">
        <v>75203</v>
      </c>
      <c r="E92" t="s">
        <v>272</v>
      </c>
      <c r="F92" t="s">
        <v>22</v>
      </c>
      <c r="G92">
        <v>6</v>
      </c>
      <c r="H92" t="s">
        <v>28</v>
      </c>
      <c r="I92" t="s">
        <v>33</v>
      </c>
      <c r="J92" t="s">
        <v>40</v>
      </c>
      <c r="K92" s="7">
        <v>44842</v>
      </c>
      <c r="L92" t="s">
        <v>21</v>
      </c>
      <c r="M92">
        <v>23</v>
      </c>
      <c r="Q92" s="7"/>
      <c r="R92" s="7" t="str">
        <f>IF(EDATE(October[[#This Row],[Closed Date]],1)=31,"",EDATE(October[[#This Row],[Closed Date]],1))</f>
        <v/>
      </c>
    </row>
    <row r="93" spans="1:19" x14ac:dyDescent="0.25">
      <c r="A93" t="s">
        <v>225</v>
      </c>
      <c r="B93" s="6">
        <v>75227</v>
      </c>
      <c r="E93" t="s">
        <v>305</v>
      </c>
      <c r="F93" t="s">
        <v>22</v>
      </c>
      <c r="G93">
        <v>5</v>
      </c>
      <c r="H93" t="s">
        <v>28</v>
      </c>
      <c r="I93" t="s">
        <v>33</v>
      </c>
      <c r="J93" t="s">
        <v>36</v>
      </c>
      <c r="K93" s="7">
        <v>44842</v>
      </c>
      <c r="L93" t="s">
        <v>20</v>
      </c>
      <c r="M93">
        <v>29</v>
      </c>
      <c r="N93" t="s">
        <v>55</v>
      </c>
      <c r="O93">
        <v>87</v>
      </c>
      <c r="P93">
        <v>125</v>
      </c>
      <c r="Q93" s="7">
        <f>K93+10</f>
        <v>44852</v>
      </c>
      <c r="R93" s="7">
        <f>IF(EDATE(October[[#This Row],[Closed Date]],1)=31,"",EDATE(October[[#This Row],[Closed Date]],1))</f>
        <v>44883</v>
      </c>
    </row>
    <row r="94" spans="1:19" x14ac:dyDescent="0.25">
      <c r="A94" s="13" t="s">
        <v>210</v>
      </c>
      <c r="B94" s="6">
        <v>75232</v>
      </c>
      <c r="E94" t="s">
        <v>288</v>
      </c>
      <c r="F94" t="s">
        <v>22</v>
      </c>
      <c r="G94">
        <v>3</v>
      </c>
      <c r="H94" t="s">
        <v>28</v>
      </c>
      <c r="I94" t="s">
        <v>53</v>
      </c>
      <c r="J94" t="s">
        <v>38</v>
      </c>
      <c r="K94" s="7">
        <v>44842</v>
      </c>
      <c r="L94" t="s">
        <v>20</v>
      </c>
      <c r="M94">
        <v>32</v>
      </c>
      <c r="N94" t="s">
        <v>54</v>
      </c>
      <c r="O94">
        <v>112</v>
      </c>
      <c r="P94">
        <v>55</v>
      </c>
      <c r="Q94" s="7">
        <f>K94+8</f>
        <v>44850</v>
      </c>
      <c r="R94" s="7">
        <f>IF(EDATE(October[[#This Row],[Closed Date]],1)=31,"",EDATE(October[[#This Row],[Closed Date]],1))</f>
        <v>44881</v>
      </c>
    </row>
    <row r="95" spans="1:19" x14ac:dyDescent="0.25">
      <c r="A95" s="13" t="s">
        <v>186</v>
      </c>
      <c r="B95" s="6">
        <v>75235</v>
      </c>
      <c r="E95" t="s">
        <v>312</v>
      </c>
      <c r="F95" t="s">
        <v>22</v>
      </c>
      <c r="G95">
        <v>6</v>
      </c>
      <c r="H95" t="s">
        <v>32</v>
      </c>
      <c r="I95" t="s">
        <v>33</v>
      </c>
      <c r="K95" s="7">
        <v>44842</v>
      </c>
      <c r="L95" t="s">
        <v>21</v>
      </c>
      <c r="M95">
        <v>19</v>
      </c>
      <c r="Q95" s="7"/>
      <c r="R95" s="7" t="str">
        <f>IF(EDATE(October[[#This Row],[Closed Date]],1)=31,"",EDATE(October[[#This Row],[Closed Date]],1))</f>
        <v/>
      </c>
    </row>
    <row r="96" spans="1:19" x14ac:dyDescent="0.25">
      <c r="A96" s="6" t="s">
        <v>91</v>
      </c>
      <c r="B96" s="6">
        <v>75201</v>
      </c>
      <c r="E96" t="s">
        <v>279</v>
      </c>
      <c r="F96" t="s">
        <v>22</v>
      </c>
      <c r="G96">
        <v>1</v>
      </c>
      <c r="H96" t="s">
        <v>28</v>
      </c>
      <c r="I96" t="s">
        <v>33</v>
      </c>
      <c r="K96" s="7">
        <v>44842</v>
      </c>
      <c r="L96" t="s">
        <v>21</v>
      </c>
      <c r="M96">
        <v>21</v>
      </c>
      <c r="Q96" s="7"/>
      <c r="R96" s="7" t="str">
        <f>IF(EDATE(October[[#This Row],[Closed Date]],1)=31,"",EDATE(October[[#This Row],[Closed Date]],1))</f>
        <v/>
      </c>
    </row>
    <row r="97" spans="1:19" x14ac:dyDescent="0.25">
      <c r="A97" s="6" t="s">
        <v>101</v>
      </c>
      <c r="B97" s="6">
        <v>75232</v>
      </c>
      <c r="E97" t="s">
        <v>288</v>
      </c>
      <c r="F97" t="s">
        <v>23</v>
      </c>
      <c r="G97">
        <v>8</v>
      </c>
      <c r="H97" t="s">
        <v>28</v>
      </c>
      <c r="I97" t="s">
        <v>31</v>
      </c>
      <c r="K97" s="7">
        <v>44842</v>
      </c>
      <c r="L97" t="s">
        <v>20</v>
      </c>
      <c r="Q97" s="7">
        <f>K97</f>
        <v>44842</v>
      </c>
      <c r="R97" s="7">
        <f>IF(EDATE(October[[#This Row],[Closed Date]],1)=31,"",EDATE(October[[#This Row],[Closed Date]],1))</f>
        <v>44873</v>
      </c>
      <c r="S97" t="s">
        <v>20</v>
      </c>
    </row>
    <row r="98" spans="1:19" x14ac:dyDescent="0.25">
      <c r="A98" s="6" t="s">
        <v>90</v>
      </c>
      <c r="B98" s="6">
        <v>75220</v>
      </c>
      <c r="E98" t="s">
        <v>271</v>
      </c>
      <c r="F98" t="s">
        <v>22</v>
      </c>
      <c r="G98">
        <v>0.75</v>
      </c>
      <c r="H98" t="s">
        <v>28</v>
      </c>
      <c r="I98" t="s">
        <v>53</v>
      </c>
      <c r="K98" s="7">
        <v>44842</v>
      </c>
      <c r="L98" t="s">
        <v>21</v>
      </c>
      <c r="M98">
        <v>18</v>
      </c>
      <c r="Q98" s="7"/>
      <c r="R98" s="7" t="str">
        <f>IF(EDATE(October[[#This Row],[Closed Date]],1)=31,"",EDATE(October[[#This Row],[Closed Date]],1))</f>
        <v/>
      </c>
    </row>
    <row r="99" spans="1:19" x14ac:dyDescent="0.25">
      <c r="A99" s="6" t="s">
        <v>130</v>
      </c>
      <c r="B99" s="6">
        <v>75205</v>
      </c>
      <c r="E99" t="s">
        <v>291</v>
      </c>
      <c r="F99" t="s">
        <v>23</v>
      </c>
      <c r="G99">
        <v>3</v>
      </c>
      <c r="H99" t="s">
        <v>28</v>
      </c>
      <c r="I99" t="s">
        <v>53</v>
      </c>
      <c r="K99" s="7">
        <v>44842</v>
      </c>
      <c r="L99" t="s">
        <v>21</v>
      </c>
      <c r="M99">
        <v>20</v>
      </c>
      <c r="Q99" s="7"/>
      <c r="R99" s="7" t="str">
        <f>IF(EDATE(October[[#This Row],[Closed Date]],1)=31,"",EDATE(October[[#This Row],[Closed Date]],1))</f>
        <v/>
      </c>
    </row>
    <row r="100" spans="1:19" x14ac:dyDescent="0.25">
      <c r="A100" s="6" t="s">
        <v>185</v>
      </c>
      <c r="B100" s="6">
        <v>75218</v>
      </c>
      <c r="E100" t="s">
        <v>300</v>
      </c>
      <c r="F100" t="s">
        <v>23</v>
      </c>
      <c r="G100">
        <v>0.5</v>
      </c>
      <c r="H100" t="s">
        <v>28</v>
      </c>
      <c r="I100" t="s">
        <v>53</v>
      </c>
      <c r="K100" s="7">
        <v>44842</v>
      </c>
      <c r="L100" t="s">
        <v>21</v>
      </c>
      <c r="M100">
        <v>26</v>
      </c>
      <c r="Q100" s="7"/>
      <c r="R100" s="7" t="str">
        <f>IF(EDATE(October[[#This Row],[Closed Date]],1)=31,"",EDATE(October[[#This Row],[Closed Date]],1))</f>
        <v/>
      </c>
    </row>
    <row r="101" spans="1:19" x14ac:dyDescent="0.25">
      <c r="A101" s="4" t="s">
        <v>208</v>
      </c>
      <c r="B101" s="6">
        <v>75254</v>
      </c>
      <c r="E101" t="s">
        <v>277</v>
      </c>
      <c r="F101" t="s">
        <v>22</v>
      </c>
      <c r="G101">
        <v>4</v>
      </c>
      <c r="H101" t="s">
        <v>28</v>
      </c>
      <c r="I101" t="s">
        <v>53</v>
      </c>
      <c r="K101" s="7">
        <v>44842</v>
      </c>
      <c r="L101" t="s">
        <v>21</v>
      </c>
      <c r="M101">
        <v>21</v>
      </c>
      <c r="Q101" s="7"/>
      <c r="R101" s="7" t="str">
        <f>IF(EDATE(October[[#This Row],[Closed Date]],1)=31,"",EDATE(October[[#This Row],[Closed Date]],1))</f>
        <v/>
      </c>
    </row>
    <row r="102" spans="1:19" x14ac:dyDescent="0.25">
      <c r="A102" t="s">
        <v>63</v>
      </c>
      <c r="B102" s="6">
        <v>75220</v>
      </c>
      <c r="E102" t="s">
        <v>311</v>
      </c>
      <c r="F102" t="s">
        <v>22</v>
      </c>
      <c r="G102">
        <v>2</v>
      </c>
      <c r="H102" t="s">
        <v>28</v>
      </c>
      <c r="I102" t="s">
        <v>31</v>
      </c>
      <c r="J102" t="s">
        <v>40</v>
      </c>
      <c r="K102" s="7">
        <v>44843</v>
      </c>
      <c r="L102" t="s">
        <v>20</v>
      </c>
      <c r="Q102" s="7">
        <f>K102</f>
        <v>44843</v>
      </c>
      <c r="R102" s="7">
        <f>IF(EDATE(October[[#This Row],[Closed Date]],1)=31,"",EDATE(October[[#This Row],[Closed Date]],1))</f>
        <v>44874</v>
      </c>
      <c r="S102" t="s">
        <v>20</v>
      </c>
    </row>
    <row r="103" spans="1:19" x14ac:dyDescent="0.25">
      <c r="A103" t="s">
        <v>119</v>
      </c>
      <c r="B103" s="6">
        <v>75254</v>
      </c>
      <c r="E103" t="s">
        <v>288</v>
      </c>
      <c r="F103" t="s">
        <v>22</v>
      </c>
      <c r="G103">
        <v>11</v>
      </c>
      <c r="H103" t="s">
        <v>28</v>
      </c>
      <c r="I103" t="s">
        <v>33</v>
      </c>
      <c r="J103" t="s">
        <v>38</v>
      </c>
      <c r="K103" s="7">
        <v>44843</v>
      </c>
      <c r="L103" t="s">
        <v>20</v>
      </c>
      <c r="M103">
        <v>33</v>
      </c>
      <c r="N103" t="s">
        <v>55</v>
      </c>
      <c r="O103">
        <v>81</v>
      </c>
      <c r="P103">
        <v>75</v>
      </c>
      <c r="Q103" s="7">
        <f>K103+6</f>
        <v>44849</v>
      </c>
      <c r="R103" s="7">
        <f>IF(EDATE(October[[#This Row],[Closed Date]],1)=31,"",EDATE(October[[#This Row],[Closed Date]],1))</f>
        <v>44880</v>
      </c>
    </row>
    <row r="104" spans="1:19" x14ac:dyDescent="0.25">
      <c r="A104" t="s">
        <v>189</v>
      </c>
      <c r="B104" s="6">
        <v>75235</v>
      </c>
      <c r="E104" t="s">
        <v>283</v>
      </c>
      <c r="F104" t="s">
        <v>22</v>
      </c>
      <c r="G104">
        <v>3</v>
      </c>
      <c r="H104" t="s">
        <v>29</v>
      </c>
      <c r="I104" t="s">
        <v>33</v>
      </c>
      <c r="K104" s="7">
        <v>44843</v>
      </c>
      <c r="L104" t="s">
        <v>21</v>
      </c>
      <c r="M104">
        <v>14</v>
      </c>
      <c r="Q104" s="7"/>
      <c r="R104" s="7" t="str">
        <f>IF(EDATE(October[[#This Row],[Closed Date]],1)=31,"",EDATE(October[[#This Row],[Closed Date]],1))</f>
        <v/>
      </c>
    </row>
    <row r="105" spans="1:19" x14ac:dyDescent="0.25">
      <c r="A105" t="s">
        <v>130</v>
      </c>
      <c r="B105" s="6">
        <v>75201</v>
      </c>
      <c r="E105" t="s">
        <v>306</v>
      </c>
      <c r="F105" t="s">
        <v>22</v>
      </c>
      <c r="G105">
        <v>7</v>
      </c>
      <c r="H105" t="s">
        <v>32</v>
      </c>
      <c r="I105" t="s">
        <v>33</v>
      </c>
      <c r="K105" s="7">
        <v>44843</v>
      </c>
      <c r="L105" t="s">
        <v>21</v>
      </c>
      <c r="M105">
        <v>23</v>
      </c>
      <c r="Q105" s="7"/>
      <c r="R105" s="7" t="str">
        <f>IF(EDATE(October[[#This Row],[Closed Date]],1)=31,"",EDATE(October[[#This Row],[Closed Date]],1))</f>
        <v/>
      </c>
    </row>
    <row r="106" spans="1:19" x14ac:dyDescent="0.25">
      <c r="A106" t="s">
        <v>188</v>
      </c>
      <c r="B106" s="6">
        <v>75287</v>
      </c>
      <c r="E106" t="s">
        <v>277</v>
      </c>
      <c r="F106" t="s">
        <v>25</v>
      </c>
      <c r="G106">
        <v>2</v>
      </c>
      <c r="H106" t="s">
        <v>28</v>
      </c>
      <c r="I106" t="s">
        <v>33</v>
      </c>
      <c r="K106" s="7">
        <v>44843</v>
      </c>
      <c r="L106" t="s">
        <v>21</v>
      </c>
      <c r="M106">
        <v>16</v>
      </c>
      <c r="Q106" s="7"/>
      <c r="R106" s="7" t="str">
        <f>IF(EDATE(October[[#This Row],[Closed Date]],1)=31,"",EDATE(October[[#This Row],[Closed Date]],1))</f>
        <v/>
      </c>
    </row>
    <row r="107" spans="1:19" x14ac:dyDescent="0.25">
      <c r="A107" t="s">
        <v>131</v>
      </c>
      <c r="B107" s="6">
        <v>75203</v>
      </c>
      <c r="E107" t="s">
        <v>297</v>
      </c>
      <c r="F107" t="s">
        <v>22</v>
      </c>
      <c r="G107">
        <v>3</v>
      </c>
      <c r="H107" t="s">
        <v>28</v>
      </c>
      <c r="I107" t="s">
        <v>33</v>
      </c>
      <c r="K107" s="7">
        <v>44843</v>
      </c>
      <c r="L107" t="s">
        <v>21</v>
      </c>
      <c r="M107">
        <v>18</v>
      </c>
      <c r="Q107" s="7"/>
      <c r="R107" s="7" t="str">
        <f>IF(EDATE(October[[#This Row],[Closed Date]],1)=31,"",EDATE(October[[#This Row],[Closed Date]],1))</f>
        <v/>
      </c>
    </row>
    <row r="108" spans="1:19" x14ac:dyDescent="0.25">
      <c r="A108" t="s">
        <v>135</v>
      </c>
      <c r="B108" s="6">
        <v>75231</v>
      </c>
      <c r="E108" t="s">
        <v>313</v>
      </c>
      <c r="F108" t="s">
        <v>22</v>
      </c>
      <c r="G108">
        <v>1</v>
      </c>
      <c r="H108" t="s">
        <v>28</v>
      </c>
      <c r="I108" t="s">
        <v>33</v>
      </c>
      <c r="K108" s="7">
        <v>44843</v>
      </c>
      <c r="L108" t="s">
        <v>21</v>
      </c>
      <c r="M108">
        <v>19</v>
      </c>
      <c r="Q108" s="7"/>
      <c r="R108" s="7" t="str">
        <f>IF(EDATE(October[[#This Row],[Closed Date]],1)=31,"",EDATE(October[[#This Row],[Closed Date]],1))</f>
        <v/>
      </c>
    </row>
    <row r="109" spans="1:19" x14ac:dyDescent="0.25">
      <c r="A109" t="s">
        <v>191</v>
      </c>
      <c r="B109" s="6">
        <v>75220</v>
      </c>
      <c r="E109" t="s">
        <v>269</v>
      </c>
      <c r="F109" t="s">
        <v>22</v>
      </c>
      <c r="G109">
        <v>16</v>
      </c>
      <c r="H109" t="s">
        <v>28</v>
      </c>
      <c r="I109" t="s">
        <v>31</v>
      </c>
      <c r="K109" s="7">
        <v>44843</v>
      </c>
      <c r="L109" t="s">
        <v>20</v>
      </c>
      <c r="Q109" s="7">
        <f>K109</f>
        <v>44843</v>
      </c>
      <c r="R109" s="7">
        <f>IF(EDATE(October[[#This Row],[Closed Date]],1)=31,"",EDATE(October[[#This Row],[Closed Date]],1))</f>
        <v>44874</v>
      </c>
      <c r="S109" t="s">
        <v>20</v>
      </c>
    </row>
    <row r="110" spans="1:19" x14ac:dyDescent="0.25">
      <c r="A110" t="s">
        <v>172</v>
      </c>
      <c r="B110" s="6">
        <v>75201</v>
      </c>
      <c r="E110" t="s">
        <v>268</v>
      </c>
      <c r="F110" t="s">
        <v>22</v>
      </c>
      <c r="G110">
        <v>0.5</v>
      </c>
      <c r="H110" t="s">
        <v>32</v>
      </c>
      <c r="I110" t="s">
        <v>31</v>
      </c>
      <c r="J110" t="s">
        <v>52</v>
      </c>
      <c r="K110" s="7">
        <v>44844</v>
      </c>
      <c r="L110" t="s">
        <v>20</v>
      </c>
      <c r="Q110" s="7">
        <f>K110+2</f>
        <v>44846</v>
      </c>
      <c r="R110" s="7">
        <f>IF(EDATE(October[[#This Row],[Closed Date]],1)=31,"",EDATE(October[[#This Row],[Closed Date]],1))</f>
        <v>44877</v>
      </c>
    </row>
    <row r="111" spans="1:19" x14ac:dyDescent="0.25">
      <c r="A111" t="s">
        <v>201</v>
      </c>
      <c r="B111" s="6">
        <v>75229</v>
      </c>
      <c r="E111" t="s">
        <v>280</v>
      </c>
      <c r="F111" t="s">
        <v>23</v>
      </c>
      <c r="G111">
        <v>2</v>
      </c>
      <c r="H111" t="s">
        <v>32</v>
      </c>
      <c r="I111" t="s">
        <v>34</v>
      </c>
      <c r="J111" t="s">
        <v>52</v>
      </c>
      <c r="K111" s="7">
        <v>44844</v>
      </c>
      <c r="L111" t="s">
        <v>21</v>
      </c>
      <c r="Q111" s="7"/>
      <c r="R111" s="7" t="str">
        <f>IF(EDATE(October[[#This Row],[Closed Date]],1)=31,"",EDATE(October[[#This Row],[Closed Date]],1))</f>
        <v/>
      </c>
    </row>
    <row r="112" spans="1:19" x14ac:dyDescent="0.25">
      <c r="A112" t="s">
        <v>244</v>
      </c>
      <c r="B112" s="6">
        <v>75203</v>
      </c>
      <c r="E112" t="s">
        <v>293</v>
      </c>
      <c r="F112" t="s">
        <v>22</v>
      </c>
      <c r="G112">
        <v>6</v>
      </c>
      <c r="H112" t="s">
        <v>28</v>
      </c>
      <c r="I112" t="s">
        <v>33</v>
      </c>
      <c r="J112" t="s">
        <v>42</v>
      </c>
      <c r="K112" s="7">
        <v>44844</v>
      </c>
      <c r="L112" t="s">
        <v>20</v>
      </c>
      <c r="M112">
        <v>30</v>
      </c>
      <c r="N112" t="s">
        <v>46</v>
      </c>
      <c r="O112">
        <v>48</v>
      </c>
      <c r="P112">
        <v>300</v>
      </c>
      <c r="Q112" s="7">
        <f>K112+8</f>
        <v>44852</v>
      </c>
      <c r="R112" s="7">
        <f>IF(EDATE(October[[#This Row],[Closed Date]],1)=31,"",EDATE(October[[#This Row],[Closed Date]],1))</f>
        <v>44883</v>
      </c>
    </row>
    <row r="113" spans="1:19" x14ac:dyDescent="0.25">
      <c r="A113" t="s">
        <v>147</v>
      </c>
      <c r="B113" s="6">
        <v>75206</v>
      </c>
      <c r="E113" t="s">
        <v>272</v>
      </c>
      <c r="F113" t="s">
        <v>22</v>
      </c>
      <c r="G113">
        <v>5</v>
      </c>
      <c r="H113" t="s">
        <v>32</v>
      </c>
      <c r="I113" t="s">
        <v>53</v>
      </c>
      <c r="K113" s="7">
        <v>44844</v>
      </c>
      <c r="L113" t="s">
        <v>20</v>
      </c>
      <c r="M113">
        <v>35</v>
      </c>
      <c r="N113" t="s">
        <v>54</v>
      </c>
      <c r="O113">
        <v>105</v>
      </c>
      <c r="P113">
        <v>40</v>
      </c>
      <c r="Q113" s="7">
        <f>K113+6</f>
        <v>44850</v>
      </c>
      <c r="R113" s="7">
        <f>IF(EDATE(October[[#This Row],[Closed Date]],1)=31,"",EDATE(October[[#This Row],[Closed Date]],1))</f>
        <v>44881</v>
      </c>
    </row>
    <row r="114" spans="1:19" x14ac:dyDescent="0.25">
      <c r="A114" t="s">
        <v>84</v>
      </c>
      <c r="B114" s="6">
        <v>75214</v>
      </c>
      <c r="E114" t="s">
        <v>283</v>
      </c>
      <c r="F114" t="s">
        <v>23</v>
      </c>
      <c r="G114">
        <v>1</v>
      </c>
      <c r="H114" t="s">
        <v>28</v>
      </c>
      <c r="I114" t="s">
        <v>33</v>
      </c>
      <c r="K114" s="7">
        <v>44844</v>
      </c>
      <c r="L114" t="s">
        <v>21</v>
      </c>
      <c r="M114">
        <v>15</v>
      </c>
      <c r="Q114" s="7"/>
      <c r="R114" s="7" t="str">
        <f>IF(EDATE(October[[#This Row],[Closed Date]],1)=31,"",EDATE(October[[#This Row],[Closed Date]],1))</f>
        <v/>
      </c>
    </row>
    <row r="115" spans="1:19" x14ac:dyDescent="0.25">
      <c r="A115" t="s">
        <v>82</v>
      </c>
      <c r="B115" s="6">
        <v>75217</v>
      </c>
      <c r="E115" t="s">
        <v>272</v>
      </c>
      <c r="F115" t="s">
        <v>23</v>
      </c>
      <c r="G115">
        <v>3</v>
      </c>
      <c r="H115" t="s">
        <v>28</v>
      </c>
      <c r="I115" t="s">
        <v>31</v>
      </c>
      <c r="K115" s="7">
        <v>44844</v>
      </c>
      <c r="L115" t="s">
        <v>20</v>
      </c>
      <c r="Q115" s="7">
        <f>K115</f>
        <v>44844</v>
      </c>
      <c r="R115" s="7">
        <f>IF(EDATE(October[[#This Row],[Closed Date]],1)=31,"",EDATE(October[[#This Row],[Closed Date]],1))</f>
        <v>44875</v>
      </c>
      <c r="S115" t="s">
        <v>20</v>
      </c>
    </row>
    <row r="116" spans="1:19" x14ac:dyDescent="0.25">
      <c r="A116" t="s">
        <v>100</v>
      </c>
      <c r="B116" s="6">
        <v>75287</v>
      </c>
      <c r="E116" t="s">
        <v>305</v>
      </c>
      <c r="F116" t="s">
        <v>23</v>
      </c>
      <c r="G116">
        <v>4</v>
      </c>
      <c r="H116" t="s">
        <v>28</v>
      </c>
      <c r="I116" t="s">
        <v>31</v>
      </c>
      <c r="K116" s="7">
        <v>44844</v>
      </c>
      <c r="L116" t="s">
        <v>20</v>
      </c>
      <c r="Q116" s="7">
        <f>K116</f>
        <v>44844</v>
      </c>
      <c r="R116" s="7">
        <f>IF(EDATE(October[[#This Row],[Closed Date]],1)=31,"",EDATE(October[[#This Row],[Closed Date]],1))</f>
        <v>44875</v>
      </c>
      <c r="S116" t="s">
        <v>20</v>
      </c>
    </row>
    <row r="117" spans="1:19" x14ac:dyDescent="0.25">
      <c r="A117" t="s">
        <v>138</v>
      </c>
      <c r="B117" s="6">
        <v>75233</v>
      </c>
      <c r="E117" t="s">
        <v>275</v>
      </c>
      <c r="F117" t="s">
        <v>22</v>
      </c>
      <c r="G117">
        <v>2</v>
      </c>
      <c r="H117" t="s">
        <v>28</v>
      </c>
      <c r="I117" t="s">
        <v>31</v>
      </c>
      <c r="K117" s="7">
        <v>44844</v>
      </c>
      <c r="L117" t="s">
        <v>20</v>
      </c>
      <c r="Q117" s="7">
        <f>K117</f>
        <v>44844</v>
      </c>
      <c r="R117" s="7">
        <f>IF(EDATE(October[[#This Row],[Closed Date]],1)=31,"",EDATE(October[[#This Row],[Closed Date]],1))</f>
        <v>44875</v>
      </c>
      <c r="S117" t="s">
        <v>20</v>
      </c>
    </row>
    <row r="118" spans="1:19" x14ac:dyDescent="0.25">
      <c r="A118" t="s">
        <v>193</v>
      </c>
      <c r="B118" s="6">
        <v>75208</v>
      </c>
      <c r="E118" t="s">
        <v>284</v>
      </c>
      <c r="F118" t="s">
        <v>22</v>
      </c>
      <c r="G118">
        <v>6</v>
      </c>
      <c r="H118" t="s">
        <v>32</v>
      </c>
      <c r="I118" t="s">
        <v>34</v>
      </c>
      <c r="J118" t="s">
        <v>52</v>
      </c>
      <c r="K118" s="7">
        <v>44845</v>
      </c>
      <c r="L118" t="s">
        <v>21</v>
      </c>
      <c r="Q118" s="7"/>
      <c r="R118" s="7" t="str">
        <f>IF(EDATE(October[[#This Row],[Closed Date]],1)=31,"",EDATE(October[[#This Row],[Closed Date]],1))</f>
        <v/>
      </c>
    </row>
    <row r="119" spans="1:19" x14ac:dyDescent="0.25">
      <c r="A119" s="13" t="s">
        <v>94</v>
      </c>
      <c r="B119" s="6">
        <v>75201</v>
      </c>
      <c r="E119" t="s">
        <v>319</v>
      </c>
      <c r="F119" t="s">
        <v>22</v>
      </c>
      <c r="G119">
        <v>4</v>
      </c>
      <c r="H119" t="s">
        <v>32</v>
      </c>
      <c r="I119" t="s">
        <v>34</v>
      </c>
      <c r="J119" t="s">
        <v>52</v>
      </c>
      <c r="K119" s="7">
        <v>44845</v>
      </c>
      <c r="L119" t="s">
        <v>20</v>
      </c>
      <c r="N119" t="s">
        <v>47</v>
      </c>
      <c r="Q119" s="7">
        <f>K119+6</f>
        <v>44851</v>
      </c>
      <c r="R119" s="7">
        <f>IF(EDATE(October[[#This Row],[Closed Date]],1)=31,"",EDATE(October[[#This Row],[Closed Date]],1))</f>
        <v>44882</v>
      </c>
    </row>
    <row r="120" spans="1:19" x14ac:dyDescent="0.25">
      <c r="A120" t="s">
        <v>145</v>
      </c>
      <c r="B120" s="6">
        <v>75209</v>
      </c>
      <c r="E120" t="s">
        <v>275</v>
      </c>
      <c r="F120" t="s">
        <v>23</v>
      </c>
      <c r="G120">
        <v>7</v>
      </c>
      <c r="H120" t="s">
        <v>28</v>
      </c>
      <c r="I120" t="s">
        <v>33</v>
      </c>
      <c r="J120" t="s">
        <v>39</v>
      </c>
      <c r="K120" s="7">
        <v>44845</v>
      </c>
      <c r="L120" t="s">
        <v>20</v>
      </c>
      <c r="M120">
        <v>25</v>
      </c>
      <c r="N120" t="s">
        <v>320</v>
      </c>
      <c r="O120">
        <v>54</v>
      </c>
      <c r="P120">
        <v>350</v>
      </c>
      <c r="Q120" s="7">
        <f>K120+7</f>
        <v>44852</v>
      </c>
      <c r="R120" s="7">
        <f>IF(EDATE(October[[#This Row],[Closed Date]],1)=31,"",EDATE(October[[#This Row],[Closed Date]],1))</f>
        <v>44883</v>
      </c>
    </row>
    <row r="121" spans="1:19" x14ac:dyDescent="0.25">
      <c r="A121" s="13" t="s">
        <v>140</v>
      </c>
      <c r="B121" s="6">
        <v>75249</v>
      </c>
      <c r="E121" t="s">
        <v>58</v>
      </c>
      <c r="F121" t="s">
        <v>22</v>
      </c>
      <c r="G121">
        <v>7</v>
      </c>
      <c r="H121" t="s">
        <v>28</v>
      </c>
      <c r="I121" t="s">
        <v>53</v>
      </c>
      <c r="J121" t="s">
        <v>36</v>
      </c>
      <c r="K121" s="7">
        <v>44845</v>
      </c>
      <c r="L121" t="s">
        <v>20</v>
      </c>
      <c r="M121">
        <v>31</v>
      </c>
      <c r="N121" t="s">
        <v>54</v>
      </c>
      <c r="O121">
        <v>114</v>
      </c>
      <c r="P121">
        <v>45</v>
      </c>
      <c r="Q121" s="7">
        <f>K121+6</f>
        <v>44851</v>
      </c>
      <c r="R121" s="7">
        <f>IF(EDATE(October[[#This Row],[Closed Date]],1)=31,"",EDATE(October[[#This Row],[Closed Date]],1))</f>
        <v>44882</v>
      </c>
    </row>
    <row r="122" spans="1:19" x14ac:dyDescent="0.25">
      <c r="A122" t="s">
        <v>145</v>
      </c>
      <c r="B122" s="6">
        <v>75211</v>
      </c>
      <c r="E122" t="s">
        <v>283</v>
      </c>
      <c r="F122" t="s">
        <v>22</v>
      </c>
      <c r="G122">
        <v>7</v>
      </c>
      <c r="H122" t="s">
        <v>30</v>
      </c>
      <c r="I122" t="s">
        <v>31</v>
      </c>
      <c r="K122" s="7">
        <v>44845</v>
      </c>
      <c r="L122" t="s">
        <v>20</v>
      </c>
      <c r="Q122" s="7">
        <f>K122</f>
        <v>44845</v>
      </c>
      <c r="R122" s="7">
        <f>IF(EDATE(October[[#This Row],[Closed Date]],1)=31,"",EDATE(October[[#This Row],[Closed Date]],1))</f>
        <v>44876</v>
      </c>
      <c r="S122" t="s">
        <v>20</v>
      </c>
    </row>
    <row r="123" spans="1:19" x14ac:dyDescent="0.25">
      <c r="A123" t="s">
        <v>214</v>
      </c>
      <c r="B123" s="6">
        <v>75240</v>
      </c>
      <c r="E123" t="s">
        <v>279</v>
      </c>
      <c r="F123" t="s">
        <v>22</v>
      </c>
      <c r="G123">
        <v>8</v>
      </c>
      <c r="H123" t="s">
        <v>30</v>
      </c>
      <c r="I123" t="s">
        <v>35</v>
      </c>
      <c r="K123" s="7">
        <v>44845</v>
      </c>
      <c r="L123" t="s">
        <v>21</v>
      </c>
      <c r="M123">
        <v>28</v>
      </c>
      <c r="Q123" s="7"/>
      <c r="R123" s="7" t="str">
        <f>IF(EDATE(October[[#This Row],[Closed Date]],1)=31,"",EDATE(October[[#This Row],[Closed Date]],1))</f>
        <v/>
      </c>
    </row>
    <row r="124" spans="1:19" x14ac:dyDescent="0.25">
      <c r="A124" s="13" t="s">
        <v>154</v>
      </c>
      <c r="B124" s="6">
        <v>75287</v>
      </c>
      <c r="E124" t="s">
        <v>275</v>
      </c>
      <c r="F124" t="s">
        <v>22</v>
      </c>
      <c r="G124">
        <v>2</v>
      </c>
      <c r="H124" t="s">
        <v>32</v>
      </c>
      <c r="I124" t="s">
        <v>53</v>
      </c>
      <c r="K124" s="7">
        <v>44845</v>
      </c>
      <c r="L124" t="s">
        <v>21</v>
      </c>
      <c r="M124">
        <v>18</v>
      </c>
      <c r="Q124" s="7"/>
      <c r="R124" s="7" t="str">
        <f>IF(EDATE(October[[#This Row],[Closed Date]],1)=31,"",EDATE(October[[#This Row],[Closed Date]],1))</f>
        <v/>
      </c>
    </row>
    <row r="125" spans="1:19" x14ac:dyDescent="0.25">
      <c r="A125" t="s">
        <v>186</v>
      </c>
      <c r="B125" s="6">
        <v>75240</v>
      </c>
      <c r="E125" t="s">
        <v>292</v>
      </c>
      <c r="F125" t="s">
        <v>22</v>
      </c>
      <c r="G125">
        <v>6</v>
      </c>
      <c r="H125" t="s">
        <v>28</v>
      </c>
      <c r="I125" t="s">
        <v>33</v>
      </c>
      <c r="K125" s="7">
        <v>44845</v>
      </c>
      <c r="L125" t="s">
        <v>21</v>
      </c>
      <c r="M125">
        <v>23</v>
      </c>
      <c r="Q125" s="7"/>
      <c r="R125" s="7" t="str">
        <f>IF(EDATE(October[[#This Row],[Closed Date]],1)=31,"",EDATE(October[[#This Row],[Closed Date]],1))</f>
        <v/>
      </c>
    </row>
    <row r="126" spans="1:19" x14ac:dyDescent="0.25">
      <c r="A126" t="s">
        <v>196</v>
      </c>
      <c r="B126" s="6">
        <v>75220</v>
      </c>
      <c r="E126" t="s">
        <v>284</v>
      </c>
      <c r="F126" t="s">
        <v>22</v>
      </c>
      <c r="G126">
        <v>9</v>
      </c>
      <c r="H126" t="s">
        <v>28</v>
      </c>
      <c r="I126" t="s">
        <v>33</v>
      </c>
      <c r="K126" s="7">
        <v>44845</v>
      </c>
      <c r="L126" t="s">
        <v>21</v>
      </c>
      <c r="M126">
        <v>13</v>
      </c>
      <c r="Q126" s="7"/>
      <c r="R126" s="7" t="str">
        <f>IF(EDATE(October[[#This Row],[Closed Date]],1)=31,"",EDATE(October[[#This Row],[Closed Date]],1))</f>
        <v/>
      </c>
    </row>
    <row r="127" spans="1:19" x14ac:dyDescent="0.25">
      <c r="A127" t="s">
        <v>85</v>
      </c>
      <c r="B127" s="6">
        <v>75224</v>
      </c>
      <c r="E127" t="s">
        <v>301</v>
      </c>
      <c r="F127" t="s">
        <v>22</v>
      </c>
      <c r="G127">
        <v>5</v>
      </c>
      <c r="H127" t="s">
        <v>28</v>
      </c>
      <c r="I127" t="s">
        <v>31</v>
      </c>
      <c r="K127" s="7">
        <v>44845</v>
      </c>
      <c r="L127" t="s">
        <v>20</v>
      </c>
      <c r="Q127" s="7">
        <f>K127</f>
        <v>44845</v>
      </c>
      <c r="R127" s="7">
        <f>IF(EDATE(October[[#This Row],[Closed Date]],1)=31,"",EDATE(October[[#This Row],[Closed Date]],1))</f>
        <v>44876</v>
      </c>
      <c r="S127" t="s">
        <v>20</v>
      </c>
    </row>
    <row r="128" spans="1:19" x14ac:dyDescent="0.25">
      <c r="A128" t="s">
        <v>222</v>
      </c>
      <c r="B128" s="6">
        <v>75216</v>
      </c>
      <c r="E128" t="s">
        <v>282</v>
      </c>
      <c r="F128" t="s">
        <v>22</v>
      </c>
      <c r="G128">
        <v>9</v>
      </c>
      <c r="H128" t="s">
        <v>28</v>
      </c>
      <c r="I128" t="s">
        <v>31</v>
      </c>
      <c r="K128" s="7">
        <v>44845</v>
      </c>
      <c r="L128" t="s">
        <v>20</v>
      </c>
      <c r="Q128" s="7">
        <f>K128</f>
        <v>44845</v>
      </c>
      <c r="R128" s="7">
        <f>IF(EDATE(October[[#This Row],[Closed Date]],1)=31,"",EDATE(October[[#This Row],[Closed Date]],1))</f>
        <v>44876</v>
      </c>
      <c r="S128" t="s">
        <v>20</v>
      </c>
    </row>
    <row r="129" spans="1:18" x14ac:dyDescent="0.25">
      <c r="A129" s="13" t="s">
        <v>134</v>
      </c>
      <c r="B129" s="6">
        <v>75201</v>
      </c>
      <c r="E129" t="s">
        <v>273</v>
      </c>
      <c r="F129" t="s">
        <v>23</v>
      </c>
      <c r="G129">
        <v>5</v>
      </c>
      <c r="H129" t="s">
        <v>28</v>
      </c>
      <c r="I129" t="s">
        <v>53</v>
      </c>
      <c r="K129" s="7">
        <v>44845</v>
      </c>
      <c r="L129" t="s">
        <v>21</v>
      </c>
      <c r="M129">
        <v>23</v>
      </c>
      <c r="Q129" s="7"/>
      <c r="R129" s="7" t="str">
        <f>IF(EDATE(October[[#This Row],[Closed Date]],1)=31,"",EDATE(October[[#This Row],[Closed Date]],1))</f>
        <v/>
      </c>
    </row>
    <row r="130" spans="1:18" x14ac:dyDescent="0.25">
      <c r="A130" s="13" t="s">
        <v>57</v>
      </c>
      <c r="B130" s="6">
        <v>75214</v>
      </c>
      <c r="E130" t="s">
        <v>265</v>
      </c>
      <c r="F130" t="s">
        <v>22</v>
      </c>
      <c r="G130">
        <v>1</v>
      </c>
      <c r="H130" t="s">
        <v>32</v>
      </c>
      <c r="I130" t="s">
        <v>34</v>
      </c>
      <c r="J130" t="s">
        <v>52</v>
      </c>
      <c r="K130" s="7">
        <v>44846</v>
      </c>
      <c r="L130" t="s">
        <v>20</v>
      </c>
      <c r="N130" t="s">
        <v>47</v>
      </c>
      <c r="Q130" s="7">
        <f>K130+8</f>
        <v>44854</v>
      </c>
      <c r="R130" s="7">
        <f>IF(EDATE(October[[#This Row],[Closed Date]],1)=31,"",EDATE(October[[#This Row],[Closed Date]],1))</f>
        <v>44885</v>
      </c>
    </row>
    <row r="131" spans="1:18" x14ac:dyDescent="0.25">
      <c r="A131" t="s">
        <v>67</v>
      </c>
      <c r="B131" s="6">
        <v>75240</v>
      </c>
      <c r="E131" t="s">
        <v>312</v>
      </c>
      <c r="F131" t="s">
        <v>22</v>
      </c>
      <c r="G131">
        <v>8</v>
      </c>
      <c r="H131" t="s">
        <v>28</v>
      </c>
      <c r="I131" t="s">
        <v>33</v>
      </c>
      <c r="J131" t="s">
        <v>39</v>
      </c>
      <c r="K131" s="7">
        <v>44846</v>
      </c>
      <c r="L131" t="s">
        <v>20</v>
      </c>
      <c r="M131">
        <v>29</v>
      </c>
      <c r="N131" t="s">
        <v>46</v>
      </c>
      <c r="O131">
        <v>44</v>
      </c>
      <c r="P131">
        <v>350</v>
      </c>
      <c r="Q131" s="7">
        <f>K131+5</f>
        <v>44851</v>
      </c>
      <c r="R131" s="7">
        <f>IF(EDATE(October[[#This Row],[Closed Date]],1)=31,"",EDATE(October[[#This Row],[Closed Date]],1))</f>
        <v>44882</v>
      </c>
    </row>
    <row r="132" spans="1:18" x14ac:dyDescent="0.25">
      <c r="A132" t="s">
        <v>260</v>
      </c>
      <c r="B132" s="6">
        <v>75203</v>
      </c>
      <c r="E132" t="s">
        <v>299</v>
      </c>
      <c r="F132" t="s">
        <v>23</v>
      </c>
      <c r="G132">
        <v>1</v>
      </c>
      <c r="H132" t="s">
        <v>28</v>
      </c>
      <c r="I132" t="s">
        <v>33</v>
      </c>
      <c r="J132" t="s">
        <v>40</v>
      </c>
      <c r="K132" s="7">
        <v>44846</v>
      </c>
      <c r="L132" t="s">
        <v>20</v>
      </c>
      <c r="M132">
        <v>31</v>
      </c>
      <c r="N132" t="s">
        <v>56</v>
      </c>
      <c r="O132">
        <v>62</v>
      </c>
      <c r="P132">
        <v>350</v>
      </c>
      <c r="Q132" s="7">
        <f>K132+4</f>
        <v>44850</v>
      </c>
      <c r="R132" s="7">
        <f>IF(EDATE(October[[#This Row],[Closed Date]],1)=31,"",EDATE(October[[#This Row],[Closed Date]],1))</f>
        <v>44881</v>
      </c>
    </row>
    <row r="133" spans="1:18" x14ac:dyDescent="0.25">
      <c r="A133" t="s">
        <v>136</v>
      </c>
      <c r="B133" s="6">
        <v>75226</v>
      </c>
      <c r="E133" t="s">
        <v>284</v>
      </c>
      <c r="F133" t="s">
        <v>22</v>
      </c>
      <c r="G133">
        <v>10</v>
      </c>
      <c r="H133" t="s">
        <v>29</v>
      </c>
      <c r="I133" t="s">
        <v>33</v>
      </c>
      <c r="J133" t="s">
        <v>43</v>
      </c>
      <c r="K133" s="7">
        <v>44846</v>
      </c>
      <c r="L133" t="s">
        <v>21</v>
      </c>
      <c r="M133">
        <v>15</v>
      </c>
      <c r="Q133" s="7"/>
      <c r="R133" s="7" t="str">
        <f>IF(EDATE(October[[#This Row],[Closed Date]],1)=31,"",EDATE(October[[#This Row],[Closed Date]],1))</f>
        <v/>
      </c>
    </row>
    <row r="134" spans="1:18" x14ac:dyDescent="0.25">
      <c r="A134" t="s">
        <v>61</v>
      </c>
      <c r="B134" s="6">
        <v>75206</v>
      </c>
      <c r="E134" t="s">
        <v>319</v>
      </c>
      <c r="F134" t="s">
        <v>23</v>
      </c>
      <c r="G134">
        <v>7</v>
      </c>
      <c r="H134" t="s">
        <v>28</v>
      </c>
      <c r="I134" t="s">
        <v>33</v>
      </c>
      <c r="K134" s="7">
        <v>44846</v>
      </c>
      <c r="L134" t="s">
        <v>21</v>
      </c>
      <c r="M134">
        <v>15</v>
      </c>
      <c r="Q134" s="7"/>
      <c r="R134" s="7" t="str">
        <f>IF(EDATE(October[[#This Row],[Closed Date]],1)=31,"",EDATE(October[[#This Row],[Closed Date]],1))</f>
        <v/>
      </c>
    </row>
    <row r="135" spans="1:18" x14ac:dyDescent="0.25">
      <c r="A135" t="s">
        <v>59</v>
      </c>
      <c r="B135" s="6">
        <v>75235</v>
      </c>
      <c r="E135" t="s">
        <v>302</v>
      </c>
      <c r="F135" t="s">
        <v>22</v>
      </c>
      <c r="G135">
        <v>1</v>
      </c>
      <c r="H135" t="s">
        <v>28</v>
      </c>
      <c r="I135" t="s">
        <v>33</v>
      </c>
      <c r="K135" s="7">
        <v>44846</v>
      </c>
      <c r="L135" t="s">
        <v>21</v>
      </c>
      <c r="M135">
        <v>14</v>
      </c>
      <c r="Q135" s="7"/>
      <c r="R135" s="7" t="str">
        <f>IF(EDATE(October[[#This Row],[Closed Date]],1)=31,"",EDATE(October[[#This Row],[Closed Date]],1))</f>
        <v/>
      </c>
    </row>
    <row r="136" spans="1:18" x14ac:dyDescent="0.25">
      <c r="A136" s="13" t="s">
        <v>114</v>
      </c>
      <c r="B136" s="6">
        <v>75220</v>
      </c>
      <c r="E136" t="s">
        <v>292</v>
      </c>
      <c r="F136" t="s">
        <v>23</v>
      </c>
      <c r="G136">
        <v>4</v>
      </c>
      <c r="H136" t="s">
        <v>28</v>
      </c>
      <c r="I136" t="s">
        <v>33</v>
      </c>
      <c r="K136" s="7">
        <v>44846</v>
      </c>
      <c r="L136" t="s">
        <v>21</v>
      </c>
      <c r="M136">
        <v>22</v>
      </c>
      <c r="Q136" s="7"/>
      <c r="R136" s="7" t="str">
        <f>IF(EDATE(October[[#This Row],[Closed Date]],1)=31,"",EDATE(October[[#This Row],[Closed Date]],1))</f>
        <v/>
      </c>
    </row>
    <row r="137" spans="1:18" x14ac:dyDescent="0.25">
      <c r="A137" t="s">
        <v>151</v>
      </c>
      <c r="B137" s="6">
        <v>75211</v>
      </c>
      <c r="E137" t="s">
        <v>281</v>
      </c>
      <c r="F137" t="s">
        <v>22</v>
      </c>
      <c r="G137">
        <v>2</v>
      </c>
      <c r="H137" t="s">
        <v>28</v>
      </c>
      <c r="I137" t="s">
        <v>33</v>
      </c>
      <c r="K137" s="7">
        <v>44846</v>
      </c>
      <c r="L137" t="s">
        <v>21</v>
      </c>
      <c r="M137">
        <v>15</v>
      </c>
      <c r="Q137" s="7"/>
      <c r="R137" s="7" t="str">
        <f>IF(EDATE(October[[#This Row],[Closed Date]],1)=31,"",EDATE(October[[#This Row],[Closed Date]],1))</f>
        <v/>
      </c>
    </row>
    <row r="138" spans="1:18" x14ac:dyDescent="0.25">
      <c r="A138" t="s">
        <v>199</v>
      </c>
      <c r="B138" s="6">
        <v>75226</v>
      </c>
      <c r="E138" t="s">
        <v>281</v>
      </c>
      <c r="F138" t="s">
        <v>22</v>
      </c>
      <c r="G138">
        <v>12</v>
      </c>
      <c r="H138" t="s">
        <v>28</v>
      </c>
      <c r="I138" t="s">
        <v>33</v>
      </c>
      <c r="K138" s="7">
        <v>44846</v>
      </c>
      <c r="L138" t="s">
        <v>21</v>
      </c>
      <c r="M138">
        <v>10</v>
      </c>
      <c r="Q138" s="7"/>
      <c r="R138" s="7" t="str">
        <f>IF(EDATE(October[[#This Row],[Closed Date]],1)=31,"",EDATE(October[[#This Row],[Closed Date]],1))</f>
        <v/>
      </c>
    </row>
    <row r="139" spans="1:18" x14ac:dyDescent="0.25">
      <c r="A139" t="s">
        <v>253</v>
      </c>
      <c r="B139" s="6">
        <v>75246</v>
      </c>
      <c r="E139" t="s">
        <v>280</v>
      </c>
      <c r="F139" t="s">
        <v>22</v>
      </c>
      <c r="G139">
        <v>8</v>
      </c>
      <c r="H139" t="s">
        <v>28</v>
      </c>
      <c r="I139" t="s">
        <v>33</v>
      </c>
      <c r="K139" s="7">
        <v>44846</v>
      </c>
      <c r="L139" t="s">
        <v>21</v>
      </c>
      <c r="M139">
        <v>19</v>
      </c>
      <c r="Q139" s="7"/>
      <c r="R139" s="7" t="str">
        <f>IF(EDATE(October[[#This Row],[Closed Date]],1)=31,"",EDATE(October[[#This Row],[Closed Date]],1))</f>
        <v/>
      </c>
    </row>
    <row r="140" spans="1:18" x14ac:dyDescent="0.25">
      <c r="A140" s="13" t="s">
        <v>76</v>
      </c>
      <c r="B140" s="6">
        <v>75220</v>
      </c>
      <c r="E140" t="s">
        <v>286</v>
      </c>
      <c r="F140" t="s">
        <v>23</v>
      </c>
      <c r="G140">
        <v>4</v>
      </c>
      <c r="H140" t="s">
        <v>28</v>
      </c>
      <c r="I140" t="s">
        <v>53</v>
      </c>
      <c r="K140" s="7">
        <v>44846</v>
      </c>
      <c r="L140" t="s">
        <v>21</v>
      </c>
      <c r="M140">
        <v>19</v>
      </c>
      <c r="Q140" s="7"/>
      <c r="R140" s="7" t="str">
        <f>IF(EDATE(October[[#This Row],[Closed Date]],1)=31,"",EDATE(October[[#This Row],[Closed Date]],1))</f>
        <v/>
      </c>
    </row>
    <row r="141" spans="1:18" x14ac:dyDescent="0.25">
      <c r="A141" s="13" t="s">
        <v>158</v>
      </c>
      <c r="B141" s="6">
        <v>75080</v>
      </c>
      <c r="E141" t="s">
        <v>283</v>
      </c>
      <c r="F141" t="s">
        <v>23</v>
      </c>
      <c r="G141">
        <v>4</v>
      </c>
      <c r="H141" t="s">
        <v>28</v>
      </c>
      <c r="I141" t="s">
        <v>53</v>
      </c>
      <c r="K141" s="7">
        <v>44846</v>
      </c>
      <c r="L141" t="s">
        <v>21</v>
      </c>
      <c r="M141">
        <v>21</v>
      </c>
      <c r="Q141" s="7"/>
      <c r="R141" s="7" t="str">
        <f>IF(EDATE(October[[#This Row],[Closed Date]],1)=31,"",EDATE(October[[#This Row],[Closed Date]],1))</f>
        <v/>
      </c>
    </row>
    <row r="142" spans="1:18" x14ac:dyDescent="0.25">
      <c r="A142" t="s">
        <v>194</v>
      </c>
      <c r="B142" s="6">
        <v>75287</v>
      </c>
      <c r="E142" t="s">
        <v>276</v>
      </c>
      <c r="F142" t="s">
        <v>22</v>
      </c>
      <c r="G142">
        <v>1</v>
      </c>
      <c r="H142" t="s">
        <v>32</v>
      </c>
      <c r="I142" t="s">
        <v>34</v>
      </c>
      <c r="J142" t="s">
        <v>52</v>
      </c>
      <c r="K142" s="7">
        <v>44847</v>
      </c>
      <c r="L142" t="s">
        <v>21</v>
      </c>
      <c r="Q142" s="7"/>
      <c r="R142" s="7" t="str">
        <f>IF(EDATE(October[[#This Row],[Closed Date]],1)=31,"",EDATE(October[[#This Row],[Closed Date]],1))</f>
        <v/>
      </c>
    </row>
    <row r="143" spans="1:18" x14ac:dyDescent="0.25">
      <c r="A143" s="13" t="s">
        <v>137</v>
      </c>
      <c r="B143" s="6">
        <v>75223</v>
      </c>
      <c r="E143" t="s">
        <v>288</v>
      </c>
      <c r="F143" t="s">
        <v>22</v>
      </c>
      <c r="G143">
        <v>1</v>
      </c>
      <c r="H143" t="s">
        <v>28</v>
      </c>
      <c r="I143" t="s">
        <v>31</v>
      </c>
      <c r="J143" t="s">
        <v>40</v>
      </c>
      <c r="K143" s="7">
        <v>44847</v>
      </c>
      <c r="L143" t="s">
        <v>20</v>
      </c>
      <c r="Q143" s="7">
        <f>K143</f>
        <v>44847</v>
      </c>
      <c r="R143" s="7">
        <f>IF(EDATE(October[[#This Row],[Closed Date]],1)=31,"",EDATE(October[[#This Row],[Closed Date]],1))</f>
        <v>44878</v>
      </c>
    </row>
    <row r="144" spans="1:18" x14ac:dyDescent="0.25">
      <c r="A144" t="s">
        <v>187</v>
      </c>
      <c r="B144" s="6">
        <v>75254</v>
      </c>
      <c r="E144" t="s">
        <v>289</v>
      </c>
      <c r="F144" t="s">
        <v>22</v>
      </c>
      <c r="G144">
        <v>7</v>
      </c>
      <c r="H144" t="s">
        <v>29</v>
      </c>
      <c r="I144" t="s">
        <v>31</v>
      </c>
      <c r="J144" t="s">
        <v>43</v>
      </c>
      <c r="K144" s="7">
        <v>44847</v>
      </c>
      <c r="L144" t="s">
        <v>20</v>
      </c>
      <c r="Q144" s="7">
        <f>K144</f>
        <v>44847</v>
      </c>
      <c r="R144" s="7">
        <f>IF(EDATE(October[[#This Row],[Closed Date]],1)=31,"",EDATE(October[[#This Row],[Closed Date]],1))</f>
        <v>44878</v>
      </c>
    </row>
    <row r="145" spans="1:18" x14ac:dyDescent="0.25">
      <c r="A145" s="13" t="s">
        <v>200</v>
      </c>
      <c r="B145" s="6">
        <v>75235</v>
      </c>
      <c r="E145" t="s">
        <v>310</v>
      </c>
      <c r="F145" t="s">
        <v>23</v>
      </c>
      <c r="G145">
        <v>8</v>
      </c>
      <c r="H145" t="s">
        <v>29</v>
      </c>
      <c r="I145" t="s">
        <v>34</v>
      </c>
      <c r="J145" t="s">
        <v>43</v>
      </c>
      <c r="K145" s="7">
        <v>44847</v>
      </c>
      <c r="L145" t="s">
        <v>20</v>
      </c>
      <c r="N145" t="s">
        <v>49</v>
      </c>
      <c r="Q145" s="7">
        <f>K145+9</f>
        <v>44856</v>
      </c>
      <c r="R145" s="7">
        <f>IF(EDATE(October[[#This Row],[Closed Date]],1)=31,"",EDATE(October[[#This Row],[Closed Date]],1))</f>
        <v>44887</v>
      </c>
    </row>
    <row r="146" spans="1:18" x14ac:dyDescent="0.25">
      <c r="A146" s="13" t="s">
        <v>194</v>
      </c>
      <c r="B146" s="6">
        <v>75237</v>
      </c>
      <c r="E146" t="s">
        <v>274</v>
      </c>
      <c r="F146" t="s">
        <v>23</v>
      </c>
      <c r="G146">
        <v>8</v>
      </c>
      <c r="H146" t="s">
        <v>28</v>
      </c>
      <c r="I146" t="s">
        <v>53</v>
      </c>
      <c r="J146" t="s">
        <v>36</v>
      </c>
      <c r="K146" s="7">
        <v>44847</v>
      </c>
      <c r="L146" t="s">
        <v>21</v>
      </c>
      <c r="M146">
        <v>14</v>
      </c>
      <c r="Q146" s="7"/>
      <c r="R146" s="7" t="str">
        <f>IF(EDATE(October[[#This Row],[Closed Date]],1)=31,"",EDATE(October[[#This Row],[Closed Date]],1))</f>
        <v/>
      </c>
    </row>
    <row r="147" spans="1:18" x14ac:dyDescent="0.25">
      <c r="A147" t="s">
        <v>164</v>
      </c>
      <c r="B147" s="6">
        <v>75236</v>
      </c>
      <c r="E147" t="s">
        <v>289</v>
      </c>
      <c r="F147" t="s">
        <v>23</v>
      </c>
      <c r="G147">
        <v>0.75</v>
      </c>
      <c r="H147" t="s">
        <v>28</v>
      </c>
      <c r="I147" t="s">
        <v>31</v>
      </c>
      <c r="J147" t="s">
        <v>38</v>
      </c>
      <c r="K147" s="7">
        <v>44847</v>
      </c>
      <c r="L147" t="s">
        <v>20</v>
      </c>
      <c r="Q147" s="7">
        <f>K147</f>
        <v>44847</v>
      </c>
      <c r="R147" s="7">
        <f>IF(EDATE(October[[#This Row],[Closed Date]],1)=31,"",EDATE(October[[#This Row],[Closed Date]],1))</f>
        <v>44878</v>
      </c>
    </row>
    <row r="148" spans="1:18" x14ac:dyDescent="0.25">
      <c r="A148" t="s">
        <v>196</v>
      </c>
      <c r="B148" s="6">
        <v>75220</v>
      </c>
      <c r="E148" t="s">
        <v>284</v>
      </c>
      <c r="F148" t="s">
        <v>23</v>
      </c>
      <c r="G148">
        <v>0.25</v>
      </c>
      <c r="H148" t="s">
        <v>28</v>
      </c>
      <c r="I148" t="s">
        <v>31</v>
      </c>
      <c r="J148" t="s">
        <v>38</v>
      </c>
      <c r="K148" s="7">
        <v>44847</v>
      </c>
      <c r="L148" t="s">
        <v>20</v>
      </c>
      <c r="Q148" s="7">
        <f>K148</f>
        <v>44847</v>
      </c>
      <c r="R148" s="7">
        <f>IF(EDATE(October[[#This Row],[Closed Date]],1)=31,"",EDATE(October[[#This Row],[Closed Date]],1))</f>
        <v>44878</v>
      </c>
    </row>
    <row r="149" spans="1:18" x14ac:dyDescent="0.25">
      <c r="A149" s="13" t="s">
        <v>135</v>
      </c>
      <c r="B149" s="6">
        <v>75201</v>
      </c>
      <c r="E149" t="s">
        <v>265</v>
      </c>
      <c r="F149" t="s">
        <v>23</v>
      </c>
      <c r="G149">
        <v>10</v>
      </c>
      <c r="H149" t="s">
        <v>28</v>
      </c>
      <c r="I149" t="s">
        <v>53</v>
      </c>
      <c r="J149" t="s">
        <v>38</v>
      </c>
      <c r="K149" s="7">
        <v>44847</v>
      </c>
      <c r="L149" t="s">
        <v>21</v>
      </c>
      <c r="M149">
        <v>14</v>
      </c>
      <c r="Q149" s="7"/>
      <c r="R149" s="7" t="str">
        <f>IF(EDATE(October[[#This Row],[Closed Date]],1)=31,"",EDATE(October[[#This Row],[Closed Date]],1))</f>
        <v/>
      </c>
    </row>
    <row r="150" spans="1:18" x14ac:dyDescent="0.25">
      <c r="A150" t="s">
        <v>219</v>
      </c>
      <c r="B150" s="6">
        <v>75209</v>
      </c>
      <c r="E150" t="s">
        <v>298</v>
      </c>
      <c r="F150" t="s">
        <v>23</v>
      </c>
      <c r="G150">
        <v>5</v>
      </c>
      <c r="H150" t="s">
        <v>32</v>
      </c>
      <c r="I150" t="s">
        <v>34</v>
      </c>
      <c r="K150" s="7">
        <v>44847</v>
      </c>
      <c r="L150" t="s">
        <v>21</v>
      </c>
      <c r="Q150" s="7"/>
      <c r="R150" s="7" t="str">
        <f>IF(EDATE(October[[#This Row],[Closed Date]],1)=31,"",EDATE(October[[#This Row],[Closed Date]],1))</f>
        <v/>
      </c>
    </row>
    <row r="151" spans="1:18" x14ac:dyDescent="0.25">
      <c r="A151" t="s">
        <v>105</v>
      </c>
      <c r="B151" s="6">
        <v>75249</v>
      </c>
      <c r="E151" t="s">
        <v>290</v>
      </c>
      <c r="F151" t="s">
        <v>23</v>
      </c>
      <c r="G151">
        <v>1</v>
      </c>
      <c r="H151" t="s">
        <v>28</v>
      </c>
      <c r="I151" t="s">
        <v>33</v>
      </c>
      <c r="K151" s="7">
        <v>44847</v>
      </c>
      <c r="L151" t="s">
        <v>21</v>
      </c>
      <c r="M151">
        <v>14</v>
      </c>
      <c r="Q151" s="7"/>
      <c r="R151" s="7" t="str">
        <f>IF(EDATE(October[[#This Row],[Closed Date]],1)=31,"",EDATE(October[[#This Row],[Closed Date]],1))</f>
        <v/>
      </c>
    </row>
    <row r="152" spans="1:18" x14ac:dyDescent="0.25">
      <c r="A152" t="s">
        <v>106</v>
      </c>
      <c r="B152" s="6">
        <v>75203</v>
      </c>
      <c r="E152" t="s">
        <v>272</v>
      </c>
      <c r="F152" t="s">
        <v>23</v>
      </c>
      <c r="G152">
        <v>4</v>
      </c>
      <c r="H152" t="s">
        <v>28</v>
      </c>
      <c r="I152" t="s">
        <v>33</v>
      </c>
      <c r="K152" s="7">
        <v>44847</v>
      </c>
      <c r="L152" t="s">
        <v>21</v>
      </c>
      <c r="M152">
        <v>21</v>
      </c>
      <c r="Q152" s="7"/>
      <c r="R152" s="7" t="str">
        <f>IF(EDATE(October[[#This Row],[Closed Date]],1)=31,"",EDATE(October[[#This Row],[Closed Date]],1))</f>
        <v/>
      </c>
    </row>
    <row r="153" spans="1:18" x14ac:dyDescent="0.25">
      <c r="A153" s="13" t="s">
        <v>146</v>
      </c>
      <c r="B153" s="6">
        <v>75254</v>
      </c>
      <c r="E153" t="s">
        <v>266</v>
      </c>
      <c r="F153" t="s">
        <v>23</v>
      </c>
      <c r="G153">
        <v>6</v>
      </c>
      <c r="H153" t="s">
        <v>28</v>
      </c>
      <c r="I153" t="s">
        <v>31</v>
      </c>
      <c r="K153" s="7">
        <v>44847</v>
      </c>
      <c r="L153" t="s">
        <v>20</v>
      </c>
      <c r="Q153" s="7">
        <f>K153</f>
        <v>44847</v>
      </c>
      <c r="R153" s="7">
        <f>IF(EDATE(October[[#This Row],[Closed Date]],1)=31,"",EDATE(October[[#This Row],[Closed Date]],1))</f>
        <v>44878</v>
      </c>
    </row>
    <row r="154" spans="1:18" x14ac:dyDescent="0.25">
      <c r="A154" s="13" t="s">
        <v>114</v>
      </c>
      <c r="B154" s="6">
        <v>75249</v>
      </c>
      <c r="E154" t="s">
        <v>284</v>
      </c>
      <c r="F154" t="s">
        <v>23</v>
      </c>
      <c r="G154">
        <v>2</v>
      </c>
      <c r="H154" t="s">
        <v>32</v>
      </c>
      <c r="I154" t="s">
        <v>34</v>
      </c>
      <c r="J154" t="s">
        <v>52</v>
      </c>
      <c r="K154" s="7">
        <v>44848</v>
      </c>
      <c r="L154" t="s">
        <v>20</v>
      </c>
      <c r="N154" t="s">
        <v>47</v>
      </c>
      <c r="Q154" s="7">
        <f>K154+7</f>
        <v>44855</v>
      </c>
      <c r="R154" s="7">
        <f>IF(EDATE(October[[#This Row],[Closed Date]],1)=31,"",EDATE(October[[#This Row],[Closed Date]],1))</f>
        <v>44886</v>
      </c>
    </row>
    <row r="155" spans="1:18" x14ac:dyDescent="0.25">
      <c r="A155" t="s">
        <v>122</v>
      </c>
      <c r="B155" s="6">
        <v>75218</v>
      </c>
      <c r="E155" t="s">
        <v>281</v>
      </c>
      <c r="F155" t="s">
        <v>22</v>
      </c>
      <c r="G155">
        <v>3</v>
      </c>
      <c r="H155" t="s">
        <v>28</v>
      </c>
      <c r="I155" t="s">
        <v>33</v>
      </c>
      <c r="J155" t="s">
        <v>41</v>
      </c>
      <c r="K155" s="7">
        <v>44848</v>
      </c>
      <c r="L155" t="s">
        <v>21</v>
      </c>
      <c r="M155">
        <v>18</v>
      </c>
      <c r="Q155" s="7"/>
      <c r="R155" s="7" t="str">
        <f>IF(EDATE(October[[#This Row],[Closed Date]],1)=31,"",EDATE(October[[#This Row],[Closed Date]],1))</f>
        <v/>
      </c>
    </row>
    <row r="156" spans="1:18" x14ac:dyDescent="0.25">
      <c r="A156" t="s">
        <v>93</v>
      </c>
      <c r="B156" s="6">
        <v>75080</v>
      </c>
      <c r="E156" t="s">
        <v>301</v>
      </c>
      <c r="F156" t="s">
        <v>22</v>
      </c>
      <c r="G156">
        <v>3</v>
      </c>
      <c r="H156" t="s">
        <v>28</v>
      </c>
      <c r="I156" t="s">
        <v>31</v>
      </c>
      <c r="J156" t="s">
        <v>41</v>
      </c>
      <c r="K156" s="7">
        <v>44848</v>
      </c>
      <c r="L156" t="s">
        <v>20</v>
      </c>
      <c r="Q156" s="7">
        <f>K156</f>
        <v>44848</v>
      </c>
      <c r="R156" s="7">
        <f>IF(EDATE(October[[#This Row],[Closed Date]],1)=31,"",EDATE(October[[#This Row],[Closed Date]],1))</f>
        <v>44879</v>
      </c>
    </row>
    <row r="157" spans="1:18" x14ac:dyDescent="0.25">
      <c r="A157" s="13" t="s">
        <v>117</v>
      </c>
      <c r="B157" s="6">
        <v>75218</v>
      </c>
      <c r="E157" t="s">
        <v>286</v>
      </c>
      <c r="F157" t="s">
        <v>22</v>
      </c>
      <c r="G157">
        <v>5</v>
      </c>
      <c r="H157" t="s">
        <v>28</v>
      </c>
      <c r="I157" t="s">
        <v>53</v>
      </c>
      <c r="J157" t="s">
        <v>40</v>
      </c>
      <c r="K157" s="7">
        <v>44848</v>
      </c>
      <c r="L157" t="s">
        <v>20</v>
      </c>
      <c r="M157">
        <v>32</v>
      </c>
      <c r="N157" t="s">
        <v>54</v>
      </c>
      <c r="O157">
        <v>102</v>
      </c>
      <c r="P157">
        <v>25</v>
      </c>
      <c r="Q157" s="7">
        <f>K157+7</f>
        <v>44855</v>
      </c>
      <c r="R157" s="7">
        <f>IF(EDATE(October[[#This Row],[Closed Date]],1)=31,"",EDATE(October[[#This Row],[Closed Date]],1))</f>
        <v>44886</v>
      </c>
    </row>
    <row r="158" spans="1:18" x14ac:dyDescent="0.25">
      <c r="A158" t="s">
        <v>141</v>
      </c>
      <c r="B158" s="6">
        <v>75220</v>
      </c>
      <c r="E158" t="s">
        <v>278</v>
      </c>
      <c r="F158" t="s">
        <v>22</v>
      </c>
      <c r="G158">
        <v>6</v>
      </c>
      <c r="H158" t="s">
        <v>28</v>
      </c>
      <c r="I158" t="s">
        <v>33</v>
      </c>
      <c r="J158" t="s">
        <v>36</v>
      </c>
      <c r="K158" s="7">
        <v>44848</v>
      </c>
      <c r="L158" t="s">
        <v>21</v>
      </c>
      <c r="M158">
        <v>19</v>
      </c>
      <c r="Q158" s="7"/>
      <c r="R158" s="7" t="str">
        <f>IF(EDATE(October[[#This Row],[Closed Date]],1)=31,"",EDATE(October[[#This Row],[Closed Date]],1))</f>
        <v/>
      </c>
    </row>
    <row r="159" spans="1:18" x14ac:dyDescent="0.25">
      <c r="A159" t="s">
        <v>206</v>
      </c>
      <c r="B159" s="6">
        <v>75229</v>
      </c>
      <c r="E159" t="s">
        <v>293</v>
      </c>
      <c r="F159" t="s">
        <v>22</v>
      </c>
      <c r="G159">
        <v>1</v>
      </c>
      <c r="H159" t="s">
        <v>29</v>
      </c>
      <c r="I159" t="s">
        <v>33</v>
      </c>
      <c r="K159" s="7">
        <v>44848</v>
      </c>
      <c r="L159" t="s">
        <v>21</v>
      </c>
      <c r="M159">
        <v>21</v>
      </c>
      <c r="Q159" s="7"/>
      <c r="R159" s="7" t="str">
        <f>IF(EDATE(October[[#This Row],[Closed Date]],1)=31,"",EDATE(October[[#This Row],[Closed Date]],1))</f>
        <v/>
      </c>
    </row>
    <row r="160" spans="1:18" x14ac:dyDescent="0.25">
      <c r="A160" t="s">
        <v>101</v>
      </c>
      <c r="B160" s="6">
        <v>75211</v>
      </c>
      <c r="E160" t="s">
        <v>285</v>
      </c>
      <c r="F160" t="s">
        <v>23</v>
      </c>
      <c r="G160">
        <v>1</v>
      </c>
      <c r="H160" t="s">
        <v>32</v>
      </c>
      <c r="I160" t="s">
        <v>33</v>
      </c>
      <c r="K160" s="7">
        <v>44848</v>
      </c>
      <c r="L160" t="s">
        <v>20</v>
      </c>
      <c r="M160">
        <v>35</v>
      </c>
      <c r="N160" t="s">
        <v>50</v>
      </c>
      <c r="O160">
        <v>16</v>
      </c>
      <c r="P160">
        <v>75</v>
      </c>
      <c r="Q160" s="7">
        <f>K160+6</f>
        <v>44854</v>
      </c>
      <c r="R160" s="7">
        <f>IF(EDATE(October[[#This Row],[Closed Date]],1)=31,"",EDATE(October[[#This Row],[Closed Date]],1))</f>
        <v>44885</v>
      </c>
    </row>
    <row r="161" spans="1:18" x14ac:dyDescent="0.25">
      <c r="A161" t="s">
        <v>68</v>
      </c>
      <c r="B161" s="6">
        <v>75248</v>
      </c>
      <c r="E161" t="s">
        <v>278</v>
      </c>
      <c r="F161" t="s">
        <v>23</v>
      </c>
      <c r="G161">
        <v>3</v>
      </c>
      <c r="H161" t="s">
        <v>32</v>
      </c>
      <c r="I161" t="s">
        <v>34</v>
      </c>
      <c r="K161" s="7">
        <v>44848</v>
      </c>
      <c r="L161" t="s">
        <v>21</v>
      </c>
      <c r="Q161" s="7"/>
      <c r="R161" s="7" t="str">
        <f>IF(EDATE(October[[#This Row],[Closed Date]],1)=31,"",EDATE(October[[#This Row],[Closed Date]],1))</f>
        <v/>
      </c>
    </row>
    <row r="162" spans="1:18" x14ac:dyDescent="0.25">
      <c r="A162" t="s">
        <v>79</v>
      </c>
      <c r="B162" s="6">
        <v>75218</v>
      </c>
      <c r="E162" t="s">
        <v>314</v>
      </c>
      <c r="F162" t="s">
        <v>22</v>
      </c>
      <c r="G162">
        <v>4</v>
      </c>
      <c r="H162" t="s">
        <v>32</v>
      </c>
      <c r="I162" t="s">
        <v>34</v>
      </c>
      <c r="K162" s="7">
        <v>44848</v>
      </c>
      <c r="L162" t="s">
        <v>21</v>
      </c>
      <c r="Q162" s="7"/>
      <c r="R162" s="7" t="str">
        <f>IF(EDATE(October[[#This Row],[Closed Date]],1)=31,"",EDATE(October[[#This Row],[Closed Date]],1))</f>
        <v/>
      </c>
    </row>
    <row r="163" spans="1:18" x14ac:dyDescent="0.25">
      <c r="A163" t="s">
        <v>154</v>
      </c>
      <c r="B163" s="6">
        <v>75223</v>
      </c>
      <c r="E163" t="s">
        <v>277</v>
      </c>
      <c r="F163" t="s">
        <v>23</v>
      </c>
      <c r="G163">
        <v>8</v>
      </c>
      <c r="H163" t="s">
        <v>32</v>
      </c>
      <c r="I163" t="s">
        <v>34</v>
      </c>
      <c r="K163" s="7">
        <v>44848</v>
      </c>
      <c r="L163" t="s">
        <v>21</v>
      </c>
      <c r="Q163" s="7"/>
      <c r="R163" s="7" t="str">
        <f>IF(EDATE(October[[#This Row],[Closed Date]],1)=31,"",EDATE(October[[#This Row],[Closed Date]],1))</f>
        <v/>
      </c>
    </row>
    <row r="164" spans="1:18" x14ac:dyDescent="0.25">
      <c r="A164" t="s">
        <v>82</v>
      </c>
      <c r="B164" s="6">
        <v>75240</v>
      </c>
      <c r="E164" t="s">
        <v>286</v>
      </c>
      <c r="F164" t="s">
        <v>22</v>
      </c>
      <c r="G164">
        <v>4</v>
      </c>
      <c r="H164" t="s">
        <v>28</v>
      </c>
      <c r="I164" t="s">
        <v>33</v>
      </c>
      <c r="K164" s="7">
        <v>44848</v>
      </c>
      <c r="L164" t="s">
        <v>21</v>
      </c>
      <c r="M164">
        <v>12</v>
      </c>
      <c r="Q164" s="7"/>
      <c r="R164" s="7" t="str">
        <f>IF(EDATE(October[[#This Row],[Closed Date]],1)=31,"",EDATE(October[[#This Row],[Closed Date]],1))</f>
        <v/>
      </c>
    </row>
    <row r="165" spans="1:18" x14ac:dyDescent="0.25">
      <c r="A165" t="s">
        <v>211</v>
      </c>
      <c r="B165" s="6">
        <v>75226</v>
      </c>
      <c r="E165" t="s">
        <v>293</v>
      </c>
      <c r="F165" t="s">
        <v>23</v>
      </c>
      <c r="G165">
        <v>13</v>
      </c>
      <c r="H165" t="s">
        <v>28</v>
      </c>
      <c r="I165" t="s">
        <v>31</v>
      </c>
      <c r="K165" s="7">
        <v>44848</v>
      </c>
      <c r="L165" t="s">
        <v>20</v>
      </c>
      <c r="Q165" s="7">
        <f>K165</f>
        <v>44848</v>
      </c>
      <c r="R165" s="7">
        <f>IF(EDATE(October[[#This Row],[Closed Date]],1)=31,"",EDATE(October[[#This Row],[Closed Date]],1))</f>
        <v>44879</v>
      </c>
    </row>
    <row r="166" spans="1:18" x14ac:dyDescent="0.25">
      <c r="A166" t="s">
        <v>238</v>
      </c>
      <c r="B166" s="6">
        <v>75201</v>
      </c>
      <c r="E166" t="s">
        <v>288</v>
      </c>
      <c r="F166" t="s">
        <v>22</v>
      </c>
      <c r="G166">
        <v>1</v>
      </c>
      <c r="H166" t="s">
        <v>32</v>
      </c>
      <c r="I166" t="s">
        <v>34</v>
      </c>
      <c r="J166" t="s">
        <v>52</v>
      </c>
      <c r="K166" s="7">
        <v>44849</v>
      </c>
      <c r="L166" t="s">
        <v>21</v>
      </c>
      <c r="Q166" s="7"/>
      <c r="R166" s="7" t="str">
        <f>IF(EDATE(October[[#This Row],[Closed Date]],1)=31,"",EDATE(October[[#This Row],[Closed Date]],1))</f>
        <v/>
      </c>
    </row>
    <row r="167" spans="1:18" x14ac:dyDescent="0.25">
      <c r="A167" t="s">
        <v>258</v>
      </c>
      <c r="B167" s="6">
        <v>75231</v>
      </c>
      <c r="E167" t="s">
        <v>287</v>
      </c>
      <c r="F167" t="s">
        <v>22</v>
      </c>
      <c r="G167">
        <v>4</v>
      </c>
      <c r="H167" t="s">
        <v>28</v>
      </c>
      <c r="I167" t="s">
        <v>33</v>
      </c>
      <c r="J167" t="s">
        <v>42</v>
      </c>
      <c r="K167" s="7">
        <v>44849</v>
      </c>
      <c r="L167" t="s">
        <v>21</v>
      </c>
      <c r="M167">
        <v>16</v>
      </c>
      <c r="Q167" s="7"/>
      <c r="R167" s="7" t="str">
        <f>IF(EDATE(October[[#This Row],[Closed Date]],1)=31,"",EDATE(October[[#This Row],[Closed Date]],1))</f>
        <v/>
      </c>
    </row>
    <row r="168" spans="1:18" x14ac:dyDescent="0.25">
      <c r="A168" t="s">
        <v>130</v>
      </c>
      <c r="B168" s="6">
        <v>75219</v>
      </c>
      <c r="E168" t="s">
        <v>285</v>
      </c>
      <c r="F168" t="s">
        <v>23</v>
      </c>
      <c r="G168">
        <v>1</v>
      </c>
      <c r="H168" t="s">
        <v>28</v>
      </c>
      <c r="I168" t="s">
        <v>33</v>
      </c>
      <c r="J168" t="s">
        <v>42</v>
      </c>
      <c r="K168" s="7">
        <v>44849</v>
      </c>
      <c r="L168" t="s">
        <v>20</v>
      </c>
      <c r="M168">
        <v>31</v>
      </c>
      <c r="N168" t="s">
        <v>45</v>
      </c>
      <c r="O168">
        <v>50</v>
      </c>
      <c r="P168">
        <v>300</v>
      </c>
      <c r="Q168" s="7">
        <f>K168+6</f>
        <v>44855</v>
      </c>
      <c r="R168" s="7">
        <f>IF(EDATE(October[[#This Row],[Closed Date]],1)=31,"",EDATE(October[[#This Row],[Closed Date]],1))</f>
        <v>44886</v>
      </c>
    </row>
    <row r="169" spans="1:18" x14ac:dyDescent="0.25">
      <c r="A169" t="s">
        <v>258</v>
      </c>
      <c r="B169" s="6">
        <v>75231</v>
      </c>
      <c r="E169" t="s">
        <v>289</v>
      </c>
      <c r="F169" t="s">
        <v>22</v>
      </c>
      <c r="G169">
        <v>8</v>
      </c>
      <c r="H169" t="s">
        <v>28</v>
      </c>
      <c r="I169" t="s">
        <v>33</v>
      </c>
      <c r="J169" t="s">
        <v>40</v>
      </c>
      <c r="K169" s="7">
        <v>44849</v>
      </c>
      <c r="L169" t="s">
        <v>20</v>
      </c>
      <c r="M169">
        <v>27</v>
      </c>
      <c r="N169" t="s">
        <v>45</v>
      </c>
      <c r="O169">
        <v>53</v>
      </c>
      <c r="P169">
        <v>400</v>
      </c>
      <c r="Q169" s="7">
        <f>K169+9</f>
        <v>44858</v>
      </c>
      <c r="R169" s="7">
        <f>IF(EDATE(October[[#This Row],[Closed Date]],1)=31,"",EDATE(October[[#This Row],[Closed Date]],1))</f>
        <v>44889</v>
      </c>
    </row>
    <row r="170" spans="1:18" x14ac:dyDescent="0.25">
      <c r="A170" s="13" t="s">
        <v>206</v>
      </c>
      <c r="B170" s="6">
        <v>75226</v>
      </c>
      <c r="E170" t="s">
        <v>288</v>
      </c>
      <c r="F170" t="s">
        <v>23</v>
      </c>
      <c r="G170">
        <v>1</v>
      </c>
      <c r="H170" t="s">
        <v>28</v>
      </c>
      <c r="I170" t="s">
        <v>53</v>
      </c>
      <c r="J170" t="s">
        <v>40</v>
      </c>
      <c r="K170" s="7">
        <v>44849</v>
      </c>
      <c r="L170" t="s">
        <v>20</v>
      </c>
      <c r="M170">
        <v>36</v>
      </c>
      <c r="N170" t="s">
        <v>54</v>
      </c>
      <c r="O170">
        <v>107</v>
      </c>
      <c r="P170">
        <v>35</v>
      </c>
      <c r="Q170" s="7">
        <f>K170+5</f>
        <v>44854</v>
      </c>
      <c r="R170" s="7">
        <f>IF(EDATE(October[[#This Row],[Closed Date]],1)=31,"",EDATE(October[[#This Row],[Closed Date]],1))</f>
        <v>44885</v>
      </c>
    </row>
    <row r="171" spans="1:18" x14ac:dyDescent="0.25">
      <c r="A171" t="s">
        <v>220</v>
      </c>
      <c r="B171" s="6">
        <v>75203</v>
      </c>
      <c r="E171" t="s">
        <v>280</v>
      </c>
      <c r="F171" t="s">
        <v>22</v>
      </c>
      <c r="G171">
        <v>4</v>
      </c>
      <c r="H171" t="s">
        <v>28</v>
      </c>
      <c r="I171" t="s">
        <v>33</v>
      </c>
      <c r="J171" t="s">
        <v>36</v>
      </c>
      <c r="K171" s="7">
        <v>44849</v>
      </c>
      <c r="L171" t="s">
        <v>20</v>
      </c>
      <c r="M171">
        <v>29</v>
      </c>
      <c r="N171" t="s">
        <v>55</v>
      </c>
      <c r="O171">
        <v>84</v>
      </c>
      <c r="P171">
        <v>150</v>
      </c>
      <c r="Q171" s="7">
        <f>K171+6</f>
        <v>44855</v>
      </c>
      <c r="R171" s="7">
        <f>IF(EDATE(October[[#This Row],[Closed Date]],1)=31,"",EDATE(October[[#This Row],[Closed Date]],1))</f>
        <v>44886</v>
      </c>
    </row>
    <row r="172" spans="1:18" x14ac:dyDescent="0.25">
      <c r="A172" t="s">
        <v>114</v>
      </c>
      <c r="B172" s="6">
        <v>75218</v>
      </c>
      <c r="E172" t="s">
        <v>295</v>
      </c>
      <c r="F172" t="s">
        <v>22</v>
      </c>
      <c r="G172">
        <v>3</v>
      </c>
      <c r="H172" t="s">
        <v>28</v>
      </c>
      <c r="I172" t="s">
        <v>33</v>
      </c>
      <c r="J172" t="s">
        <v>38</v>
      </c>
      <c r="K172" s="7">
        <v>44849</v>
      </c>
      <c r="L172" t="s">
        <v>21</v>
      </c>
      <c r="M172">
        <v>21</v>
      </c>
      <c r="Q172" s="7"/>
      <c r="R172" s="7" t="str">
        <f>IF(EDATE(October[[#This Row],[Closed Date]],1)=31,"",EDATE(October[[#This Row],[Closed Date]],1))</f>
        <v/>
      </c>
    </row>
    <row r="173" spans="1:18" x14ac:dyDescent="0.25">
      <c r="A173" t="s">
        <v>88</v>
      </c>
      <c r="B173" s="6">
        <v>75240</v>
      </c>
      <c r="E173" t="s">
        <v>266</v>
      </c>
      <c r="F173" t="s">
        <v>22</v>
      </c>
      <c r="G173">
        <v>4</v>
      </c>
      <c r="H173" t="s">
        <v>30</v>
      </c>
      <c r="I173" t="s">
        <v>31</v>
      </c>
      <c r="K173" s="7">
        <v>44849</v>
      </c>
      <c r="L173" t="s">
        <v>20</v>
      </c>
      <c r="Q173" s="7">
        <f>K173</f>
        <v>44849</v>
      </c>
      <c r="R173" s="7">
        <f>IF(EDATE(October[[#This Row],[Closed Date]],1)=31,"",EDATE(October[[#This Row],[Closed Date]],1))</f>
        <v>44880</v>
      </c>
    </row>
    <row r="174" spans="1:18" x14ac:dyDescent="0.25">
      <c r="A174" t="s">
        <v>105</v>
      </c>
      <c r="B174" s="6">
        <v>75201</v>
      </c>
      <c r="E174" t="s">
        <v>286</v>
      </c>
      <c r="F174" t="s">
        <v>23</v>
      </c>
      <c r="G174">
        <v>3</v>
      </c>
      <c r="H174" t="s">
        <v>29</v>
      </c>
      <c r="I174" t="s">
        <v>34</v>
      </c>
      <c r="K174" s="7">
        <v>44849</v>
      </c>
      <c r="L174" t="s">
        <v>21</v>
      </c>
      <c r="Q174" s="7"/>
      <c r="R174" s="7" t="str">
        <f>IF(EDATE(October[[#This Row],[Closed Date]],1)=31,"",EDATE(October[[#This Row],[Closed Date]],1))</f>
        <v/>
      </c>
    </row>
    <row r="175" spans="1:18" x14ac:dyDescent="0.25">
      <c r="A175" t="s">
        <v>66</v>
      </c>
      <c r="B175" s="6">
        <v>75240</v>
      </c>
      <c r="E175" t="s">
        <v>286</v>
      </c>
      <c r="F175" t="s">
        <v>22</v>
      </c>
      <c r="G175">
        <v>5</v>
      </c>
      <c r="H175" t="s">
        <v>32</v>
      </c>
      <c r="I175" t="s">
        <v>31</v>
      </c>
      <c r="K175" s="7">
        <v>44849</v>
      </c>
      <c r="L175" t="s">
        <v>20</v>
      </c>
      <c r="Q175" s="7">
        <f>K175</f>
        <v>44849</v>
      </c>
      <c r="R175" s="7">
        <f>IF(EDATE(October[[#This Row],[Closed Date]],1)=31,"",EDATE(October[[#This Row],[Closed Date]],1))</f>
        <v>44880</v>
      </c>
    </row>
    <row r="176" spans="1:18" x14ac:dyDescent="0.25">
      <c r="A176" t="s">
        <v>86</v>
      </c>
      <c r="B176" s="6">
        <v>75231</v>
      </c>
      <c r="E176" t="s">
        <v>317</v>
      </c>
      <c r="F176" t="s">
        <v>22</v>
      </c>
      <c r="G176">
        <v>1</v>
      </c>
      <c r="H176" t="s">
        <v>28</v>
      </c>
      <c r="I176" t="s">
        <v>33</v>
      </c>
      <c r="K176" s="7">
        <v>44849</v>
      </c>
      <c r="L176" t="s">
        <v>21</v>
      </c>
      <c r="M176">
        <v>22</v>
      </c>
      <c r="Q176" s="7"/>
      <c r="R176" s="7" t="str">
        <f>IF(EDATE(October[[#This Row],[Closed Date]],1)=31,"",EDATE(October[[#This Row],[Closed Date]],1))</f>
        <v/>
      </c>
    </row>
    <row r="177" spans="1:18" x14ac:dyDescent="0.25">
      <c r="A177" t="s">
        <v>89</v>
      </c>
      <c r="B177" s="6">
        <v>75203</v>
      </c>
      <c r="E177" t="s">
        <v>296</v>
      </c>
      <c r="F177" t="s">
        <v>22</v>
      </c>
      <c r="G177">
        <v>7</v>
      </c>
      <c r="H177" t="s">
        <v>28</v>
      </c>
      <c r="I177" t="s">
        <v>33</v>
      </c>
      <c r="K177" s="7">
        <v>44849</v>
      </c>
      <c r="L177" t="s">
        <v>21</v>
      </c>
      <c r="M177">
        <v>9</v>
      </c>
      <c r="Q177" s="7"/>
      <c r="R177" s="7" t="str">
        <f>IF(EDATE(October[[#This Row],[Closed Date]],1)=31,"",EDATE(October[[#This Row],[Closed Date]],1))</f>
        <v/>
      </c>
    </row>
    <row r="178" spans="1:18" x14ac:dyDescent="0.25">
      <c r="A178" t="s">
        <v>135</v>
      </c>
      <c r="B178" s="6">
        <v>75253</v>
      </c>
      <c r="E178" t="s">
        <v>273</v>
      </c>
      <c r="F178" t="s">
        <v>23</v>
      </c>
      <c r="G178">
        <v>4</v>
      </c>
      <c r="H178" t="s">
        <v>28</v>
      </c>
      <c r="I178" t="s">
        <v>33</v>
      </c>
      <c r="K178" s="7">
        <v>44849</v>
      </c>
      <c r="L178" t="s">
        <v>21</v>
      </c>
      <c r="M178">
        <v>21</v>
      </c>
      <c r="Q178" s="7"/>
      <c r="R178" s="7" t="str">
        <f>IF(EDATE(October[[#This Row],[Closed Date]],1)=31,"",EDATE(October[[#This Row],[Closed Date]],1))</f>
        <v/>
      </c>
    </row>
    <row r="179" spans="1:18" x14ac:dyDescent="0.25">
      <c r="A179" t="s">
        <v>143</v>
      </c>
      <c r="B179" s="6">
        <v>75218</v>
      </c>
      <c r="E179" t="s">
        <v>303</v>
      </c>
      <c r="F179" t="s">
        <v>22</v>
      </c>
      <c r="G179">
        <v>2</v>
      </c>
      <c r="H179" t="s">
        <v>28</v>
      </c>
      <c r="I179" t="s">
        <v>33</v>
      </c>
      <c r="K179" s="7">
        <v>44849</v>
      </c>
      <c r="L179" t="s">
        <v>21</v>
      </c>
      <c r="M179">
        <v>15</v>
      </c>
      <c r="Q179" s="7"/>
      <c r="R179" s="7" t="str">
        <f>IF(EDATE(October[[#This Row],[Closed Date]],1)=31,"",EDATE(October[[#This Row],[Closed Date]],1))</f>
        <v/>
      </c>
    </row>
    <row r="180" spans="1:18" x14ac:dyDescent="0.25">
      <c r="A180" t="s">
        <v>173</v>
      </c>
      <c r="B180" s="6">
        <v>75228</v>
      </c>
      <c r="E180" t="s">
        <v>273</v>
      </c>
      <c r="F180" t="s">
        <v>23</v>
      </c>
      <c r="G180">
        <v>2</v>
      </c>
      <c r="H180" t="s">
        <v>28</v>
      </c>
      <c r="I180" t="s">
        <v>33</v>
      </c>
      <c r="K180" s="7">
        <v>44849</v>
      </c>
      <c r="L180" t="s">
        <v>21</v>
      </c>
      <c r="M180">
        <v>13</v>
      </c>
      <c r="Q180" s="7"/>
      <c r="R180" s="7" t="str">
        <f>IF(EDATE(October[[#This Row],[Closed Date]],1)=31,"",EDATE(October[[#This Row],[Closed Date]],1))</f>
        <v/>
      </c>
    </row>
    <row r="181" spans="1:18" x14ac:dyDescent="0.25">
      <c r="A181" s="13" t="s">
        <v>57</v>
      </c>
      <c r="B181" s="6">
        <v>75224</v>
      </c>
      <c r="E181" t="s">
        <v>289</v>
      </c>
      <c r="F181" t="s">
        <v>23</v>
      </c>
      <c r="G181">
        <v>1</v>
      </c>
      <c r="H181" t="s">
        <v>28</v>
      </c>
      <c r="I181" t="s">
        <v>53</v>
      </c>
      <c r="K181" s="7">
        <v>44849</v>
      </c>
      <c r="L181" t="s">
        <v>21</v>
      </c>
      <c r="M181">
        <v>25</v>
      </c>
      <c r="Q181" s="7"/>
      <c r="R181" s="7" t="str">
        <f>IF(EDATE(October[[#This Row],[Closed Date]],1)=31,"",EDATE(October[[#This Row],[Closed Date]],1))</f>
        <v/>
      </c>
    </row>
    <row r="182" spans="1:18" x14ac:dyDescent="0.25">
      <c r="A182" t="s">
        <v>156</v>
      </c>
      <c r="B182" s="6">
        <v>75208</v>
      </c>
      <c r="E182" t="s">
        <v>283</v>
      </c>
      <c r="F182" t="s">
        <v>23</v>
      </c>
      <c r="G182">
        <v>2</v>
      </c>
      <c r="H182" t="s">
        <v>32</v>
      </c>
      <c r="I182" t="s">
        <v>31</v>
      </c>
      <c r="J182" t="s">
        <v>52</v>
      </c>
      <c r="K182" s="7">
        <v>44850</v>
      </c>
      <c r="L182" t="s">
        <v>20</v>
      </c>
      <c r="N182" t="s">
        <v>47</v>
      </c>
      <c r="Q182" s="7">
        <f>K182</f>
        <v>44850</v>
      </c>
      <c r="R182" s="7">
        <f>IF(EDATE(October[[#This Row],[Closed Date]],1)=31,"",EDATE(October[[#This Row],[Closed Date]],1))</f>
        <v>44881</v>
      </c>
    </row>
    <row r="183" spans="1:18" x14ac:dyDescent="0.25">
      <c r="A183" t="s">
        <v>164</v>
      </c>
      <c r="B183" s="6">
        <v>75240</v>
      </c>
      <c r="E183" t="s">
        <v>283</v>
      </c>
      <c r="F183" t="s">
        <v>22</v>
      </c>
      <c r="G183">
        <v>4</v>
      </c>
      <c r="H183" t="s">
        <v>28</v>
      </c>
      <c r="I183" t="s">
        <v>31</v>
      </c>
      <c r="J183" t="s">
        <v>41</v>
      </c>
      <c r="K183" s="7">
        <v>44850</v>
      </c>
      <c r="L183" t="s">
        <v>20</v>
      </c>
      <c r="Q183" s="7">
        <f>K183</f>
        <v>44850</v>
      </c>
      <c r="R183" s="7">
        <f>IF(EDATE(October[[#This Row],[Closed Date]],1)=31,"",EDATE(October[[#This Row],[Closed Date]],1))</f>
        <v>44881</v>
      </c>
    </row>
    <row r="184" spans="1:18" x14ac:dyDescent="0.25">
      <c r="A184" s="13" t="s">
        <v>183</v>
      </c>
      <c r="B184" s="6">
        <v>75253</v>
      </c>
      <c r="E184" t="s">
        <v>265</v>
      </c>
      <c r="F184" t="s">
        <v>22</v>
      </c>
      <c r="G184">
        <v>4</v>
      </c>
      <c r="H184" t="s">
        <v>28</v>
      </c>
      <c r="I184" t="s">
        <v>53</v>
      </c>
      <c r="J184" t="s">
        <v>41</v>
      </c>
      <c r="K184" s="7">
        <v>44850</v>
      </c>
      <c r="L184" t="s">
        <v>21</v>
      </c>
      <c r="M184">
        <v>19</v>
      </c>
      <c r="Q184" s="7"/>
      <c r="R184" s="7" t="str">
        <f>IF(EDATE(October[[#This Row],[Closed Date]],1)=31,"",EDATE(October[[#This Row],[Closed Date]],1))</f>
        <v/>
      </c>
    </row>
    <row r="185" spans="1:18" x14ac:dyDescent="0.25">
      <c r="A185" s="13" t="s">
        <v>128</v>
      </c>
      <c r="B185" s="6">
        <v>75254</v>
      </c>
      <c r="E185" t="s">
        <v>272</v>
      </c>
      <c r="F185" t="s">
        <v>23</v>
      </c>
      <c r="G185">
        <v>6</v>
      </c>
      <c r="H185" t="s">
        <v>28</v>
      </c>
      <c r="I185" t="s">
        <v>53</v>
      </c>
      <c r="J185" t="s">
        <v>42</v>
      </c>
      <c r="K185" s="7">
        <v>44850</v>
      </c>
      <c r="L185" t="s">
        <v>21</v>
      </c>
      <c r="M185">
        <v>21</v>
      </c>
      <c r="Q185" s="7"/>
      <c r="R185" s="7" t="str">
        <f>IF(EDATE(October[[#This Row],[Closed Date]],1)=31,"",EDATE(October[[#This Row],[Closed Date]],1))</f>
        <v/>
      </c>
    </row>
    <row r="186" spans="1:18" x14ac:dyDescent="0.25">
      <c r="A186" t="s">
        <v>170</v>
      </c>
      <c r="B186" s="6">
        <v>75237</v>
      </c>
      <c r="E186" t="s">
        <v>297</v>
      </c>
      <c r="F186" t="s">
        <v>22</v>
      </c>
      <c r="G186">
        <v>8</v>
      </c>
      <c r="H186" t="s">
        <v>28</v>
      </c>
      <c r="I186" t="s">
        <v>33</v>
      </c>
      <c r="J186" t="s">
        <v>39</v>
      </c>
      <c r="K186" s="7">
        <v>44850</v>
      </c>
      <c r="L186" t="s">
        <v>21</v>
      </c>
      <c r="M186">
        <v>22</v>
      </c>
      <c r="Q186" s="7"/>
      <c r="R186" s="7" t="str">
        <f>IF(EDATE(October[[#This Row],[Closed Date]],1)=31,"",EDATE(October[[#This Row],[Closed Date]],1))</f>
        <v/>
      </c>
    </row>
    <row r="187" spans="1:18" x14ac:dyDescent="0.25">
      <c r="A187" t="s">
        <v>230</v>
      </c>
      <c r="B187" s="6">
        <v>75220</v>
      </c>
      <c r="E187" t="s">
        <v>273</v>
      </c>
      <c r="F187" t="s">
        <v>22</v>
      </c>
      <c r="G187">
        <v>3</v>
      </c>
      <c r="H187" t="s">
        <v>28</v>
      </c>
      <c r="I187" t="s">
        <v>33</v>
      </c>
      <c r="J187" t="s">
        <v>40</v>
      </c>
      <c r="K187" s="7">
        <v>44850</v>
      </c>
      <c r="L187" t="s">
        <v>21</v>
      </c>
      <c r="M187">
        <v>17</v>
      </c>
      <c r="Q187" s="7"/>
      <c r="R187" s="7" t="str">
        <f>IF(EDATE(October[[#This Row],[Closed Date]],1)=31,"",EDATE(October[[#This Row],[Closed Date]],1))</f>
        <v/>
      </c>
    </row>
    <row r="188" spans="1:18" x14ac:dyDescent="0.25">
      <c r="A188" t="s">
        <v>248</v>
      </c>
      <c r="B188" s="6">
        <v>75224</v>
      </c>
      <c r="E188" t="s">
        <v>287</v>
      </c>
      <c r="F188" t="s">
        <v>23</v>
      </c>
      <c r="G188">
        <v>5</v>
      </c>
      <c r="H188" t="s">
        <v>28</v>
      </c>
      <c r="I188" t="s">
        <v>33</v>
      </c>
      <c r="J188" t="s">
        <v>40</v>
      </c>
      <c r="K188" s="7">
        <v>44850</v>
      </c>
      <c r="L188" t="s">
        <v>20</v>
      </c>
      <c r="M188">
        <v>29</v>
      </c>
      <c r="N188" t="s">
        <v>56</v>
      </c>
      <c r="O188">
        <v>63</v>
      </c>
      <c r="P188">
        <v>400</v>
      </c>
      <c r="Q188" s="7">
        <f>K188+5</f>
        <v>44855</v>
      </c>
      <c r="R188" s="7">
        <f>IF(EDATE(October[[#This Row],[Closed Date]],1)=31,"",EDATE(October[[#This Row],[Closed Date]],1))</f>
        <v>44886</v>
      </c>
    </row>
    <row r="189" spans="1:18" x14ac:dyDescent="0.25">
      <c r="A189" t="s">
        <v>145</v>
      </c>
      <c r="B189" s="6">
        <v>75254</v>
      </c>
      <c r="E189" t="s">
        <v>284</v>
      </c>
      <c r="F189" t="s">
        <v>22</v>
      </c>
      <c r="G189">
        <v>4</v>
      </c>
      <c r="H189" t="s">
        <v>30</v>
      </c>
      <c r="I189" t="s">
        <v>35</v>
      </c>
      <c r="K189" s="7">
        <v>44850</v>
      </c>
      <c r="L189" t="s">
        <v>21</v>
      </c>
      <c r="M189">
        <v>33</v>
      </c>
      <c r="Q189" s="7"/>
      <c r="R189" s="7" t="str">
        <f>IF(EDATE(October[[#This Row],[Closed Date]],1)=31,"",EDATE(October[[#This Row],[Closed Date]],1))</f>
        <v/>
      </c>
    </row>
    <row r="190" spans="1:18" x14ac:dyDescent="0.25">
      <c r="A190" s="13" t="s">
        <v>107</v>
      </c>
      <c r="B190" s="6">
        <v>75217</v>
      </c>
      <c r="E190" t="s">
        <v>275</v>
      </c>
      <c r="F190" t="s">
        <v>23</v>
      </c>
      <c r="G190">
        <v>13</v>
      </c>
      <c r="H190" t="s">
        <v>29</v>
      </c>
      <c r="I190" t="s">
        <v>31</v>
      </c>
      <c r="K190" s="7">
        <v>44850</v>
      </c>
      <c r="L190" t="s">
        <v>20</v>
      </c>
      <c r="Q190" s="7">
        <f>K190</f>
        <v>44850</v>
      </c>
      <c r="R190" s="7">
        <f>IF(EDATE(October[[#This Row],[Closed Date]],1)=31,"",EDATE(October[[#This Row],[Closed Date]],1))</f>
        <v>44881</v>
      </c>
    </row>
    <row r="191" spans="1:18" x14ac:dyDescent="0.25">
      <c r="A191" s="13" t="s">
        <v>157</v>
      </c>
      <c r="B191" s="6">
        <v>75208</v>
      </c>
      <c r="E191" t="s">
        <v>267</v>
      </c>
      <c r="F191" t="s">
        <v>22</v>
      </c>
      <c r="G191">
        <v>4</v>
      </c>
      <c r="H191" t="s">
        <v>29</v>
      </c>
      <c r="I191" t="s">
        <v>31</v>
      </c>
      <c r="K191" s="7">
        <v>44850</v>
      </c>
      <c r="L191" t="s">
        <v>20</v>
      </c>
      <c r="Q191" s="7">
        <f>K191</f>
        <v>44850</v>
      </c>
      <c r="R191" s="7">
        <f>IF(EDATE(October[[#This Row],[Closed Date]],1)=31,"",EDATE(October[[#This Row],[Closed Date]],1))</f>
        <v>44881</v>
      </c>
    </row>
    <row r="192" spans="1:18" x14ac:dyDescent="0.25">
      <c r="A192" s="13" t="s">
        <v>59</v>
      </c>
      <c r="B192" s="6">
        <v>75211</v>
      </c>
      <c r="E192" t="s">
        <v>276</v>
      </c>
      <c r="F192" t="s">
        <v>22</v>
      </c>
      <c r="G192">
        <v>0.75</v>
      </c>
      <c r="H192" t="s">
        <v>28</v>
      </c>
      <c r="I192" t="s">
        <v>31</v>
      </c>
      <c r="K192" s="7">
        <v>44850</v>
      </c>
      <c r="L192" t="s">
        <v>20</v>
      </c>
      <c r="Q192" s="7">
        <f>K192</f>
        <v>44850</v>
      </c>
      <c r="R192" s="7">
        <f>IF(EDATE(October[[#This Row],[Closed Date]],1)=31,"",EDATE(October[[#This Row],[Closed Date]],1))</f>
        <v>44881</v>
      </c>
    </row>
    <row r="193" spans="1:18" x14ac:dyDescent="0.25">
      <c r="A193" s="13" t="s">
        <v>87</v>
      </c>
      <c r="B193" s="6">
        <v>75201</v>
      </c>
      <c r="E193" t="s">
        <v>278</v>
      </c>
      <c r="F193" t="s">
        <v>22</v>
      </c>
      <c r="G193">
        <v>3</v>
      </c>
      <c r="H193" t="s">
        <v>28</v>
      </c>
      <c r="I193" t="s">
        <v>53</v>
      </c>
      <c r="K193" s="7">
        <v>44850</v>
      </c>
      <c r="L193" t="s">
        <v>21</v>
      </c>
      <c r="M193">
        <v>23</v>
      </c>
      <c r="Q193" s="7"/>
      <c r="R193" s="7" t="str">
        <f>IF(EDATE(October[[#This Row],[Closed Date]],1)=31,"",EDATE(October[[#This Row],[Closed Date]],1))</f>
        <v/>
      </c>
    </row>
    <row r="194" spans="1:18" x14ac:dyDescent="0.25">
      <c r="A194" s="13" t="s">
        <v>107</v>
      </c>
      <c r="B194" s="6">
        <v>75201</v>
      </c>
      <c r="E194" t="s">
        <v>292</v>
      </c>
      <c r="F194" t="s">
        <v>23</v>
      </c>
      <c r="G194">
        <v>3</v>
      </c>
      <c r="H194" t="s">
        <v>28</v>
      </c>
      <c r="I194" t="s">
        <v>31</v>
      </c>
      <c r="J194" t="s">
        <v>40</v>
      </c>
      <c r="K194" s="7">
        <v>44851</v>
      </c>
      <c r="L194" t="s">
        <v>20</v>
      </c>
      <c r="Q194" s="7">
        <f>K194</f>
        <v>44851</v>
      </c>
      <c r="R194" s="7">
        <f>IF(EDATE(October[[#This Row],[Closed Date]],1)=31,"",EDATE(October[[#This Row],[Closed Date]],1))</f>
        <v>44882</v>
      </c>
    </row>
    <row r="195" spans="1:18" x14ac:dyDescent="0.25">
      <c r="A195" t="s">
        <v>263</v>
      </c>
      <c r="B195" s="6">
        <v>75219</v>
      </c>
      <c r="E195" t="s">
        <v>280</v>
      </c>
      <c r="F195" t="s">
        <v>23</v>
      </c>
      <c r="G195">
        <v>7</v>
      </c>
      <c r="H195" t="s">
        <v>28</v>
      </c>
      <c r="I195" t="s">
        <v>33</v>
      </c>
      <c r="J195" t="s">
        <v>36</v>
      </c>
      <c r="K195" s="7">
        <v>44851</v>
      </c>
      <c r="L195" t="s">
        <v>21</v>
      </c>
      <c r="M195">
        <v>19</v>
      </c>
      <c r="Q195" s="7"/>
      <c r="R195" s="7" t="str">
        <f>IF(EDATE(October[[#This Row],[Closed Date]],1)=31,"",EDATE(October[[#This Row],[Closed Date]],1))</f>
        <v/>
      </c>
    </row>
    <row r="196" spans="1:18" x14ac:dyDescent="0.25">
      <c r="A196" t="s">
        <v>144</v>
      </c>
      <c r="B196" s="6">
        <v>75225</v>
      </c>
      <c r="E196" t="s">
        <v>270</v>
      </c>
      <c r="F196" t="s">
        <v>22</v>
      </c>
      <c r="G196">
        <v>3</v>
      </c>
      <c r="H196" t="s">
        <v>28</v>
      </c>
      <c r="I196" t="s">
        <v>33</v>
      </c>
      <c r="J196" t="s">
        <v>36</v>
      </c>
      <c r="K196" s="7">
        <v>44851</v>
      </c>
      <c r="L196" t="s">
        <v>21</v>
      </c>
      <c r="M196">
        <v>15</v>
      </c>
      <c r="Q196" s="7"/>
      <c r="R196" s="7" t="str">
        <f>IF(EDATE(October[[#This Row],[Closed Date]],1)=31,"",EDATE(October[[#This Row],[Closed Date]],1))</f>
        <v/>
      </c>
    </row>
    <row r="197" spans="1:18" x14ac:dyDescent="0.25">
      <c r="A197" t="s">
        <v>106</v>
      </c>
      <c r="B197" s="6">
        <v>75220</v>
      </c>
      <c r="E197" t="s">
        <v>281</v>
      </c>
      <c r="F197" t="s">
        <v>22</v>
      </c>
      <c r="G197">
        <v>2</v>
      </c>
      <c r="H197" t="s">
        <v>28</v>
      </c>
      <c r="I197" t="s">
        <v>31</v>
      </c>
      <c r="J197" t="s">
        <v>36</v>
      </c>
      <c r="K197" s="7">
        <v>44851</v>
      </c>
      <c r="L197" t="s">
        <v>20</v>
      </c>
      <c r="Q197" s="7">
        <f>K197</f>
        <v>44851</v>
      </c>
      <c r="R197" s="7">
        <f>IF(EDATE(October[[#This Row],[Closed Date]],1)=31,"",EDATE(October[[#This Row],[Closed Date]],1))</f>
        <v>44882</v>
      </c>
    </row>
    <row r="198" spans="1:18" x14ac:dyDescent="0.25">
      <c r="A198" s="13" t="s">
        <v>109</v>
      </c>
      <c r="B198" s="6">
        <v>75231</v>
      </c>
      <c r="E198" t="s">
        <v>274</v>
      </c>
      <c r="F198" t="s">
        <v>23</v>
      </c>
      <c r="G198">
        <v>2</v>
      </c>
      <c r="H198" t="s">
        <v>28</v>
      </c>
      <c r="I198" t="s">
        <v>53</v>
      </c>
      <c r="J198" t="s">
        <v>36</v>
      </c>
      <c r="K198" s="7">
        <v>44851</v>
      </c>
      <c r="L198" t="s">
        <v>21</v>
      </c>
      <c r="M198">
        <v>10</v>
      </c>
      <c r="Q198" s="7"/>
      <c r="R198" s="7" t="str">
        <f>IF(EDATE(October[[#This Row],[Closed Date]],1)=31,"",EDATE(October[[#This Row],[Closed Date]],1))</f>
        <v/>
      </c>
    </row>
    <row r="199" spans="1:18" x14ac:dyDescent="0.25">
      <c r="A199" s="13" t="s">
        <v>116</v>
      </c>
      <c r="B199" s="6">
        <v>75235</v>
      </c>
      <c r="E199" t="s">
        <v>308</v>
      </c>
      <c r="F199" t="s">
        <v>23</v>
      </c>
      <c r="G199">
        <v>7</v>
      </c>
      <c r="H199" t="s">
        <v>28</v>
      </c>
      <c r="I199" t="s">
        <v>53</v>
      </c>
      <c r="J199" t="s">
        <v>36</v>
      </c>
      <c r="K199" s="7">
        <v>44851</v>
      </c>
      <c r="L199" t="s">
        <v>20</v>
      </c>
      <c r="M199">
        <v>33</v>
      </c>
      <c r="N199" t="s">
        <v>54</v>
      </c>
      <c r="O199">
        <v>101</v>
      </c>
      <c r="P199">
        <v>30</v>
      </c>
      <c r="Q199" s="7">
        <f>K199+6</f>
        <v>44857</v>
      </c>
      <c r="R199" s="7">
        <f>IF(EDATE(October[[#This Row],[Closed Date]],1)=31,"",EDATE(October[[#This Row],[Closed Date]],1))</f>
        <v>44888</v>
      </c>
    </row>
    <row r="200" spans="1:18" x14ac:dyDescent="0.25">
      <c r="A200" t="s">
        <v>193</v>
      </c>
      <c r="B200" s="6">
        <v>75287</v>
      </c>
      <c r="E200" t="s">
        <v>290</v>
      </c>
      <c r="F200" t="s">
        <v>23</v>
      </c>
      <c r="G200">
        <v>2</v>
      </c>
      <c r="H200" t="s">
        <v>32</v>
      </c>
      <c r="I200" t="s">
        <v>31</v>
      </c>
      <c r="J200" t="s">
        <v>38</v>
      </c>
      <c r="K200" s="7">
        <v>44851</v>
      </c>
      <c r="L200" t="s">
        <v>20</v>
      </c>
      <c r="Q200" s="7">
        <f>K200+1</f>
        <v>44852</v>
      </c>
      <c r="R200" s="7">
        <f>IF(EDATE(October[[#This Row],[Closed Date]],1)=31,"",EDATE(October[[#This Row],[Closed Date]],1))</f>
        <v>44883</v>
      </c>
    </row>
    <row r="201" spans="1:18" x14ac:dyDescent="0.25">
      <c r="A201" t="s">
        <v>86</v>
      </c>
      <c r="B201" s="6">
        <v>75287</v>
      </c>
      <c r="E201" t="s">
        <v>294</v>
      </c>
      <c r="F201" t="s">
        <v>23</v>
      </c>
      <c r="G201">
        <v>1</v>
      </c>
      <c r="H201" t="s">
        <v>28</v>
      </c>
      <c r="I201" t="s">
        <v>31</v>
      </c>
      <c r="J201" t="s">
        <v>38</v>
      </c>
      <c r="K201" s="7">
        <v>44851</v>
      </c>
      <c r="L201" t="s">
        <v>20</v>
      </c>
      <c r="Q201" s="7">
        <f>K201</f>
        <v>44851</v>
      </c>
      <c r="R201" s="7">
        <f>IF(EDATE(October[[#This Row],[Closed Date]],1)=31,"",EDATE(October[[#This Row],[Closed Date]],1))</f>
        <v>44882</v>
      </c>
    </row>
    <row r="202" spans="1:18" x14ac:dyDescent="0.25">
      <c r="A202" s="13" t="s">
        <v>59</v>
      </c>
      <c r="B202" s="6">
        <v>75203</v>
      </c>
      <c r="E202" t="s">
        <v>312</v>
      </c>
      <c r="F202" t="s">
        <v>22</v>
      </c>
      <c r="G202">
        <v>1</v>
      </c>
      <c r="H202" t="s">
        <v>28</v>
      </c>
      <c r="I202" t="s">
        <v>53</v>
      </c>
      <c r="J202" t="s">
        <v>38</v>
      </c>
      <c r="K202" s="7">
        <v>44851</v>
      </c>
      <c r="L202" t="s">
        <v>20</v>
      </c>
      <c r="M202">
        <v>30</v>
      </c>
      <c r="N202" t="s">
        <v>54</v>
      </c>
      <c r="O202">
        <v>111</v>
      </c>
      <c r="P202">
        <v>50</v>
      </c>
      <c r="Q202" s="7">
        <f>K202+9</f>
        <v>44860</v>
      </c>
      <c r="R202" s="7">
        <f>IF(EDATE(October[[#This Row],[Closed Date]],1)=31,"",EDATE(October[[#This Row],[Closed Date]],1))</f>
        <v>44891</v>
      </c>
    </row>
    <row r="203" spans="1:18" x14ac:dyDescent="0.25">
      <c r="A203" s="13" t="s">
        <v>198</v>
      </c>
      <c r="B203" s="6">
        <v>75232</v>
      </c>
      <c r="E203" t="s">
        <v>269</v>
      </c>
      <c r="F203" t="s">
        <v>22</v>
      </c>
      <c r="G203">
        <v>4</v>
      </c>
      <c r="H203" t="s">
        <v>30</v>
      </c>
      <c r="I203" t="s">
        <v>35</v>
      </c>
      <c r="K203" s="7">
        <v>44851</v>
      </c>
      <c r="L203" t="s">
        <v>21</v>
      </c>
      <c r="M203">
        <v>26</v>
      </c>
      <c r="Q203" s="7"/>
      <c r="R203" s="7" t="str">
        <f>IF(EDATE(October[[#This Row],[Closed Date]],1)=31,"",EDATE(October[[#This Row],[Closed Date]],1))</f>
        <v/>
      </c>
    </row>
    <row r="204" spans="1:18" x14ac:dyDescent="0.25">
      <c r="A204" s="13" t="s">
        <v>108</v>
      </c>
      <c r="B204" s="6">
        <v>75219</v>
      </c>
      <c r="E204" t="s">
        <v>283</v>
      </c>
      <c r="F204" t="s">
        <v>23</v>
      </c>
      <c r="G204">
        <v>3</v>
      </c>
      <c r="H204" t="s">
        <v>32</v>
      </c>
      <c r="I204" t="s">
        <v>31</v>
      </c>
      <c r="K204" s="7">
        <v>44851</v>
      </c>
      <c r="L204" t="s">
        <v>20</v>
      </c>
      <c r="Q204" s="7">
        <f>K204</f>
        <v>44851</v>
      </c>
      <c r="R204" s="7">
        <f>IF(EDATE(October[[#This Row],[Closed Date]],1)=31,"",EDATE(October[[#This Row],[Closed Date]],1))</f>
        <v>44882</v>
      </c>
    </row>
    <row r="205" spans="1:18" x14ac:dyDescent="0.25">
      <c r="A205" t="s">
        <v>210</v>
      </c>
      <c r="B205" s="6">
        <v>75287</v>
      </c>
      <c r="E205" t="s">
        <v>304</v>
      </c>
      <c r="F205" t="s">
        <v>23</v>
      </c>
      <c r="G205">
        <v>1</v>
      </c>
      <c r="H205" t="s">
        <v>28</v>
      </c>
      <c r="I205" t="s">
        <v>33</v>
      </c>
      <c r="K205" s="7">
        <v>44851</v>
      </c>
      <c r="L205" t="s">
        <v>21</v>
      </c>
      <c r="M205">
        <v>21</v>
      </c>
      <c r="Q205" s="7"/>
      <c r="R205" s="7" t="str">
        <f>IF(EDATE(October[[#This Row],[Closed Date]],1)=31,"",EDATE(October[[#This Row],[Closed Date]],1))</f>
        <v/>
      </c>
    </row>
    <row r="206" spans="1:18" x14ac:dyDescent="0.25">
      <c r="A206" t="s">
        <v>157</v>
      </c>
      <c r="B206" s="6">
        <v>75241</v>
      </c>
      <c r="E206" t="s">
        <v>289</v>
      </c>
      <c r="F206" t="s">
        <v>22</v>
      </c>
      <c r="G206">
        <v>2</v>
      </c>
      <c r="H206" t="s">
        <v>28</v>
      </c>
      <c r="I206" t="s">
        <v>31</v>
      </c>
      <c r="J206" t="s">
        <v>52</v>
      </c>
      <c r="K206" s="7">
        <v>44852</v>
      </c>
      <c r="L206" t="s">
        <v>20</v>
      </c>
      <c r="Q206" s="7">
        <f>K206</f>
        <v>44852</v>
      </c>
      <c r="R206" s="7">
        <f>IF(EDATE(October[[#This Row],[Closed Date]],1)=31,"",EDATE(October[[#This Row],[Closed Date]],1))</f>
        <v>44883</v>
      </c>
    </row>
    <row r="207" spans="1:18" x14ac:dyDescent="0.25">
      <c r="A207" t="s">
        <v>177</v>
      </c>
      <c r="B207" s="6">
        <v>75218</v>
      </c>
      <c r="E207" t="s">
        <v>290</v>
      </c>
      <c r="F207" t="s">
        <v>23</v>
      </c>
      <c r="G207">
        <v>2</v>
      </c>
      <c r="H207" t="s">
        <v>28</v>
      </c>
      <c r="I207" t="s">
        <v>31</v>
      </c>
      <c r="J207" t="s">
        <v>41</v>
      </c>
      <c r="K207" s="7">
        <v>44852</v>
      </c>
      <c r="L207" t="s">
        <v>20</v>
      </c>
      <c r="Q207" s="7">
        <f>K207</f>
        <v>44852</v>
      </c>
      <c r="R207" s="7">
        <f>IF(EDATE(October[[#This Row],[Closed Date]],1)=31,"",EDATE(October[[#This Row],[Closed Date]],1))</f>
        <v>44883</v>
      </c>
    </row>
    <row r="208" spans="1:18" x14ac:dyDescent="0.25">
      <c r="A208" s="13" t="s">
        <v>118</v>
      </c>
      <c r="B208" s="6">
        <v>75226</v>
      </c>
      <c r="E208" t="s">
        <v>287</v>
      </c>
      <c r="F208" t="s">
        <v>22</v>
      </c>
      <c r="G208">
        <v>10</v>
      </c>
      <c r="H208" t="s">
        <v>28</v>
      </c>
      <c r="I208" t="s">
        <v>31</v>
      </c>
      <c r="J208" t="s">
        <v>40</v>
      </c>
      <c r="K208" s="7">
        <v>44852</v>
      </c>
      <c r="L208" t="s">
        <v>20</v>
      </c>
      <c r="Q208" s="7">
        <f>K208</f>
        <v>44852</v>
      </c>
      <c r="R208" s="7">
        <f>IF(EDATE(October[[#This Row],[Closed Date]],1)=31,"",EDATE(October[[#This Row],[Closed Date]],1))</f>
        <v>44883</v>
      </c>
    </row>
    <row r="209" spans="1:18" x14ac:dyDescent="0.25">
      <c r="A209" t="s">
        <v>208</v>
      </c>
      <c r="B209" s="6">
        <v>75254</v>
      </c>
      <c r="E209" t="s">
        <v>271</v>
      </c>
      <c r="F209" t="s">
        <v>23</v>
      </c>
      <c r="G209">
        <v>8</v>
      </c>
      <c r="H209" t="s">
        <v>30</v>
      </c>
      <c r="I209" t="s">
        <v>31</v>
      </c>
      <c r="J209" t="s">
        <v>44</v>
      </c>
      <c r="K209" s="7">
        <v>44852</v>
      </c>
      <c r="L209" t="s">
        <v>20</v>
      </c>
      <c r="Q209" s="7">
        <f>K209</f>
        <v>44852</v>
      </c>
      <c r="R209" s="7">
        <f>IF(EDATE(October[[#This Row],[Closed Date]],1)=31,"",EDATE(October[[#This Row],[Closed Date]],1))</f>
        <v>44883</v>
      </c>
    </row>
    <row r="210" spans="1:18" x14ac:dyDescent="0.25">
      <c r="A210" s="13" t="s">
        <v>202</v>
      </c>
      <c r="B210" s="6">
        <v>75229</v>
      </c>
      <c r="E210" t="s">
        <v>266</v>
      </c>
      <c r="F210" t="s">
        <v>22</v>
      </c>
      <c r="G210">
        <v>4</v>
      </c>
      <c r="H210" t="s">
        <v>30</v>
      </c>
      <c r="I210" t="s">
        <v>31</v>
      </c>
      <c r="K210" s="7">
        <v>44852</v>
      </c>
      <c r="L210" t="s">
        <v>20</v>
      </c>
      <c r="Q210" s="7">
        <f>K210</f>
        <v>44852</v>
      </c>
      <c r="R210" s="7">
        <f>IF(EDATE(October[[#This Row],[Closed Date]],1)=31,"",EDATE(October[[#This Row],[Closed Date]],1))</f>
        <v>44883</v>
      </c>
    </row>
    <row r="211" spans="1:18" x14ac:dyDescent="0.25">
      <c r="A211" s="13" t="s">
        <v>201</v>
      </c>
      <c r="B211" s="6">
        <v>75223</v>
      </c>
      <c r="E211" t="s">
        <v>286</v>
      </c>
      <c r="F211" t="s">
        <v>22</v>
      </c>
      <c r="G211">
        <v>5</v>
      </c>
      <c r="H211" t="s">
        <v>32</v>
      </c>
      <c r="I211" t="s">
        <v>31</v>
      </c>
      <c r="K211" s="7">
        <v>44852</v>
      </c>
      <c r="L211" t="s">
        <v>20</v>
      </c>
      <c r="Q211" s="7">
        <f>K211</f>
        <v>44852</v>
      </c>
      <c r="R211" s="7">
        <f>IF(EDATE(October[[#This Row],[Closed Date]],1)=31,"",EDATE(October[[#This Row],[Closed Date]],1))</f>
        <v>44883</v>
      </c>
    </row>
    <row r="212" spans="1:18" x14ac:dyDescent="0.25">
      <c r="A212" s="13" t="s">
        <v>175</v>
      </c>
      <c r="B212" s="6">
        <v>75226</v>
      </c>
      <c r="E212" t="s">
        <v>279</v>
      </c>
      <c r="F212" t="s">
        <v>22</v>
      </c>
      <c r="G212">
        <v>7</v>
      </c>
      <c r="H212" t="s">
        <v>32</v>
      </c>
      <c r="I212" t="s">
        <v>31</v>
      </c>
      <c r="K212" s="7">
        <v>44852</v>
      </c>
      <c r="L212" t="s">
        <v>20</v>
      </c>
      <c r="Q212" s="7">
        <f>K212</f>
        <v>44852</v>
      </c>
      <c r="R212" s="7">
        <f>IF(EDATE(October[[#This Row],[Closed Date]],1)=31,"",EDATE(October[[#This Row],[Closed Date]],1))</f>
        <v>44883</v>
      </c>
    </row>
    <row r="213" spans="1:18" x14ac:dyDescent="0.25">
      <c r="A213" s="13" t="s">
        <v>65</v>
      </c>
      <c r="B213" s="6">
        <v>75253</v>
      </c>
      <c r="E213" t="s">
        <v>274</v>
      </c>
      <c r="F213" t="s">
        <v>23</v>
      </c>
      <c r="G213">
        <v>3</v>
      </c>
      <c r="H213" t="s">
        <v>28</v>
      </c>
      <c r="I213" t="s">
        <v>31</v>
      </c>
      <c r="K213" s="7">
        <v>44852</v>
      </c>
      <c r="L213" t="s">
        <v>20</v>
      </c>
      <c r="Q213" s="7">
        <f>K213</f>
        <v>44852</v>
      </c>
      <c r="R213" s="7">
        <f>IF(EDATE(October[[#This Row],[Closed Date]],1)=31,"",EDATE(October[[#This Row],[Closed Date]],1))</f>
        <v>44883</v>
      </c>
    </row>
    <row r="214" spans="1:18" x14ac:dyDescent="0.25">
      <c r="A214" s="13" t="s">
        <v>84</v>
      </c>
      <c r="B214" s="6">
        <v>75240</v>
      </c>
      <c r="E214" t="s">
        <v>289</v>
      </c>
      <c r="F214" t="s">
        <v>23</v>
      </c>
      <c r="G214">
        <v>8</v>
      </c>
      <c r="H214" t="s">
        <v>28</v>
      </c>
      <c r="I214" t="s">
        <v>31</v>
      </c>
      <c r="K214" s="7">
        <v>44852</v>
      </c>
      <c r="L214" t="s">
        <v>20</v>
      </c>
      <c r="Q214" s="7">
        <f>K214</f>
        <v>44852</v>
      </c>
      <c r="R214" s="7">
        <f>IF(EDATE(October[[#This Row],[Closed Date]],1)=31,"",EDATE(October[[#This Row],[Closed Date]],1))</f>
        <v>44883</v>
      </c>
    </row>
    <row r="215" spans="1:18" x14ac:dyDescent="0.25">
      <c r="A215" s="13" t="s">
        <v>212</v>
      </c>
      <c r="B215" s="6">
        <v>75019</v>
      </c>
      <c r="E215" t="s">
        <v>268</v>
      </c>
      <c r="F215" t="s">
        <v>22</v>
      </c>
      <c r="G215">
        <v>3</v>
      </c>
      <c r="H215" t="s">
        <v>28</v>
      </c>
      <c r="I215" t="s">
        <v>53</v>
      </c>
      <c r="K215" s="7">
        <v>44852</v>
      </c>
      <c r="L215" t="s">
        <v>21</v>
      </c>
      <c r="M215">
        <v>20</v>
      </c>
      <c r="Q215" s="7"/>
      <c r="R215" s="7" t="str">
        <f>IF(EDATE(October[[#This Row],[Closed Date]],1)=31,"",EDATE(October[[#This Row],[Closed Date]],1))</f>
        <v/>
      </c>
    </row>
    <row r="216" spans="1:18" x14ac:dyDescent="0.25">
      <c r="A216" s="13" t="s">
        <v>181</v>
      </c>
      <c r="B216" s="6">
        <v>75249</v>
      </c>
      <c r="E216" t="s">
        <v>316</v>
      </c>
      <c r="F216" t="s">
        <v>22</v>
      </c>
      <c r="G216">
        <v>5</v>
      </c>
      <c r="H216" t="s">
        <v>28</v>
      </c>
      <c r="I216" t="s">
        <v>53</v>
      </c>
      <c r="K216" s="7">
        <v>44852</v>
      </c>
      <c r="L216" t="s">
        <v>21</v>
      </c>
      <c r="M216">
        <v>23</v>
      </c>
      <c r="Q216" s="7"/>
      <c r="R216" s="7" t="str">
        <f>IF(EDATE(October[[#This Row],[Closed Date]],1)=31,"",EDATE(October[[#This Row],[Closed Date]],1))</f>
        <v/>
      </c>
    </row>
    <row r="217" spans="1:18" x14ac:dyDescent="0.25">
      <c r="A217" s="13" t="s">
        <v>112</v>
      </c>
      <c r="B217" s="6">
        <v>75226</v>
      </c>
      <c r="E217" t="s">
        <v>279</v>
      </c>
      <c r="F217" t="s">
        <v>22</v>
      </c>
      <c r="G217">
        <v>4</v>
      </c>
      <c r="H217" t="s">
        <v>28</v>
      </c>
      <c r="I217" t="s">
        <v>53</v>
      </c>
      <c r="K217" s="7">
        <v>44852</v>
      </c>
      <c r="L217" t="s">
        <v>21</v>
      </c>
      <c r="M217">
        <v>15</v>
      </c>
      <c r="Q217" s="7"/>
      <c r="R217" s="7" t="str">
        <f>IF(EDATE(October[[#This Row],[Closed Date]],1)=31,"",EDATE(October[[#This Row],[Closed Date]],1))</f>
        <v/>
      </c>
    </row>
    <row r="218" spans="1:18" x14ac:dyDescent="0.25">
      <c r="A218" s="13" t="s">
        <v>143</v>
      </c>
      <c r="B218" s="6">
        <v>75249</v>
      </c>
      <c r="E218" t="s">
        <v>265</v>
      </c>
      <c r="F218" t="s">
        <v>22</v>
      </c>
      <c r="G218">
        <v>4</v>
      </c>
      <c r="H218" t="s">
        <v>28</v>
      </c>
      <c r="I218" t="s">
        <v>53</v>
      </c>
      <c r="J218" t="s">
        <v>41</v>
      </c>
      <c r="K218" s="7">
        <v>44853</v>
      </c>
      <c r="L218" t="s">
        <v>20</v>
      </c>
      <c r="M218">
        <v>31</v>
      </c>
      <c r="N218" t="s">
        <v>54</v>
      </c>
      <c r="O218">
        <v>104</v>
      </c>
      <c r="P218">
        <v>40</v>
      </c>
      <c r="Q218" s="7">
        <f>K218+4</f>
        <v>44857</v>
      </c>
      <c r="R218" s="7">
        <f>IF(EDATE(October[[#This Row],[Closed Date]],1)=31,"",EDATE(October[[#This Row],[Closed Date]],1))</f>
        <v>44888</v>
      </c>
    </row>
    <row r="219" spans="1:18" x14ac:dyDescent="0.25">
      <c r="A219" s="13" t="s">
        <v>162</v>
      </c>
      <c r="B219" s="6">
        <v>75203</v>
      </c>
      <c r="E219" t="s">
        <v>301</v>
      </c>
      <c r="F219" t="s">
        <v>23</v>
      </c>
      <c r="G219">
        <v>8</v>
      </c>
      <c r="H219" t="s">
        <v>28</v>
      </c>
      <c r="I219" t="s">
        <v>53</v>
      </c>
      <c r="J219" t="s">
        <v>42</v>
      </c>
      <c r="K219" s="7">
        <v>44853</v>
      </c>
      <c r="L219" t="s">
        <v>21</v>
      </c>
      <c r="M219">
        <v>14</v>
      </c>
      <c r="Q219" s="7"/>
      <c r="R219" s="7" t="str">
        <f>IF(EDATE(October[[#This Row],[Closed Date]],1)=31,"",EDATE(October[[#This Row],[Closed Date]],1))</f>
        <v/>
      </c>
    </row>
    <row r="220" spans="1:18" x14ac:dyDescent="0.25">
      <c r="A220" s="13" t="s">
        <v>215</v>
      </c>
      <c r="B220" s="6">
        <v>75240</v>
      </c>
      <c r="E220" t="s">
        <v>301</v>
      </c>
      <c r="F220" t="s">
        <v>23</v>
      </c>
      <c r="G220">
        <v>8</v>
      </c>
      <c r="H220" t="s">
        <v>28</v>
      </c>
      <c r="I220" t="s">
        <v>53</v>
      </c>
      <c r="J220" t="s">
        <v>42</v>
      </c>
      <c r="K220" s="7">
        <v>44853</v>
      </c>
      <c r="L220" t="s">
        <v>20</v>
      </c>
      <c r="M220">
        <v>36</v>
      </c>
      <c r="N220" t="s">
        <v>54</v>
      </c>
      <c r="O220">
        <v>109</v>
      </c>
      <c r="P220">
        <v>30</v>
      </c>
      <c r="Q220" s="7">
        <f>K220+6</f>
        <v>44859</v>
      </c>
      <c r="R220" s="7">
        <f>IF(EDATE(October[[#This Row],[Closed Date]],1)=31,"",EDATE(October[[#This Row],[Closed Date]],1))</f>
        <v>44890</v>
      </c>
    </row>
    <row r="221" spans="1:18" x14ac:dyDescent="0.25">
      <c r="A221" t="s">
        <v>224</v>
      </c>
      <c r="B221" s="6">
        <v>75080</v>
      </c>
      <c r="E221" t="s">
        <v>273</v>
      </c>
      <c r="F221" t="s">
        <v>22</v>
      </c>
      <c r="G221">
        <v>3</v>
      </c>
      <c r="H221" t="s">
        <v>28</v>
      </c>
      <c r="I221" t="s">
        <v>33</v>
      </c>
      <c r="J221" t="s">
        <v>40</v>
      </c>
      <c r="K221" s="7">
        <v>44853</v>
      </c>
      <c r="L221" t="s">
        <v>20</v>
      </c>
      <c r="M221">
        <v>30</v>
      </c>
      <c r="N221" t="s">
        <v>45</v>
      </c>
      <c r="O221">
        <v>49</v>
      </c>
      <c r="P221">
        <v>400</v>
      </c>
      <c r="Q221" s="7">
        <f>K221+7</f>
        <v>44860</v>
      </c>
      <c r="R221" s="7">
        <f>IF(EDATE(October[[#This Row],[Closed Date]],1)=31,"",EDATE(October[[#This Row],[Closed Date]],1))</f>
        <v>44891</v>
      </c>
    </row>
    <row r="222" spans="1:18" x14ac:dyDescent="0.25">
      <c r="A222" s="13" t="s">
        <v>178</v>
      </c>
      <c r="B222" s="6">
        <v>75220</v>
      </c>
      <c r="E222" t="s">
        <v>275</v>
      </c>
      <c r="F222" t="s">
        <v>23</v>
      </c>
      <c r="G222">
        <v>9</v>
      </c>
      <c r="H222" t="s">
        <v>28</v>
      </c>
      <c r="I222" t="s">
        <v>31</v>
      </c>
      <c r="J222" t="s">
        <v>40</v>
      </c>
      <c r="K222" s="7">
        <v>44853</v>
      </c>
      <c r="L222" t="s">
        <v>20</v>
      </c>
      <c r="Q222" s="7">
        <f>K222</f>
        <v>44853</v>
      </c>
      <c r="R222" s="7">
        <f>IF(EDATE(October[[#This Row],[Closed Date]],1)=31,"",EDATE(October[[#This Row],[Closed Date]],1))</f>
        <v>44884</v>
      </c>
    </row>
    <row r="223" spans="1:18" x14ac:dyDescent="0.25">
      <c r="A223" s="13" t="s">
        <v>185</v>
      </c>
      <c r="B223" s="6">
        <v>75244</v>
      </c>
      <c r="E223" t="s">
        <v>307</v>
      </c>
      <c r="F223" t="s">
        <v>23</v>
      </c>
      <c r="G223">
        <v>0.5</v>
      </c>
      <c r="H223" t="s">
        <v>32</v>
      </c>
      <c r="I223" t="s">
        <v>31</v>
      </c>
      <c r="K223" s="7">
        <v>44853</v>
      </c>
      <c r="L223" t="s">
        <v>20</v>
      </c>
      <c r="Q223" s="7">
        <f>K223</f>
        <v>44853</v>
      </c>
      <c r="R223" s="7">
        <f>IF(EDATE(October[[#This Row],[Closed Date]],1)=31,"",EDATE(October[[#This Row],[Closed Date]],1))</f>
        <v>44884</v>
      </c>
    </row>
    <row r="224" spans="1:18" x14ac:dyDescent="0.25">
      <c r="A224" s="13" t="s">
        <v>196</v>
      </c>
      <c r="B224" s="6">
        <v>75212</v>
      </c>
      <c r="E224" t="s">
        <v>307</v>
      </c>
      <c r="F224" t="s">
        <v>23</v>
      </c>
      <c r="G224">
        <v>0.5</v>
      </c>
      <c r="H224" t="s">
        <v>32</v>
      </c>
      <c r="I224" t="s">
        <v>31</v>
      </c>
      <c r="K224" s="7">
        <v>44853</v>
      </c>
      <c r="L224" t="s">
        <v>20</v>
      </c>
      <c r="Q224" s="7">
        <f>K224</f>
        <v>44853</v>
      </c>
      <c r="R224" s="7">
        <f>IF(EDATE(October[[#This Row],[Closed Date]],1)=31,"",EDATE(October[[#This Row],[Closed Date]],1))</f>
        <v>44884</v>
      </c>
    </row>
    <row r="225" spans="1:18" x14ac:dyDescent="0.25">
      <c r="A225" t="s">
        <v>72</v>
      </c>
      <c r="B225" s="6">
        <v>75249</v>
      </c>
      <c r="E225" t="s">
        <v>285</v>
      </c>
      <c r="F225" t="s">
        <v>22</v>
      </c>
      <c r="G225">
        <v>4</v>
      </c>
      <c r="H225" t="s">
        <v>32</v>
      </c>
      <c r="I225" t="s">
        <v>34</v>
      </c>
      <c r="K225" s="7">
        <v>44853</v>
      </c>
      <c r="L225" t="s">
        <v>21</v>
      </c>
      <c r="Q225" s="7"/>
      <c r="R225" s="7" t="str">
        <f>IF(EDATE(October[[#This Row],[Closed Date]],1)=31,"",EDATE(October[[#This Row],[Closed Date]],1))</f>
        <v/>
      </c>
    </row>
    <row r="226" spans="1:18" x14ac:dyDescent="0.25">
      <c r="A226" t="s">
        <v>190</v>
      </c>
      <c r="B226" s="6">
        <v>75223</v>
      </c>
      <c r="E226" t="s">
        <v>285</v>
      </c>
      <c r="F226" t="s">
        <v>22</v>
      </c>
      <c r="G226">
        <v>8</v>
      </c>
      <c r="H226" t="s">
        <v>28</v>
      </c>
      <c r="I226" t="s">
        <v>33</v>
      </c>
      <c r="K226" s="7">
        <v>44853</v>
      </c>
      <c r="L226" t="s">
        <v>21</v>
      </c>
      <c r="M226">
        <v>22</v>
      </c>
      <c r="Q226" s="7"/>
      <c r="R226" s="7" t="str">
        <f>IF(EDATE(October[[#This Row],[Closed Date]],1)=31,"",EDATE(October[[#This Row],[Closed Date]],1))</f>
        <v/>
      </c>
    </row>
    <row r="227" spans="1:18" x14ac:dyDescent="0.25">
      <c r="A227" t="s">
        <v>80</v>
      </c>
      <c r="B227" s="6">
        <v>75204</v>
      </c>
      <c r="E227" t="s">
        <v>297</v>
      </c>
      <c r="F227" t="s">
        <v>22</v>
      </c>
      <c r="G227">
        <v>6</v>
      </c>
      <c r="H227" t="s">
        <v>28</v>
      </c>
      <c r="I227" t="s">
        <v>33</v>
      </c>
      <c r="K227" s="7">
        <v>44853</v>
      </c>
      <c r="L227" t="s">
        <v>21</v>
      </c>
      <c r="M227">
        <v>23</v>
      </c>
      <c r="Q227" s="7"/>
      <c r="R227" s="7" t="str">
        <f>IF(EDATE(October[[#This Row],[Closed Date]],1)=31,"",EDATE(October[[#This Row],[Closed Date]],1))</f>
        <v/>
      </c>
    </row>
    <row r="228" spans="1:18" x14ac:dyDescent="0.25">
      <c r="A228" t="s">
        <v>146</v>
      </c>
      <c r="B228" s="6">
        <v>75235</v>
      </c>
      <c r="E228" t="s">
        <v>286</v>
      </c>
      <c r="F228" t="s">
        <v>22</v>
      </c>
      <c r="G228">
        <v>5</v>
      </c>
      <c r="H228" t="s">
        <v>28</v>
      </c>
      <c r="I228" t="s">
        <v>33</v>
      </c>
      <c r="K228" s="7">
        <v>44853</v>
      </c>
      <c r="L228" t="s">
        <v>21</v>
      </c>
      <c r="M228">
        <v>23</v>
      </c>
      <c r="Q228" s="7"/>
      <c r="R228" s="7" t="str">
        <f>IF(EDATE(October[[#This Row],[Closed Date]],1)=31,"",EDATE(October[[#This Row],[Closed Date]],1))</f>
        <v/>
      </c>
    </row>
    <row r="229" spans="1:18" x14ac:dyDescent="0.25">
      <c r="A229" t="s">
        <v>152</v>
      </c>
      <c r="B229" s="6">
        <v>75229</v>
      </c>
      <c r="E229" t="s">
        <v>286</v>
      </c>
      <c r="F229" t="s">
        <v>22</v>
      </c>
      <c r="G229">
        <v>0.75</v>
      </c>
      <c r="H229" t="s">
        <v>28</v>
      </c>
      <c r="I229" t="s">
        <v>33</v>
      </c>
      <c r="K229" s="7">
        <v>44853</v>
      </c>
      <c r="L229" t="s">
        <v>21</v>
      </c>
      <c r="M229">
        <v>12</v>
      </c>
      <c r="Q229" s="7"/>
      <c r="R229" s="7" t="str">
        <f>IF(EDATE(October[[#This Row],[Closed Date]],1)=31,"",EDATE(October[[#This Row],[Closed Date]],1))</f>
        <v/>
      </c>
    </row>
    <row r="230" spans="1:18" x14ac:dyDescent="0.25">
      <c r="A230" t="s">
        <v>162</v>
      </c>
      <c r="B230" s="6">
        <v>75220</v>
      </c>
      <c r="E230" t="s">
        <v>286</v>
      </c>
      <c r="F230" t="s">
        <v>22</v>
      </c>
      <c r="G230">
        <v>5</v>
      </c>
      <c r="H230" t="s">
        <v>28</v>
      </c>
      <c r="I230" t="s">
        <v>33</v>
      </c>
      <c r="K230" s="7">
        <v>44853</v>
      </c>
      <c r="L230" t="s">
        <v>21</v>
      </c>
      <c r="M230">
        <v>13</v>
      </c>
      <c r="Q230" s="7"/>
      <c r="R230" s="7" t="str">
        <f>IF(EDATE(October[[#This Row],[Closed Date]],1)=31,"",EDATE(October[[#This Row],[Closed Date]],1))</f>
        <v/>
      </c>
    </row>
    <row r="231" spans="1:18" x14ac:dyDescent="0.25">
      <c r="A231" t="s">
        <v>239</v>
      </c>
      <c r="B231" s="6">
        <v>75218</v>
      </c>
      <c r="E231" t="s">
        <v>266</v>
      </c>
      <c r="F231" t="s">
        <v>23</v>
      </c>
      <c r="G231">
        <v>4</v>
      </c>
      <c r="H231" t="s">
        <v>28</v>
      </c>
      <c r="I231" t="s">
        <v>33</v>
      </c>
      <c r="K231" s="7">
        <v>44853</v>
      </c>
      <c r="L231" t="s">
        <v>21</v>
      </c>
      <c r="M231">
        <v>20</v>
      </c>
      <c r="Q231" s="7"/>
      <c r="R231" s="7" t="str">
        <f>IF(EDATE(October[[#This Row],[Closed Date]],1)=31,"",EDATE(October[[#This Row],[Closed Date]],1))</f>
        <v/>
      </c>
    </row>
    <row r="232" spans="1:18" x14ac:dyDescent="0.25">
      <c r="A232" s="13" t="s">
        <v>230</v>
      </c>
      <c r="B232" s="6">
        <v>75201</v>
      </c>
      <c r="E232" t="s">
        <v>313</v>
      </c>
      <c r="F232" t="s">
        <v>23</v>
      </c>
      <c r="G232">
        <v>4</v>
      </c>
      <c r="H232" t="s">
        <v>28</v>
      </c>
      <c r="I232" t="s">
        <v>31</v>
      </c>
      <c r="K232" s="7">
        <v>44853</v>
      </c>
      <c r="L232" t="s">
        <v>20</v>
      </c>
      <c r="Q232" s="7">
        <f>K232</f>
        <v>44853</v>
      </c>
      <c r="R232" s="7">
        <f>IF(EDATE(October[[#This Row],[Closed Date]],1)=31,"",EDATE(October[[#This Row],[Closed Date]],1))</f>
        <v>44884</v>
      </c>
    </row>
    <row r="233" spans="1:18" x14ac:dyDescent="0.25">
      <c r="A233" s="13" t="s">
        <v>142</v>
      </c>
      <c r="B233" s="6">
        <v>75212</v>
      </c>
      <c r="E233" t="s">
        <v>285</v>
      </c>
      <c r="F233" t="s">
        <v>22</v>
      </c>
      <c r="G233">
        <v>3</v>
      </c>
      <c r="H233" t="s">
        <v>28</v>
      </c>
      <c r="I233" t="s">
        <v>53</v>
      </c>
      <c r="K233" s="7">
        <v>44853</v>
      </c>
      <c r="L233" t="s">
        <v>21</v>
      </c>
      <c r="M233">
        <v>29</v>
      </c>
      <c r="Q233" s="7"/>
      <c r="R233" s="7" t="str">
        <f>IF(EDATE(October[[#This Row],[Closed Date]],1)=31,"",EDATE(October[[#This Row],[Closed Date]],1))</f>
        <v/>
      </c>
    </row>
    <row r="234" spans="1:18" x14ac:dyDescent="0.25">
      <c r="A234" t="s">
        <v>133</v>
      </c>
      <c r="B234" s="6">
        <v>75220</v>
      </c>
      <c r="E234" t="s">
        <v>287</v>
      </c>
      <c r="F234" t="s">
        <v>22</v>
      </c>
      <c r="G234">
        <v>4</v>
      </c>
      <c r="H234" t="s">
        <v>32</v>
      </c>
      <c r="I234" t="s">
        <v>31</v>
      </c>
      <c r="J234" t="s">
        <v>52</v>
      </c>
      <c r="K234" s="7">
        <v>44854</v>
      </c>
      <c r="L234" t="s">
        <v>20</v>
      </c>
      <c r="Q234" s="7">
        <f>K234</f>
        <v>44854</v>
      </c>
      <c r="R234" s="7">
        <f>IF(EDATE(October[[#This Row],[Closed Date]],1)=31,"",EDATE(October[[#This Row],[Closed Date]],1))</f>
        <v>44885</v>
      </c>
    </row>
    <row r="235" spans="1:18" x14ac:dyDescent="0.25">
      <c r="A235" s="13" t="s">
        <v>176</v>
      </c>
      <c r="B235" s="6">
        <v>75208</v>
      </c>
      <c r="E235" t="s">
        <v>284</v>
      </c>
      <c r="F235" t="s">
        <v>22</v>
      </c>
      <c r="G235">
        <v>0.75</v>
      </c>
      <c r="H235" t="s">
        <v>32</v>
      </c>
      <c r="I235" t="s">
        <v>34</v>
      </c>
      <c r="J235" t="s">
        <v>52</v>
      </c>
      <c r="K235" s="7">
        <v>44854</v>
      </c>
      <c r="L235" t="s">
        <v>20</v>
      </c>
      <c r="N235" t="s">
        <v>47</v>
      </c>
      <c r="Q235" s="7">
        <f>K235+6</f>
        <v>44860</v>
      </c>
      <c r="R235" s="7">
        <f>IF(EDATE(October[[#This Row],[Closed Date]],1)=31,"",EDATE(October[[#This Row],[Closed Date]],1))</f>
        <v>44891</v>
      </c>
    </row>
    <row r="236" spans="1:18" x14ac:dyDescent="0.25">
      <c r="A236" t="s">
        <v>221</v>
      </c>
      <c r="B236" s="6">
        <v>75203</v>
      </c>
      <c r="E236" t="s">
        <v>310</v>
      </c>
      <c r="F236" t="s">
        <v>23</v>
      </c>
      <c r="G236">
        <v>3</v>
      </c>
      <c r="H236" t="s">
        <v>28</v>
      </c>
      <c r="I236" t="s">
        <v>31</v>
      </c>
      <c r="J236" t="s">
        <v>41</v>
      </c>
      <c r="K236" s="7">
        <v>44854</v>
      </c>
      <c r="L236" t="s">
        <v>20</v>
      </c>
      <c r="Q236" s="7">
        <f>K236</f>
        <v>44854</v>
      </c>
      <c r="R236" s="7">
        <f>IF(EDATE(October[[#This Row],[Closed Date]],1)=31,"",EDATE(October[[#This Row],[Closed Date]],1))</f>
        <v>44885</v>
      </c>
    </row>
    <row r="237" spans="1:18" x14ac:dyDescent="0.25">
      <c r="A237" t="s">
        <v>109</v>
      </c>
      <c r="B237" s="6">
        <v>75249</v>
      </c>
      <c r="E237" t="s">
        <v>283</v>
      </c>
      <c r="F237" t="s">
        <v>22</v>
      </c>
      <c r="G237">
        <v>0.5</v>
      </c>
      <c r="H237" t="s">
        <v>28</v>
      </c>
      <c r="I237" t="s">
        <v>33</v>
      </c>
      <c r="J237" t="s">
        <v>42</v>
      </c>
      <c r="K237" s="7">
        <v>44854</v>
      </c>
      <c r="L237" t="s">
        <v>21</v>
      </c>
      <c r="M237">
        <v>19</v>
      </c>
      <c r="Q237" s="7"/>
      <c r="R237" s="7" t="str">
        <f>IF(EDATE(October[[#This Row],[Closed Date]],1)=31,"",EDATE(October[[#This Row],[Closed Date]],1))</f>
        <v/>
      </c>
    </row>
    <row r="238" spans="1:18" x14ac:dyDescent="0.25">
      <c r="A238" t="s">
        <v>85</v>
      </c>
      <c r="B238" s="6">
        <v>75219</v>
      </c>
      <c r="E238" t="s">
        <v>284</v>
      </c>
      <c r="F238" t="s">
        <v>22</v>
      </c>
      <c r="G238">
        <v>2</v>
      </c>
      <c r="H238" t="s">
        <v>28</v>
      </c>
      <c r="I238" t="s">
        <v>33</v>
      </c>
      <c r="J238" t="s">
        <v>40</v>
      </c>
      <c r="K238" s="7">
        <v>44854</v>
      </c>
      <c r="L238" t="s">
        <v>21</v>
      </c>
      <c r="M238">
        <v>16</v>
      </c>
      <c r="Q238" s="7"/>
      <c r="R238" s="7" t="str">
        <f>IF(EDATE(October[[#This Row],[Closed Date]],1)=31,"",EDATE(October[[#This Row],[Closed Date]],1))</f>
        <v/>
      </c>
    </row>
    <row r="239" spans="1:18" x14ac:dyDescent="0.25">
      <c r="A239" s="13" t="s">
        <v>178</v>
      </c>
      <c r="B239" s="6">
        <v>75233</v>
      </c>
      <c r="E239" t="s">
        <v>286</v>
      </c>
      <c r="F239" t="s">
        <v>22</v>
      </c>
      <c r="G239">
        <v>6</v>
      </c>
      <c r="H239" t="s">
        <v>28</v>
      </c>
      <c r="I239" t="s">
        <v>31</v>
      </c>
      <c r="J239" t="s">
        <v>40</v>
      </c>
      <c r="K239" s="7">
        <v>44854</v>
      </c>
      <c r="L239" t="s">
        <v>20</v>
      </c>
      <c r="Q239" s="7">
        <f>K239+1</f>
        <v>44855</v>
      </c>
      <c r="R239" s="7">
        <f>IF(EDATE(October[[#This Row],[Closed Date]],1)=31,"",EDATE(October[[#This Row],[Closed Date]],1))</f>
        <v>44886</v>
      </c>
    </row>
    <row r="240" spans="1:18" x14ac:dyDescent="0.25">
      <c r="A240" s="13" t="s">
        <v>64</v>
      </c>
      <c r="B240" s="6">
        <v>75235</v>
      </c>
      <c r="E240" t="s">
        <v>281</v>
      </c>
      <c r="F240" t="s">
        <v>22</v>
      </c>
      <c r="G240">
        <v>3</v>
      </c>
      <c r="H240" t="s">
        <v>28</v>
      </c>
      <c r="I240" t="s">
        <v>53</v>
      </c>
      <c r="J240" t="s">
        <v>40</v>
      </c>
      <c r="K240" s="7">
        <v>44854</v>
      </c>
      <c r="L240" t="s">
        <v>21</v>
      </c>
      <c r="M240">
        <v>23</v>
      </c>
      <c r="Q240" s="7"/>
      <c r="R240" s="7" t="str">
        <f>IF(EDATE(October[[#This Row],[Closed Date]],1)=31,"",EDATE(October[[#This Row],[Closed Date]],1))</f>
        <v/>
      </c>
    </row>
    <row r="241" spans="1:18" x14ac:dyDescent="0.25">
      <c r="A241" t="s">
        <v>261</v>
      </c>
      <c r="B241" s="6">
        <v>75203</v>
      </c>
      <c r="E241" t="s">
        <v>266</v>
      </c>
      <c r="F241" t="s">
        <v>22</v>
      </c>
      <c r="G241">
        <v>6</v>
      </c>
      <c r="H241" t="s">
        <v>29</v>
      </c>
      <c r="I241" t="s">
        <v>31</v>
      </c>
      <c r="J241" t="s">
        <v>43</v>
      </c>
      <c r="K241" s="7">
        <v>44854</v>
      </c>
      <c r="L241" t="s">
        <v>20</v>
      </c>
      <c r="Q241" s="7">
        <f>K241</f>
        <v>44854</v>
      </c>
      <c r="R241" s="7">
        <f>IF(EDATE(October[[#This Row],[Closed Date]],1)=31,"",EDATE(October[[#This Row],[Closed Date]],1))</f>
        <v>44885</v>
      </c>
    </row>
    <row r="242" spans="1:18" x14ac:dyDescent="0.25">
      <c r="A242" t="s">
        <v>173</v>
      </c>
      <c r="B242" s="6">
        <v>75237</v>
      </c>
      <c r="E242" t="s">
        <v>299</v>
      </c>
      <c r="F242" t="s">
        <v>23</v>
      </c>
      <c r="G242">
        <v>2</v>
      </c>
      <c r="H242" t="s">
        <v>28</v>
      </c>
      <c r="I242" t="s">
        <v>33</v>
      </c>
      <c r="J242" t="s">
        <v>36</v>
      </c>
      <c r="K242" s="7">
        <v>44854</v>
      </c>
      <c r="L242" t="s">
        <v>21</v>
      </c>
      <c r="M242">
        <v>19</v>
      </c>
      <c r="Q242" s="7"/>
      <c r="R242" s="7" t="str">
        <f>IF(EDATE(October[[#This Row],[Closed Date]],1)=31,"",EDATE(October[[#This Row],[Closed Date]],1))</f>
        <v/>
      </c>
    </row>
    <row r="243" spans="1:18" x14ac:dyDescent="0.25">
      <c r="A243" s="13" t="s">
        <v>187</v>
      </c>
      <c r="B243" s="6">
        <v>75244</v>
      </c>
      <c r="E243" t="s">
        <v>291</v>
      </c>
      <c r="F243" t="s">
        <v>22</v>
      </c>
      <c r="G243">
        <v>8</v>
      </c>
      <c r="H243" t="s">
        <v>30</v>
      </c>
      <c r="I243" t="s">
        <v>31</v>
      </c>
      <c r="K243" s="7">
        <v>44854</v>
      </c>
      <c r="L243" t="s">
        <v>20</v>
      </c>
      <c r="Q243" s="7">
        <f>K243</f>
        <v>44854</v>
      </c>
      <c r="R243" s="7">
        <f>IF(EDATE(October[[#This Row],[Closed Date]],1)=31,"",EDATE(October[[#This Row],[Closed Date]],1))</f>
        <v>44885</v>
      </c>
    </row>
    <row r="244" spans="1:18" x14ac:dyDescent="0.25">
      <c r="A244" t="s">
        <v>147</v>
      </c>
      <c r="B244" s="6">
        <v>75235</v>
      </c>
      <c r="E244" t="s">
        <v>274</v>
      </c>
      <c r="F244" t="s">
        <v>23</v>
      </c>
      <c r="G244">
        <v>1</v>
      </c>
      <c r="H244" t="s">
        <v>30</v>
      </c>
      <c r="I244" t="s">
        <v>34</v>
      </c>
      <c r="K244" s="7">
        <v>44854</v>
      </c>
      <c r="L244" t="s">
        <v>21</v>
      </c>
      <c r="Q244" s="7"/>
      <c r="R244" s="7" t="str">
        <f>IF(EDATE(October[[#This Row],[Closed Date]],1)=31,"",EDATE(October[[#This Row],[Closed Date]],1))</f>
        <v/>
      </c>
    </row>
    <row r="245" spans="1:18" x14ac:dyDescent="0.25">
      <c r="A245" s="13" t="s">
        <v>188</v>
      </c>
      <c r="B245" s="6">
        <v>75215</v>
      </c>
      <c r="E245" t="s">
        <v>291</v>
      </c>
      <c r="F245" t="s">
        <v>22</v>
      </c>
      <c r="G245">
        <v>11</v>
      </c>
      <c r="H245" t="s">
        <v>32</v>
      </c>
      <c r="I245" t="s">
        <v>31</v>
      </c>
      <c r="K245" s="7">
        <v>44854</v>
      </c>
      <c r="L245" t="s">
        <v>20</v>
      </c>
      <c r="Q245" s="7">
        <f>K245</f>
        <v>44854</v>
      </c>
      <c r="R245" s="7">
        <f>IF(EDATE(October[[#This Row],[Closed Date]],1)=31,"",EDATE(October[[#This Row],[Closed Date]],1))</f>
        <v>44885</v>
      </c>
    </row>
    <row r="246" spans="1:18" x14ac:dyDescent="0.25">
      <c r="A246" t="s">
        <v>216</v>
      </c>
      <c r="B246" s="13">
        <v>75224</v>
      </c>
      <c r="E246" t="s">
        <v>295</v>
      </c>
      <c r="F246" t="s">
        <v>22</v>
      </c>
      <c r="G246">
        <v>4</v>
      </c>
      <c r="H246" t="s">
        <v>32</v>
      </c>
      <c r="I246" t="s">
        <v>34</v>
      </c>
      <c r="K246" s="7">
        <v>44854</v>
      </c>
      <c r="L246" t="s">
        <v>21</v>
      </c>
      <c r="Q246" s="7"/>
      <c r="R246" s="7" t="str">
        <f>IF(EDATE(October[[#This Row],[Closed Date]],1)=31,"",EDATE(October[[#This Row],[Closed Date]],1))</f>
        <v/>
      </c>
    </row>
    <row r="247" spans="1:18" x14ac:dyDescent="0.25">
      <c r="A247" s="13" t="s">
        <v>243</v>
      </c>
      <c r="B247" s="13">
        <v>75220</v>
      </c>
      <c r="E247" t="s">
        <v>298</v>
      </c>
      <c r="F247" t="s">
        <v>23</v>
      </c>
      <c r="G247">
        <v>5</v>
      </c>
      <c r="H247" t="s">
        <v>32</v>
      </c>
      <c r="I247" t="s">
        <v>34</v>
      </c>
      <c r="K247" s="7">
        <v>44854</v>
      </c>
      <c r="L247" t="s">
        <v>20</v>
      </c>
      <c r="N247" t="s">
        <v>51</v>
      </c>
      <c r="Q247" s="7">
        <f>K247+6</f>
        <v>44860</v>
      </c>
      <c r="R247" s="7">
        <f>IF(EDATE(October[[#This Row],[Closed Date]],1)=31,"",EDATE(October[[#This Row],[Closed Date]],1))</f>
        <v>44891</v>
      </c>
    </row>
    <row r="248" spans="1:18" x14ac:dyDescent="0.25">
      <c r="A248" s="13" t="s">
        <v>251</v>
      </c>
      <c r="B248" s="13">
        <v>75208</v>
      </c>
      <c r="E248" t="s">
        <v>318</v>
      </c>
      <c r="F248" t="s">
        <v>23</v>
      </c>
      <c r="G248">
        <v>4</v>
      </c>
      <c r="H248" t="s">
        <v>28</v>
      </c>
      <c r="I248" t="s">
        <v>31</v>
      </c>
      <c r="K248" s="7">
        <v>44854</v>
      </c>
      <c r="L248" t="s">
        <v>20</v>
      </c>
      <c r="Q248" s="7">
        <f>K248</f>
        <v>44854</v>
      </c>
      <c r="R248" s="7">
        <f>IF(EDATE(October[[#This Row],[Closed Date]],1)=31,"",EDATE(October[[#This Row],[Closed Date]],1))</f>
        <v>44885</v>
      </c>
    </row>
    <row r="249" spans="1:18" x14ac:dyDescent="0.25">
      <c r="A249" s="13" t="s">
        <v>200</v>
      </c>
      <c r="B249" s="13">
        <v>75226</v>
      </c>
      <c r="E249" t="s">
        <v>283</v>
      </c>
      <c r="F249" t="s">
        <v>22</v>
      </c>
      <c r="G249">
        <v>2</v>
      </c>
      <c r="H249" t="s">
        <v>28</v>
      </c>
      <c r="I249" t="s">
        <v>31</v>
      </c>
      <c r="K249" s="7">
        <v>44854</v>
      </c>
      <c r="L249" t="s">
        <v>20</v>
      </c>
      <c r="Q249" s="7">
        <f>K249</f>
        <v>44854</v>
      </c>
      <c r="R249" s="7">
        <f>IF(EDATE(October[[#This Row],[Closed Date]],1)=31,"",EDATE(October[[#This Row],[Closed Date]],1))</f>
        <v>44885</v>
      </c>
    </row>
    <row r="250" spans="1:18" x14ac:dyDescent="0.25">
      <c r="A250" t="s">
        <v>262</v>
      </c>
      <c r="B250" s="13">
        <v>75212</v>
      </c>
      <c r="E250" t="s">
        <v>276</v>
      </c>
      <c r="F250" t="s">
        <v>23</v>
      </c>
      <c r="G250">
        <v>3</v>
      </c>
      <c r="H250" t="s">
        <v>28</v>
      </c>
      <c r="I250" t="s">
        <v>33</v>
      </c>
      <c r="J250" t="s">
        <v>42</v>
      </c>
      <c r="K250" s="7">
        <v>44855</v>
      </c>
      <c r="L250" t="s">
        <v>20</v>
      </c>
      <c r="M250">
        <v>27</v>
      </c>
      <c r="N250" t="s">
        <v>56</v>
      </c>
      <c r="O250">
        <v>59</v>
      </c>
      <c r="P250">
        <v>250</v>
      </c>
      <c r="Q250" s="7">
        <f>K250+6</f>
        <v>44861</v>
      </c>
      <c r="R250" s="7">
        <f>IF(EDATE(October[[#This Row],[Closed Date]],1)=31,"",EDATE(October[[#This Row],[Closed Date]],1))</f>
        <v>44892</v>
      </c>
    </row>
    <row r="251" spans="1:18" x14ac:dyDescent="0.25">
      <c r="A251" s="13" t="s">
        <v>124</v>
      </c>
      <c r="B251" s="13">
        <v>75287</v>
      </c>
      <c r="E251" t="s">
        <v>311</v>
      </c>
      <c r="F251" t="s">
        <v>22</v>
      </c>
      <c r="G251">
        <v>5</v>
      </c>
      <c r="H251" t="s">
        <v>28</v>
      </c>
      <c r="I251" t="s">
        <v>33</v>
      </c>
      <c r="J251" t="s">
        <v>42</v>
      </c>
      <c r="K251" s="7">
        <v>44855</v>
      </c>
      <c r="L251" t="s">
        <v>20</v>
      </c>
      <c r="M251">
        <v>24</v>
      </c>
      <c r="N251" t="s">
        <v>45</v>
      </c>
      <c r="O251">
        <v>48</v>
      </c>
      <c r="P251">
        <v>250</v>
      </c>
      <c r="Q251" s="7">
        <f>K251+6</f>
        <v>44861</v>
      </c>
      <c r="R251" s="7">
        <f>IF(EDATE(October[[#This Row],[Closed Date]],1)=31,"",EDATE(October[[#This Row],[Closed Date]],1))</f>
        <v>44892</v>
      </c>
    </row>
    <row r="252" spans="1:18" x14ac:dyDescent="0.25">
      <c r="A252" s="13" t="s">
        <v>115</v>
      </c>
      <c r="B252" s="13">
        <v>75230</v>
      </c>
      <c r="E252" t="s">
        <v>279</v>
      </c>
      <c r="F252" t="s">
        <v>23</v>
      </c>
      <c r="G252">
        <v>0.5</v>
      </c>
      <c r="H252" t="s">
        <v>28</v>
      </c>
      <c r="I252" t="s">
        <v>33</v>
      </c>
      <c r="J252" t="s">
        <v>39</v>
      </c>
      <c r="K252" s="7">
        <v>44855</v>
      </c>
      <c r="L252" t="s">
        <v>21</v>
      </c>
      <c r="M252">
        <v>22</v>
      </c>
      <c r="Q252" s="7"/>
      <c r="R252" s="7" t="str">
        <f>IF(EDATE(October[[#This Row],[Closed Date]],1)=31,"",EDATE(October[[#This Row],[Closed Date]],1))</f>
        <v/>
      </c>
    </row>
    <row r="253" spans="1:18" x14ac:dyDescent="0.25">
      <c r="A253" s="13" t="s">
        <v>110</v>
      </c>
      <c r="B253" s="13">
        <v>75207</v>
      </c>
      <c r="E253" t="s">
        <v>283</v>
      </c>
      <c r="F253" t="s">
        <v>22</v>
      </c>
      <c r="G253">
        <v>8</v>
      </c>
      <c r="H253" t="s">
        <v>28</v>
      </c>
      <c r="I253" t="s">
        <v>53</v>
      </c>
      <c r="J253" t="s">
        <v>39</v>
      </c>
      <c r="K253" s="7">
        <v>44855</v>
      </c>
      <c r="L253" t="s">
        <v>21</v>
      </c>
      <c r="M253">
        <v>25</v>
      </c>
      <c r="Q253" s="7"/>
      <c r="R253" s="7" t="str">
        <f>IF(EDATE(October[[#This Row],[Closed Date]],1)=31,"",EDATE(October[[#This Row],[Closed Date]],1))</f>
        <v/>
      </c>
    </row>
    <row r="254" spans="1:18" x14ac:dyDescent="0.25">
      <c r="A254" s="13" t="s">
        <v>247</v>
      </c>
      <c r="B254" s="13">
        <v>75203</v>
      </c>
      <c r="E254" t="s">
        <v>288</v>
      </c>
      <c r="F254" t="s">
        <v>23</v>
      </c>
      <c r="G254">
        <v>2</v>
      </c>
      <c r="H254" t="s">
        <v>28</v>
      </c>
      <c r="I254" t="s">
        <v>53</v>
      </c>
      <c r="J254" t="s">
        <v>36</v>
      </c>
      <c r="K254" s="7">
        <v>44855</v>
      </c>
      <c r="L254" t="s">
        <v>21</v>
      </c>
      <c r="M254">
        <v>29</v>
      </c>
      <c r="Q254" s="7"/>
      <c r="R254" s="7" t="str">
        <f>IF(EDATE(October[[#This Row],[Closed Date]],1)=31,"",EDATE(October[[#This Row],[Closed Date]],1))</f>
        <v/>
      </c>
    </row>
    <row r="255" spans="1:18" x14ac:dyDescent="0.25">
      <c r="A255" s="13" t="s">
        <v>263</v>
      </c>
      <c r="B255" s="13">
        <v>75253</v>
      </c>
      <c r="E255" t="s">
        <v>290</v>
      </c>
      <c r="F255" t="s">
        <v>22</v>
      </c>
      <c r="G255">
        <v>2</v>
      </c>
      <c r="H255" t="s">
        <v>28</v>
      </c>
      <c r="I255" t="s">
        <v>33</v>
      </c>
      <c r="J255" t="s">
        <v>38</v>
      </c>
      <c r="K255" s="7">
        <v>44855</v>
      </c>
      <c r="L255" t="s">
        <v>20</v>
      </c>
      <c r="M255">
        <v>33</v>
      </c>
      <c r="N255" t="s">
        <v>55</v>
      </c>
      <c r="O255">
        <v>85</v>
      </c>
      <c r="P255">
        <v>75</v>
      </c>
      <c r="Q255" s="7">
        <f>K255+8</f>
        <v>44863</v>
      </c>
      <c r="R255" s="7">
        <f>IF(EDATE(October[[#This Row],[Closed Date]],1)=31,"",EDATE(October[[#This Row],[Closed Date]],1))</f>
        <v>44894</v>
      </c>
    </row>
    <row r="256" spans="1:18" x14ac:dyDescent="0.25">
      <c r="A256" s="13" t="s">
        <v>141</v>
      </c>
      <c r="B256" s="13">
        <v>75231</v>
      </c>
      <c r="E256" t="s">
        <v>280</v>
      </c>
      <c r="F256" t="s">
        <v>22</v>
      </c>
      <c r="G256">
        <v>14</v>
      </c>
      <c r="H256" t="s">
        <v>32</v>
      </c>
      <c r="I256" t="s">
        <v>31</v>
      </c>
      <c r="K256" s="7">
        <v>44855</v>
      </c>
      <c r="L256" t="s">
        <v>20</v>
      </c>
      <c r="Q256" s="7">
        <f>K256</f>
        <v>44855</v>
      </c>
      <c r="R256" s="7">
        <f>IF(EDATE(October[[#This Row],[Closed Date]],1)=31,"",EDATE(October[[#This Row],[Closed Date]],1))</f>
        <v>44886</v>
      </c>
    </row>
    <row r="257" spans="1:18" x14ac:dyDescent="0.25">
      <c r="A257" s="13" t="s">
        <v>205</v>
      </c>
      <c r="B257" s="13">
        <v>75225</v>
      </c>
      <c r="E257" t="s">
        <v>277</v>
      </c>
      <c r="F257" t="s">
        <v>23</v>
      </c>
      <c r="G257">
        <v>6</v>
      </c>
      <c r="H257" t="s">
        <v>32</v>
      </c>
      <c r="I257" t="s">
        <v>31</v>
      </c>
      <c r="K257" s="7">
        <v>44855</v>
      </c>
      <c r="L257" t="s">
        <v>20</v>
      </c>
      <c r="Q257" s="7">
        <f>K257</f>
        <v>44855</v>
      </c>
      <c r="R257" s="7">
        <f>IF(EDATE(October[[#This Row],[Closed Date]],1)=31,"",EDATE(October[[#This Row],[Closed Date]],1))</f>
        <v>44886</v>
      </c>
    </row>
    <row r="258" spans="1:18" x14ac:dyDescent="0.25">
      <c r="A258" s="13" t="s">
        <v>95</v>
      </c>
      <c r="B258" s="13">
        <v>75081</v>
      </c>
      <c r="E258" t="s">
        <v>273</v>
      </c>
      <c r="F258" t="s">
        <v>23</v>
      </c>
      <c r="G258">
        <v>4</v>
      </c>
      <c r="H258" t="s">
        <v>32</v>
      </c>
      <c r="I258" t="s">
        <v>53</v>
      </c>
      <c r="K258" s="7">
        <v>44855</v>
      </c>
      <c r="L258" t="s">
        <v>21</v>
      </c>
      <c r="M258">
        <v>18</v>
      </c>
      <c r="Q258" s="7"/>
      <c r="R258" s="7" t="str">
        <f>IF(EDATE(October[[#This Row],[Closed Date]],1)=31,"",EDATE(October[[#This Row],[Closed Date]],1))</f>
        <v/>
      </c>
    </row>
    <row r="259" spans="1:18" x14ac:dyDescent="0.25">
      <c r="A259" s="13" t="s">
        <v>116</v>
      </c>
      <c r="B259" s="13">
        <v>75209</v>
      </c>
      <c r="E259" t="s">
        <v>266</v>
      </c>
      <c r="F259" t="s">
        <v>23</v>
      </c>
      <c r="G259">
        <v>6</v>
      </c>
      <c r="H259" t="s">
        <v>28</v>
      </c>
      <c r="I259" t="s">
        <v>33</v>
      </c>
      <c r="K259" s="7">
        <v>44855</v>
      </c>
      <c r="L259" t="s">
        <v>21</v>
      </c>
      <c r="M259">
        <v>19</v>
      </c>
      <c r="Q259" s="7"/>
      <c r="R259" s="7" t="str">
        <f>IF(EDATE(October[[#This Row],[Closed Date]],1)=31,"",EDATE(October[[#This Row],[Closed Date]],1))</f>
        <v/>
      </c>
    </row>
    <row r="260" spans="1:18" x14ac:dyDescent="0.25">
      <c r="A260" s="13" t="s">
        <v>162</v>
      </c>
      <c r="B260" s="13">
        <v>75237</v>
      </c>
      <c r="E260" t="s">
        <v>265</v>
      </c>
      <c r="F260" t="s">
        <v>23</v>
      </c>
      <c r="G260">
        <v>2</v>
      </c>
      <c r="H260" t="s">
        <v>28</v>
      </c>
      <c r="I260" t="s">
        <v>31</v>
      </c>
      <c r="K260" s="7">
        <v>44855</v>
      </c>
      <c r="L260" t="s">
        <v>20</v>
      </c>
      <c r="Q260" s="7">
        <f>K260</f>
        <v>44855</v>
      </c>
      <c r="R260" s="7">
        <f>IF(EDATE(October[[#This Row],[Closed Date]],1)=31,"",EDATE(October[[#This Row],[Closed Date]],1))</f>
        <v>44886</v>
      </c>
    </row>
    <row r="261" spans="1:18" x14ac:dyDescent="0.25">
      <c r="A261" s="13" t="s">
        <v>260</v>
      </c>
      <c r="B261" s="13">
        <v>75229</v>
      </c>
      <c r="E261" t="s">
        <v>290</v>
      </c>
      <c r="F261" t="s">
        <v>22</v>
      </c>
      <c r="G261">
        <v>2</v>
      </c>
      <c r="H261" t="s">
        <v>28</v>
      </c>
      <c r="I261" t="s">
        <v>53</v>
      </c>
      <c r="K261" s="7">
        <v>44855</v>
      </c>
      <c r="L261" t="s">
        <v>21</v>
      </c>
      <c r="M261">
        <v>27</v>
      </c>
      <c r="Q261" s="7"/>
      <c r="R261" s="7" t="str">
        <f>IF(EDATE(October[[#This Row],[Closed Date]],1)=31,"",EDATE(October[[#This Row],[Closed Date]],1))</f>
        <v/>
      </c>
    </row>
    <row r="262" spans="1:18" x14ac:dyDescent="0.25">
      <c r="A262" s="13" t="s">
        <v>108</v>
      </c>
      <c r="B262" s="13">
        <v>75249</v>
      </c>
      <c r="E262" t="s">
        <v>286</v>
      </c>
      <c r="F262" t="s">
        <v>22</v>
      </c>
      <c r="G262">
        <v>6</v>
      </c>
      <c r="H262" t="s">
        <v>28</v>
      </c>
      <c r="I262" t="s">
        <v>31</v>
      </c>
      <c r="J262" t="s">
        <v>40</v>
      </c>
      <c r="K262" s="7">
        <v>44856</v>
      </c>
      <c r="L262" t="s">
        <v>20</v>
      </c>
      <c r="Q262" s="7">
        <f>K262</f>
        <v>44856</v>
      </c>
      <c r="R262" s="7">
        <f>IF(EDATE(October[[#This Row],[Closed Date]],1)=31,"",EDATE(October[[#This Row],[Closed Date]],1))</f>
        <v>44887</v>
      </c>
    </row>
    <row r="263" spans="1:18" x14ac:dyDescent="0.25">
      <c r="A263" t="s">
        <v>100</v>
      </c>
      <c r="B263" s="13">
        <v>75210</v>
      </c>
      <c r="E263" t="s">
        <v>303</v>
      </c>
      <c r="F263" t="s">
        <v>22</v>
      </c>
      <c r="G263">
        <v>4</v>
      </c>
      <c r="H263" t="s">
        <v>29</v>
      </c>
      <c r="I263" t="s">
        <v>31</v>
      </c>
      <c r="J263" t="s">
        <v>43</v>
      </c>
      <c r="K263" s="7">
        <v>44856</v>
      </c>
      <c r="L263" t="s">
        <v>20</v>
      </c>
      <c r="Q263" s="7">
        <f>K263</f>
        <v>44856</v>
      </c>
      <c r="R263" s="7">
        <f>IF(EDATE(October[[#This Row],[Closed Date]],1)=31,"",EDATE(October[[#This Row],[Closed Date]],1))</f>
        <v>44887</v>
      </c>
    </row>
    <row r="264" spans="1:18" x14ac:dyDescent="0.25">
      <c r="A264" s="13" t="s">
        <v>190</v>
      </c>
      <c r="B264" s="13">
        <v>75228</v>
      </c>
      <c r="E264" t="s">
        <v>289</v>
      </c>
      <c r="F264" t="s">
        <v>23</v>
      </c>
      <c r="G264">
        <v>6</v>
      </c>
      <c r="H264" t="s">
        <v>28</v>
      </c>
      <c r="I264" t="s">
        <v>33</v>
      </c>
      <c r="J264" t="s">
        <v>38</v>
      </c>
      <c r="K264" s="7">
        <v>44856</v>
      </c>
      <c r="L264" t="s">
        <v>21</v>
      </c>
      <c r="M264">
        <v>10</v>
      </c>
      <c r="Q264" s="7"/>
      <c r="R264" s="7" t="str">
        <f>IF(EDATE(October[[#This Row],[Closed Date]],1)=31,"",EDATE(October[[#This Row],[Closed Date]],1))</f>
        <v/>
      </c>
    </row>
    <row r="265" spans="1:18" x14ac:dyDescent="0.25">
      <c r="A265" s="13" t="s">
        <v>153</v>
      </c>
      <c r="B265" s="13">
        <v>75202</v>
      </c>
      <c r="E265" t="s">
        <v>273</v>
      </c>
      <c r="F265" t="s">
        <v>22</v>
      </c>
      <c r="G265">
        <v>9</v>
      </c>
      <c r="H265" t="s">
        <v>28</v>
      </c>
      <c r="I265" t="s">
        <v>33</v>
      </c>
      <c r="J265" t="s">
        <v>38</v>
      </c>
      <c r="K265" s="7">
        <v>44856</v>
      </c>
      <c r="L265" t="s">
        <v>21</v>
      </c>
      <c r="M265">
        <v>21</v>
      </c>
      <c r="Q265" s="7"/>
      <c r="R265" s="7" t="str">
        <f>IF(EDATE(October[[#This Row],[Closed Date]],1)=31,"",EDATE(October[[#This Row],[Closed Date]],1))</f>
        <v/>
      </c>
    </row>
    <row r="266" spans="1:18" x14ac:dyDescent="0.25">
      <c r="A266" s="13" t="s">
        <v>128</v>
      </c>
      <c r="B266" s="13">
        <v>75249</v>
      </c>
      <c r="E266" t="s">
        <v>313</v>
      </c>
      <c r="F266" t="s">
        <v>23</v>
      </c>
      <c r="G266">
        <v>0.5</v>
      </c>
      <c r="H266" t="s">
        <v>32</v>
      </c>
      <c r="I266" t="s">
        <v>33</v>
      </c>
      <c r="K266" s="7">
        <v>44856</v>
      </c>
      <c r="L266" t="s">
        <v>20</v>
      </c>
      <c r="M266">
        <v>28</v>
      </c>
      <c r="N266" t="s">
        <v>50</v>
      </c>
      <c r="O266">
        <v>14</v>
      </c>
      <c r="P266">
        <v>55</v>
      </c>
      <c r="Q266" s="7">
        <f>K266+5</f>
        <v>44861</v>
      </c>
      <c r="R266" s="7">
        <f>IF(EDATE(October[[#This Row],[Closed Date]],1)=31,"",EDATE(October[[#This Row],[Closed Date]],1))</f>
        <v>44892</v>
      </c>
    </row>
    <row r="267" spans="1:18" x14ac:dyDescent="0.25">
      <c r="A267" s="13" t="s">
        <v>89</v>
      </c>
      <c r="B267" s="13">
        <v>75254</v>
      </c>
      <c r="E267" t="s">
        <v>298</v>
      </c>
      <c r="F267" t="s">
        <v>23</v>
      </c>
      <c r="G267">
        <v>5</v>
      </c>
      <c r="H267" t="s">
        <v>32</v>
      </c>
      <c r="I267" t="s">
        <v>34</v>
      </c>
      <c r="K267" s="7">
        <v>44856</v>
      </c>
      <c r="L267" t="s">
        <v>21</v>
      </c>
      <c r="Q267" s="7"/>
      <c r="R267" s="7" t="str">
        <f>IF(EDATE(October[[#This Row],[Closed Date]],1)=31,"",EDATE(October[[#This Row],[Closed Date]],1))</f>
        <v/>
      </c>
    </row>
    <row r="268" spans="1:18" x14ac:dyDescent="0.25">
      <c r="A268" s="13" t="s">
        <v>70</v>
      </c>
      <c r="B268" s="6">
        <v>75204</v>
      </c>
      <c r="E268" t="s">
        <v>267</v>
      </c>
      <c r="F268" t="s">
        <v>23</v>
      </c>
      <c r="G268">
        <v>0.5</v>
      </c>
      <c r="H268" t="s">
        <v>28</v>
      </c>
      <c r="I268" t="s">
        <v>33</v>
      </c>
      <c r="K268" s="7">
        <v>44856</v>
      </c>
      <c r="L268" t="s">
        <v>21</v>
      </c>
      <c r="M268">
        <v>8</v>
      </c>
      <c r="Q268" s="7"/>
      <c r="R268" s="7" t="str">
        <f>IF(EDATE(October[[#This Row],[Closed Date]],1)=31,"",EDATE(October[[#This Row],[Closed Date]],1))</f>
        <v/>
      </c>
    </row>
    <row r="269" spans="1:18" x14ac:dyDescent="0.25">
      <c r="A269" s="13" t="s">
        <v>175</v>
      </c>
      <c r="B269" s="6">
        <v>75287</v>
      </c>
      <c r="E269" t="s">
        <v>278</v>
      </c>
      <c r="F269" t="s">
        <v>22</v>
      </c>
      <c r="G269">
        <v>6</v>
      </c>
      <c r="H269" t="s">
        <v>28</v>
      </c>
      <c r="I269" t="s">
        <v>33</v>
      </c>
      <c r="K269" s="7">
        <v>44856</v>
      </c>
      <c r="L269" t="s">
        <v>21</v>
      </c>
      <c r="M269">
        <v>23</v>
      </c>
      <c r="Q269" s="7"/>
      <c r="R269" s="7" t="str">
        <f>IF(EDATE(October[[#This Row],[Closed Date]],1)=31,"",EDATE(October[[#This Row],[Closed Date]],1))</f>
        <v/>
      </c>
    </row>
    <row r="270" spans="1:18" x14ac:dyDescent="0.25">
      <c r="A270" s="13" t="s">
        <v>198</v>
      </c>
      <c r="B270" s="6">
        <v>75249</v>
      </c>
      <c r="E270" t="s">
        <v>284</v>
      </c>
      <c r="F270" t="s">
        <v>22</v>
      </c>
      <c r="G270">
        <v>0.75</v>
      </c>
      <c r="H270" t="s">
        <v>32</v>
      </c>
      <c r="I270" t="s">
        <v>34</v>
      </c>
      <c r="J270" t="s">
        <v>52</v>
      </c>
      <c r="K270" s="7">
        <v>44857</v>
      </c>
      <c r="L270" t="s">
        <v>21</v>
      </c>
      <c r="Q270" s="7"/>
      <c r="R270" s="7" t="str">
        <f>IF(EDATE(October[[#This Row],[Closed Date]],1)=31,"",EDATE(October[[#This Row],[Closed Date]],1))</f>
        <v/>
      </c>
    </row>
    <row r="271" spans="1:18" x14ac:dyDescent="0.25">
      <c r="A271" t="s">
        <v>111</v>
      </c>
      <c r="B271" s="6">
        <v>75208</v>
      </c>
      <c r="E271" t="s">
        <v>290</v>
      </c>
      <c r="F271" t="s">
        <v>22</v>
      </c>
      <c r="G271">
        <v>7</v>
      </c>
      <c r="H271" t="s">
        <v>28</v>
      </c>
      <c r="I271" t="s">
        <v>33</v>
      </c>
      <c r="J271" t="s">
        <v>41</v>
      </c>
      <c r="K271" s="7">
        <v>44857</v>
      </c>
      <c r="L271" t="s">
        <v>20</v>
      </c>
      <c r="M271">
        <v>30</v>
      </c>
      <c r="N271" t="s">
        <v>320</v>
      </c>
      <c r="O271">
        <v>55</v>
      </c>
      <c r="P271">
        <v>275</v>
      </c>
      <c r="Q271" s="7">
        <f>K271+7</f>
        <v>44864</v>
      </c>
      <c r="R271" s="7">
        <f>IF(EDATE(October[[#This Row],[Closed Date]],1)=31,"",EDATE(October[[#This Row],[Closed Date]],1))</f>
        <v>44895</v>
      </c>
    </row>
    <row r="272" spans="1:18" x14ac:dyDescent="0.25">
      <c r="A272" s="13" t="s">
        <v>241</v>
      </c>
      <c r="B272" s="6">
        <v>75201</v>
      </c>
      <c r="E272" t="s">
        <v>314</v>
      </c>
      <c r="F272" t="s">
        <v>22</v>
      </c>
      <c r="G272">
        <v>3</v>
      </c>
      <c r="H272" t="s">
        <v>28</v>
      </c>
      <c r="I272" t="s">
        <v>53</v>
      </c>
      <c r="J272" t="s">
        <v>42</v>
      </c>
      <c r="K272" s="7">
        <v>44857</v>
      </c>
      <c r="L272" t="s">
        <v>21</v>
      </c>
      <c r="M272">
        <v>11</v>
      </c>
      <c r="Q272" s="7"/>
      <c r="R272" s="7" t="str">
        <f>IF(EDATE(October[[#This Row],[Closed Date]],1)=31,"",EDATE(October[[#This Row],[Closed Date]],1))</f>
        <v/>
      </c>
    </row>
    <row r="273" spans="1:18" x14ac:dyDescent="0.25">
      <c r="A273" t="s">
        <v>175</v>
      </c>
      <c r="B273" s="6">
        <v>75249</v>
      </c>
      <c r="E273" t="s">
        <v>283</v>
      </c>
      <c r="F273" t="s">
        <v>23</v>
      </c>
      <c r="G273">
        <v>11</v>
      </c>
      <c r="H273" t="s">
        <v>28</v>
      </c>
      <c r="I273" t="s">
        <v>33</v>
      </c>
      <c r="J273" t="s">
        <v>39</v>
      </c>
      <c r="K273" s="7">
        <v>44857</v>
      </c>
      <c r="L273" t="s">
        <v>20</v>
      </c>
      <c r="M273">
        <v>31</v>
      </c>
      <c r="N273" t="s">
        <v>56</v>
      </c>
      <c r="O273">
        <v>61</v>
      </c>
      <c r="P273">
        <v>450</v>
      </c>
      <c r="Q273" s="7">
        <f>K273+6</f>
        <v>44863</v>
      </c>
      <c r="R273" s="7">
        <f>IF(EDATE(October[[#This Row],[Closed Date]],1)=31,"",EDATE(October[[#This Row],[Closed Date]],1))</f>
        <v>44894</v>
      </c>
    </row>
    <row r="274" spans="1:18" x14ac:dyDescent="0.25">
      <c r="A274" t="s">
        <v>79</v>
      </c>
      <c r="B274" s="6">
        <v>75235</v>
      </c>
      <c r="E274" t="s">
        <v>291</v>
      </c>
      <c r="F274" t="s">
        <v>23</v>
      </c>
      <c r="G274">
        <v>1</v>
      </c>
      <c r="H274" t="s">
        <v>28</v>
      </c>
      <c r="I274" t="s">
        <v>33</v>
      </c>
      <c r="J274" t="s">
        <v>39</v>
      </c>
      <c r="K274" s="7">
        <v>44857</v>
      </c>
      <c r="L274" t="s">
        <v>20</v>
      </c>
      <c r="M274">
        <v>33</v>
      </c>
      <c r="N274" t="s">
        <v>46</v>
      </c>
      <c r="O274">
        <v>47</v>
      </c>
      <c r="P274">
        <v>450</v>
      </c>
      <c r="Q274" s="7">
        <f>K274+6</f>
        <v>44863</v>
      </c>
      <c r="R274" s="7">
        <f>IF(EDATE(October[[#This Row],[Closed Date]],1)=31,"",EDATE(October[[#This Row],[Closed Date]],1))</f>
        <v>44894</v>
      </c>
    </row>
    <row r="275" spans="1:18" x14ac:dyDescent="0.25">
      <c r="A275" s="13" t="s">
        <v>216</v>
      </c>
      <c r="B275" s="6">
        <v>75249</v>
      </c>
      <c r="E275" t="s">
        <v>319</v>
      </c>
      <c r="F275" t="s">
        <v>22</v>
      </c>
      <c r="G275">
        <v>7</v>
      </c>
      <c r="H275" t="s">
        <v>28</v>
      </c>
      <c r="I275" t="s">
        <v>53</v>
      </c>
      <c r="J275" t="s">
        <v>40</v>
      </c>
      <c r="K275" s="7">
        <v>44857</v>
      </c>
      <c r="L275" t="s">
        <v>21</v>
      </c>
      <c r="M275">
        <v>17</v>
      </c>
      <c r="Q275" s="7"/>
      <c r="R275" s="7" t="str">
        <f>IF(EDATE(October[[#This Row],[Closed Date]],1)=31,"",EDATE(October[[#This Row],[Closed Date]],1))</f>
        <v/>
      </c>
    </row>
    <row r="276" spans="1:18" x14ac:dyDescent="0.25">
      <c r="A276" t="s">
        <v>136</v>
      </c>
      <c r="B276" s="6">
        <v>75220</v>
      </c>
      <c r="E276" t="s">
        <v>286</v>
      </c>
      <c r="F276" t="s">
        <v>23</v>
      </c>
      <c r="G276">
        <v>7</v>
      </c>
      <c r="H276" t="s">
        <v>28</v>
      </c>
      <c r="I276" t="s">
        <v>33</v>
      </c>
      <c r="J276" t="s">
        <v>36</v>
      </c>
      <c r="K276" s="7">
        <v>44857</v>
      </c>
      <c r="L276" t="s">
        <v>21</v>
      </c>
      <c r="M276">
        <v>18</v>
      </c>
      <c r="Q276" s="7"/>
      <c r="R276" s="7" t="str">
        <f>IF(EDATE(October[[#This Row],[Closed Date]],1)=31,"",EDATE(October[[#This Row],[Closed Date]],1))</f>
        <v/>
      </c>
    </row>
    <row r="277" spans="1:18" x14ac:dyDescent="0.25">
      <c r="A277" s="13" t="s">
        <v>262</v>
      </c>
      <c r="B277" s="6">
        <v>75201</v>
      </c>
      <c r="E277" t="s">
        <v>288</v>
      </c>
      <c r="F277" t="s">
        <v>22</v>
      </c>
      <c r="G277">
        <v>1</v>
      </c>
      <c r="H277" t="s">
        <v>32</v>
      </c>
      <c r="I277" t="s">
        <v>34</v>
      </c>
      <c r="K277" s="7">
        <v>44857</v>
      </c>
      <c r="L277" t="s">
        <v>21</v>
      </c>
      <c r="Q277" s="7"/>
      <c r="R277" s="7" t="str">
        <f>IF(EDATE(October[[#This Row],[Closed Date]],1)=31,"",EDATE(October[[#This Row],[Closed Date]],1))</f>
        <v/>
      </c>
    </row>
    <row r="278" spans="1:18" x14ac:dyDescent="0.25">
      <c r="A278" s="6" t="s">
        <v>153</v>
      </c>
      <c r="B278" s="6">
        <v>75229</v>
      </c>
      <c r="E278" t="s">
        <v>268</v>
      </c>
      <c r="F278" t="s">
        <v>22</v>
      </c>
      <c r="G278">
        <v>5</v>
      </c>
      <c r="H278" t="s">
        <v>28</v>
      </c>
      <c r="I278" t="s">
        <v>33</v>
      </c>
      <c r="K278" s="7">
        <v>44857</v>
      </c>
      <c r="L278" t="s">
        <v>21</v>
      </c>
      <c r="M278">
        <v>22</v>
      </c>
      <c r="Q278" s="7"/>
      <c r="R278" s="7" t="str">
        <f>IF(EDATE(October[[#This Row],[Closed Date]],1)=31,"",EDATE(October[[#This Row],[Closed Date]],1))</f>
        <v/>
      </c>
    </row>
    <row r="279" spans="1:18" x14ac:dyDescent="0.25">
      <c r="A279" s="13" t="s">
        <v>219</v>
      </c>
      <c r="B279" s="6">
        <v>75237</v>
      </c>
      <c r="E279" t="s">
        <v>319</v>
      </c>
      <c r="F279" t="s">
        <v>22</v>
      </c>
      <c r="G279">
        <v>1</v>
      </c>
      <c r="H279" t="s">
        <v>28</v>
      </c>
      <c r="I279" t="s">
        <v>33</v>
      </c>
      <c r="K279" s="7">
        <v>44857</v>
      </c>
      <c r="L279" t="s">
        <v>21</v>
      </c>
      <c r="M279">
        <v>16</v>
      </c>
      <c r="Q279" s="7"/>
      <c r="R279" s="7" t="str">
        <f>IF(EDATE(October[[#This Row],[Closed Date]],1)=31,"",EDATE(October[[#This Row],[Closed Date]],1))</f>
        <v/>
      </c>
    </row>
    <row r="280" spans="1:18" x14ac:dyDescent="0.25">
      <c r="A280" s="13" t="s">
        <v>238</v>
      </c>
      <c r="B280" s="6">
        <v>75238</v>
      </c>
      <c r="E280" t="s">
        <v>293</v>
      </c>
      <c r="F280" t="s">
        <v>22</v>
      </c>
      <c r="G280">
        <v>4</v>
      </c>
      <c r="H280" t="s">
        <v>28</v>
      </c>
      <c r="I280" t="s">
        <v>31</v>
      </c>
      <c r="K280" s="7">
        <v>44857</v>
      </c>
      <c r="L280" t="s">
        <v>20</v>
      </c>
      <c r="Q280" s="7">
        <f>K280</f>
        <v>44857</v>
      </c>
      <c r="R280" s="7">
        <f>IF(EDATE(October[[#This Row],[Closed Date]],1)=31,"",EDATE(October[[#This Row],[Closed Date]],1))</f>
        <v>44888</v>
      </c>
    </row>
    <row r="281" spans="1:18" x14ac:dyDescent="0.25">
      <c r="A281" s="13" t="s">
        <v>243</v>
      </c>
      <c r="B281" s="6">
        <v>75220</v>
      </c>
      <c r="E281" t="s">
        <v>287</v>
      </c>
      <c r="F281" t="s">
        <v>22</v>
      </c>
      <c r="G281">
        <v>8</v>
      </c>
      <c r="H281" t="s">
        <v>28</v>
      </c>
      <c r="I281" t="s">
        <v>31</v>
      </c>
      <c r="K281" s="7">
        <v>44857</v>
      </c>
      <c r="L281" t="s">
        <v>20</v>
      </c>
      <c r="Q281" s="7">
        <f>K281</f>
        <v>44857</v>
      </c>
      <c r="R281" s="7">
        <f>IF(EDATE(October[[#This Row],[Closed Date]],1)=31,"",EDATE(October[[#This Row],[Closed Date]],1))</f>
        <v>44888</v>
      </c>
    </row>
    <row r="282" spans="1:18" x14ac:dyDescent="0.25">
      <c r="A282" t="s">
        <v>110</v>
      </c>
      <c r="B282" s="6">
        <v>75237</v>
      </c>
      <c r="E282" t="s">
        <v>269</v>
      </c>
      <c r="F282" t="s">
        <v>23</v>
      </c>
      <c r="G282">
        <v>2</v>
      </c>
      <c r="H282" t="s">
        <v>28</v>
      </c>
      <c r="I282" t="s">
        <v>33</v>
      </c>
      <c r="J282" t="s">
        <v>41</v>
      </c>
      <c r="K282" s="7">
        <v>44858</v>
      </c>
      <c r="L282" t="s">
        <v>21</v>
      </c>
      <c r="M282">
        <v>16</v>
      </c>
      <c r="Q282" s="7"/>
      <c r="R282" s="7" t="str">
        <f>IF(EDATE(October[[#This Row],[Closed Date]],1)=31,"",EDATE(October[[#This Row],[Closed Date]],1))</f>
        <v/>
      </c>
    </row>
    <row r="283" spans="1:18" x14ac:dyDescent="0.25">
      <c r="A283" t="s">
        <v>69</v>
      </c>
      <c r="B283" s="6">
        <v>75231</v>
      </c>
      <c r="E283" t="s">
        <v>280</v>
      </c>
      <c r="F283" t="s">
        <v>23</v>
      </c>
      <c r="G283">
        <v>6</v>
      </c>
      <c r="H283" t="s">
        <v>28</v>
      </c>
      <c r="I283" t="s">
        <v>33</v>
      </c>
      <c r="J283" t="s">
        <v>39</v>
      </c>
      <c r="K283" s="7">
        <v>44858</v>
      </c>
      <c r="L283" t="s">
        <v>21</v>
      </c>
      <c r="M283">
        <v>18</v>
      </c>
      <c r="Q283" s="7"/>
      <c r="R283" s="7" t="str">
        <f>IF(EDATE(October[[#This Row],[Closed Date]],1)=31,"",EDATE(October[[#This Row],[Closed Date]],1))</f>
        <v/>
      </c>
    </row>
    <row r="284" spans="1:18" x14ac:dyDescent="0.25">
      <c r="A284" t="s">
        <v>110</v>
      </c>
      <c r="B284" s="6">
        <v>75223</v>
      </c>
      <c r="E284" t="s">
        <v>280</v>
      </c>
      <c r="F284" t="s">
        <v>23</v>
      </c>
      <c r="G284">
        <v>10</v>
      </c>
      <c r="H284" t="s">
        <v>28</v>
      </c>
      <c r="I284" t="s">
        <v>33</v>
      </c>
      <c r="J284" t="s">
        <v>40</v>
      </c>
      <c r="K284" s="7">
        <v>44858</v>
      </c>
      <c r="L284" t="s">
        <v>21</v>
      </c>
      <c r="M284">
        <v>22</v>
      </c>
      <c r="Q284" s="7"/>
      <c r="R284" s="7" t="str">
        <f>IF(EDATE(October[[#This Row],[Closed Date]],1)=31,"",EDATE(October[[#This Row],[Closed Date]],1))</f>
        <v/>
      </c>
    </row>
    <row r="285" spans="1:18" x14ac:dyDescent="0.25">
      <c r="A285" t="s">
        <v>180</v>
      </c>
      <c r="B285" s="6">
        <v>75203</v>
      </c>
      <c r="E285" t="s">
        <v>316</v>
      </c>
      <c r="F285" t="s">
        <v>23</v>
      </c>
      <c r="G285">
        <v>5</v>
      </c>
      <c r="H285" t="s">
        <v>28</v>
      </c>
      <c r="I285" t="s">
        <v>33</v>
      </c>
      <c r="J285" t="s">
        <v>40</v>
      </c>
      <c r="K285" s="7">
        <v>44858</v>
      </c>
      <c r="L285" t="s">
        <v>20</v>
      </c>
      <c r="M285">
        <v>25</v>
      </c>
      <c r="N285" t="s">
        <v>56</v>
      </c>
      <c r="O285">
        <v>64</v>
      </c>
      <c r="P285">
        <v>450</v>
      </c>
      <c r="Q285" s="7">
        <f>K285+6</f>
        <v>44864</v>
      </c>
      <c r="R285" s="7">
        <f>IF(EDATE(October[[#This Row],[Closed Date]],1)=31,"",EDATE(October[[#This Row],[Closed Date]],1))</f>
        <v>44895</v>
      </c>
    </row>
    <row r="286" spans="1:18" x14ac:dyDescent="0.25">
      <c r="A286" s="13" t="s">
        <v>89</v>
      </c>
      <c r="B286" s="6">
        <v>75215</v>
      </c>
      <c r="E286" t="s">
        <v>274</v>
      </c>
      <c r="F286" t="s">
        <v>22</v>
      </c>
      <c r="G286">
        <v>9</v>
      </c>
      <c r="H286" t="s">
        <v>28</v>
      </c>
      <c r="I286" t="s">
        <v>53</v>
      </c>
      <c r="J286" t="s">
        <v>40</v>
      </c>
      <c r="K286" s="7">
        <v>44858</v>
      </c>
      <c r="L286" t="s">
        <v>21</v>
      </c>
      <c r="M286">
        <v>24</v>
      </c>
      <c r="Q286" s="7"/>
      <c r="R286" s="7" t="str">
        <f>IF(EDATE(October[[#This Row],[Closed Date]],1)=31,"",EDATE(October[[#This Row],[Closed Date]],1))</f>
        <v/>
      </c>
    </row>
    <row r="287" spans="1:18" x14ac:dyDescent="0.25">
      <c r="A287" t="s">
        <v>90</v>
      </c>
      <c r="B287" s="6">
        <v>75220</v>
      </c>
      <c r="E287" t="s">
        <v>279</v>
      </c>
      <c r="F287" t="s">
        <v>22</v>
      </c>
      <c r="G287">
        <v>1</v>
      </c>
      <c r="H287" t="s">
        <v>28</v>
      </c>
      <c r="I287" t="s">
        <v>53</v>
      </c>
      <c r="J287" t="s">
        <v>40</v>
      </c>
      <c r="K287" s="7">
        <v>44858</v>
      </c>
      <c r="L287" t="s">
        <v>20</v>
      </c>
      <c r="M287">
        <v>32</v>
      </c>
      <c r="N287" t="s">
        <v>54</v>
      </c>
      <c r="O287">
        <v>106</v>
      </c>
      <c r="P287">
        <v>50</v>
      </c>
      <c r="Q287" s="7">
        <f>K287+7</f>
        <v>44865</v>
      </c>
      <c r="R287" s="7">
        <f>IF(EDATE(October[[#This Row],[Closed Date]],1)=31,"",EDATE(October[[#This Row],[Closed Date]],1))</f>
        <v>44895</v>
      </c>
    </row>
    <row r="288" spans="1:18" x14ac:dyDescent="0.25">
      <c r="A288" t="s">
        <v>68</v>
      </c>
      <c r="B288" s="6">
        <v>75220</v>
      </c>
      <c r="E288" t="s">
        <v>316</v>
      </c>
      <c r="F288" t="s">
        <v>23</v>
      </c>
      <c r="G288">
        <v>5</v>
      </c>
      <c r="H288" t="s">
        <v>28</v>
      </c>
      <c r="I288" t="s">
        <v>33</v>
      </c>
      <c r="J288" t="s">
        <v>38</v>
      </c>
      <c r="K288" s="7">
        <v>44858</v>
      </c>
      <c r="L288" t="s">
        <v>20</v>
      </c>
      <c r="M288">
        <v>36</v>
      </c>
      <c r="N288" t="s">
        <v>56</v>
      </c>
      <c r="O288">
        <v>58</v>
      </c>
      <c r="P288">
        <v>100</v>
      </c>
      <c r="Q288" s="7">
        <f>K288+5</f>
        <v>44863</v>
      </c>
      <c r="R288" s="7">
        <f>IF(EDATE(October[[#This Row],[Closed Date]],1)=31,"",EDATE(October[[#This Row],[Closed Date]],1))</f>
        <v>44894</v>
      </c>
    </row>
    <row r="289" spans="1:18" x14ac:dyDescent="0.25">
      <c r="A289" s="13" t="s">
        <v>236</v>
      </c>
      <c r="B289" s="6">
        <v>75287</v>
      </c>
      <c r="E289" t="s">
        <v>280</v>
      </c>
      <c r="F289" t="s">
        <v>22</v>
      </c>
      <c r="G289">
        <v>1</v>
      </c>
      <c r="H289" t="s">
        <v>32</v>
      </c>
      <c r="I289" t="s">
        <v>31</v>
      </c>
      <c r="K289" s="7">
        <v>44858</v>
      </c>
      <c r="L289" t="s">
        <v>20</v>
      </c>
      <c r="Q289" s="7">
        <f>K289</f>
        <v>44858</v>
      </c>
      <c r="R289" s="7">
        <f>IF(EDATE(October[[#This Row],[Closed Date]],1)=31,"",EDATE(October[[#This Row],[Closed Date]],1))</f>
        <v>44889</v>
      </c>
    </row>
    <row r="290" spans="1:18" x14ac:dyDescent="0.25">
      <c r="A290" s="13" t="s">
        <v>71</v>
      </c>
      <c r="B290" s="6">
        <v>75226</v>
      </c>
      <c r="E290" t="s">
        <v>285</v>
      </c>
      <c r="F290" t="s">
        <v>22</v>
      </c>
      <c r="G290">
        <v>4</v>
      </c>
      <c r="H290" t="s">
        <v>32</v>
      </c>
      <c r="I290" t="s">
        <v>34</v>
      </c>
      <c r="K290" s="7">
        <v>44858</v>
      </c>
      <c r="L290" t="s">
        <v>21</v>
      </c>
      <c r="Q290" s="7"/>
      <c r="R290" s="7" t="str">
        <f>IF(EDATE(October[[#This Row],[Closed Date]],1)=31,"",EDATE(October[[#This Row],[Closed Date]],1))</f>
        <v/>
      </c>
    </row>
    <row r="291" spans="1:18" x14ac:dyDescent="0.25">
      <c r="A291" t="s">
        <v>79</v>
      </c>
      <c r="B291" s="6">
        <v>75217</v>
      </c>
      <c r="E291" t="s">
        <v>289</v>
      </c>
      <c r="F291" t="s">
        <v>23</v>
      </c>
      <c r="G291">
        <v>1</v>
      </c>
      <c r="H291" t="s">
        <v>28</v>
      </c>
      <c r="I291" t="s">
        <v>33</v>
      </c>
      <c r="K291" s="7">
        <v>44858</v>
      </c>
      <c r="L291" t="s">
        <v>21</v>
      </c>
      <c r="M291">
        <v>20</v>
      </c>
      <c r="Q291" s="7"/>
      <c r="R291" s="7" t="str">
        <f>IF(EDATE(October[[#This Row],[Closed Date]],1)=31,"",EDATE(October[[#This Row],[Closed Date]],1))</f>
        <v/>
      </c>
    </row>
    <row r="292" spans="1:18" x14ac:dyDescent="0.25">
      <c r="A292" t="s">
        <v>230</v>
      </c>
      <c r="B292" s="6">
        <v>75235</v>
      </c>
      <c r="E292" t="s">
        <v>270</v>
      </c>
      <c r="F292" t="s">
        <v>22</v>
      </c>
      <c r="G292">
        <v>0.25</v>
      </c>
      <c r="H292" t="s">
        <v>28</v>
      </c>
      <c r="I292" t="s">
        <v>33</v>
      </c>
      <c r="K292" s="7">
        <v>44858</v>
      </c>
      <c r="L292" t="s">
        <v>21</v>
      </c>
      <c r="M292">
        <v>25</v>
      </c>
      <c r="Q292" s="7"/>
      <c r="R292" s="7" t="str">
        <f>IF(EDATE(October[[#This Row],[Closed Date]],1)=31,"",EDATE(October[[#This Row],[Closed Date]],1))</f>
        <v/>
      </c>
    </row>
    <row r="293" spans="1:18" x14ac:dyDescent="0.25">
      <c r="A293" s="13" t="s">
        <v>170</v>
      </c>
      <c r="B293" s="6">
        <v>75233</v>
      </c>
      <c r="E293" t="s">
        <v>276</v>
      </c>
      <c r="F293" t="s">
        <v>22</v>
      </c>
      <c r="G293">
        <v>4</v>
      </c>
      <c r="H293" t="s">
        <v>28</v>
      </c>
      <c r="I293" t="s">
        <v>31</v>
      </c>
      <c r="K293" s="7">
        <v>44858</v>
      </c>
      <c r="L293" t="s">
        <v>20</v>
      </c>
      <c r="Q293" s="7">
        <f>K293</f>
        <v>44858</v>
      </c>
      <c r="R293" s="7">
        <f>IF(EDATE(October[[#This Row],[Closed Date]],1)=31,"",EDATE(October[[#This Row],[Closed Date]],1))</f>
        <v>44889</v>
      </c>
    </row>
    <row r="294" spans="1:18" x14ac:dyDescent="0.25">
      <c r="A294" s="13" t="s">
        <v>108</v>
      </c>
      <c r="B294" s="6">
        <v>75217</v>
      </c>
      <c r="E294" t="s">
        <v>302</v>
      </c>
      <c r="F294" t="s">
        <v>22</v>
      </c>
      <c r="G294">
        <v>5</v>
      </c>
      <c r="H294" t="s">
        <v>32</v>
      </c>
      <c r="I294" t="s">
        <v>34</v>
      </c>
      <c r="J294" t="s">
        <v>52</v>
      </c>
      <c r="K294" s="7">
        <v>44859</v>
      </c>
      <c r="L294" t="s">
        <v>20</v>
      </c>
      <c r="N294" t="s">
        <v>47</v>
      </c>
      <c r="Q294" s="7">
        <f>K294+5</f>
        <v>44864</v>
      </c>
      <c r="R294" s="7">
        <f>IF(EDATE(October[[#This Row],[Closed Date]],1)=31,"",EDATE(October[[#This Row],[Closed Date]],1))</f>
        <v>44895</v>
      </c>
    </row>
    <row r="295" spans="1:18" x14ac:dyDescent="0.25">
      <c r="A295" t="s">
        <v>208</v>
      </c>
      <c r="B295" s="6">
        <v>75232</v>
      </c>
      <c r="E295" t="s">
        <v>311</v>
      </c>
      <c r="F295" t="s">
        <v>22</v>
      </c>
      <c r="G295">
        <v>5</v>
      </c>
      <c r="H295" t="s">
        <v>28</v>
      </c>
      <c r="I295" t="s">
        <v>33</v>
      </c>
      <c r="J295" t="s">
        <v>42</v>
      </c>
      <c r="K295" s="7">
        <v>44859</v>
      </c>
      <c r="L295" t="s">
        <v>21</v>
      </c>
      <c r="M295">
        <v>21</v>
      </c>
      <c r="Q295" s="7"/>
      <c r="R295" s="7" t="str">
        <f>IF(EDATE(October[[#This Row],[Closed Date]],1)=31,"",EDATE(October[[#This Row],[Closed Date]],1))</f>
        <v/>
      </c>
    </row>
    <row r="296" spans="1:18" x14ac:dyDescent="0.25">
      <c r="A296" t="s">
        <v>112</v>
      </c>
      <c r="B296" s="6">
        <v>75220</v>
      </c>
      <c r="E296" t="s">
        <v>291</v>
      </c>
      <c r="F296" t="s">
        <v>23</v>
      </c>
      <c r="G296">
        <v>8</v>
      </c>
      <c r="H296" t="s">
        <v>28</v>
      </c>
      <c r="I296" t="s">
        <v>33</v>
      </c>
      <c r="J296" t="s">
        <v>39</v>
      </c>
      <c r="K296" s="7">
        <v>44859</v>
      </c>
      <c r="L296" t="s">
        <v>21</v>
      </c>
      <c r="M296">
        <v>21</v>
      </c>
      <c r="Q296" s="7"/>
      <c r="R296" s="7" t="str">
        <f>IF(EDATE(October[[#This Row],[Closed Date]],1)=31,"",EDATE(October[[#This Row],[Closed Date]],1))</f>
        <v/>
      </c>
    </row>
    <row r="297" spans="1:18" x14ac:dyDescent="0.25">
      <c r="A297" s="13" t="s">
        <v>141</v>
      </c>
      <c r="B297" s="6">
        <v>75249</v>
      </c>
      <c r="E297" t="s">
        <v>313</v>
      </c>
      <c r="F297" t="s">
        <v>22</v>
      </c>
      <c r="G297">
        <v>1</v>
      </c>
      <c r="H297" t="s">
        <v>28</v>
      </c>
      <c r="I297" t="s">
        <v>31</v>
      </c>
      <c r="J297" t="s">
        <v>40</v>
      </c>
      <c r="K297" s="7">
        <v>44859</v>
      </c>
      <c r="L297" t="s">
        <v>20</v>
      </c>
      <c r="Q297" s="7">
        <f>K297</f>
        <v>44859</v>
      </c>
      <c r="R297" s="7">
        <f>IF(EDATE(October[[#This Row],[Closed Date]],1)=31,"",EDATE(October[[#This Row],[Closed Date]],1))</f>
        <v>44890</v>
      </c>
    </row>
    <row r="298" spans="1:18" x14ac:dyDescent="0.25">
      <c r="A298" s="13" t="s">
        <v>155</v>
      </c>
      <c r="B298" s="6">
        <v>75217</v>
      </c>
      <c r="E298" t="s">
        <v>305</v>
      </c>
      <c r="F298" t="s">
        <v>23</v>
      </c>
      <c r="G298">
        <v>4</v>
      </c>
      <c r="H298" t="s">
        <v>28</v>
      </c>
      <c r="I298" t="s">
        <v>31</v>
      </c>
      <c r="J298" t="s">
        <v>40</v>
      </c>
      <c r="K298" s="7">
        <v>44859</v>
      </c>
      <c r="L298" t="s">
        <v>20</v>
      </c>
      <c r="Q298" s="7">
        <f>K298</f>
        <v>44859</v>
      </c>
      <c r="R298" s="7">
        <f>IF(EDATE(October[[#This Row],[Closed Date]],1)=31,"",EDATE(October[[#This Row],[Closed Date]],1))</f>
        <v>44890</v>
      </c>
    </row>
    <row r="299" spans="1:18" x14ac:dyDescent="0.25">
      <c r="A299" t="s">
        <v>191</v>
      </c>
      <c r="B299" s="6">
        <v>75287</v>
      </c>
      <c r="E299" t="s">
        <v>318</v>
      </c>
      <c r="F299" t="s">
        <v>22</v>
      </c>
      <c r="G299">
        <v>1</v>
      </c>
      <c r="H299" t="s">
        <v>29</v>
      </c>
      <c r="I299" t="s">
        <v>31</v>
      </c>
      <c r="J299" t="s">
        <v>44</v>
      </c>
      <c r="K299" s="7">
        <v>44859</v>
      </c>
      <c r="L299" t="s">
        <v>20</v>
      </c>
      <c r="Q299" s="7">
        <f>K299</f>
        <v>44859</v>
      </c>
      <c r="R299" s="7">
        <f>IF(EDATE(October[[#This Row],[Closed Date]],1)=31,"",EDATE(October[[#This Row],[Closed Date]],1))</f>
        <v>44890</v>
      </c>
    </row>
    <row r="300" spans="1:18" x14ac:dyDescent="0.25">
      <c r="A300" t="s">
        <v>115</v>
      </c>
      <c r="B300" s="6">
        <v>75240</v>
      </c>
      <c r="E300" t="s">
        <v>307</v>
      </c>
      <c r="F300" t="s">
        <v>23</v>
      </c>
      <c r="G300">
        <v>2</v>
      </c>
      <c r="H300" t="s">
        <v>28</v>
      </c>
      <c r="I300" t="s">
        <v>33</v>
      </c>
      <c r="J300" t="s">
        <v>36</v>
      </c>
      <c r="K300" s="7">
        <v>44859</v>
      </c>
      <c r="L300" t="s">
        <v>21</v>
      </c>
      <c r="M300">
        <v>20</v>
      </c>
      <c r="Q300" s="7"/>
      <c r="R300" s="7" t="str">
        <f>IF(EDATE(October[[#This Row],[Closed Date]],1)=31,"",EDATE(October[[#This Row],[Closed Date]],1))</f>
        <v/>
      </c>
    </row>
    <row r="301" spans="1:18" x14ac:dyDescent="0.25">
      <c r="A301" t="s">
        <v>129</v>
      </c>
      <c r="B301" s="6">
        <v>75244</v>
      </c>
      <c r="E301" t="s">
        <v>290</v>
      </c>
      <c r="F301" t="s">
        <v>22</v>
      </c>
      <c r="G301">
        <v>5</v>
      </c>
      <c r="H301" t="s">
        <v>28</v>
      </c>
      <c r="I301" t="s">
        <v>33</v>
      </c>
      <c r="J301" t="s">
        <v>38</v>
      </c>
      <c r="K301" s="7">
        <v>44859</v>
      </c>
      <c r="L301" t="s">
        <v>20</v>
      </c>
      <c r="M301">
        <v>29</v>
      </c>
      <c r="N301" t="s">
        <v>55</v>
      </c>
      <c r="O301">
        <v>82</v>
      </c>
      <c r="P301">
        <v>85</v>
      </c>
      <c r="Q301" s="7">
        <f>K301+9</f>
        <v>44868</v>
      </c>
      <c r="R301" s="7">
        <f>IF(EDATE(October[[#This Row],[Closed Date]],1)=31,"",EDATE(October[[#This Row],[Closed Date]],1))</f>
        <v>44898</v>
      </c>
    </row>
    <row r="302" spans="1:18" x14ac:dyDescent="0.25">
      <c r="A302" t="s">
        <v>259</v>
      </c>
      <c r="B302" s="6">
        <v>75237</v>
      </c>
      <c r="E302" t="s">
        <v>297</v>
      </c>
      <c r="F302" t="s">
        <v>22</v>
      </c>
      <c r="G302">
        <v>8</v>
      </c>
      <c r="H302" t="s">
        <v>28</v>
      </c>
      <c r="I302" t="s">
        <v>33</v>
      </c>
      <c r="K302" s="7">
        <v>44859</v>
      </c>
      <c r="L302" t="s">
        <v>21</v>
      </c>
      <c r="M302">
        <v>18</v>
      </c>
      <c r="Q302" s="7"/>
      <c r="R302" s="7" t="str">
        <f>IF(EDATE(October[[#This Row],[Closed Date]],1)=31,"",EDATE(October[[#This Row],[Closed Date]],1))</f>
        <v/>
      </c>
    </row>
    <row r="303" spans="1:18" x14ac:dyDescent="0.25">
      <c r="A303" t="s">
        <v>84</v>
      </c>
      <c r="B303" s="13">
        <v>75203</v>
      </c>
      <c r="E303" t="s">
        <v>294</v>
      </c>
      <c r="F303" t="s">
        <v>23</v>
      </c>
      <c r="G303">
        <v>1</v>
      </c>
      <c r="H303" t="s">
        <v>28</v>
      </c>
      <c r="I303" t="s">
        <v>33</v>
      </c>
      <c r="K303" s="7">
        <v>44859</v>
      </c>
      <c r="L303" t="s">
        <v>21</v>
      </c>
      <c r="M303">
        <v>16</v>
      </c>
      <c r="Q303" s="7"/>
      <c r="R303" s="7" t="str">
        <f>IF(EDATE(October[[#This Row],[Closed Date]],1)=31,"",EDATE(October[[#This Row],[Closed Date]],1))</f>
        <v/>
      </c>
    </row>
    <row r="304" spans="1:18" x14ac:dyDescent="0.25">
      <c r="A304" s="13" t="s">
        <v>57</v>
      </c>
      <c r="B304" s="6">
        <v>75203</v>
      </c>
      <c r="E304" t="s">
        <v>265</v>
      </c>
      <c r="F304" t="s">
        <v>23</v>
      </c>
      <c r="G304">
        <v>4</v>
      </c>
      <c r="H304" t="s">
        <v>28</v>
      </c>
      <c r="I304" t="s">
        <v>53</v>
      </c>
      <c r="K304" s="7">
        <v>44859</v>
      </c>
      <c r="L304" t="s">
        <v>21</v>
      </c>
      <c r="M304">
        <v>25</v>
      </c>
      <c r="Q304" s="7"/>
      <c r="R304" s="7" t="str">
        <f>IF(EDATE(October[[#This Row],[Closed Date]],1)=31,"",EDATE(October[[#This Row],[Closed Date]],1))</f>
        <v/>
      </c>
    </row>
    <row r="305" spans="1:18" x14ac:dyDescent="0.25">
      <c r="A305" s="13" t="s">
        <v>193</v>
      </c>
      <c r="B305" s="6">
        <v>75206</v>
      </c>
      <c r="E305" t="s">
        <v>296</v>
      </c>
      <c r="F305" t="s">
        <v>22</v>
      </c>
      <c r="G305">
        <v>2</v>
      </c>
      <c r="H305" t="s">
        <v>28</v>
      </c>
      <c r="I305" t="s">
        <v>53</v>
      </c>
      <c r="K305" s="7">
        <v>44859</v>
      </c>
      <c r="L305" t="s">
        <v>21</v>
      </c>
      <c r="M305">
        <v>23</v>
      </c>
      <c r="Q305" s="7"/>
      <c r="R305" s="7" t="str">
        <f>IF(EDATE(October[[#This Row],[Closed Date]],1)=31,"",EDATE(October[[#This Row],[Closed Date]],1))</f>
        <v/>
      </c>
    </row>
    <row r="306" spans="1:18" x14ac:dyDescent="0.25">
      <c r="A306" t="s">
        <v>87</v>
      </c>
      <c r="B306" s="6">
        <v>75231</v>
      </c>
      <c r="E306" t="s">
        <v>270</v>
      </c>
      <c r="F306" t="s">
        <v>22</v>
      </c>
      <c r="G306">
        <v>7</v>
      </c>
      <c r="H306" t="s">
        <v>32</v>
      </c>
      <c r="I306" t="s">
        <v>31</v>
      </c>
      <c r="J306" t="s">
        <v>52</v>
      </c>
      <c r="K306" s="7">
        <v>44860</v>
      </c>
      <c r="L306" t="s">
        <v>20</v>
      </c>
      <c r="Q306" s="7">
        <f>K306</f>
        <v>44860</v>
      </c>
      <c r="R306" s="7">
        <f>IF(EDATE(October[[#This Row],[Closed Date]],1)=31,"",EDATE(October[[#This Row],[Closed Date]],1))</f>
        <v>44891</v>
      </c>
    </row>
    <row r="307" spans="1:18" x14ac:dyDescent="0.25">
      <c r="A307" t="s">
        <v>78</v>
      </c>
      <c r="B307" s="6">
        <v>75223</v>
      </c>
      <c r="E307" t="s">
        <v>285</v>
      </c>
      <c r="F307" t="s">
        <v>23</v>
      </c>
      <c r="G307">
        <v>6</v>
      </c>
      <c r="H307" t="s">
        <v>28</v>
      </c>
      <c r="I307" t="s">
        <v>33</v>
      </c>
      <c r="J307" t="s">
        <v>41</v>
      </c>
      <c r="K307" s="7">
        <v>44860</v>
      </c>
      <c r="L307" t="s">
        <v>20</v>
      </c>
      <c r="M307">
        <v>32</v>
      </c>
      <c r="N307" t="s">
        <v>56</v>
      </c>
      <c r="O307">
        <v>57</v>
      </c>
      <c r="P307">
        <v>225</v>
      </c>
      <c r="Q307" s="7">
        <f>K307+6</f>
        <v>44866</v>
      </c>
      <c r="R307" s="7">
        <f>IF(EDATE(October[[#This Row],[Closed Date]],1)=31,"",EDATE(October[[#This Row],[Closed Date]],1))</f>
        <v>44896</v>
      </c>
    </row>
    <row r="308" spans="1:18" x14ac:dyDescent="0.25">
      <c r="A308" t="s">
        <v>122</v>
      </c>
      <c r="B308" s="6">
        <v>75240</v>
      </c>
      <c r="E308" t="s">
        <v>295</v>
      </c>
      <c r="F308" t="s">
        <v>22</v>
      </c>
      <c r="G308">
        <v>3</v>
      </c>
      <c r="H308" t="s">
        <v>28</v>
      </c>
      <c r="I308" t="s">
        <v>53</v>
      </c>
      <c r="J308" t="s">
        <v>41</v>
      </c>
      <c r="K308" s="7">
        <v>44860</v>
      </c>
      <c r="L308" t="s">
        <v>20</v>
      </c>
      <c r="M308">
        <v>31</v>
      </c>
      <c r="N308" t="s">
        <v>54</v>
      </c>
      <c r="O308">
        <v>108</v>
      </c>
      <c r="P308">
        <v>25</v>
      </c>
      <c r="Q308" s="7">
        <f>K308+6</f>
        <v>44866</v>
      </c>
      <c r="R308" s="7">
        <f>IF(EDATE(October[[#This Row],[Closed Date]],1)=31,"",EDATE(October[[#This Row],[Closed Date]],1))</f>
        <v>44896</v>
      </c>
    </row>
    <row r="309" spans="1:18" x14ac:dyDescent="0.25">
      <c r="A309" t="s">
        <v>159</v>
      </c>
      <c r="B309" s="6">
        <v>75220</v>
      </c>
      <c r="E309" t="s">
        <v>276</v>
      </c>
      <c r="F309" t="s">
        <v>23</v>
      </c>
      <c r="G309">
        <v>3</v>
      </c>
      <c r="H309" t="s">
        <v>28</v>
      </c>
      <c r="I309" t="s">
        <v>33</v>
      </c>
      <c r="J309" t="s">
        <v>42</v>
      </c>
      <c r="K309" s="7">
        <v>44860</v>
      </c>
      <c r="L309" t="s">
        <v>21</v>
      </c>
      <c r="M309">
        <v>17</v>
      </c>
      <c r="Q309" s="7"/>
      <c r="R309" s="7" t="str">
        <f>IF(EDATE(October[[#This Row],[Closed Date]],1)=31,"",EDATE(October[[#This Row],[Closed Date]],1))</f>
        <v/>
      </c>
    </row>
    <row r="310" spans="1:18" x14ac:dyDescent="0.25">
      <c r="A310" t="s">
        <v>77</v>
      </c>
      <c r="B310" s="6">
        <v>75240</v>
      </c>
      <c r="E310" t="s">
        <v>297</v>
      </c>
      <c r="F310" t="s">
        <v>22</v>
      </c>
      <c r="G310">
        <v>5</v>
      </c>
      <c r="H310" t="s">
        <v>28</v>
      </c>
      <c r="I310" t="s">
        <v>33</v>
      </c>
      <c r="J310" t="s">
        <v>40</v>
      </c>
      <c r="K310" s="7">
        <v>44860</v>
      </c>
      <c r="L310" t="s">
        <v>21</v>
      </c>
      <c r="M310">
        <v>15</v>
      </c>
      <c r="Q310" s="7"/>
      <c r="R310" s="7" t="str">
        <f>IF(EDATE(October[[#This Row],[Closed Date]],1)=31,"",EDATE(October[[#This Row],[Closed Date]],1))</f>
        <v/>
      </c>
    </row>
    <row r="311" spans="1:18" x14ac:dyDescent="0.25">
      <c r="A311" t="s">
        <v>103</v>
      </c>
      <c r="B311" s="6">
        <v>75235</v>
      </c>
      <c r="E311" t="s">
        <v>281</v>
      </c>
      <c r="F311" t="s">
        <v>22</v>
      </c>
      <c r="G311">
        <v>2</v>
      </c>
      <c r="H311" t="s">
        <v>28</v>
      </c>
      <c r="I311" t="s">
        <v>31</v>
      </c>
      <c r="J311" t="s">
        <v>36</v>
      </c>
      <c r="K311" s="7">
        <v>44860</v>
      </c>
      <c r="L311" t="s">
        <v>20</v>
      </c>
      <c r="Q311" s="7">
        <f>K311</f>
        <v>44860</v>
      </c>
      <c r="R311" s="7">
        <f>IF(EDATE(October[[#This Row],[Closed Date]],1)=31,"",EDATE(October[[#This Row],[Closed Date]],1))</f>
        <v>44891</v>
      </c>
    </row>
    <row r="312" spans="1:18" x14ac:dyDescent="0.25">
      <c r="A312" t="s">
        <v>171</v>
      </c>
      <c r="B312" s="6">
        <v>75240</v>
      </c>
      <c r="E312" t="s">
        <v>282</v>
      </c>
      <c r="F312" t="s">
        <v>23</v>
      </c>
      <c r="G312">
        <v>8</v>
      </c>
      <c r="H312" t="s">
        <v>28</v>
      </c>
      <c r="I312" t="s">
        <v>31</v>
      </c>
      <c r="J312" t="s">
        <v>36</v>
      </c>
      <c r="K312" s="7">
        <v>44860</v>
      </c>
      <c r="L312" t="s">
        <v>20</v>
      </c>
      <c r="Q312" s="7">
        <f>K312</f>
        <v>44860</v>
      </c>
      <c r="R312" s="7">
        <f>IF(EDATE(October[[#This Row],[Closed Date]],1)=31,"",EDATE(October[[#This Row],[Closed Date]],1))</f>
        <v>44891</v>
      </c>
    </row>
    <row r="313" spans="1:18" x14ac:dyDescent="0.25">
      <c r="A313" s="13" t="s">
        <v>177</v>
      </c>
      <c r="B313" s="6">
        <v>75203</v>
      </c>
      <c r="E313" t="s">
        <v>290</v>
      </c>
      <c r="F313" t="s">
        <v>22</v>
      </c>
      <c r="G313">
        <v>2</v>
      </c>
      <c r="H313" t="s">
        <v>28</v>
      </c>
      <c r="I313" t="s">
        <v>33</v>
      </c>
      <c r="J313" t="s">
        <v>38</v>
      </c>
      <c r="K313" s="7">
        <v>44860</v>
      </c>
      <c r="L313" t="s">
        <v>21</v>
      </c>
      <c r="M313">
        <v>23</v>
      </c>
      <c r="Q313" s="7"/>
      <c r="R313" s="7" t="str">
        <f>IF(EDATE(October[[#This Row],[Closed Date]],1)=31,"",EDATE(October[[#This Row],[Closed Date]],1))</f>
        <v/>
      </c>
    </row>
    <row r="314" spans="1:18" x14ac:dyDescent="0.25">
      <c r="A314" t="s">
        <v>209</v>
      </c>
      <c r="B314" s="6">
        <v>75287</v>
      </c>
      <c r="E314" t="s">
        <v>313</v>
      </c>
      <c r="F314" t="s">
        <v>22</v>
      </c>
      <c r="G314">
        <v>6</v>
      </c>
      <c r="H314" t="s">
        <v>28</v>
      </c>
      <c r="I314" t="s">
        <v>33</v>
      </c>
      <c r="J314" t="s">
        <v>38</v>
      </c>
      <c r="K314" s="7">
        <v>44860</v>
      </c>
      <c r="L314" t="s">
        <v>20</v>
      </c>
      <c r="M314">
        <v>28</v>
      </c>
      <c r="N314" t="s">
        <v>55</v>
      </c>
      <c r="O314">
        <v>89</v>
      </c>
      <c r="P314">
        <v>60</v>
      </c>
      <c r="Q314" s="7">
        <f>K314+4</f>
        <v>44864</v>
      </c>
      <c r="R314" s="7">
        <f>IF(EDATE(October[[#This Row],[Closed Date]],1)=31,"",EDATE(October[[#This Row],[Closed Date]],1))</f>
        <v>44895</v>
      </c>
    </row>
    <row r="315" spans="1:18" x14ac:dyDescent="0.25">
      <c r="A315" t="s">
        <v>116</v>
      </c>
      <c r="B315" s="6">
        <v>75235</v>
      </c>
      <c r="E315" t="s">
        <v>313</v>
      </c>
      <c r="F315" t="s">
        <v>23</v>
      </c>
      <c r="G315">
        <v>0.5</v>
      </c>
      <c r="H315" t="s">
        <v>32</v>
      </c>
      <c r="I315" t="s">
        <v>33</v>
      </c>
      <c r="K315" s="7">
        <v>44860</v>
      </c>
      <c r="L315" t="s">
        <v>21</v>
      </c>
      <c r="M315">
        <v>22</v>
      </c>
      <c r="Q315" s="7"/>
      <c r="R315" s="7" t="str">
        <f>IF(EDATE(October[[#This Row],[Closed Date]],1)=31,"",EDATE(October[[#This Row],[Closed Date]],1))</f>
        <v/>
      </c>
    </row>
    <row r="316" spans="1:18" x14ac:dyDescent="0.25">
      <c r="A316" s="13" t="s">
        <v>89</v>
      </c>
      <c r="B316" s="6">
        <v>75240</v>
      </c>
      <c r="E316" t="s">
        <v>315</v>
      </c>
      <c r="F316" t="s">
        <v>23</v>
      </c>
      <c r="G316">
        <v>2</v>
      </c>
      <c r="H316" t="s">
        <v>32</v>
      </c>
      <c r="I316" t="s">
        <v>31</v>
      </c>
      <c r="K316" s="7">
        <v>44860</v>
      </c>
      <c r="L316" t="s">
        <v>20</v>
      </c>
      <c r="Q316" s="7">
        <f>K316</f>
        <v>44860</v>
      </c>
      <c r="R316" s="7">
        <f>IF(EDATE(October[[#This Row],[Closed Date]],1)=31,"",EDATE(October[[#This Row],[Closed Date]],1))</f>
        <v>44891</v>
      </c>
    </row>
    <row r="317" spans="1:18" x14ac:dyDescent="0.25">
      <c r="A317" t="s">
        <v>203</v>
      </c>
      <c r="B317" s="6">
        <v>75236</v>
      </c>
      <c r="E317" t="s">
        <v>292</v>
      </c>
      <c r="F317" t="s">
        <v>22</v>
      </c>
      <c r="G317">
        <v>5</v>
      </c>
      <c r="H317" t="s">
        <v>28</v>
      </c>
      <c r="I317" t="s">
        <v>33</v>
      </c>
      <c r="K317" s="7">
        <v>44860</v>
      </c>
      <c r="L317" t="s">
        <v>21</v>
      </c>
      <c r="M317">
        <v>19</v>
      </c>
      <c r="Q317" s="7"/>
      <c r="R317" s="7" t="str">
        <f>IF(EDATE(October[[#This Row],[Closed Date]],1)=31,"",EDATE(October[[#This Row],[Closed Date]],1))</f>
        <v/>
      </c>
    </row>
    <row r="318" spans="1:18" x14ac:dyDescent="0.25">
      <c r="A318" t="s">
        <v>158</v>
      </c>
      <c r="B318" s="6">
        <v>75253</v>
      </c>
      <c r="E318" t="s">
        <v>275</v>
      </c>
      <c r="F318" t="s">
        <v>22</v>
      </c>
      <c r="G318">
        <v>6</v>
      </c>
      <c r="H318" t="s">
        <v>28</v>
      </c>
      <c r="I318" t="s">
        <v>33</v>
      </c>
      <c r="K318" s="7">
        <v>44860</v>
      </c>
      <c r="L318" t="s">
        <v>21</v>
      </c>
      <c r="M318">
        <v>15</v>
      </c>
      <c r="Q318" s="7"/>
      <c r="R318" s="7" t="str">
        <f>IF(EDATE(October[[#This Row],[Closed Date]],1)=31,"",EDATE(October[[#This Row],[Closed Date]],1))</f>
        <v/>
      </c>
    </row>
    <row r="319" spans="1:18" x14ac:dyDescent="0.25">
      <c r="A319" s="13" t="s">
        <v>169</v>
      </c>
      <c r="B319" s="6">
        <v>75253</v>
      </c>
      <c r="E319" t="s">
        <v>274</v>
      </c>
      <c r="F319" t="s">
        <v>22</v>
      </c>
      <c r="G319">
        <v>1</v>
      </c>
      <c r="H319" t="s">
        <v>28</v>
      </c>
      <c r="I319" t="s">
        <v>33</v>
      </c>
      <c r="K319" s="7">
        <v>44860</v>
      </c>
      <c r="L319" t="s">
        <v>21</v>
      </c>
      <c r="M319">
        <v>13</v>
      </c>
      <c r="Q319" s="7"/>
      <c r="R319" s="7" t="str">
        <f>IF(EDATE(October[[#This Row],[Closed Date]],1)=31,"",EDATE(October[[#This Row],[Closed Date]],1))</f>
        <v/>
      </c>
    </row>
    <row r="320" spans="1:18" x14ac:dyDescent="0.25">
      <c r="A320" s="13" t="s">
        <v>71</v>
      </c>
      <c r="B320" s="6">
        <v>75219</v>
      </c>
      <c r="E320" t="s">
        <v>58</v>
      </c>
      <c r="F320" t="s">
        <v>23</v>
      </c>
      <c r="G320">
        <v>1</v>
      </c>
      <c r="H320" t="s">
        <v>28</v>
      </c>
      <c r="I320" t="s">
        <v>31</v>
      </c>
      <c r="K320" s="7">
        <v>44860</v>
      </c>
      <c r="L320" t="s">
        <v>20</v>
      </c>
      <c r="Q320" s="7">
        <f>K320</f>
        <v>44860</v>
      </c>
      <c r="R320" s="7">
        <f>IF(EDATE(October[[#This Row],[Closed Date]],1)=31,"",EDATE(October[[#This Row],[Closed Date]],1))</f>
        <v>44891</v>
      </c>
    </row>
    <row r="321" spans="1:18" x14ac:dyDescent="0.25">
      <c r="A321" s="13" t="s">
        <v>107</v>
      </c>
      <c r="B321" s="6">
        <v>75229</v>
      </c>
      <c r="E321" t="s">
        <v>288</v>
      </c>
      <c r="F321" t="s">
        <v>22</v>
      </c>
      <c r="G321">
        <v>2</v>
      </c>
      <c r="H321" t="s">
        <v>28</v>
      </c>
      <c r="I321" t="s">
        <v>53</v>
      </c>
      <c r="K321" s="7">
        <v>44860</v>
      </c>
      <c r="L321" t="s">
        <v>21</v>
      </c>
      <c r="M321">
        <v>19</v>
      </c>
      <c r="Q321" s="7"/>
      <c r="R321" s="7" t="str">
        <f>IF(EDATE(October[[#This Row],[Closed Date]],1)=31,"",EDATE(October[[#This Row],[Closed Date]],1))</f>
        <v/>
      </c>
    </row>
    <row r="322" spans="1:18" x14ac:dyDescent="0.25">
      <c r="A322" t="s">
        <v>152</v>
      </c>
      <c r="B322" s="6">
        <v>75236</v>
      </c>
      <c r="E322" t="s">
        <v>274</v>
      </c>
      <c r="F322" t="s">
        <v>22</v>
      </c>
      <c r="G322">
        <v>9</v>
      </c>
      <c r="H322" t="s">
        <v>28</v>
      </c>
      <c r="I322" t="s">
        <v>31</v>
      </c>
      <c r="J322" t="s">
        <v>41</v>
      </c>
      <c r="K322" s="7">
        <v>44861</v>
      </c>
      <c r="L322" t="s">
        <v>20</v>
      </c>
      <c r="Q322" s="7">
        <f>K322+1</f>
        <v>44862</v>
      </c>
      <c r="R322" s="7">
        <f>IF(EDATE(October[[#This Row],[Closed Date]],1)=31,"",EDATE(October[[#This Row],[Closed Date]],1))</f>
        <v>44893</v>
      </c>
    </row>
    <row r="323" spans="1:18" x14ac:dyDescent="0.25">
      <c r="A323" s="13" t="s">
        <v>184</v>
      </c>
      <c r="B323" s="6">
        <v>75218</v>
      </c>
      <c r="E323" t="s">
        <v>287</v>
      </c>
      <c r="F323" t="s">
        <v>23</v>
      </c>
      <c r="G323">
        <v>2</v>
      </c>
      <c r="H323" t="s">
        <v>28</v>
      </c>
      <c r="I323" t="s">
        <v>31</v>
      </c>
      <c r="J323" t="s">
        <v>36</v>
      </c>
      <c r="K323" s="7">
        <v>44861</v>
      </c>
      <c r="L323" t="s">
        <v>20</v>
      </c>
      <c r="Q323" s="7">
        <f>K323</f>
        <v>44861</v>
      </c>
      <c r="R323" s="7">
        <f>IF(EDATE(October[[#This Row],[Closed Date]],1)=31,"",EDATE(October[[#This Row],[Closed Date]],1))</f>
        <v>44892</v>
      </c>
    </row>
    <row r="324" spans="1:18" x14ac:dyDescent="0.25">
      <c r="A324" t="s">
        <v>118</v>
      </c>
      <c r="B324" s="6">
        <v>75287</v>
      </c>
      <c r="E324" t="s">
        <v>290</v>
      </c>
      <c r="F324" t="s">
        <v>23</v>
      </c>
      <c r="G324">
        <v>5</v>
      </c>
      <c r="H324" t="s">
        <v>28</v>
      </c>
      <c r="I324" t="s">
        <v>31</v>
      </c>
      <c r="J324" t="s">
        <v>38</v>
      </c>
      <c r="K324" s="7">
        <v>44861</v>
      </c>
      <c r="L324" t="s">
        <v>20</v>
      </c>
      <c r="Q324" s="7">
        <f>K324</f>
        <v>44861</v>
      </c>
      <c r="R324" s="7">
        <f>IF(EDATE(October[[#This Row],[Closed Date]],1)=31,"",EDATE(October[[#This Row],[Closed Date]],1))</f>
        <v>44892</v>
      </c>
    </row>
    <row r="325" spans="1:18" x14ac:dyDescent="0.25">
      <c r="A325" s="13" t="s">
        <v>123</v>
      </c>
      <c r="B325" s="6">
        <v>75219</v>
      </c>
      <c r="E325" t="s">
        <v>284</v>
      </c>
      <c r="F325" t="s">
        <v>22</v>
      </c>
      <c r="G325">
        <v>9</v>
      </c>
      <c r="H325" t="s">
        <v>30</v>
      </c>
      <c r="I325" t="s">
        <v>35</v>
      </c>
      <c r="K325" s="7">
        <v>44861</v>
      </c>
      <c r="L325" t="s">
        <v>20</v>
      </c>
      <c r="M325">
        <v>35</v>
      </c>
      <c r="N325" t="s">
        <v>48</v>
      </c>
      <c r="O325">
        <v>21</v>
      </c>
      <c r="P325">
        <v>400</v>
      </c>
      <c r="Q325" s="7">
        <f>K325+12</f>
        <v>44873</v>
      </c>
      <c r="R325" s="7">
        <f>IF(EDATE(October[[#This Row],[Closed Date]],1)=31,"",EDATE(October[[#This Row],[Closed Date]],1))</f>
        <v>44903</v>
      </c>
    </row>
    <row r="326" spans="1:18" x14ac:dyDescent="0.25">
      <c r="A326" t="s">
        <v>218</v>
      </c>
      <c r="B326" s="6">
        <v>75241</v>
      </c>
      <c r="E326" t="s">
        <v>306</v>
      </c>
      <c r="F326" t="s">
        <v>22</v>
      </c>
      <c r="G326">
        <v>7</v>
      </c>
      <c r="H326" t="s">
        <v>32</v>
      </c>
      <c r="I326" t="s">
        <v>33</v>
      </c>
      <c r="K326" s="7">
        <v>44861</v>
      </c>
      <c r="L326" t="s">
        <v>21</v>
      </c>
      <c r="M326">
        <v>18</v>
      </c>
      <c r="Q326" s="7"/>
      <c r="R326" s="7" t="str">
        <f>IF(EDATE(October[[#This Row],[Closed Date]],1)=31,"",EDATE(October[[#This Row],[Closed Date]],1))</f>
        <v/>
      </c>
    </row>
    <row r="327" spans="1:18" x14ac:dyDescent="0.25">
      <c r="A327" s="13" t="s">
        <v>118</v>
      </c>
      <c r="B327" s="6">
        <v>75208</v>
      </c>
      <c r="E327" t="s">
        <v>272</v>
      </c>
      <c r="F327" t="s">
        <v>23</v>
      </c>
      <c r="G327">
        <v>6</v>
      </c>
      <c r="H327" t="s">
        <v>28</v>
      </c>
      <c r="I327" t="s">
        <v>33</v>
      </c>
      <c r="K327" s="7">
        <v>44861</v>
      </c>
      <c r="L327" t="s">
        <v>21</v>
      </c>
      <c r="M327">
        <v>14</v>
      </c>
      <c r="Q327" s="7"/>
      <c r="R327" s="7" t="str">
        <f>IF(EDATE(October[[#This Row],[Closed Date]],1)=31,"",EDATE(October[[#This Row],[Closed Date]],1))</f>
        <v/>
      </c>
    </row>
    <row r="328" spans="1:18" x14ac:dyDescent="0.25">
      <c r="A328" s="13" t="s">
        <v>119</v>
      </c>
      <c r="B328" s="6">
        <v>75232</v>
      </c>
      <c r="E328" t="s">
        <v>284</v>
      </c>
      <c r="F328" t="s">
        <v>22</v>
      </c>
      <c r="G328">
        <v>2</v>
      </c>
      <c r="H328" t="s">
        <v>28</v>
      </c>
      <c r="I328" t="s">
        <v>33</v>
      </c>
      <c r="K328" s="7">
        <v>44861</v>
      </c>
      <c r="L328" t="s">
        <v>21</v>
      </c>
      <c r="M328">
        <v>16</v>
      </c>
      <c r="Q328" s="7"/>
      <c r="R328" s="7" t="str">
        <f>IF(EDATE(October[[#This Row],[Closed Date]],1)=31,"",EDATE(October[[#This Row],[Closed Date]],1))</f>
        <v/>
      </c>
    </row>
    <row r="329" spans="1:18" x14ac:dyDescent="0.25">
      <c r="A329" s="13" t="s">
        <v>149</v>
      </c>
      <c r="B329" s="6">
        <v>75203</v>
      </c>
      <c r="E329" t="s">
        <v>282</v>
      </c>
      <c r="F329" t="s">
        <v>22</v>
      </c>
      <c r="G329">
        <v>3</v>
      </c>
      <c r="H329" t="s">
        <v>28</v>
      </c>
      <c r="I329" t="s">
        <v>33</v>
      </c>
      <c r="K329" s="7">
        <v>44861</v>
      </c>
      <c r="L329" t="s">
        <v>21</v>
      </c>
      <c r="M329">
        <v>17</v>
      </c>
      <c r="Q329" s="7"/>
      <c r="R329" s="7" t="str">
        <f>IF(EDATE(October[[#This Row],[Closed Date]],1)=31,"",EDATE(October[[#This Row],[Closed Date]],1))</f>
        <v/>
      </c>
    </row>
    <row r="330" spans="1:18" x14ac:dyDescent="0.25">
      <c r="A330" s="13" t="s">
        <v>171</v>
      </c>
      <c r="B330" s="6">
        <v>75240</v>
      </c>
      <c r="E330" t="s">
        <v>291</v>
      </c>
      <c r="F330" t="s">
        <v>23</v>
      </c>
      <c r="G330">
        <v>9</v>
      </c>
      <c r="H330" t="s">
        <v>28</v>
      </c>
      <c r="I330" t="s">
        <v>33</v>
      </c>
      <c r="K330" s="7">
        <v>44861</v>
      </c>
      <c r="L330" t="s">
        <v>21</v>
      </c>
      <c r="M330">
        <v>22</v>
      </c>
      <c r="Q330" s="7"/>
      <c r="R330" s="7" t="str">
        <f>IF(EDATE(October[[#This Row],[Closed Date]],1)=31,"",EDATE(October[[#This Row],[Closed Date]],1))</f>
        <v/>
      </c>
    </row>
    <row r="331" spans="1:18" x14ac:dyDescent="0.25">
      <c r="A331" t="s">
        <v>177</v>
      </c>
      <c r="B331" s="6">
        <v>75207</v>
      </c>
      <c r="E331" t="s">
        <v>283</v>
      </c>
      <c r="F331" t="s">
        <v>23</v>
      </c>
      <c r="G331">
        <v>8</v>
      </c>
      <c r="H331" t="s">
        <v>28</v>
      </c>
      <c r="I331" t="s">
        <v>33</v>
      </c>
      <c r="K331" s="7">
        <v>44861</v>
      </c>
      <c r="L331" t="s">
        <v>21</v>
      </c>
      <c r="M331">
        <v>15</v>
      </c>
      <c r="Q331" s="7"/>
      <c r="R331" s="7" t="str">
        <f>IF(EDATE(October[[#This Row],[Closed Date]],1)=31,"",EDATE(October[[#This Row],[Closed Date]],1))</f>
        <v/>
      </c>
    </row>
    <row r="332" spans="1:18" x14ac:dyDescent="0.25">
      <c r="A332" s="13" t="s">
        <v>238</v>
      </c>
      <c r="B332" s="6">
        <v>75240</v>
      </c>
      <c r="E332" t="s">
        <v>288</v>
      </c>
      <c r="F332" t="s">
        <v>23</v>
      </c>
      <c r="G332">
        <v>8</v>
      </c>
      <c r="H332" t="s">
        <v>28</v>
      </c>
      <c r="I332" t="s">
        <v>31</v>
      </c>
      <c r="K332" s="7">
        <v>44861</v>
      </c>
      <c r="L332" t="s">
        <v>20</v>
      </c>
      <c r="Q332" s="7">
        <f>K332</f>
        <v>44861</v>
      </c>
      <c r="R332" s="7">
        <f>IF(EDATE(October[[#This Row],[Closed Date]],1)=31,"",EDATE(October[[#This Row],[Closed Date]],1))</f>
        <v>44892</v>
      </c>
    </row>
    <row r="333" spans="1:18" x14ac:dyDescent="0.25">
      <c r="A333" s="13" t="s">
        <v>101</v>
      </c>
      <c r="B333" s="6">
        <v>75228</v>
      </c>
      <c r="E333" t="s">
        <v>289</v>
      </c>
      <c r="F333" t="s">
        <v>22</v>
      </c>
      <c r="G333">
        <v>1</v>
      </c>
      <c r="H333" t="s">
        <v>28</v>
      </c>
      <c r="I333" t="s">
        <v>31</v>
      </c>
      <c r="K333" s="7">
        <v>44861</v>
      </c>
      <c r="L333" t="s">
        <v>20</v>
      </c>
      <c r="Q333" s="7">
        <f>K333</f>
        <v>44861</v>
      </c>
      <c r="R333" s="7">
        <f>IF(EDATE(October[[#This Row],[Closed Date]],1)=31,"",EDATE(October[[#This Row],[Closed Date]],1))</f>
        <v>44892</v>
      </c>
    </row>
    <row r="334" spans="1:18" x14ac:dyDescent="0.25">
      <c r="A334" t="s">
        <v>134</v>
      </c>
      <c r="B334" s="6">
        <v>75201</v>
      </c>
      <c r="E334" t="s">
        <v>314</v>
      </c>
      <c r="F334" t="s">
        <v>23</v>
      </c>
      <c r="G334">
        <v>1</v>
      </c>
      <c r="H334" t="s">
        <v>28</v>
      </c>
      <c r="I334" t="s">
        <v>33</v>
      </c>
      <c r="J334" t="s">
        <v>40</v>
      </c>
      <c r="K334" s="7">
        <v>44862</v>
      </c>
      <c r="L334" t="s">
        <v>20</v>
      </c>
      <c r="M334">
        <v>27</v>
      </c>
      <c r="N334" t="s">
        <v>46</v>
      </c>
      <c r="O334">
        <v>45</v>
      </c>
      <c r="P334">
        <v>400</v>
      </c>
      <c r="Q334" s="7">
        <f>K334+6</f>
        <v>44868</v>
      </c>
      <c r="R334" s="7">
        <f>IF(EDATE(October[[#This Row],[Closed Date]],1)=31,"",EDATE(October[[#This Row],[Closed Date]],1))</f>
        <v>44898</v>
      </c>
    </row>
    <row r="335" spans="1:18" x14ac:dyDescent="0.25">
      <c r="A335" s="13" t="s">
        <v>92</v>
      </c>
      <c r="B335" s="6">
        <v>75287</v>
      </c>
      <c r="E335" t="s">
        <v>296</v>
      </c>
      <c r="F335" t="s">
        <v>22</v>
      </c>
      <c r="G335">
        <v>4</v>
      </c>
      <c r="H335" t="s">
        <v>28</v>
      </c>
      <c r="I335" t="s">
        <v>31</v>
      </c>
      <c r="J335" t="s">
        <v>40</v>
      </c>
      <c r="K335" s="7">
        <v>44862</v>
      </c>
      <c r="L335" t="s">
        <v>20</v>
      </c>
      <c r="Q335" s="7">
        <f>K335</f>
        <v>44862</v>
      </c>
      <c r="R335" s="7">
        <f>IF(EDATE(October[[#This Row],[Closed Date]],1)=31,"",EDATE(October[[#This Row],[Closed Date]],1))</f>
        <v>44893</v>
      </c>
    </row>
    <row r="336" spans="1:18" x14ac:dyDescent="0.25">
      <c r="A336" s="13" t="s">
        <v>65</v>
      </c>
      <c r="B336" s="6">
        <v>75287</v>
      </c>
      <c r="E336" t="s">
        <v>282</v>
      </c>
      <c r="F336" t="s">
        <v>23</v>
      </c>
      <c r="G336">
        <v>1</v>
      </c>
      <c r="H336" t="s">
        <v>28</v>
      </c>
      <c r="I336" t="s">
        <v>31</v>
      </c>
      <c r="J336" t="s">
        <v>43</v>
      </c>
      <c r="K336" s="7">
        <v>44862</v>
      </c>
      <c r="L336" t="s">
        <v>20</v>
      </c>
      <c r="Q336" s="7">
        <f>K336</f>
        <v>44862</v>
      </c>
      <c r="R336" s="7">
        <f>IF(EDATE(October[[#This Row],[Closed Date]],1)=31,"",EDATE(October[[#This Row],[Closed Date]],1))</f>
        <v>44893</v>
      </c>
    </row>
    <row r="337" spans="1:18" x14ac:dyDescent="0.25">
      <c r="A337" s="13" t="s">
        <v>127</v>
      </c>
      <c r="B337" s="6">
        <v>75204</v>
      </c>
      <c r="E337" t="s">
        <v>305</v>
      </c>
      <c r="F337" t="s">
        <v>22</v>
      </c>
      <c r="G337">
        <v>5</v>
      </c>
      <c r="H337" t="s">
        <v>28</v>
      </c>
      <c r="I337" t="s">
        <v>31</v>
      </c>
      <c r="J337" t="s">
        <v>36</v>
      </c>
      <c r="K337" s="7">
        <v>44862</v>
      </c>
      <c r="L337" t="s">
        <v>20</v>
      </c>
      <c r="Q337" s="7">
        <f>K337</f>
        <v>44862</v>
      </c>
      <c r="R337" s="7">
        <f>IF(EDATE(October[[#This Row],[Closed Date]],1)=31,"",EDATE(October[[#This Row],[Closed Date]],1))</f>
        <v>44893</v>
      </c>
    </row>
    <row r="338" spans="1:18" x14ac:dyDescent="0.25">
      <c r="A338" s="4" t="s">
        <v>83</v>
      </c>
      <c r="B338" s="6">
        <v>75201</v>
      </c>
      <c r="E338" t="s">
        <v>279</v>
      </c>
      <c r="F338" t="s">
        <v>23</v>
      </c>
      <c r="G338">
        <v>2</v>
      </c>
      <c r="H338" t="s">
        <v>28</v>
      </c>
      <c r="I338" t="s">
        <v>31</v>
      </c>
      <c r="J338" t="s">
        <v>38</v>
      </c>
      <c r="K338" s="7">
        <v>44862</v>
      </c>
      <c r="L338" t="s">
        <v>20</v>
      </c>
      <c r="Q338" s="7">
        <f>K338</f>
        <v>44862</v>
      </c>
      <c r="R338" s="7">
        <f>IF(EDATE(October[[#This Row],[Closed Date]],1)=31,"",EDATE(October[[#This Row],[Closed Date]],1))</f>
        <v>44893</v>
      </c>
    </row>
    <row r="339" spans="1:18" x14ac:dyDescent="0.25">
      <c r="A339" s="6" t="s">
        <v>85</v>
      </c>
      <c r="B339" s="6">
        <v>75229</v>
      </c>
      <c r="E339" t="s">
        <v>271</v>
      </c>
      <c r="F339" t="s">
        <v>22</v>
      </c>
      <c r="G339">
        <v>8</v>
      </c>
      <c r="H339" t="s">
        <v>30</v>
      </c>
      <c r="I339" t="s">
        <v>31</v>
      </c>
      <c r="K339" s="7">
        <v>44862</v>
      </c>
      <c r="L339" t="s">
        <v>20</v>
      </c>
      <c r="Q339" s="7">
        <f>K339</f>
        <v>44862</v>
      </c>
      <c r="R339" s="7">
        <f>IF(EDATE(October[[#This Row],[Closed Date]],1)=31,"",EDATE(October[[#This Row],[Closed Date]],1))</f>
        <v>44893</v>
      </c>
    </row>
    <row r="340" spans="1:18" x14ac:dyDescent="0.25">
      <c r="A340" s="6" t="s">
        <v>115</v>
      </c>
      <c r="B340" s="6">
        <v>75201</v>
      </c>
      <c r="E340" t="s">
        <v>307</v>
      </c>
      <c r="F340" t="s">
        <v>22</v>
      </c>
      <c r="G340">
        <v>5</v>
      </c>
      <c r="H340" t="s">
        <v>30</v>
      </c>
      <c r="I340" t="s">
        <v>35</v>
      </c>
      <c r="K340" s="7">
        <v>44862</v>
      </c>
      <c r="L340" t="s">
        <v>20</v>
      </c>
      <c r="M340">
        <v>37</v>
      </c>
      <c r="N340" t="s">
        <v>48</v>
      </c>
      <c r="O340">
        <v>20</v>
      </c>
      <c r="P340">
        <v>500</v>
      </c>
      <c r="Q340" s="7">
        <f>K340+10</f>
        <v>44872</v>
      </c>
      <c r="R340" s="7">
        <f>IF(EDATE(October[[#This Row],[Closed Date]],1)=31,"",EDATE(October[[#This Row],[Closed Date]],1))</f>
        <v>44902</v>
      </c>
    </row>
    <row r="341" spans="1:18" x14ac:dyDescent="0.25">
      <c r="A341" s="6" t="s">
        <v>195</v>
      </c>
      <c r="B341" s="6">
        <v>75229</v>
      </c>
      <c r="E341" t="s">
        <v>297</v>
      </c>
      <c r="F341" t="s">
        <v>23</v>
      </c>
      <c r="G341">
        <v>6</v>
      </c>
      <c r="H341" t="s">
        <v>32</v>
      </c>
      <c r="I341" t="s">
        <v>31</v>
      </c>
      <c r="K341" s="7">
        <v>44862</v>
      </c>
      <c r="L341" t="s">
        <v>20</v>
      </c>
      <c r="Q341" s="7">
        <f>K341</f>
        <v>44862</v>
      </c>
      <c r="R341" s="7">
        <f>IF(EDATE(October[[#This Row],[Closed Date]],1)=31,"",EDATE(October[[#This Row],[Closed Date]],1))</f>
        <v>44893</v>
      </c>
    </row>
    <row r="342" spans="1:18" x14ac:dyDescent="0.25">
      <c r="A342" s="6" t="s">
        <v>156</v>
      </c>
      <c r="B342" s="6">
        <v>75226</v>
      </c>
      <c r="E342" t="s">
        <v>272</v>
      </c>
      <c r="F342" t="s">
        <v>23</v>
      </c>
      <c r="G342">
        <v>4</v>
      </c>
      <c r="H342" t="s">
        <v>28</v>
      </c>
      <c r="I342" t="s">
        <v>33</v>
      </c>
      <c r="K342" s="7">
        <v>44862</v>
      </c>
      <c r="L342" t="s">
        <v>21</v>
      </c>
      <c r="M342">
        <v>23</v>
      </c>
      <c r="Q342" s="7"/>
      <c r="R342" s="7" t="str">
        <f>IF(EDATE(October[[#This Row],[Closed Date]],1)=31,"",EDATE(October[[#This Row],[Closed Date]],1))</f>
        <v/>
      </c>
    </row>
    <row r="343" spans="1:18" x14ac:dyDescent="0.25">
      <c r="A343" s="6" t="s">
        <v>244</v>
      </c>
      <c r="B343" s="6">
        <v>75233</v>
      </c>
      <c r="E343" t="s">
        <v>290</v>
      </c>
      <c r="F343" t="s">
        <v>23</v>
      </c>
      <c r="G343">
        <v>1</v>
      </c>
      <c r="H343" t="s">
        <v>28</v>
      </c>
      <c r="I343" t="s">
        <v>33</v>
      </c>
      <c r="K343" s="7">
        <v>44862</v>
      </c>
      <c r="L343" t="s">
        <v>21</v>
      </c>
      <c r="M343">
        <v>21</v>
      </c>
      <c r="Q343" s="7"/>
      <c r="R343" s="7" t="str">
        <f>IF(EDATE(October[[#This Row],[Closed Date]],1)=31,"",EDATE(October[[#This Row],[Closed Date]],1))</f>
        <v/>
      </c>
    </row>
    <row r="344" spans="1:18" x14ac:dyDescent="0.25">
      <c r="A344" s="6" t="s">
        <v>77</v>
      </c>
      <c r="B344" s="6">
        <v>75203</v>
      </c>
      <c r="E344" t="s">
        <v>284</v>
      </c>
      <c r="F344" t="s">
        <v>22</v>
      </c>
      <c r="G344">
        <v>9</v>
      </c>
      <c r="H344" t="s">
        <v>28</v>
      </c>
      <c r="I344" t="s">
        <v>31</v>
      </c>
      <c r="K344" s="7">
        <v>44862</v>
      </c>
      <c r="L344" t="s">
        <v>20</v>
      </c>
      <c r="Q344" s="7">
        <f>K344</f>
        <v>44862</v>
      </c>
      <c r="R344" s="7">
        <f>IF(EDATE(October[[#This Row],[Closed Date]],1)=31,"",EDATE(October[[#This Row],[Closed Date]],1))</f>
        <v>44893</v>
      </c>
    </row>
    <row r="345" spans="1:18" x14ac:dyDescent="0.25">
      <c r="A345" s="6" t="s">
        <v>117</v>
      </c>
      <c r="B345" s="6">
        <v>75230</v>
      </c>
      <c r="E345" t="s">
        <v>319</v>
      </c>
      <c r="F345" t="s">
        <v>22</v>
      </c>
      <c r="G345">
        <v>7</v>
      </c>
      <c r="H345" t="s">
        <v>28</v>
      </c>
      <c r="I345" t="s">
        <v>53</v>
      </c>
      <c r="K345" s="7">
        <v>44862</v>
      </c>
      <c r="L345" t="s">
        <v>21</v>
      </c>
      <c r="M345">
        <v>18</v>
      </c>
      <c r="Q345" s="7"/>
      <c r="R345" s="7" t="str">
        <f>IF(EDATE(October[[#This Row],[Closed Date]],1)=31,"",EDATE(October[[#This Row],[Closed Date]],1))</f>
        <v/>
      </c>
    </row>
    <row r="346" spans="1:18" x14ac:dyDescent="0.25">
      <c r="A346" s="6" t="s">
        <v>175</v>
      </c>
      <c r="B346" s="6">
        <v>75215</v>
      </c>
      <c r="E346" t="s">
        <v>290</v>
      </c>
      <c r="F346" t="s">
        <v>22</v>
      </c>
      <c r="G346">
        <v>2</v>
      </c>
      <c r="H346" t="s">
        <v>28</v>
      </c>
      <c r="I346" t="s">
        <v>33</v>
      </c>
      <c r="J346" t="s">
        <v>41</v>
      </c>
      <c r="K346" s="7">
        <v>44863</v>
      </c>
      <c r="L346" t="s">
        <v>21</v>
      </c>
      <c r="M346">
        <v>15</v>
      </c>
      <c r="Q346" s="7"/>
      <c r="R346" s="7" t="str">
        <f>IF(EDATE(October[[#This Row],[Closed Date]],1)=31,"",EDATE(October[[#This Row],[Closed Date]],1))</f>
        <v/>
      </c>
    </row>
    <row r="347" spans="1:18" x14ac:dyDescent="0.25">
      <c r="A347" s="6" t="s">
        <v>123</v>
      </c>
      <c r="B347" s="6">
        <v>75238</v>
      </c>
      <c r="E347" t="s">
        <v>266</v>
      </c>
      <c r="F347" t="s">
        <v>22</v>
      </c>
      <c r="G347">
        <v>2</v>
      </c>
      <c r="H347" t="s">
        <v>28</v>
      </c>
      <c r="I347" t="s">
        <v>33</v>
      </c>
      <c r="J347" t="s">
        <v>42</v>
      </c>
      <c r="K347" s="7">
        <v>44863</v>
      </c>
      <c r="L347" t="s">
        <v>21</v>
      </c>
      <c r="M347">
        <v>22</v>
      </c>
      <c r="Q347" s="7"/>
      <c r="R347" s="7" t="str">
        <f>IF(EDATE(October[[#This Row],[Closed Date]],1)=31,"",EDATE(October[[#This Row],[Closed Date]],1))</f>
        <v/>
      </c>
    </row>
    <row r="348" spans="1:18" x14ac:dyDescent="0.25">
      <c r="A348" s="6" t="s">
        <v>162</v>
      </c>
      <c r="B348" s="6">
        <v>75287</v>
      </c>
      <c r="E348" t="s">
        <v>270</v>
      </c>
      <c r="F348" t="s">
        <v>23</v>
      </c>
      <c r="G348">
        <v>8</v>
      </c>
      <c r="H348" t="s">
        <v>28</v>
      </c>
      <c r="I348" t="s">
        <v>33</v>
      </c>
      <c r="J348" t="s">
        <v>40</v>
      </c>
      <c r="K348" s="7">
        <v>44863</v>
      </c>
      <c r="L348" t="s">
        <v>21</v>
      </c>
      <c r="M348">
        <v>24</v>
      </c>
      <c r="Q348" s="7"/>
      <c r="R348" s="7" t="str">
        <f>IF(EDATE(October[[#This Row],[Closed Date]],1)=31,"",EDATE(October[[#This Row],[Closed Date]],1))</f>
        <v/>
      </c>
    </row>
    <row r="349" spans="1:18" x14ac:dyDescent="0.25">
      <c r="A349" s="6" t="s">
        <v>189</v>
      </c>
      <c r="B349" s="6">
        <v>75229</v>
      </c>
      <c r="E349" t="s">
        <v>270</v>
      </c>
      <c r="F349" t="s">
        <v>22</v>
      </c>
      <c r="G349">
        <v>2</v>
      </c>
      <c r="H349" t="s">
        <v>28</v>
      </c>
      <c r="I349" t="s">
        <v>33</v>
      </c>
      <c r="J349" t="s">
        <v>40</v>
      </c>
      <c r="K349" s="7">
        <v>44863</v>
      </c>
      <c r="L349" t="s">
        <v>20</v>
      </c>
      <c r="M349">
        <v>35</v>
      </c>
      <c r="N349" t="s">
        <v>320</v>
      </c>
      <c r="Q349" s="7">
        <f>K349+6</f>
        <v>44869</v>
      </c>
      <c r="R349" s="7">
        <f>IF(EDATE(October[[#This Row],[Closed Date]],1)=31,"",EDATE(October[[#This Row],[Closed Date]],1))</f>
        <v>44899</v>
      </c>
    </row>
    <row r="350" spans="1:18" x14ac:dyDescent="0.25">
      <c r="A350" s="6" t="s">
        <v>169</v>
      </c>
      <c r="B350" s="6">
        <v>75287</v>
      </c>
      <c r="E350" t="s">
        <v>317</v>
      </c>
      <c r="F350" t="s">
        <v>23</v>
      </c>
      <c r="G350">
        <v>1</v>
      </c>
      <c r="H350" t="s">
        <v>28</v>
      </c>
      <c r="I350" t="s">
        <v>33</v>
      </c>
      <c r="J350" t="s">
        <v>40</v>
      </c>
      <c r="K350" s="7">
        <v>44863</v>
      </c>
      <c r="L350" t="s">
        <v>20</v>
      </c>
      <c r="M350">
        <v>31</v>
      </c>
      <c r="N350" t="s">
        <v>56</v>
      </c>
      <c r="O350">
        <v>65</v>
      </c>
      <c r="P350">
        <v>400</v>
      </c>
      <c r="Q350" s="7">
        <f>K350+5</f>
        <v>44868</v>
      </c>
      <c r="R350" s="7">
        <f>IF(EDATE(October[[#This Row],[Closed Date]],1)=31,"",EDATE(October[[#This Row],[Closed Date]],1))</f>
        <v>44898</v>
      </c>
    </row>
    <row r="351" spans="1:18" x14ac:dyDescent="0.25">
      <c r="A351" s="6" t="s">
        <v>195</v>
      </c>
      <c r="B351" s="6">
        <v>75202</v>
      </c>
      <c r="E351" t="s">
        <v>304</v>
      </c>
      <c r="F351" t="s">
        <v>22</v>
      </c>
      <c r="G351">
        <v>1</v>
      </c>
      <c r="H351" t="s">
        <v>28</v>
      </c>
      <c r="I351" t="s">
        <v>53</v>
      </c>
      <c r="J351" t="s">
        <v>40</v>
      </c>
      <c r="K351" s="7">
        <v>44863</v>
      </c>
      <c r="L351" t="s">
        <v>20</v>
      </c>
      <c r="M351">
        <v>34</v>
      </c>
      <c r="N351" t="s">
        <v>54</v>
      </c>
      <c r="O351">
        <v>110</v>
      </c>
      <c r="P351">
        <v>40</v>
      </c>
      <c r="Q351" s="7">
        <f>K351+5</f>
        <v>44868</v>
      </c>
      <c r="R351" s="7">
        <f>IF(EDATE(October[[#This Row],[Closed Date]],1)=31,"",EDATE(October[[#This Row],[Closed Date]],1))</f>
        <v>44898</v>
      </c>
    </row>
    <row r="352" spans="1:18" x14ac:dyDescent="0.25">
      <c r="A352" s="6" t="s">
        <v>251</v>
      </c>
      <c r="B352" s="6">
        <v>75249</v>
      </c>
      <c r="E352" t="s">
        <v>289</v>
      </c>
      <c r="F352" t="s">
        <v>22</v>
      </c>
      <c r="G352">
        <v>4</v>
      </c>
      <c r="H352" t="s">
        <v>28</v>
      </c>
      <c r="I352" t="s">
        <v>33</v>
      </c>
      <c r="J352" t="s">
        <v>36</v>
      </c>
      <c r="K352" s="7">
        <v>44863</v>
      </c>
      <c r="L352" t="s">
        <v>21</v>
      </c>
      <c r="M352">
        <v>23</v>
      </c>
      <c r="Q352" s="7"/>
      <c r="R352" s="7" t="str">
        <f>IF(EDATE(October[[#This Row],[Closed Date]],1)=31,"",EDATE(October[[#This Row],[Closed Date]],1))</f>
        <v/>
      </c>
    </row>
    <row r="353" spans="1:18" x14ac:dyDescent="0.25">
      <c r="A353" s="6" t="s">
        <v>75</v>
      </c>
      <c r="B353" s="6">
        <v>75212</v>
      </c>
      <c r="E353" t="s">
        <v>278</v>
      </c>
      <c r="F353" t="s">
        <v>22</v>
      </c>
      <c r="G353">
        <v>3</v>
      </c>
      <c r="H353" t="s">
        <v>28</v>
      </c>
      <c r="I353" t="s">
        <v>31</v>
      </c>
      <c r="J353" t="s">
        <v>36</v>
      </c>
      <c r="K353" s="7">
        <v>44863</v>
      </c>
      <c r="L353" t="s">
        <v>20</v>
      </c>
      <c r="Q353" s="7">
        <f>K353</f>
        <v>44863</v>
      </c>
      <c r="R353" s="7">
        <f>IF(EDATE(October[[#This Row],[Closed Date]],1)=31,"",EDATE(October[[#This Row],[Closed Date]],1))</f>
        <v>44894</v>
      </c>
    </row>
    <row r="354" spans="1:18" x14ac:dyDescent="0.25">
      <c r="A354" s="6" t="s">
        <v>192</v>
      </c>
      <c r="B354" s="6">
        <v>75201</v>
      </c>
      <c r="E354" t="s">
        <v>277</v>
      </c>
      <c r="F354" t="s">
        <v>22</v>
      </c>
      <c r="G354">
        <v>8</v>
      </c>
      <c r="H354" t="s">
        <v>28</v>
      </c>
      <c r="I354" t="s">
        <v>31</v>
      </c>
      <c r="J354" t="s">
        <v>38</v>
      </c>
      <c r="K354" s="7">
        <v>44863</v>
      </c>
      <c r="L354" t="s">
        <v>20</v>
      </c>
      <c r="Q354" s="7">
        <f>K354</f>
        <v>44863</v>
      </c>
      <c r="R354" s="7">
        <f>IF(EDATE(October[[#This Row],[Closed Date]],1)=31,"",EDATE(October[[#This Row],[Closed Date]],1))</f>
        <v>44894</v>
      </c>
    </row>
    <row r="355" spans="1:18" x14ac:dyDescent="0.25">
      <c r="A355" s="4" t="s">
        <v>61</v>
      </c>
      <c r="B355" s="6">
        <v>75220</v>
      </c>
      <c r="E355" t="s">
        <v>309</v>
      </c>
      <c r="F355" t="s">
        <v>22</v>
      </c>
      <c r="G355">
        <v>0.5</v>
      </c>
      <c r="H355" t="s">
        <v>28</v>
      </c>
      <c r="I355" t="s">
        <v>53</v>
      </c>
      <c r="J355" t="s">
        <v>38</v>
      </c>
      <c r="K355" s="7">
        <v>44863</v>
      </c>
      <c r="L355" t="s">
        <v>21</v>
      </c>
      <c r="M355">
        <v>29</v>
      </c>
      <c r="Q355" s="7"/>
      <c r="R355" s="7" t="str">
        <f>IF(EDATE(October[[#This Row],[Closed Date]],1)=31,"",EDATE(October[[#This Row],[Closed Date]],1))</f>
        <v/>
      </c>
    </row>
    <row r="356" spans="1:18" x14ac:dyDescent="0.25">
      <c r="A356" s="6" t="s">
        <v>180</v>
      </c>
      <c r="B356" s="6">
        <v>75226</v>
      </c>
      <c r="E356" t="s">
        <v>279</v>
      </c>
      <c r="F356" t="s">
        <v>22</v>
      </c>
      <c r="G356">
        <v>9</v>
      </c>
      <c r="H356" t="s">
        <v>28</v>
      </c>
      <c r="I356" t="s">
        <v>31</v>
      </c>
      <c r="K356" s="7">
        <v>44863</v>
      </c>
      <c r="L356" t="s">
        <v>20</v>
      </c>
      <c r="Q356" s="7">
        <f>K356</f>
        <v>44863</v>
      </c>
      <c r="R356" s="7">
        <f>IF(EDATE(October[[#This Row],[Closed Date]],1)=31,"",EDATE(October[[#This Row],[Closed Date]],1))</f>
        <v>44894</v>
      </c>
    </row>
    <row r="357" spans="1:18" x14ac:dyDescent="0.25">
      <c r="A357" s="6" t="s">
        <v>181</v>
      </c>
      <c r="B357" s="6">
        <v>75204</v>
      </c>
      <c r="E357" t="s">
        <v>280</v>
      </c>
      <c r="F357" t="s">
        <v>22</v>
      </c>
      <c r="G357">
        <v>2</v>
      </c>
      <c r="H357" t="s">
        <v>28</v>
      </c>
      <c r="I357" t="s">
        <v>53</v>
      </c>
      <c r="K357" s="7">
        <v>44863</v>
      </c>
      <c r="L357" t="s">
        <v>21</v>
      </c>
      <c r="M357">
        <v>28</v>
      </c>
      <c r="Q357" s="7"/>
      <c r="R357" s="7" t="str">
        <f>IF(EDATE(October[[#This Row],[Closed Date]],1)=31,"",EDATE(October[[#This Row],[Closed Date]],1))</f>
        <v/>
      </c>
    </row>
    <row r="358" spans="1:18" x14ac:dyDescent="0.25">
      <c r="A358" s="4" t="s">
        <v>212</v>
      </c>
      <c r="B358" s="6">
        <v>75235</v>
      </c>
      <c r="E358" t="s">
        <v>58</v>
      </c>
      <c r="F358" t="s">
        <v>22</v>
      </c>
      <c r="G358">
        <v>1</v>
      </c>
      <c r="H358" t="s">
        <v>28</v>
      </c>
      <c r="I358" t="s">
        <v>33</v>
      </c>
      <c r="J358" t="s">
        <v>42</v>
      </c>
      <c r="K358" s="7">
        <v>44864</v>
      </c>
      <c r="L358" t="s">
        <v>21</v>
      </c>
      <c r="M358">
        <v>16</v>
      </c>
      <c r="Q358" s="7"/>
      <c r="R358" s="7" t="str">
        <f>IF(EDATE(October[[#This Row],[Closed Date]],1)=31,"",EDATE(October[[#This Row],[Closed Date]],1))</f>
        <v/>
      </c>
    </row>
    <row r="359" spans="1:18" x14ac:dyDescent="0.25">
      <c r="A359" s="6" t="s">
        <v>124</v>
      </c>
      <c r="B359" s="6">
        <v>75210</v>
      </c>
      <c r="E359" t="s">
        <v>304</v>
      </c>
      <c r="F359" t="s">
        <v>23</v>
      </c>
      <c r="G359">
        <v>4</v>
      </c>
      <c r="H359" t="s">
        <v>29</v>
      </c>
      <c r="I359" t="s">
        <v>33</v>
      </c>
      <c r="J359" t="s">
        <v>43</v>
      </c>
      <c r="K359" s="7">
        <v>44864</v>
      </c>
      <c r="L359" t="s">
        <v>21</v>
      </c>
      <c r="M359">
        <v>21</v>
      </c>
      <c r="Q359" s="7"/>
      <c r="R359" s="7" t="str">
        <f>IF(EDATE(October[[#This Row],[Closed Date]],1)=31,"",EDATE(October[[#This Row],[Closed Date]],1))</f>
        <v/>
      </c>
    </row>
    <row r="360" spans="1:18" x14ac:dyDescent="0.25">
      <c r="A360" s="6" t="s">
        <v>188</v>
      </c>
      <c r="B360" s="6">
        <v>75249</v>
      </c>
      <c r="E360" t="s">
        <v>296</v>
      </c>
      <c r="F360" t="s">
        <v>22</v>
      </c>
      <c r="G360">
        <v>5</v>
      </c>
      <c r="H360" t="s">
        <v>28</v>
      </c>
      <c r="I360" t="s">
        <v>33</v>
      </c>
      <c r="J360" t="s">
        <v>36</v>
      </c>
      <c r="K360" s="7">
        <v>44864</v>
      </c>
      <c r="L360" t="s">
        <v>20</v>
      </c>
      <c r="M360">
        <v>29</v>
      </c>
      <c r="N360" t="s">
        <v>55</v>
      </c>
      <c r="O360">
        <v>86</v>
      </c>
      <c r="P360">
        <v>125</v>
      </c>
      <c r="Q360" s="7">
        <f>K360+9</f>
        <v>44873</v>
      </c>
      <c r="R360" s="7">
        <f>IF(EDATE(October[[#This Row],[Closed Date]],1)=31,"",EDATE(October[[#This Row],[Closed Date]],1))</f>
        <v>44903</v>
      </c>
    </row>
    <row r="361" spans="1:18" x14ac:dyDescent="0.25">
      <c r="A361" s="6" t="s">
        <v>190</v>
      </c>
      <c r="B361" s="6">
        <v>75220</v>
      </c>
      <c r="E361" t="s">
        <v>292</v>
      </c>
      <c r="F361" t="s">
        <v>22</v>
      </c>
      <c r="G361">
        <v>4</v>
      </c>
      <c r="H361" t="s">
        <v>28</v>
      </c>
      <c r="I361" t="s">
        <v>31</v>
      </c>
      <c r="J361" t="s">
        <v>36</v>
      </c>
      <c r="K361" s="7">
        <v>44864</v>
      </c>
      <c r="L361" t="s">
        <v>20</v>
      </c>
      <c r="Q361" s="7">
        <f>K361+2</f>
        <v>44866</v>
      </c>
      <c r="R361" s="7">
        <f>IF(EDATE(October[[#This Row],[Closed Date]],1)=31,"",EDATE(October[[#This Row],[Closed Date]],1))</f>
        <v>44896</v>
      </c>
    </row>
    <row r="362" spans="1:18" x14ac:dyDescent="0.25">
      <c r="A362" s="6" t="s">
        <v>204</v>
      </c>
      <c r="B362" s="6">
        <v>75236</v>
      </c>
      <c r="E362" t="s">
        <v>286</v>
      </c>
      <c r="F362" t="s">
        <v>22</v>
      </c>
      <c r="G362">
        <v>6</v>
      </c>
      <c r="H362" t="s">
        <v>30</v>
      </c>
      <c r="I362" t="s">
        <v>34</v>
      </c>
      <c r="K362" s="7">
        <v>44864</v>
      </c>
      <c r="L362" t="s">
        <v>21</v>
      </c>
      <c r="Q362" s="7"/>
      <c r="R362" s="7" t="str">
        <f>IF(EDATE(October[[#This Row],[Closed Date]],1)=31,"",EDATE(October[[#This Row],[Closed Date]],1))</f>
        <v/>
      </c>
    </row>
    <row r="363" spans="1:18" x14ac:dyDescent="0.25">
      <c r="A363" s="6" t="s">
        <v>176</v>
      </c>
      <c r="B363" s="6">
        <v>75214</v>
      </c>
      <c r="E363" t="s">
        <v>293</v>
      </c>
      <c r="F363" t="s">
        <v>22</v>
      </c>
      <c r="G363">
        <v>2</v>
      </c>
      <c r="H363" t="s">
        <v>29</v>
      </c>
      <c r="I363" t="s">
        <v>31</v>
      </c>
      <c r="K363" s="7">
        <v>44864</v>
      </c>
      <c r="L363" t="s">
        <v>20</v>
      </c>
      <c r="Q363" s="7">
        <f>K363</f>
        <v>44864</v>
      </c>
      <c r="R363" s="7">
        <f>IF(EDATE(October[[#This Row],[Closed Date]],1)=31,"",EDATE(October[[#This Row],[Closed Date]],1))</f>
        <v>44895</v>
      </c>
    </row>
    <row r="364" spans="1:18" x14ac:dyDescent="0.25">
      <c r="A364" s="6" t="s">
        <v>247</v>
      </c>
      <c r="B364" s="6">
        <v>75228</v>
      </c>
      <c r="E364" t="s">
        <v>288</v>
      </c>
      <c r="F364" t="s">
        <v>22</v>
      </c>
      <c r="G364">
        <v>5</v>
      </c>
      <c r="H364" t="s">
        <v>28</v>
      </c>
      <c r="I364" t="s">
        <v>33</v>
      </c>
      <c r="K364" s="7">
        <v>44864</v>
      </c>
      <c r="L364" t="s">
        <v>21</v>
      </c>
      <c r="M364">
        <v>21</v>
      </c>
      <c r="Q364" s="7"/>
      <c r="R364" s="7" t="str">
        <f>IF(EDATE(October[[#This Row],[Closed Date]],1)=31,"",EDATE(October[[#This Row],[Closed Date]],1))</f>
        <v/>
      </c>
    </row>
    <row r="365" spans="1:18" x14ac:dyDescent="0.25">
      <c r="A365" s="4" t="s">
        <v>193</v>
      </c>
      <c r="B365" s="6">
        <v>75287</v>
      </c>
      <c r="E365" t="s">
        <v>275</v>
      </c>
      <c r="F365" t="s">
        <v>23</v>
      </c>
      <c r="G365">
        <v>9</v>
      </c>
      <c r="H365" t="s">
        <v>28</v>
      </c>
      <c r="I365" t="s">
        <v>33</v>
      </c>
      <c r="K365" s="7">
        <v>44864</v>
      </c>
      <c r="L365" t="s">
        <v>21</v>
      </c>
      <c r="M365">
        <v>18</v>
      </c>
      <c r="Q365" s="7"/>
      <c r="R365" s="7" t="str">
        <f>IF(EDATE(October[[#This Row],[Closed Date]],1)=31,"",EDATE(October[[#This Row],[Closed Date]],1))</f>
        <v/>
      </c>
    </row>
    <row r="366" spans="1:18" x14ac:dyDescent="0.25">
      <c r="A366" t="s">
        <v>109</v>
      </c>
      <c r="B366" s="6">
        <v>75216</v>
      </c>
      <c r="E366" t="s">
        <v>303</v>
      </c>
      <c r="F366" t="s">
        <v>23</v>
      </c>
      <c r="G366">
        <v>3</v>
      </c>
      <c r="H366" t="s">
        <v>28</v>
      </c>
      <c r="I366" t="s">
        <v>33</v>
      </c>
      <c r="J366" t="s">
        <v>41</v>
      </c>
      <c r="K366" s="7">
        <v>44865</v>
      </c>
      <c r="L366" t="s">
        <v>20</v>
      </c>
      <c r="M366">
        <v>24</v>
      </c>
      <c r="N366" t="s">
        <v>320</v>
      </c>
      <c r="O366">
        <v>51</v>
      </c>
      <c r="P366">
        <v>250</v>
      </c>
      <c r="Q366" s="7">
        <f>K366+7</f>
        <v>44872</v>
      </c>
      <c r="R366" s="7">
        <f>IF(EDATE(October[[#This Row],[Closed Date]],1)=31,"",EDATE(October[[#This Row],[Closed Date]],1))</f>
        <v>44902</v>
      </c>
    </row>
    <row r="367" spans="1:18" x14ac:dyDescent="0.25">
      <c r="A367" t="s">
        <v>234</v>
      </c>
      <c r="B367" s="6">
        <v>75201</v>
      </c>
      <c r="E367" t="s">
        <v>309</v>
      </c>
      <c r="F367" t="s">
        <v>23</v>
      </c>
      <c r="G367">
        <v>4</v>
      </c>
      <c r="H367" t="s">
        <v>28</v>
      </c>
      <c r="I367" t="s">
        <v>33</v>
      </c>
      <c r="J367" t="s">
        <v>42</v>
      </c>
      <c r="K367" s="7">
        <v>44865</v>
      </c>
      <c r="L367" t="s">
        <v>20</v>
      </c>
      <c r="M367">
        <v>27</v>
      </c>
      <c r="N367" t="s">
        <v>45</v>
      </c>
      <c r="Q367" s="7">
        <f>K367+6</f>
        <v>44871</v>
      </c>
      <c r="R367" s="7">
        <f>IF(EDATE(October[[#This Row],[Closed Date]],1)=31,"",EDATE(October[[#This Row],[Closed Date]],1))</f>
        <v>44901</v>
      </c>
    </row>
    <row r="368" spans="1:18" x14ac:dyDescent="0.25">
      <c r="A368" t="s">
        <v>93</v>
      </c>
      <c r="B368" s="6">
        <v>75203</v>
      </c>
      <c r="E368" t="s">
        <v>291</v>
      </c>
      <c r="F368" t="s">
        <v>23</v>
      </c>
      <c r="G368">
        <v>1</v>
      </c>
      <c r="H368" t="s">
        <v>28</v>
      </c>
      <c r="I368" t="s">
        <v>33</v>
      </c>
      <c r="J368" t="s">
        <v>39</v>
      </c>
      <c r="K368" s="7">
        <v>44865</v>
      </c>
      <c r="L368" t="s">
        <v>21</v>
      </c>
      <c r="M368">
        <v>21</v>
      </c>
      <c r="Q368" s="7"/>
      <c r="R368" s="7" t="str">
        <f>IF(EDATE(October[[#This Row],[Closed Date]],1)=31,"",EDATE(October[[#This Row],[Closed Date]],1))</f>
        <v/>
      </c>
    </row>
    <row r="369" spans="1:18" x14ac:dyDescent="0.25">
      <c r="A369" t="s">
        <v>117</v>
      </c>
      <c r="B369" s="6">
        <v>75249</v>
      </c>
      <c r="E369" t="s">
        <v>283</v>
      </c>
      <c r="F369" t="s">
        <v>23</v>
      </c>
      <c r="G369">
        <v>11</v>
      </c>
      <c r="H369" t="s">
        <v>28</v>
      </c>
      <c r="I369" t="s">
        <v>33</v>
      </c>
      <c r="J369" t="s">
        <v>39</v>
      </c>
      <c r="K369" s="7">
        <v>44865</v>
      </c>
      <c r="L369" t="s">
        <v>21</v>
      </c>
      <c r="M369">
        <v>19</v>
      </c>
      <c r="Q369" s="7"/>
      <c r="R369" s="7" t="str">
        <f>IF(EDATE(October[[#This Row],[Closed Date]],1)=31,"",EDATE(October[[#This Row],[Closed Date]],1))</f>
        <v/>
      </c>
    </row>
    <row r="370" spans="1:18" x14ac:dyDescent="0.25">
      <c r="A370" t="s">
        <v>247</v>
      </c>
      <c r="B370" s="6">
        <v>75252</v>
      </c>
      <c r="E370" t="s">
        <v>282</v>
      </c>
      <c r="F370" t="s">
        <v>22</v>
      </c>
      <c r="G370">
        <v>1</v>
      </c>
      <c r="H370" t="s">
        <v>28</v>
      </c>
      <c r="I370" t="s">
        <v>33</v>
      </c>
      <c r="J370" t="s">
        <v>36</v>
      </c>
      <c r="K370" s="7">
        <v>44865</v>
      </c>
      <c r="L370" t="s">
        <v>21</v>
      </c>
      <c r="M370">
        <v>20</v>
      </c>
      <c r="Q370" s="7"/>
      <c r="R370" s="7" t="str">
        <f>IF(EDATE(October[[#This Row],[Closed Date]],1)=31,"",EDATE(October[[#This Row],[Closed Date]],1))</f>
        <v/>
      </c>
    </row>
    <row r="371" spans="1:18" x14ac:dyDescent="0.25">
      <c r="A371" t="s">
        <v>65</v>
      </c>
      <c r="B371" s="6">
        <v>75006</v>
      </c>
      <c r="E371" t="s">
        <v>287</v>
      </c>
      <c r="F371" t="s">
        <v>22</v>
      </c>
      <c r="G371">
        <v>3</v>
      </c>
      <c r="H371" t="s">
        <v>29</v>
      </c>
      <c r="I371" t="s">
        <v>33</v>
      </c>
      <c r="K371" s="7">
        <v>44865</v>
      </c>
      <c r="L371" t="s">
        <v>21</v>
      </c>
      <c r="M371">
        <v>23</v>
      </c>
      <c r="Q371" s="7"/>
      <c r="R371" s="7" t="str">
        <f>IF(EDATE(October[[#This Row],[Closed Date]],1)=31,"",EDATE(October[[#This Row],[Closed Date]],1))</f>
        <v/>
      </c>
    </row>
    <row r="372" spans="1:18" x14ac:dyDescent="0.25">
      <c r="A372" s="13" t="s">
        <v>173</v>
      </c>
      <c r="B372" s="6">
        <v>75219</v>
      </c>
      <c r="E372" t="s">
        <v>284</v>
      </c>
      <c r="F372" t="s">
        <v>22</v>
      </c>
      <c r="G372">
        <v>6</v>
      </c>
      <c r="H372" t="s">
        <v>32</v>
      </c>
      <c r="I372" t="s">
        <v>34</v>
      </c>
      <c r="K372" s="7">
        <v>44865</v>
      </c>
      <c r="L372" t="s">
        <v>21</v>
      </c>
      <c r="Q372" s="7"/>
      <c r="R372" s="7" t="str">
        <f>IF(EDATE(October[[#This Row],[Closed Date]],1)=31,"",EDATE(October[[#This Row],[Closed Date]],1))</f>
        <v/>
      </c>
    </row>
    <row r="373" spans="1:18" x14ac:dyDescent="0.25">
      <c r="A373" t="s">
        <v>82</v>
      </c>
      <c r="B373" s="6">
        <v>75231</v>
      </c>
      <c r="E373" t="s">
        <v>280</v>
      </c>
      <c r="F373" t="s">
        <v>23</v>
      </c>
      <c r="G373">
        <v>10</v>
      </c>
      <c r="H373" t="s">
        <v>28</v>
      </c>
      <c r="I373" t="s">
        <v>33</v>
      </c>
      <c r="K373" s="7">
        <v>44865</v>
      </c>
      <c r="L373" t="s">
        <v>21</v>
      </c>
      <c r="M373">
        <v>18</v>
      </c>
      <c r="Q373" s="7"/>
      <c r="R373" s="7" t="str">
        <f>IF(EDATE(October[[#This Row],[Closed Date]],1)=31,"",EDATE(October[[#This Row],[Closed Date]],1))</f>
        <v/>
      </c>
    </row>
    <row r="374" spans="1:18" x14ac:dyDescent="0.25">
      <c r="A374" t="s">
        <v>113</v>
      </c>
      <c r="B374" s="6">
        <v>75215</v>
      </c>
      <c r="E374" t="s">
        <v>295</v>
      </c>
      <c r="F374" t="s">
        <v>22</v>
      </c>
      <c r="G374">
        <v>1</v>
      </c>
      <c r="H374" t="s">
        <v>28</v>
      </c>
      <c r="I374" t="s">
        <v>33</v>
      </c>
      <c r="K374" s="7">
        <v>44865</v>
      </c>
      <c r="L374" t="s">
        <v>21</v>
      </c>
      <c r="M374">
        <v>19</v>
      </c>
      <c r="Q374" s="7"/>
      <c r="R374" s="7" t="str">
        <f>IF(EDATE(October[[#This Row],[Closed Date]],1)=31,"",EDATE(October[[#This Row],[Closed Date]],1))</f>
        <v/>
      </c>
    </row>
    <row r="375" spans="1:18" x14ac:dyDescent="0.25">
      <c r="A375" t="s">
        <v>133</v>
      </c>
      <c r="B375" s="6">
        <v>75216</v>
      </c>
      <c r="E375" t="s">
        <v>269</v>
      </c>
      <c r="F375" t="s">
        <v>23</v>
      </c>
      <c r="G375">
        <v>2</v>
      </c>
      <c r="H375" t="s">
        <v>28</v>
      </c>
      <c r="I375" t="s">
        <v>33</v>
      </c>
      <c r="K375" s="7">
        <v>44865</v>
      </c>
      <c r="L375" t="s">
        <v>21</v>
      </c>
      <c r="M375">
        <v>13</v>
      </c>
      <c r="Q375" s="7"/>
      <c r="R375" s="7" t="str">
        <f>IF(EDATE(October[[#This Row],[Closed Date]],1)=31,"",EDATE(October[[#This Row],[Closed Date]],1))</f>
        <v/>
      </c>
    </row>
    <row r="376" spans="1:18" x14ac:dyDescent="0.25">
      <c r="A376" s="13" t="s">
        <v>137</v>
      </c>
      <c r="B376" s="6">
        <v>75203</v>
      </c>
      <c r="E376" t="s">
        <v>317</v>
      </c>
      <c r="F376" t="s">
        <v>22</v>
      </c>
      <c r="G376">
        <v>1</v>
      </c>
      <c r="H376" t="s">
        <v>28</v>
      </c>
      <c r="I376" t="s">
        <v>31</v>
      </c>
      <c r="K376" s="7">
        <v>44865</v>
      </c>
      <c r="L376" t="s">
        <v>20</v>
      </c>
      <c r="Q376" s="7">
        <f>K376</f>
        <v>44865</v>
      </c>
      <c r="R376" s="7">
        <f>IF(EDATE(October[[#This Row],[Closed Date]],1)=31,"",EDATE(October[[#This Row],[Closed Date]],1))</f>
        <v>44895</v>
      </c>
    </row>
    <row r="377" spans="1:18" x14ac:dyDescent="0.25">
      <c r="A377" s="13" t="s">
        <v>233</v>
      </c>
      <c r="B377" s="6">
        <v>75287</v>
      </c>
      <c r="E377" t="s">
        <v>277</v>
      </c>
      <c r="F377" t="s">
        <v>22</v>
      </c>
      <c r="G377">
        <v>6</v>
      </c>
      <c r="H377" t="s">
        <v>28</v>
      </c>
      <c r="I377" t="s">
        <v>53</v>
      </c>
      <c r="K377" s="7">
        <v>44865</v>
      </c>
      <c r="L377" t="s">
        <v>21</v>
      </c>
      <c r="M377">
        <v>23</v>
      </c>
      <c r="Q377" s="7"/>
      <c r="R377" s="7" t="str">
        <f>IF(EDATE(October[[#This Row],[Closed Date]],1)=31,"",EDATE(October[[#This Row],[Closed Date]],1))</f>
        <v/>
      </c>
    </row>
  </sheetData>
  <dataValidations count="8">
    <dataValidation type="whole" operator="greaterThanOrEqual" allowBlank="1" showInputMessage="1" showErrorMessage="1" errorTitle="Number" error="This column requires a whole number_x000a_" sqref="M2:M48 M87:M99 M343:M344 M372:M374" xr:uid="{78235C65-B28E-413E-B111-D4717B0A132C}">
      <formula1>0</formula1>
    </dataValidation>
    <dataValidation type="list" allowBlank="1" showInputMessage="1" showErrorMessage="1" sqref="I2:I95 I122:I270 I299:I353 I378:I1048576" xr:uid="{DF56D6CD-E336-4932-A089-B1024AC865F1}">
      <formula1>Need_Types</formula1>
    </dataValidation>
    <dataValidation type="list" allowBlank="1" showInputMessage="1" showErrorMessage="1" sqref="J2:J366 J378:J1048576" xr:uid="{4C68C110-2B5D-45FF-B853-D7BB1EDF273C}">
      <formula1>Need_Specific</formula1>
    </dataValidation>
    <dataValidation type="list" allowBlank="1" showInputMessage="1" showErrorMessage="1" sqref="F2:F1048576" xr:uid="{47458A15-7980-4446-A23A-D17543CD3E9A}">
      <formula1>Pet_Types</formula1>
    </dataValidation>
    <dataValidation type="list" allowBlank="1" showInputMessage="1" showErrorMessage="1" sqref="H2:H1048576" xr:uid="{614B72D8-4A34-4178-AFA5-D4563C262E60}">
      <formula1>Issue_Types</formula1>
    </dataValidation>
    <dataValidation type="list" allowBlank="1" showInputMessage="1" showErrorMessage="1" sqref="N2:N1048576" xr:uid="{87F0A7F1-8396-4801-B8E8-8EB206B1CF76}">
      <formula1>Partner_Agency</formula1>
    </dataValidation>
    <dataValidation type="list" allowBlank="1" showInputMessage="1" showErrorMessage="1" sqref="L2:L1048576 S2:S1048576" xr:uid="{23834853-2527-42C3-9C45-2D466B68BF75}">
      <formula1>Yes_No</formula1>
    </dataValidation>
    <dataValidation type="date" allowBlank="1" showInputMessage="1" showErrorMessage="1" errorTitle="Wrong Month" error="The request date falls outside of this page's month. Please record it in the correct month" sqref="K2:K1048576" xr:uid="{2FE82F40-361B-4F29-8D74-35A9602AC790}">
      <formula1>44835</formula1>
      <formula2>44865</formula2>
    </dataValidation>
  </dataValidation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0EB7-5C43-48DD-AA12-F20CD10B8D3C}">
  <sheetPr>
    <tabColor theme="6"/>
  </sheetPr>
  <dimension ref="A1:S85"/>
  <sheetViews>
    <sheetView workbookViewId="0">
      <selection activeCell="Q81" sqref="Q81"/>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1" width="13.125" customWidth="1"/>
    <col min="12" max="12" width="13.625" customWidth="1"/>
    <col min="13" max="13" width="14.625" style="11" customWidth="1"/>
    <col min="14" max="15" width="14.75" customWidth="1"/>
    <col min="16" max="16" width="11.875" customWidth="1"/>
    <col min="17" max="17" width="14.625" customWidth="1"/>
    <col min="18" max="18" width="18.375" style="7"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10" t="s">
        <v>330</v>
      </c>
      <c r="N1" s="2" t="s">
        <v>11</v>
      </c>
      <c r="O1" s="2" t="s">
        <v>12</v>
      </c>
      <c r="P1" s="2" t="s">
        <v>13</v>
      </c>
      <c r="Q1" s="2" t="s">
        <v>14</v>
      </c>
      <c r="R1" s="8" t="s">
        <v>15</v>
      </c>
      <c r="S1" s="3" t="s">
        <v>16</v>
      </c>
    </row>
    <row r="2" spans="1:19" x14ac:dyDescent="0.25">
      <c r="A2" s="5" t="s">
        <v>119</v>
      </c>
      <c r="B2" s="6">
        <v>75208</v>
      </c>
      <c r="E2" t="s">
        <v>286</v>
      </c>
      <c r="F2" t="s">
        <v>23</v>
      </c>
      <c r="G2">
        <v>8</v>
      </c>
      <c r="H2" t="s">
        <v>32</v>
      </c>
      <c r="I2" t="s">
        <v>31</v>
      </c>
      <c r="J2" t="s">
        <v>52</v>
      </c>
      <c r="K2" s="7">
        <v>44866</v>
      </c>
      <c r="L2" t="s">
        <v>20</v>
      </c>
      <c r="Q2" s="7">
        <f>K2</f>
        <v>44866</v>
      </c>
      <c r="R2" s="7">
        <f>IF(EDATE(November[[#This Row],[Closed Date]],1)=31,"",EDATE(November[[#This Row],[Closed Date]],1))</f>
        <v>44896</v>
      </c>
    </row>
    <row r="3" spans="1:19" x14ac:dyDescent="0.25">
      <c r="A3" s="6" t="s">
        <v>121</v>
      </c>
      <c r="B3" s="6">
        <v>75216</v>
      </c>
      <c r="E3" t="s">
        <v>271</v>
      </c>
      <c r="F3" t="s">
        <v>23</v>
      </c>
      <c r="G3">
        <v>5</v>
      </c>
      <c r="H3" t="s">
        <v>32</v>
      </c>
      <c r="I3" t="s">
        <v>31</v>
      </c>
      <c r="J3" t="s">
        <v>52</v>
      </c>
      <c r="K3" s="7">
        <v>44866</v>
      </c>
      <c r="L3" t="s">
        <v>20</v>
      </c>
      <c r="Q3" s="7">
        <f>K3</f>
        <v>44866</v>
      </c>
      <c r="R3" s="7">
        <f>IF(EDATE(November[[#This Row],[Closed Date]],1)=31,"",EDATE(November[[#This Row],[Closed Date]],1))</f>
        <v>44896</v>
      </c>
    </row>
    <row r="4" spans="1:19" x14ac:dyDescent="0.25">
      <c r="A4" s="6" t="s">
        <v>127</v>
      </c>
      <c r="B4" s="6">
        <v>75220</v>
      </c>
      <c r="E4" t="s">
        <v>315</v>
      </c>
      <c r="F4" t="s">
        <v>22</v>
      </c>
      <c r="G4">
        <v>8</v>
      </c>
      <c r="H4" t="s">
        <v>32</v>
      </c>
      <c r="I4" t="s">
        <v>31</v>
      </c>
      <c r="J4" t="s">
        <v>52</v>
      </c>
      <c r="K4" s="7">
        <v>44866</v>
      </c>
      <c r="L4" t="s">
        <v>20</v>
      </c>
      <c r="Q4" s="7">
        <f>K4</f>
        <v>44866</v>
      </c>
      <c r="R4" s="7">
        <f>IF(EDATE(November[[#This Row],[Closed Date]],1)=31,"",EDATE(November[[#This Row],[Closed Date]],1))</f>
        <v>44896</v>
      </c>
    </row>
    <row r="5" spans="1:19" x14ac:dyDescent="0.25">
      <c r="A5" s="6" t="s">
        <v>125</v>
      </c>
      <c r="B5" s="6">
        <v>75203</v>
      </c>
      <c r="E5" t="s">
        <v>295</v>
      </c>
      <c r="F5" t="s">
        <v>22</v>
      </c>
      <c r="G5">
        <v>7</v>
      </c>
      <c r="H5" t="s">
        <v>32</v>
      </c>
      <c r="I5" t="s">
        <v>31</v>
      </c>
      <c r="J5" t="s">
        <v>52</v>
      </c>
      <c r="K5" s="7">
        <v>44866</v>
      </c>
      <c r="L5" t="s">
        <v>20</v>
      </c>
      <c r="Q5" s="7">
        <f>K5</f>
        <v>44866</v>
      </c>
      <c r="R5" s="7">
        <f>IF(EDATE(November[[#This Row],[Closed Date]],1)=31,"",EDATE(November[[#This Row],[Closed Date]],1))</f>
        <v>44896</v>
      </c>
    </row>
    <row r="6" spans="1:19" x14ac:dyDescent="0.25">
      <c r="A6" s="6" t="s">
        <v>237</v>
      </c>
      <c r="B6" s="6">
        <v>75201</v>
      </c>
      <c r="E6" t="s">
        <v>267</v>
      </c>
      <c r="F6" t="s">
        <v>23</v>
      </c>
      <c r="G6">
        <v>1</v>
      </c>
      <c r="H6" t="s">
        <v>28</v>
      </c>
      <c r="I6" t="s">
        <v>33</v>
      </c>
      <c r="J6" t="s">
        <v>40</v>
      </c>
      <c r="K6" s="7">
        <v>44866</v>
      </c>
      <c r="L6" t="s">
        <v>20</v>
      </c>
      <c r="M6" s="11">
        <v>28</v>
      </c>
      <c r="N6" t="s">
        <v>320</v>
      </c>
      <c r="O6">
        <v>56</v>
      </c>
      <c r="P6">
        <v>450</v>
      </c>
      <c r="Q6" s="7">
        <f>K6+8</f>
        <v>44874</v>
      </c>
      <c r="R6" s="7">
        <f>IF(EDATE(November[[#This Row],[Closed Date]],1)=31,"",EDATE(November[[#This Row],[Closed Date]],1))</f>
        <v>44904</v>
      </c>
    </row>
    <row r="7" spans="1:19" x14ac:dyDescent="0.25">
      <c r="A7" s="6" t="s">
        <v>92</v>
      </c>
      <c r="B7" s="6">
        <v>75235</v>
      </c>
      <c r="E7" t="s">
        <v>268</v>
      </c>
      <c r="F7" t="s">
        <v>23</v>
      </c>
      <c r="G7">
        <v>4</v>
      </c>
      <c r="H7" t="s">
        <v>28</v>
      </c>
      <c r="I7" t="s">
        <v>33</v>
      </c>
      <c r="J7" t="s">
        <v>36</v>
      </c>
      <c r="K7" s="7">
        <v>44866</v>
      </c>
      <c r="L7" t="s">
        <v>20</v>
      </c>
      <c r="M7" s="11">
        <v>24</v>
      </c>
      <c r="N7" t="s">
        <v>55</v>
      </c>
      <c r="O7">
        <v>90</v>
      </c>
      <c r="P7">
        <v>125</v>
      </c>
      <c r="Q7" s="7">
        <f>K7+5</f>
        <v>44871</v>
      </c>
      <c r="R7" s="7">
        <f>IF(EDATE(November[[#This Row],[Closed Date]],1)=31,"",EDATE(November[[#This Row],[Closed Date]],1))</f>
        <v>44901</v>
      </c>
    </row>
    <row r="8" spans="1:19" x14ac:dyDescent="0.25">
      <c r="A8" s="6" t="s">
        <v>66</v>
      </c>
      <c r="B8" s="6">
        <v>75220</v>
      </c>
      <c r="E8" t="s">
        <v>269</v>
      </c>
      <c r="F8" t="s">
        <v>22</v>
      </c>
      <c r="G8">
        <v>6</v>
      </c>
      <c r="H8" t="s">
        <v>28</v>
      </c>
      <c r="I8" t="s">
        <v>31</v>
      </c>
      <c r="J8" t="s">
        <v>38</v>
      </c>
      <c r="K8" s="7">
        <v>44866</v>
      </c>
      <c r="L8" t="s">
        <v>20</v>
      </c>
      <c r="N8" t="s">
        <v>55</v>
      </c>
      <c r="O8">
        <v>91</v>
      </c>
      <c r="P8">
        <v>85</v>
      </c>
      <c r="Q8" s="7">
        <f>K8</f>
        <v>44866</v>
      </c>
      <c r="R8" s="7">
        <f>IF(EDATE(November[[#This Row],[Closed Date]],1)=31,"",EDATE(November[[#This Row],[Closed Date]],1))</f>
        <v>44896</v>
      </c>
    </row>
    <row r="9" spans="1:19" x14ac:dyDescent="0.25">
      <c r="A9" s="6" t="s">
        <v>241</v>
      </c>
      <c r="B9" s="6">
        <v>75203</v>
      </c>
      <c r="E9" t="s">
        <v>269</v>
      </c>
      <c r="F9" t="s">
        <v>23</v>
      </c>
      <c r="G9">
        <v>3</v>
      </c>
      <c r="H9" t="s">
        <v>28</v>
      </c>
      <c r="I9" t="s">
        <v>31</v>
      </c>
      <c r="J9" t="s">
        <v>38</v>
      </c>
      <c r="K9" s="7">
        <v>44866</v>
      </c>
      <c r="L9" t="s">
        <v>20</v>
      </c>
      <c r="Q9" s="7">
        <f>K9</f>
        <v>44866</v>
      </c>
      <c r="R9" s="7">
        <f>IF(EDATE(November[[#This Row],[Closed Date]],1)=31,"",EDATE(November[[#This Row],[Closed Date]],1))</f>
        <v>44896</v>
      </c>
    </row>
    <row r="10" spans="1:19" x14ac:dyDescent="0.25">
      <c r="A10" s="6" t="s">
        <v>232</v>
      </c>
      <c r="B10" s="6">
        <v>75080</v>
      </c>
      <c r="E10" t="s">
        <v>275</v>
      </c>
      <c r="F10" t="s">
        <v>22</v>
      </c>
      <c r="G10">
        <v>2</v>
      </c>
      <c r="H10" t="s">
        <v>28</v>
      </c>
      <c r="I10" t="s">
        <v>31</v>
      </c>
      <c r="K10" s="7">
        <v>44866</v>
      </c>
      <c r="L10" t="s">
        <v>20</v>
      </c>
      <c r="Q10" s="7">
        <f>K10+1</f>
        <v>44867</v>
      </c>
      <c r="R10" s="7">
        <f>IF(EDATE(November[[#This Row],[Closed Date]],1)=31,"",EDATE(November[[#This Row],[Closed Date]],1))</f>
        <v>44897</v>
      </c>
    </row>
    <row r="11" spans="1:19" x14ac:dyDescent="0.25">
      <c r="A11" s="6" t="s">
        <v>128</v>
      </c>
      <c r="B11" s="6">
        <v>75230</v>
      </c>
      <c r="E11" t="s">
        <v>290</v>
      </c>
      <c r="F11" t="s">
        <v>22</v>
      </c>
      <c r="G11">
        <v>2</v>
      </c>
      <c r="H11" t="s">
        <v>28</v>
      </c>
      <c r="I11" t="s">
        <v>31</v>
      </c>
      <c r="K11" s="7">
        <v>44866</v>
      </c>
      <c r="L11" t="s">
        <v>20</v>
      </c>
      <c r="Q11" s="7">
        <f>K11</f>
        <v>44866</v>
      </c>
      <c r="R11" s="7">
        <f>IF(EDATE(November[[#This Row],[Closed Date]],1)=31,"",EDATE(November[[#This Row],[Closed Date]],1))</f>
        <v>44896</v>
      </c>
    </row>
    <row r="12" spans="1:19" x14ac:dyDescent="0.25">
      <c r="A12" s="6" t="s">
        <v>179</v>
      </c>
      <c r="B12" s="6">
        <v>75203</v>
      </c>
      <c r="E12" t="s">
        <v>288</v>
      </c>
      <c r="F12" t="s">
        <v>22</v>
      </c>
      <c r="G12">
        <v>7</v>
      </c>
      <c r="H12" t="s">
        <v>28</v>
      </c>
      <c r="I12" t="s">
        <v>31</v>
      </c>
      <c r="K12" s="7">
        <v>44866</v>
      </c>
      <c r="L12" t="s">
        <v>20</v>
      </c>
      <c r="Q12" s="7">
        <f>K12</f>
        <v>44866</v>
      </c>
      <c r="R12" s="7">
        <f>IF(EDATE(November[[#This Row],[Closed Date]],1)=31,"",EDATE(November[[#This Row],[Closed Date]],1))</f>
        <v>44896</v>
      </c>
    </row>
    <row r="13" spans="1:19" x14ac:dyDescent="0.25">
      <c r="A13" s="6" t="s">
        <v>120</v>
      </c>
      <c r="B13" s="6">
        <v>75241</v>
      </c>
      <c r="E13" t="s">
        <v>277</v>
      </c>
      <c r="F13" t="s">
        <v>23</v>
      </c>
      <c r="G13">
        <v>4</v>
      </c>
      <c r="H13" t="s">
        <v>28</v>
      </c>
      <c r="I13" t="s">
        <v>31</v>
      </c>
      <c r="K13" s="7">
        <v>44866</v>
      </c>
      <c r="L13" t="s">
        <v>20</v>
      </c>
      <c r="Q13" s="7">
        <f>K13</f>
        <v>44866</v>
      </c>
      <c r="R13" s="7">
        <f>IF(EDATE(November[[#This Row],[Closed Date]],1)=31,"",EDATE(November[[#This Row],[Closed Date]],1))</f>
        <v>44896</v>
      </c>
    </row>
    <row r="14" spans="1:19" x14ac:dyDescent="0.25">
      <c r="A14" s="6" t="s">
        <v>60</v>
      </c>
      <c r="B14" s="6">
        <v>75203</v>
      </c>
      <c r="E14" t="s">
        <v>270</v>
      </c>
      <c r="F14" t="s">
        <v>23</v>
      </c>
      <c r="G14">
        <v>3</v>
      </c>
      <c r="H14" t="s">
        <v>28</v>
      </c>
      <c r="I14" t="s">
        <v>33</v>
      </c>
      <c r="J14" t="s">
        <v>42</v>
      </c>
      <c r="K14" s="7">
        <v>44867</v>
      </c>
      <c r="L14" t="s">
        <v>20</v>
      </c>
      <c r="M14" s="11">
        <v>30</v>
      </c>
      <c r="N14" t="s">
        <v>56</v>
      </c>
      <c r="Q14" s="7">
        <f>K14+6</f>
        <v>44873</v>
      </c>
      <c r="R14" s="7">
        <f>IF(EDATE(November[[#This Row],[Closed Date]],1)=31,"",EDATE(November[[#This Row],[Closed Date]],1))</f>
        <v>44903</v>
      </c>
    </row>
    <row r="15" spans="1:19" x14ac:dyDescent="0.25">
      <c r="A15" s="6" t="s">
        <v>132</v>
      </c>
      <c r="B15" s="6">
        <v>75240</v>
      </c>
      <c r="E15" t="s">
        <v>290</v>
      </c>
      <c r="F15" t="s">
        <v>22</v>
      </c>
      <c r="G15">
        <v>2</v>
      </c>
      <c r="H15" t="s">
        <v>28</v>
      </c>
      <c r="I15" t="s">
        <v>53</v>
      </c>
      <c r="J15" t="s">
        <v>40</v>
      </c>
      <c r="K15" s="7">
        <v>44867</v>
      </c>
      <c r="L15" t="s">
        <v>21</v>
      </c>
      <c r="M15" s="11">
        <v>21</v>
      </c>
      <c r="Q15" s="7"/>
      <c r="R15" s="7" t="str">
        <f>IF(EDATE(November[[#This Row],[Closed Date]],1)=31,"",EDATE(November[[#This Row],[Closed Date]],1))</f>
        <v/>
      </c>
    </row>
    <row r="16" spans="1:19" x14ac:dyDescent="0.25">
      <c r="A16" s="6" t="s">
        <v>109</v>
      </c>
      <c r="B16" s="6">
        <v>75235</v>
      </c>
      <c r="E16" t="s">
        <v>318</v>
      </c>
      <c r="F16" t="s">
        <v>22</v>
      </c>
      <c r="G16">
        <v>1</v>
      </c>
      <c r="H16" t="s">
        <v>29</v>
      </c>
      <c r="I16" t="s">
        <v>31</v>
      </c>
      <c r="J16" t="s">
        <v>44</v>
      </c>
      <c r="K16" s="7">
        <v>44867</v>
      </c>
      <c r="L16" t="s">
        <v>20</v>
      </c>
      <c r="Q16" s="7">
        <f>K16</f>
        <v>44867</v>
      </c>
      <c r="R16" s="7">
        <f>IF(EDATE(November[[#This Row],[Closed Date]],1)=31,"",EDATE(November[[#This Row],[Closed Date]],1))</f>
        <v>44897</v>
      </c>
    </row>
    <row r="17" spans="1:18" x14ac:dyDescent="0.25">
      <c r="A17" s="6" t="s">
        <v>95</v>
      </c>
      <c r="B17" s="6">
        <v>75240</v>
      </c>
      <c r="E17" t="s">
        <v>303</v>
      </c>
      <c r="F17" t="s">
        <v>22</v>
      </c>
      <c r="G17">
        <v>4</v>
      </c>
      <c r="H17" t="s">
        <v>29</v>
      </c>
      <c r="I17" t="s">
        <v>31</v>
      </c>
      <c r="J17" t="s">
        <v>43</v>
      </c>
      <c r="K17" s="7">
        <v>44867</v>
      </c>
      <c r="L17" t="s">
        <v>20</v>
      </c>
      <c r="Q17" s="7">
        <f>K17</f>
        <v>44867</v>
      </c>
      <c r="R17" s="7">
        <f>IF(EDATE(November[[#This Row],[Closed Date]],1)=31,"",EDATE(November[[#This Row],[Closed Date]],1))</f>
        <v>44897</v>
      </c>
    </row>
    <row r="18" spans="1:18" x14ac:dyDescent="0.25">
      <c r="A18" s="6" t="s">
        <v>136</v>
      </c>
      <c r="B18" s="6">
        <v>75287</v>
      </c>
      <c r="E18" t="s">
        <v>282</v>
      </c>
      <c r="F18" t="s">
        <v>23</v>
      </c>
      <c r="G18">
        <v>8</v>
      </c>
      <c r="H18" t="s">
        <v>28</v>
      </c>
      <c r="I18" t="s">
        <v>31</v>
      </c>
      <c r="J18" t="s">
        <v>36</v>
      </c>
      <c r="K18" s="7">
        <v>44867</v>
      </c>
      <c r="L18" t="s">
        <v>20</v>
      </c>
      <c r="Q18" s="7">
        <f>K18</f>
        <v>44867</v>
      </c>
      <c r="R18" s="7">
        <f>IF(EDATE(November[[#This Row],[Closed Date]],1)=31,"",EDATE(November[[#This Row],[Closed Date]],1))</f>
        <v>44897</v>
      </c>
    </row>
    <row r="19" spans="1:18" x14ac:dyDescent="0.25">
      <c r="A19" s="6" t="s">
        <v>258</v>
      </c>
      <c r="B19" s="6">
        <v>75229</v>
      </c>
      <c r="E19" t="s">
        <v>283</v>
      </c>
      <c r="F19" t="s">
        <v>23</v>
      </c>
      <c r="G19">
        <v>4</v>
      </c>
      <c r="H19" t="s">
        <v>28</v>
      </c>
      <c r="I19" t="s">
        <v>31</v>
      </c>
      <c r="J19" t="s">
        <v>38</v>
      </c>
      <c r="K19" s="7">
        <v>44867</v>
      </c>
      <c r="L19" t="s">
        <v>20</v>
      </c>
      <c r="Q19" s="7">
        <f>K19</f>
        <v>44867</v>
      </c>
      <c r="R19" s="7">
        <f>IF(EDATE(November[[#This Row],[Closed Date]],1)=31,"",EDATE(November[[#This Row],[Closed Date]],1))</f>
        <v>44897</v>
      </c>
    </row>
    <row r="20" spans="1:18" x14ac:dyDescent="0.25">
      <c r="A20" s="6" t="s">
        <v>193</v>
      </c>
      <c r="B20" s="6">
        <v>75240</v>
      </c>
      <c r="E20" t="s">
        <v>286</v>
      </c>
      <c r="F20" t="s">
        <v>23</v>
      </c>
      <c r="G20">
        <v>3</v>
      </c>
      <c r="H20" t="s">
        <v>28</v>
      </c>
      <c r="I20" t="s">
        <v>53</v>
      </c>
      <c r="J20" t="s">
        <v>38</v>
      </c>
      <c r="K20" s="7">
        <v>44867</v>
      </c>
      <c r="L20" t="s">
        <v>21</v>
      </c>
      <c r="M20" s="11">
        <v>29</v>
      </c>
      <c r="Q20" s="7"/>
      <c r="R20" s="7" t="str">
        <f>IF(EDATE(November[[#This Row],[Closed Date]],1)=31,"",EDATE(November[[#This Row],[Closed Date]],1))</f>
        <v/>
      </c>
    </row>
    <row r="21" spans="1:18" x14ac:dyDescent="0.25">
      <c r="A21" s="6" t="s">
        <v>138</v>
      </c>
      <c r="B21" s="6">
        <v>75287</v>
      </c>
      <c r="E21" t="s">
        <v>271</v>
      </c>
      <c r="F21" t="s">
        <v>22</v>
      </c>
      <c r="G21">
        <v>2</v>
      </c>
      <c r="H21" t="s">
        <v>30</v>
      </c>
      <c r="I21" t="s">
        <v>35</v>
      </c>
      <c r="K21" s="7">
        <v>44867</v>
      </c>
      <c r="L21" t="s">
        <v>20</v>
      </c>
      <c r="M21" s="11">
        <v>35</v>
      </c>
      <c r="N21" t="s">
        <v>48</v>
      </c>
      <c r="Q21" s="7">
        <f>K21+9</f>
        <v>44876</v>
      </c>
      <c r="R21" s="7">
        <f>IF(EDATE(November[[#This Row],[Closed Date]],1)=31,"",EDATE(November[[#This Row],[Closed Date]],1))</f>
        <v>44906</v>
      </c>
    </row>
    <row r="22" spans="1:18" x14ac:dyDescent="0.25">
      <c r="A22" s="6" t="s">
        <v>111</v>
      </c>
      <c r="B22" s="6">
        <v>75217</v>
      </c>
      <c r="E22" t="s">
        <v>302</v>
      </c>
      <c r="F22" t="s">
        <v>22</v>
      </c>
      <c r="G22">
        <v>5</v>
      </c>
      <c r="H22" t="s">
        <v>32</v>
      </c>
      <c r="I22" t="s">
        <v>34</v>
      </c>
      <c r="J22" t="s">
        <v>52</v>
      </c>
      <c r="K22" s="7">
        <v>44868</v>
      </c>
      <c r="L22" t="s">
        <v>21</v>
      </c>
      <c r="Q22" s="7"/>
      <c r="R22" s="7" t="str">
        <f>IF(EDATE(November[[#This Row],[Closed Date]],1)=31,"",EDATE(November[[#This Row],[Closed Date]],1))</f>
        <v/>
      </c>
    </row>
    <row r="23" spans="1:18" x14ac:dyDescent="0.25">
      <c r="A23" s="13" t="s">
        <v>160</v>
      </c>
      <c r="B23" s="6">
        <v>75235</v>
      </c>
      <c r="E23" t="s">
        <v>290</v>
      </c>
      <c r="F23" t="s">
        <v>22</v>
      </c>
      <c r="G23">
        <v>7</v>
      </c>
      <c r="H23" t="s">
        <v>28</v>
      </c>
      <c r="I23" t="s">
        <v>33</v>
      </c>
      <c r="J23" t="s">
        <v>41</v>
      </c>
      <c r="K23" s="7">
        <v>44868</v>
      </c>
      <c r="L23" t="s">
        <v>21</v>
      </c>
      <c r="Q23" s="7"/>
      <c r="R23" s="7" t="str">
        <f>IF(EDATE(November[[#This Row],[Closed Date]],1)=31,"",EDATE(November[[#This Row],[Closed Date]],1))</f>
        <v/>
      </c>
    </row>
    <row r="24" spans="1:18" x14ac:dyDescent="0.25">
      <c r="A24" s="13" t="s">
        <v>103</v>
      </c>
      <c r="B24" s="6">
        <v>75231</v>
      </c>
      <c r="E24" t="s">
        <v>295</v>
      </c>
      <c r="F24" t="s">
        <v>22</v>
      </c>
      <c r="G24">
        <v>3</v>
      </c>
      <c r="H24" t="s">
        <v>28</v>
      </c>
      <c r="I24" t="s">
        <v>53</v>
      </c>
      <c r="J24" t="s">
        <v>41</v>
      </c>
      <c r="K24" s="7">
        <v>44868</v>
      </c>
      <c r="L24" t="s">
        <v>21</v>
      </c>
      <c r="M24" s="11">
        <v>28</v>
      </c>
      <c r="Q24" s="7"/>
      <c r="R24" s="7" t="str">
        <f>IF(EDATE(November[[#This Row],[Closed Date]],1)=31,"",EDATE(November[[#This Row],[Closed Date]],1))</f>
        <v/>
      </c>
    </row>
    <row r="25" spans="1:18" x14ac:dyDescent="0.25">
      <c r="A25" s="13" t="s">
        <v>113</v>
      </c>
      <c r="B25" s="6">
        <v>75220</v>
      </c>
      <c r="E25" t="s">
        <v>265</v>
      </c>
      <c r="F25" t="s">
        <v>23</v>
      </c>
      <c r="G25">
        <v>4</v>
      </c>
      <c r="H25" t="s">
        <v>28</v>
      </c>
      <c r="I25" t="s">
        <v>53</v>
      </c>
      <c r="J25" t="s">
        <v>42</v>
      </c>
      <c r="K25" s="7">
        <v>44868</v>
      </c>
      <c r="L25" t="s">
        <v>21</v>
      </c>
      <c r="M25" s="11">
        <v>18</v>
      </c>
      <c r="Q25" s="7"/>
      <c r="R25" s="7" t="str">
        <f>IF(EDATE(November[[#This Row],[Closed Date]],1)=31,"",EDATE(November[[#This Row],[Closed Date]],1))</f>
        <v/>
      </c>
    </row>
    <row r="26" spans="1:18" x14ac:dyDescent="0.25">
      <c r="A26" s="13" t="s">
        <v>99</v>
      </c>
      <c r="B26" s="6">
        <v>75201</v>
      </c>
      <c r="E26" t="s">
        <v>277</v>
      </c>
      <c r="F26" t="s">
        <v>25</v>
      </c>
      <c r="G26">
        <v>2</v>
      </c>
      <c r="H26" t="s">
        <v>28</v>
      </c>
      <c r="I26" t="s">
        <v>33</v>
      </c>
      <c r="J26" t="s">
        <v>39</v>
      </c>
      <c r="K26" s="7">
        <v>44868</v>
      </c>
      <c r="L26" t="s">
        <v>21</v>
      </c>
      <c r="Q26" s="7"/>
      <c r="R26" s="7" t="str">
        <f>IF(EDATE(November[[#This Row],[Closed Date]],1)=31,"",EDATE(November[[#This Row],[Closed Date]],1))</f>
        <v/>
      </c>
    </row>
    <row r="27" spans="1:18" x14ac:dyDescent="0.25">
      <c r="A27" s="13" t="s">
        <v>75</v>
      </c>
      <c r="B27" s="6">
        <v>75203</v>
      </c>
      <c r="E27" t="s">
        <v>279</v>
      </c>
      <c r="F27" t="s">
        <v>22</v>
      </c>
      <c r="G27">
        <v>1</v>
      </c>
      <c r="H27" t="s">
        <v>28</v>
      </c>
      <c r="I27" t="s">
        <v>53</v>
      </c>
      <c r="J27" t="s">
        <v>40</v>
      </c>
      <c r="K27" s="7">
        <v>44868</v>
      </c>
      <c r="L27" t="s">
        <v>21</v>
      </c>
      <c r="M27" s="11">
        <v>26</v>
      </c>
      <c r="Q27" s="7"/>
      <c r="R27" s="7" t="str">
        <f>IF(EDATE(November[[#This Row],[Closed Date]],1)=31,"",EDATE(November[[#This Row],[Closed Date]],1))</f>
        <v/>
      </c>
    </row>
    <row r="28" spans="1:18" x14ac:dyDescent="0.25">
      <c r="A28" s="13" t="s">
        <v>133</v>
      </c>
      <c r="B28" s="6">
        <v>75223</v>
      </c>
      <c r="E28" t="s">
        <v>301</v>
      </c>
      <c r="F28" t="s">
        <v>23</v>
      </c>
      <c r="G28">
        <v>10</v>
      </c>
      <c r="H28" t="s">
        <v>28</v>
      </c>
      <c r="I28" t="s">
        <v>33</v>
      </c>
      <c r="J28" t="s">
        <v>36</v>
      </c>
      <c r="K28" s="7">
        <v>44868</v>
      </c>
      <c r="L28" t="s">
        <v>21</v>
      </c>
      <c r="Q28" s="7"/>
      <c r="R28" s="7" t="str">
        <f>IF(EDATE(November[[#This Row],[Closed Date]],1)=31,"",EDATE(November[[#This Row],[Closed Date]],1))</f>
        <v/>
      </c>
    </row>
    <row r="29" spans="1:18" x14ac:dyDescent="0.25">
      <c r="A29" s="13" t="s">
        <v>161</v>
      </c>
      <c r="B29" s="6">
        <v>75206</v>
      </c>
      <c r="E29" t="s">
        <v>268</v>
      </c>
      <c r="F29" t="s">
        <v>22</v>
      </c>
      <c r="G29">
        <v>5</v>
      </c>
      <c r="H29" t="s">
        <v>28</v>
      </c>
      <c r="I29" t="s">
        <v>33</v>
      </c>
      <c r="J29" t="s">
        <v>38</v>
      </c>
      <c r="K29" s="7">
        <v>44868</v>
      </c>
      <c r="L29" t="s">
        <v>21</v>
      </c>
      <c r="Q29" s="7"/>
      <c r="R29" s="7" t="str">
        <f>IF(EDATE(November[[#This Row],[Closed Date]],1)=31,"",EDATE(November[[#This Row],[Closed Date]],1))</f>
        <v/>
      </c>
    </row>
    <row r="30" spans="1:18" x14ac:dyDescent="0.25">
      <c r="A30" t="s">
        <v>207</v>
      </c>
      <c r="B30" s="6">
        <v>75231</v>
      </c>
      <c r="E30" t="s">
        <v>274</v>
      </c>
      <c r="F30" t="s">
        <v>22</v>
      </c>
      <c r="G30">
        <v>1</v>
      </c>
      <c r="H30" t="s">
        <v>28</v>
      </c>
      <c r="I30" t="s">
        <v>31</v>
      </c>
      <c r="J30" t="s">
        <v>38</v>
      </c>
      <c r="K30" s="7">
        <v>44868</v>
      </c>
      <c r="L30" t="s">
        <v>20</v>
      </c>
      <c r="N30" t="s">
        <v>45</v>
      </c>
      <c r="Q30" s="7">
        <f>K30</f>
        <v>44868</v>
      </c>
      <c r="R30" s="7">
        <f>IF(EDATE(November[[#This Row],[Closed Date]],1)=31,"",EDATE(November[[#This Row],[Closed Date]],1))</f>
        <v>44898</v>
      </c>
    </row>
    <row r="31" spans="1:18" x14ac:dyDescent="0.25">
      <c r="A31" s="13" t="s">
        <v>75</v>
      </c>
      <c r="B31" s="6">
        <v>75201</v>
      </c>
      <c r="E31" t="s">
        <v>289</v>
      </c>
      <c r="F31" t="s">
        <v>22</v>
      </c>
      <c r="G31">
        <v>8</v>
      </c>
      <c r="H31" t="s">
        <v>29</v>
      </c>
      <c r="I31" t="s">
        <v>34</v>
      </c>
      <c r="K31" s="7">
        <v>44868</v>
      </c>
      <c r="L31" t="s">
        <v>21</v>
      </c>
      <c r="Q31" s="7"/>
      <c r="R31" s="7" t="str">
        <f>IF(EDATE(November[[#This Row],[Closed Date]],1)=31,"",EDATE(November[[#This Row],[Closed Date]],1))</f>
        <v/>
      </c>
    </row>
    <row r="32" spans="1:18" x14ac:dyDescent="0.25">
      <c r="A32" s="13" t="s">
        <v>212</v>
      </c>
      <c r="B32" s="6">
        <v>75249</v>
      </c>
      <c r="E32" t="s">
        <v>273</v>
      </c>
      <c r="F32" t="s">
        <v>23</v>
      </c>
      <c r="G32">
        <v>5</v>
      </c>
      <c r="H32" t="s">
        <v>32</v>
      </c>
      <c r="I32" t="s">
        <v>33</v>
      </c>
      <c r="K32" s="7">
        <v>44868</v>
      </c>
      <c r="L32" t="s">
        <v>20</v>
      </c>
      <c r="M32" s="11">
        <v>29</v>
      </c>
      <c r="N32" t="s">
        <v>50</v>
      </c>
      <c r="Q32" s="7">
        <f>K32+5</f>
        <v>44873</v>
      </c>
      <c r="R32" s="7">
        <f>IF(EDATE(November[[#This Row],[Closed Date]],1)=31,"",EDATE(November[[#This Row],[Closed Date]],1))</f>
        <v>44903</v>
      </c>
    </row>
    <row r="33" spans="1:18" x14ac:dyDescent="0.25">
      <c r="A33" s="13" t="s">
        <v>170</v>
      </c>
      <c r="B33" s="6">
        <v>75240</v>
      </c>
      <c r="E33" t="s">
        <v>272</v>
      </c>
      <c r="F33" t="s">
        <v>23</v>
      </c>
      <c r="G33">
        <v>7</v>
      </c>
      <c r="H33" t="s">
        <v>32</v>
      </c>
      <c r="I33" t="s">
        <v>53</v>
      </c>
      <c r="K33" s="7">
        <v>44868</v>
      </c>
      <c r="L33" t="s">
        <v>20</v>
      </c>
      <c r="M33" s="11">
        <v>34</v>
      </c>
      <c r="N33" t="s">
        <v>54</v>
      </c>
      <c r="Q33" s="7">
        <f>K33+5</f>
        <v>44873</v>
      </c>
      <c r="R33" s="7">
        <f>IF(EDATE(November[[#This Row],[Closed Date]],1)=31,"",EDATE(November[[#This Row],[Closed Date]],1))</f>
        <v>44903</v>
      </c>
    </row>
    <row r="34" spans="1:18" x14ac:dyDescent="0.25">
      <c r="A34" s="13" t="s">
        <v>222</v>
      </c>
      <c r="B34" s="6">
        <v>75208</v>
      </c>
      <c r="E34" t="s">
        <v>275</v>
      </c>
      <c r="F34" t="s">
        <v>22</v>
      </c>
      <c r="G34">
        <v>0.5</v>
      </c>
      <c r="H34" t="s">
        <v>28</v>
      </c>
      <c r="I34" t="s">
        <v>33</v>
      </c>
      <c r="J34" t="s">
        <v>41</v>
      </c>
      <c r="K34" s="7">
        <v>44869</v>
      </c>
      <c r="L34" t="s">
        <v>20</v>
      </c>
      <c r="M34" s="11">
        <v>31</v>
      </c>
      <c r="N34" t="s">
        <v>46</v>
      </c>
      <c r="Q34" s="7">
        <f>K34+6</f>
        <v>44875</v>
      </c>
      <c r="R34" s="7">
        <f>IF(EDATE(November[[#This Row],[Closed Date]],1)=31,"",EDATE(November[[#This Row],[Closed Date]],1))</f>
        <v>44905</v>
      </c>
    </row>
    <row r="35" spans="1:18" x14ac:dyDescent="0.25">
      <c r="A35" s="13" t="s">
        <v>192</v>
      </c>
      <c r="B35" s="6">
        <v>75253</v>
      </c>
      <c r="E35" t="s">
        <v>286</v>
      </c>
      <c r="F35" t="s">
        <v>22</v>
      </c>
      <c r="G35">
        <v>5</v>
      </c>
      <c r="H35" t="s">
        <v>28</v>
      </c>
      <c r="I35" t="s">
        <v>33</v>
      </c>
      <c r="J35" t="s">
        <v>42</v>
      </c>
      <c r="K35" s="7">
        <v>44869</v>
      </c>
      <c r="L35" t="s">
        <v>21</v>
      </c>
      <c r="Q35" s="7"/>
      <c r="R35" s="7" t="str">
        <f>IF(EDATE(November[[#This Row],[Closed Date]],1)=31,"",EDATE(November[[#This Row],[Closed Date]],1))</f>
        <v/>
      </c>
    </row>
    <row r="36" spans="1:18" x14ac:dyDescent="0.25">
      <c r="A36" s="13" t="s">
        <v>233</v>
      </c>
      <c r="B36" s="6">
        <v>75224</v>
      </c>
      <c r="E36" t="s">
        <v>273</v>
      </c>
      <c r="F36" t="s">
        <v>22</v>
      </c>
      <c r="G36">
        <v>8</v>
      </c>
      <c r="H36" t="s">
        <v>28</v>
      </c>
      <c r="I36" t="s">
        <v>33</v>
      </c>
      <c r="J36" t="s">
        <v>39</v>
      </c>
      <c r="K36" s="7">
        <v>44869</v>
      </c>
      <c r="L36" t="s">
        <v>21</v>
      </c>
      <c r="Q36" s="7"/>
      <c r="R36" s="7" t="str">
        <f>IF(EDATE(November[[#This Row],[Closed Date]],1)=31,"",EDATE(November[[#This Row],[Closed Date]],1))</f>
        <v/>
      </c>
    </row>
    <row r="37" spans="1:18" x14ac:dyDescent="0.25">
      <c r="A37" s="13" t="s">
        <v>126</v>
      </c>
      <c r="B37" s="6">
        <v>75201</v>
      </c>
      <c r="E37" t="s">
        <v>316</v>
      </c>
      <c r="F37" t="s">
        <v>23</v>
      </c>
      <c r="G37">
        <v>5</v>
      </c>
      <c r="H37" t="s">
        <v>28</v>
      </c>
      <c r="I37" t="s">
        <v>33</v>
      </c>
      <c r="J37" t="s">
        <v>40</v>
      </c>
      <c r="K37" s="7">
        <v>44869</v>
      </c>
      <c r="L37" t="s">
        <v>21</v>
      </c>
      <c r="Q37" s="7"/>
      <c r="R37" s="7" t="str">
        <f>IF(EDATE(November[[#This Row],[Closed Date]],1)=31,"",EDATE(November[[#This Row],[Closed Date]],1))</f>
        <v/>
      </c>
    </row>
    <row r="38" spans="1:18" x14ac:dyDescent="0.25">
      <c r="A38" s="13" t="s">
        <v>129</v>
      </c>
      <c r="B38" s="6">
        <v>75216</v>
      </c>
      <c r="E38" t="s">
        <v>272</v>
      </c>
      <c r="F38" t="s">
        <v>22</v>
      </c>
      <c r="G38">
        <v>7</v>
      </c>
      <c r="H38" t="s">
        <v>28</v>
      </c>
      <c r="I38" t="s">
        <v>33</v>
      </c>
      <c r="J38" t="s">
        <v>40</v>
      </c>
      <c r="K38" s="7">
        <v>44869</v>
      </c>
      <c r="L38" t="s">
        <v>21</v>
      </c>
      <c r="Q38" s="7"/>
      <c r="R38" s="7" t="str">
        <f>IF(EDATE(November[[#This Row],[Closed Date]],1)=31,"",EDATE(November[[#This Row],[Closed Date]],1))</f>
        <v/>
      </c>
    </row>
    <row r="39" spans="1:18" x14ac:dyDescent="0.25">
      <c r="A39" s="13" t="s">
        <v>67</v>
      </c>
      <c r="B39" s="6">
        <v>75217</v>
      </c>
      <c r="E39" t="s">
        <v>287</v>
      </c>
      <c r="F39" t="s">
        <v>23</v>
      </c>
      <c r="G39">
        <v>3</v>
      </c>
      <c r="H39" t="s">
        <v>28</v>
      </c>
      <c r="I39" t="s">
        <v>33</v>
      </c>
      <c r="J39" t="s">
        <v>40</v>
      </c>
      <c r="K39" s="7">
        <v>44869</v>
      </c>
      <c r="L39" t="s">
        <v>21</v>
      </c>
      <c r="Q39" s="7"/>
      <c r="R39" s="7" t="str">
        <f>IF(EDATE(November[[#This Row],[Closed Date]],1)=31,"",EDATE(November[[#This Row],[Closed Date]],1))</f>
        <v/>
      </c>
    </row>
    <row r="40" spans="1:18" x14ac:dyDescent="0.25">
      <c r="A40" s="13" t="s">
        <v>135</v>
      </c>
      <c r="B40" s="6">
        <v>75287</v>
      </c>
      <c r="E40" t="s">
        <v>293</v>
      </c>
      <c r="F40" t="s">
        <v>22</v>
      </c>
      <c r="G40">
        <v>2</v>
      </c>
      <c r="H40" t="s">
        <v>29</v>
      </c>
      <c r="I40" t="s">
        <v>31</v>
      </c>
      <c r="J40" t="s">
        <v>44</v>
      </c>
      <c r="K40" s="7">
        <v>44869</v>
      </c>
      <c r="L40" t="s">
        <v>20</v>
      </c>
      <c r="Q40" s="7">
        <f>K40</f>
        <v>44869</v>
      </c>
      <c r="R40" s="7">
        <f>IF(EDATE(November[[#This Row],[Closed Date]],1)=31,"",EDATE(November[[#This Row],[Closed Date]],1))</f>
        <v>44899</v>
      </c>
    </row>
    <row r="41" spans="1:18" x14ac:dyDescent="0.25">
      <c r="A41" s="13" t="s">
        <v>204</v>
      </c>
      <c r="B41" s="6">
        <v>75219</v>
      </c>
      <c r="E41" t="s">
        <v>276</v>
      </c>
      <c r="F41" t="s">
        <v>22</v>
      </c>
      <c r="G41">
        <v>2</v>
      </c>
      <c r="H41" t="s">
        <v>28</v>
      </c>
      <c r="I41" t="s">
        <v>33</v>
      </c>
      <c r="J41" t="s">
        <v>36</v>
      </c>
      <c r="K41" s="7">
        <v>44869</v>
      </c>
      <c r="L41" t="s">
        <v>20</v>
      </c>
      <c r="M41" s="11">
        <v>34</v>
      </c>
      <c r="N41" t="s">
        <v>55</v>
      </c>
      <c r="Q41" s="7">
        <f>K41+7</f>
        <v>44876</v>
      </c>
      <c r="R41" s="7">
        <f>IF(EDATE(November[[#This Row],[Closed Date]],1)=31,"",EDATE(November[[#This Row],[Closed Date]],1))</f>
        <v>44906</v>
      </c>
    </row>
    <row r="42" spans="1:18" x14ac:dyDescent="0.25">
      <c r="A42" s="13" t="s">
        <v>93</v>
      </c>
      <c r="B42" s="6">
        <v>75223</v>
      </c>
      <c r="E42" t="s">
        <v>277</v>
      </c>
      <c r="F42" t="s">
        <v>23</v>
      </c>
      <c r="G42">
        <v>1</v>
      </c>
      <c r="H42" t="s">
        <v>28</v>
      </c>
      <c r="I42" t="s">
        <v>33</v>
      </c>
      <c r="J42" t="s">
        <v>36</v>
      </c>
      <c r="K42" s="7">
        <v>44869</v>
      </c>
      <c r="L42" t="s">
        <v>20</v>
      </c>
      <c r="M42" s="11">
        <v>28</v>
      </c>
      <c r="N42" t="s">
        <v>55</v>
      </c>
      <c r="Q42" s="7">
        <f>K42+6</f>
        <v>44875</v>
      </c>
      <c r="R42" s="7">
        <f>IF(EDATE(November[[#This Row],[Closed Date]],1)=31,"",EDATE(November[[#This Row],[Closed Date]],1))</f>
        <v>44905</v>
      </c>
    </row>
    <row r="43" spans="1:18" x14ac:dyDescent="0.25">
      <c r="A43" s="13" t="s">
        <v>226</v>
      </c>
      <c r="B43" s="6">
        <v>75249</v>
      </c>
      <c r="E43" t="s">
        <v>316</v>
      </c>
      <c r="F43" t="s">
        <v>23</v>
      </c>
      <c r="G43">
        <v>5</v>
      </c>
      <c r="H43" t="s">
        <v>28</v>
      </c>
      <c r="I43" t="s">
        <v>33</v>
      </c>
      <c r="J43" t="s">
        <v>38</v>
      </c>
      <c r="K43" s="7">
        <v>44869</v>
      </c>
      <c r="L43" t="s">
        <v>21</v>
      </c>
      <c r="Q43" s="7"/>
      <c r="R43" s="7" t="str">
        <f>IF(EDATE(November[[#This Row],[Closed Date]],1)=31,"",EDATE(November[[#This Row],[Closed Date]],1))</f>
        <v/>
      </c>
    </row>
    <row r="44" spans="1:18" x14ac:dyDescent="0.25">
      <c r="A44" s="13" t="s">
        <v>116</v>
      </c>
      <c r="B44" s="6">
        <v>75233</v>
      </c>
      <c r="E44" t="s">
        <v>290</v>
      </c>
      <c r="F44" t="s">
        <v>22</v>
      </c>
      <c r="G44">
        <v>5</v>
      </c>
      <c r="H44" t="s">
        <v>28</v>
      </c>
      <c r="I44" t="s">
        <v>33</v>
      </c>
      <c r="J44" t="s">
        <v>38</v>
      </c>
      <c r="K44" s="7">
        <v>44869</v>
      </c>
      <c r="L44" t="s">
        <v>21</v>
      </c>
      <c r="Q44" s="7"/>
      <c r="R44" s="7" t="str">
        <f>IF(EDATE(November[[#This Row],[Closed Date]],1)=31,"",EDATE(November[[#This Row],[Closed Date]],1))</f>
        <v/>
      </c>
    </row>
    <row r="45" spans="1:18" x14ac:dyDescent="0.25">
      <c r="A45" t="s">
        <v>103</v>
      </c>
      <c r="B45" s="6">
        <v>75224</v>
      </c>
      <c r="E45" t="s">
        <v>293</v>
      </c>
      <c r="F45" t="s">
        <v>23</v>
      </c>
      <c r="G45">
        <v>13</v>
      </c>
      <c r="H45" t="s">
        <v>28</v>
      </c>
      <c r="I45" t="s">
        <v>31</v>
      </c>
      <c r="J45" t="s">
        <v>38</v>
      </c>
      <c r="K45" s="7">
        <v>44869</v>
      </c>
      <c r="L45" t="s">
        <v>20</v>
      </c>
      <c r="Q45" s="7">
        <f>K45</f>
        <v>44869</v>
      </c>
      <c r="R45" s="7">
        <f>IF(EDATE(November[[#This Row],[Closed Date]],1)=31,"",EDATE(November[[#This Row],[Closed Date]],1))</f>
        <v>44899</v>
      </c>
    </row>
    <row r="46" spans="1:18" x14ac:dyDescent="0.25">
      <c r="A46" s="13" t="s">
        <v>223</v>
      </c>
      <c r="B46" s="6">
        <v>75231</v>
      </c>
      <c r="E46" t="s">
        <v>307</v>
      </c>
      <c r="F46" t="s">
        <v>22</v>
      </c>
      <c r="G46">
        <v>2</v>
      </c>
      <c r="H46" t="s">
        <v>28</v>
      </c>
      <c r="I46" t="s">
        <v>31</v>
      </c>
      <c r="J46" t="s">
        <v>52</v>
      </c>
      <c r="K46" s="7">
        <v>44870</v>
      </c>
      <c r="L46" t="s">
        <v>20</v>
      </c>
      <c r="Q46" s="7">
        <f>K46</f>
        <v>44870</v>
      </c>
      <c r="R46" s="7">
        <f>IF(EDATE(November[[#This Row],[Closed Date]],1)=31,"",EDATE(November[[#This Row],[Closed Date]],1))</f>
        <v>44900</v>
      </c>
    </row>
    <row r="47" spans="1:18" x14ac:dyDescent="0.25">
      <c r="A47" s="13" t="s">
        <v>130</v>
      </c>
      <c r="B47" s="6">
        <v>75240</v>
      </c>
      <c r="E47" t="s">
        <v>285</v>
      </c>
      <c r="F47" t="s">
        <v>23</v>
      </c>
      <c r="G47">
        <v>6</v>
      </c>
      <c r="H47" t="s">
        <v>28</v>
      </c>
      <c r="I47" t="s">
        <v>33</v>
      </c>
      <c r="J47" t="s">
        <v>41</v>
      </c>
      <c r="K47" s="7">
        <v>44870</v>
      </c>
      <c r="L47" t="s">
        <v>21</v>
      </c>
      <c r="Q47" s="7"/>
      <c r="R47" s="7" t="str">
        <f>IF(EDATE(November[[#This Row],[Closed Date]],1)=31,"",EDATE(November[[#This Row],[Closed Date]],1))</f>
        <v/>
      </c>
    </row>
    <row r="48" spans="1:18" x14ac:dyDescent="0.25">
      <c r="A48" s="13" t="s">
        <v>149</v>
      </c>
      <c r="B48" s="6">
        <v>75254</v>
      </c>
      <c r="E48" t="s">
        <v>280</v>
      </c>
      <c r="F48" t="s">
        <v>23</v>
      </c>
      <c r="G48">
        <v>1</v>
      </c>
      <c r="H48" t="s">
        <v>28</v>
      </c>
      <c r="I48" t="s">
        <v>33</v>
      </c>
      <c r="J48" t="s">
        <v>39</v>
      </c>
      <c r="K48" s="7">
        <v>44870</v>
      </c>
      <c r="L48" t="s">
        <v>20</v>
      </c>
      <c r="M48" s="11">
        <v>25</v>
      </c>
      <c r="N48" t="s">
        <v>45</v>
      </c>
      <c r="Q48" s="7">
        <f>K48+5</f>
        <v>44875</v>
      </c>
      <c r="R48" s="7">
        <f>IF(EDATE(November[[#This Row],[Closed Date]],1)=31,"",EDATE(November[[#This Row],[Closed Date]],1))</f>
        <v>44905</v>
      </c>
    </row>
    <row r="49" spans="1:18" x14ac:dyDescent="0.25">
      <c r="A49" t="s">
        <v>88</v>
      </c>
      <c r="B49" s="6">
        <v>75226</v>
      </c>
      <c r="E49" t="s">
        <v>285</v>
      </c>
      <c r="F49" t="s">
        <v>23</v>
      </c>
      <c r="G49">
        <v>6</v>
      </c>
      <c r="H49" t="s">
        <v>28</v>
      </c>
      <c r="I49" t="s">
        <v>31</v>
      </c>
      <c r="J49" t="s">
        <v>44</v>
      </c>
      <c r="K49" s="7">
        <v>44870</v>
      </c>
      <c r="L49" t="s">
        <v>20</v>
      </c>
      <c r="Q49" s="7">
        <f>K49</f>
        <v>44870</v>
      </c>
      <c r="R49" s="7">
        <f>IF(EDATE(November[[#This Row],[Closed Date]],1)=31,"",EDATE(November[[#This Row],[Closed Date]],1))</f>
        <v>44900</v>
      </c>
    </row>
    <row r="50" spans="1:18" x14ac:dyDescent="0.25">
      <c r="A50" t="s">
        <v>249</v>
      </c>
      <c r="B50" s="6">
        <v>75218</v>
      </c>
      <c r="E50" t="s">
        <v>278</v>
      </c>
      <c r="F50" t="s">
        <v>22</v>
      </c>
      <c r="G50">
        <v>3</v>
      </c>
      <c r="H50" t="s">
        <v>28</v>
      </c>
      <c r="I50" t="s">
        <v>31</v>
      </c>
      <c r="J50" t="s">
        <v>36</v>
      </c>
      <c r="K50" s="7">
        <v>44870</v>
      </c>
      <c r="L50" t="s">
        <v>20</v>
      </c>
      <c r="Q50" s="7">
        <f>K50</f>
        <v>44870</v>
      </c>
      <c r="R50" s="7">
        <f>IF(EDATE(November[[#This Row],[Closed Date]],1)=31,"",EDATE(November[[#This Row],[Closed Date]],1))</f>
        <v>44900</v>
      </c>
    </row>
    <row r="51" spans="1:18" x14ac:dyDescent="0.25">
      <c r="A51" t="s">
        <v>59</v>
      </c>
      <c r="B51" s="6">
        <v>75220</v>
      </c>
      <c r="E51" t="s">
        <v>274</v>
      </c>
      <c r="F51" t="s">
        <v>23</v>
      </c>
      <c r="G51">
        <v>3</v>
      </c>
      <c r="H51" t="s">
        <v>28</v>
      </c>
      <c r="I51" t="s">
        <v>31</v>
      </c>
      <c r="J51" t="s">
        <v>36</v>
      </c>
      <c r="K51" s="7">
        <v>44870</v>
      </c>
      <c r="L51" t="s">
        <v>20</v>
      </c>
      <c r="Q51" s="7">
        <f>K51</f>
        <v>44870</v>
      </c>
      <c r="R51" s="7">
        <f>IF(EDATE(November[[#This Row],[Closed Date]],1)=31,"",EDATE(November[[#This Row],[Closed Date]],1))</f>
        <v>44900</v>
      </c>
    </row>
    <row r="52" spans="1:18" x14ac:dyDescent="0.25">
      <c r="A52" s="13" t="s">
        <v>117</v>
      </c>
      <c r="B52" s="6">
        <v>75219</v>
      </c>
      <c r="E52" t="s">
        <v>313</v>
      </c>
      <c r="F52" t="s">
        <v>22</v>
      </c>
      <c r="G52">
        <v>6</v>
      </c>
      <c r="H52" t="s">
        <v>28</v>
      </c>
      <c r="I52" t="s">
        <v>33</v>
      </c>
      <c r="J52" t="s">
        <v>38</v>
      </c>
      <c r="K52" s="7">
        <v>44870</v>
      </c>
      <c r="L52" t="s">
        <v>21</v>
      </c>
      <c r="Q52" s="7"/>
      <c r="R52" s="7" t="str">
        <f>IF(EDATE(November[[#This Row],[Closed Date]],1)=31,"",EDATE(November[[#This Row],[Closed Date]],1))</f>
        <v/>
      </c>
    </row>
    <row r="53" spans="1:18" x14ac:dyDescent="0.25">
      <c r="A53" t="s">
        <v>232</v>
      </c>
      <c r="B53" s="6">
        <v>75254</v>
      </c>
      <c r="E53" t="s">
        <v>268</v>
      </c>
      <c r="F53" t="s">
        <v>22</v>
      </c>
      <c r="G53">
        <v>6</v>
      </c>
      <c r="H53" t="s">
        <v>28</v>
      </c>
      <c r="I53" t="s">
        <v>31</v>
      </c>
      <c r="J53" t="s">
        <v>38</v>
      </c>
      <c r="K53" s="7">
        <v>44870</v>
      </c>
      <c r="L53" t="s">
        <v>20</v>
      </c>
      <c r="Q53" s="7">
        <f>K53</f>
        <v>44870</v>
      </c>
      <c r="R53" s="7">
        <f>IF(EDATE(November[[#This Row],[Closed Date]],1)=31,"",EDATE(November[[#This Row],[Closed Date]],1))</f>
        <v>44900</v>
      </c>
    </row>
    <row r="54" spans="1:18" x14ac:dyDescent="0.25">
      <c r="A54" s="13" t="s">
        <v>250</v>
      </c>
      <c r="B54" s="6">
        <v>75226</v>
      </c>
      <c r="E54" t="s">
        <v>279</v>
      </c>
      <c r="F54" t="s">
        <v>22</v>
      </c>
      <c r="G54">
        <v>6</v>
      </c>
      <c r="H54" t="s">
        <v>32</v>
      </c>
      <c r="I54" t="s">
        <v>31</v>
      </c>
      <c r="K54" s="7">
        <v>44870</v>
      </c>
      <c r="L54" t="s">
        <v>20</v>
      </c>
      <c r="Q54" s="7">
        <f>K54</f>
        <v>44870</v>
      </c>
      <c r="R54" s="7">
        <f>IF(EDATE(November[[#This Row],[Closed Date]],1)=31,"",EDATE(November[[#This Row],[Closed Date]],1))</f>
        <v>44900</v>
      </c>
    </row>
    <row r="55" spans="1:18" x14ac:dyDescent="0.25">
      <c r="A55" s="13" t="s">
        <v>123</v>
      </c>
      <c r="B55" s="6">
        <v>75235</v>
      </c>
      <c r="E55" t="s">
        <v>278</v>
      </c>
      <c r="F55" t="s">
        <v>22</v>
      </c>
      <c r="G55">
        <v>6</v>
      </c>
      <c r="H55" t="s">
        <v>32</v>
      </c>
      <c r="I55" t="s">
        <v>31</v>
      </c>
      <c r="K55" s="7">
        <v>44870</v>
      </c>
      <c r="L55" t="s">
        <v>20</v>
      </c>
      <c r="Q55" s="7">
        <f>K55</f>
        <v>44870</v>
      </c>
      <c r="R55" s="7">
        <f>IF(EDATE(November[[#This Row],[Closed Date]],1)=31,"",EDATE(November[[#This Row],[Closed Date]],1))</f>
        <v>44900</v>
      </c>
    </row>
    <row r="56" spans="1:18" x14ac:dyDescent="0.25">
      <c r="A56" t="s">
        <v>137</v>
      </c>
      <c r="B56" s="6">
        <v>75216</v>
      </c>
      <c r="E56" t="s">
        <v>267</v>
      </c>
      <c r="F56" t="s">
        <v>23</v>
      </c>
      <c r="G56">
        <v>4</v>
      </c>
      <c r="H56" t="s">
        <v>28</v>
      </c>
      <c r="I56" t="s">
        <v>31</v>
      </c>
      <c r="K56" s="7">
        <v>44870</v>
      </c>
      <c r="L56" t="s">
        <v>20</v>
      </c>
      <c r="Q56" s="7">
        <f>K56</f>
        <v>44870</v>
      </c>
      <c r="R56" s="7">
        <f>IF(EDATE(November[[#This Row],[Closed Date]],1)=31,"",EDATE(November[[#This Row],[Closed Date]],1))</f>
        <v>44900</v>
      </c>
    </row>
    <row r="57" spans="1:18" x14ac:dyDescent="0.25">
      <c r="A57" t="s">
        <v>142</v>
      </c>
      <c r="B57" s="6">
        <v>75208</v>
      </c>
      <c r="E57" t="s">
        <v>293</v>
      </c>
      <c r="F57" t="s">
        <v>22</v>
      </c>
      <c r="G57">
        <v>4</v>
      </c>
      <c r="H57" t="s">
        <v>28</v>
      </c>
      <c r="I57" t="s">
        <v>31</v>
      </c>
      <c r="K57" s="7">
        <v>44870</v>
      </c>
      <c r="L57" t="s">
        <v>20</v>
      </c>
      <c r="Q57" s="7">
        <f>K57</f>
        <v>44870</v>
      </c>
      <c r="R57" s="7">
        <f>IF(EDATE(November[[#This Row],[Closed Date]],1)=31,"",EDATE(November[[#This Row],[Closed Date]],1))</f>
        <v>44900</v>
      </c>
    </row>
    <row r="58" spans="1:18" x14ac:dyDescent="0.25">
      <c r="A58" s="13" t="s">
        <v>100</v>
      </c>
      <c r="B58" s="6">
        <v>75203</v>
      </c>
      <c r="E58" t="s">
        <v>271</v>
      </c>
      <c r="F58" t="s">
        <v>22</v>
      </c>
      <c r="G58">
        <v>7</v>
      </c>
      <c r="H58" t="s">
        <v>32</v>
      </c>
      <c r="I58" t="s">
        <v>31</v>
      </c>
      <c r="J58" t="s">
        <v>52</v>
      </c>
      <c r="K58" s="7">
        <v>44871</v>
      </c>
      <c r="L58" t="s">
        <v>20</v>
      </c>
      <c r="Q58" s="7">
        <f>K58</f>
        <v>44871</v>
      </c>
      <c r="R58" s="7">
        <f>IF(EDATE(November[[#This Row],[Closed Date]],1)=31,"",EDATE(November[[#This Row],[Closed Date]],1))</f>
        <v>44901</v>
      </c>
    </row>
    <row r="59" spans="1:18" x14ac:dyDescent="0.25">
      <c r="A59" s="13" t="s">
        <v>120</v>
      </c>
      <c r="B59" s="6">
        <v>75249</v>
      </c>
      <c r="E59" t="s">
        <v>274</v>
      </c>
      <c r="F59" t="s">
        <v>22</v>
      </c>
      <c r="G59">
        <v>9</v>
      </c>
      <c r="H59" t="s">
        <v>28</v>
      </c>
      <c r="I59" t="s">
        <v>31</v>
      </c>
      <c r="J59" t="s">
        <v>41</v>
      </c>
      <c r="K59" s="7">
        <v>44871</v>
      </c>
      <c r="L59" t="s">
        <v>20</v>
      </c>
      <c r="Q59" s="7">
        <f>K59</f>
        <v>44871</v>
      </c>
      <c r="R59" s="7">
        <f>IF(EDATE(November[[#This Row],[Closed Date]],1)=31,"",EDATE(November[[#This Row],[Closed Date]],1))</f>
        <v>44901</v>
      </c>
    </row>
    <row r="60" spans="1:18" x14ac:dyDescent="0.25">
      <c r="A60" s="13" t="s">
        <v>236</v>
      </c>
      <c r="B60" s="6">
        <v>75253</v>
      </c>
      <c r="E60" t="s">
        <v>281</v>
      </c>
      <c r="F60" t="s">
        <v>22</v>
      </c>
      <c r="G60">
        <v>4</v>
      </c>
      <c r="H60" t="s">
        <v>28</v>
      </c>
      <c r="I60" t="s">
        <v>53</v>
      </c>
      <c r="J60" t="s">
        <v>42</v>
      </c>
      <c r="K60" s="7">
        <v>44871</v>
      </c>
      <c r="L60" t="s">
        <v>20</v>
      </c>
      <c r="M60" s="11">
        <v>31</v>
      </c>
      <c r="N60" t="s">
        <v>54</v>
      </c>
      <c r="Q60" s="7">
        <f>K60+5</f>
        <v>44876</v>
      </c>
      <c r="R60" s="7">
        <f>IF(EDATE(November[[#This Row],[Closed Date]],1)=31,"",EDATE(November[[#This Row],[Closed Date]],1))</f>
        <v>44906</v>
      </c>
    </row>
    <row r="61" spans="1:18" x14ac:dyDescent="0.25">
      <c r="A61" t="s">
        <v>211</v>
      </c>
      <c r="B61" s="6">
        <v>75244</v>
      </c>
      <c r="E61" t="s">
        <v>282</v>
      </c>
      <c r="F61" t="s">
        <v>22</v>
      </c>
      <c r="G61">
        <v>0.75</v>
      </c>
      <c r="H61" t="s">
        <v>28</v>
      </c>
      <c r="I61" t="s">
        <v>31</v>
      </c>
      <c r="J61" t="s">
        <v>40</v>
      </c>
      <c r="K61" s="7">
        <v>44871</v>
      </c>
      <c r="L61" t="s">
        <v>20</v>
      </c>
      <c r="Q61" s="7">
        <f>K61</f>
        <v>44871</v>
      </c>
      <c r="R61" s="7">
        <f>IF(EDATE(November[[#This Row],[Closed Date]],1)=31,"",EDATE(November[[#This Row],[Closed Date]],1))</f>
        <v>44901</v>
      </c>
    </row>
    <row r="62" spans="1:18" x14ac:dyDescent="0.25">
      <c r="A62" t="s">
        <v>256</v>
      </c>
      <c r="B62" s="6">
        <v>75201</v>
      </c>
      <c r="E62" t="s">
        <v>284</v>
      </c>
      <c r="F62" t="s">
        <v>22</v>
      </c>
      <c r="G62">
        <v>7</v>
      </c>
      <c r="H62" t="s">
        <v>28</v>
      </c>
      <c r="I62" t="s">
        <v>31</v>
      </c>
      <c r="J62" t="s">
        <v>40</v>
      </c>
      <c r="K62" s="7">
        <v>44871</v>
      </c>
      <c r="L62" t="s">
        <v>20</v>
      </c>
      <c r="Q62" s="7">
        <f>K62</f>
        <v>44871</v>
      </c>
      <c r="R62" s="7">
        <f>IF(EDATE(November[[#This Row],[Closed Date]],1)=31,"",EDATE(November[[#This Row],[Closed Date]],1))</f>
        <v>44901</v>
      </c>
    </row>
    <row r="63" spans="1:18" x14ac:dyDescent="0.25">
      <c r="A63" t="s">
        <v>69</v>
      </c>
      <c r="B63" s="6">
        <v>75287</v>
      </c>
      <c r="E63" t="s">
        <v>303</v>
      </c>
      <c r="F63" t="s">
        <v>23</v>
      </c>
      <c r="G63">
        <v>16</v>
      </c>
      <c r="H63" t="s">
        <v>28</v>
      </c>
      <c r="I63" t="s">
        <v>31</v>
      </c>
      <c r="J63" t="s">
        <v>40</v>
      </c>
      <c r="K63" s="7">
        <v>44871</v>
      </c>
      <c r="L63" t="s">
        <v>20</v>
      </c>
      <c r="Q63" s="7">
        <f>K63+1</f>
        <v>44872</v>
      </c>
      <c r="R63" s="7">
        <f>IF(EDATE(November[[#This Row],[Closed Date]],1)=31,"",EDATE(November[[#This Row],[Closed Date]],1))</f>
        <v>44902</v>
      </c>
    </row>
    <row r="64" spans="1:18" x14ac:dyDescent="0.25">
      <c r="A64" s="13" t="s">
        <v>108</v>
      </c>
      <c r="B64" s="6">
        <v>75203</v>
      </c>
      <c r="E64" t="s">
        <v>292</v>
      </c>
      <c r="F64" t="s">
        <v>23</v>
      </c>
      <c r="G64">
        <v>4</v>
      </c>
      <c r="H64" t="s">
        <v>28</v>
      </c>
      <c r="I64" t="s">
        <v>33</v>
      </c>
      <c r="J64" t="s">
        <v>36</v>
      </c>
      <c r="K64" s="7">
        <v>44871</v>
      </c>
      <c r="L64" t="s">
        <v>21</v>
      </c>
      <c r="Q64" s="7"/>
      <c r="R64" s="7" t="str">
        <f>IF(EDATE(November[[#This Row],[Closed Date]],1)=31,"",EDATE(November[[#This Row],[Closed Date]],1))</f>
        <v/>
      </c>
    </row>
    <row r="65" spans="1:18" x14ac:dyDescent="0.25">
      <c r="A65" t="s">
        <v>129</v>
      </c>
      <c r="B65" s="6">
        <v>75206</v>
      </c>
      <c r="E65" t="s">
        <v>275</v>
      </c>
      <c r="F65" t="s">
        <v>23</v>
      </c>
      <c r="G65">
        <v>9</v>
      </c>
      <c r="H65" t="s">
        <v>28</v>
      </c>
      <c r="I65" t="s">
        <v>31</v>
      </c>
      <c r="J65" t="s">
        <v>36</v>
      </c>
      <c r="K65" s="7">
        <v>44871</v>
      </c>
      <c r="L65" t="s">
        <v>20</v>
      </c>
      <c r="Q65" s="7">
        <f>K65</f>
        <v>44871</v>
      </c>
      <c r="R65" s="7">
        <f>IF(EDATE(November[[#This Row],[Closed Date]],1)=31,"",EDATE(November[[#This Row],[Closed Date]],1))</f>
        <v>44901</v>
      </c>
    </row>
    <row r="66" spans="1:18" x14ac:dyDescent="0.25">
      <c r="A66" t="s">
        <v>149</v>
      </c>
      <c r="B66" s="6">
        <v>75218</v>
      </c>
      <c r="E66" t="s">
        <v>287</v>
      </c>
      <c r="F66" t="s">
        <v>23</v>
      </c>
      <c r="G66">
        <v>2</v>
      </c>
      <c r="H66" t="s">
        <v>28</v>
      </c>
      <c r="I66" t="s">
        <v>31</v>
      </c>
      <c r="J66" t="s">
        <v>36</v>
      </c>
      <c r="K66" s="7">
        <v>44871</v>
      </c>
      <c r="L66" t="s">
        <v>20</v>
      </c>
      <c r="Q66" s="7">
        <f>K66</f>
        <v>44871</v>
      </c>
      <c r="R66" s="7">
        <f>IF(EDATE(November[[#This Row],[Closed Date]],1)=31,"",EDATE(November[[#This Row],[Closed Date]],1))</f>
        <v>44901</v>
      </c>
    </row>
    <row r="67" spans="1:18" x14ac:dyDescent="0.25">
      <c r="A67" t="s">
        <v>192</v>
      </c>
      <c r="B67" s="6">
        <v>75235</v>
      </c>
      <c r="E67" t="s">
        <v>273</v>
      </c>
      <c r="F67" t="s">
        <v>23</v>
      </c>
      <c r="G67">
        <v>5</v>
      </c>
      <c r="H67" t="s">
        <v>28</v>
      </c>
      <c r="I67" t="s">
        <v>53</v>
      </c>
      <c r="J67" t="s">
        <v>36</v>
      </c>
      <c r="K67" s="7">
        <v>44871</v>
      </c>
      <c r="L67" t="s">
        <v>21</v>
      </c>
      <c r="M67" s="11">
        <v>27</v>
      </c>
      <c r="Q67" s="7"/>
      <c r="R67" s="7" t="str">
        <f>IF(EDATE(November[[#This Row],[Closed Date]],1)=31,"",EDATE(November[[#This Row],[Closed Date]],1))</f>
        <v/>
      </c>
    </row>
    <row r="68" spans="1:18" x14ac:dyDescent="0.25">
      <c r="A68" t="s">
        <v>99</v>
      </c>
      <c r="B68" s="6">
        <v>75201</v>
      </c>
      <c r="E68" t="s">
        <v>269</v>
      </c>
      <c r="F68" t="s">
        <v>22</v>
      </c>
      <c r="G68">
        <v>16</v>
      </c>
      <c r="H68" t="s">
        <v>28</v>
      </c>
      <c r="I68" t="s">
        <v>31</v>
      </c>
      <c r="J68" t="s">
        <v>38</v>
      </c>
      <c r="K68" s="7">
        <v>44871</v>
      </c>
      <c r="L68" t="s">
        <v>20</v>
      </c>
      <c r="Q68" s="7">
        <f>K68</f>
        <v>44871</v>
      </c>
      <c r="R68" s="7">
        <f>IF(EDATE(November[[#This Row],[Closed Date]],1)=31,"",EDATE(November[[#This Row],[Closed Date]],1))</f>
        <v>44901</v>
      </c>
    </row>
    <row r="69" spans="1:18" x14ac:dyDescent="0.25">
      <c r="A69" s="13" t="s">
        <v>107</v>
      </c>
      <c r="B69" s="6">
        <v>75287</v>
      </c>
      <c r="E69" t="s">
        <v>285</v>
      </c>
      <c r="F69" t="s">
        <v>22</v>
      </c>
      <c r="G69">
        <v>13</v>
      </c>
      <c r="H69" t="s">
        <v>30</v>
      </c>
      <c r="I69" t="s">
        <v>35</v>
      </c>
      <c r="K69" s="7">
        <v>44871</v>
      </c>
      <c r="L69" t="s">
        <v>21</v>
      </c>
      <c r="M69" s="11">
        <v>34</v>
      </c>
      <c r="Q69" s="7"/>
      <c r="R69" s="7" t="str">
        <f>IF(EDATE(November[[#This Row],[Closed Date]],1)=31,"",EDATE(November[[#This Row],[Closed Date]],1))</f>
        <v/>
      </c>
    </row>
    <row r="70" spans="1:18" x14ac:dyDescent="0.25">
      <c r="A70" s="13" t="s">
        <v>203</v>
      </c>
      <c r="B70" s="6">
        <v>75231</v>
      </c>
      <c r="E70" t="s">
        <v>284</v>
      </c>
      <c r="F70" t="s">
        <v>22</v>
      </c>
      <c r="G70">
        <v>9</v>
      </c>
      <c r="H70" t="s">
        <v>30</v>
      </c>
      <c r="I70" t="s">
        <v>35</v>
      </c>
      <c r="K70" s="7">
        <v>44871</v>
      </c>
      <c r="L70" t="s">
        <v>21</v>
      </c>
      <c r="M70" s="11">
        <v>30</v>
      </c>
      <c r="Q70" s="7"/>
      <c r="R70" s="7" t="str">
        <f>IF(EDATE(November[[#This Row],[Closed Date]],1)=31,"",EDATE(November[[#This Row],[Closed Date]],1))</f>
        <v/>
      </c>
    </row>
    <row r="71" spans="1:18" x14ac:dyDescent="0.25">
      <c r="A71" s="13" t="s">
        <v>144</v>
      </c>
      <c r="B71" s="6">
        <v>75214</v>
      </c>
      <c r="E71" t="s">
        <v>283</v>
      </c>
      <c r="F71" t="s">
        <v>23</v>
      </c>
      <c r="G71">
        <v>1</v>
      </c>
      <c r="H71" t="s">
        <v>32</v>
      </c>
      <c r="I71" t="s">
        <v>34</v>
      </c>
      <c r="K71" s="7">
        <v>44871</v>
      </c>
      <c r="L71" t="s">
        <v>20</v>
      </c>
      <c r="N71" t="s">
        <v>51</v>
      </c>
      <c r="Q71" s="7"/>
      <c r="R71" s="7" t="str">
        <f>IF(EDATE(November[[#This Row],[Closed Date]],1)=31,"",EDATE(November[[#This Row],[Closed Date]],1))</f>
        <v/>
      </c>
    </row>
    <row r="72" spans="1:18" x14ac:dyDescent="0.25">
      <c r="A72" t="s">
        <v>118</v>
      </c>
      <c r="B72" s="6">
        <v>75247</v>
      </c>
      <c r="E72" t="s">
        <v>267</v>
      </c>
      <c r="F72" t="s">
        <v>23</v>
      </c>
      <c r="G72">
        <v>0.75</v>
      </c>
      <c r="H72" t="s">
        <v>28</v>
      </c>
      <c r="I72" t="s">
        <v>31</v>
      </c>
      <c r="K72" s="7">
        <v>44871</v>
      </c>
      <c r="L72" t="s">
        <v>20</v>
      </c>
      <c r="Q72" s="7">
        <f>K72</f>
        <v>44871</v>
      </c>
      <c r="R72" s="7">
        <f>IF(EDATE(November[[#This Row],[Closed Date]],1)=31,"",EDATE(November[[#This Row],[Closed Date]],1))</f>
        <v>44901</v>
      </c>
    </row>
    <row r="73" spans="1:18" x14ac:dyDescent="0.25">
      <c r="A73" t="s">
        <v>144</v>
      </c>
      <c r="B73" s="6">
        <v>75215</v>
      </c>
      <c r="E73" t="s">
        <v>288</v>
      </c>
      <c r="F73" t="s">
        <v>23</v>
      </c>
      <c r="G73">
        <v>7</v>
      </c>
      <c r="H73" t="s">
        <v>28</v>
      </c>
      <c r="I73" t="s">
        <v>31</v>
      </c>
      <c r="K73" s="7">
        <v>44871</v>
      </c>
      <c r="L73" t="s">
        <v>20</v>
      </c>
      <c r="Q73" s="7">
        <f>K73</f>
        <v>44871</v>
      </c>
      <c r="R73" s="7">
        <f>IF(EDATE(November[[#This Row],[Closed Date]],1)=31,"",EDATE(November[[#This Row],[Closed Date]],1))</f>
        <v>44901</v>
      </c>
    </row>
    <row r="74" spans="1:18" x14ac:dyDescent="0.25">
      <c r="A74" s="13" t="s">
        <v>177</v>
      </c>
      <c r="B74" s="6">
        <v>75223</v>
      </c>
      <c r="E74" t="s">
        <v>296</v>
      </c>
      <c r="F74" t="s">
        <v>22</v>
      </c>
      <c r="G74">
        <v>2</v>
      </c>
      <c r="H74" t="s">
        <v>28</v>
      </c>
      <c r="I74" t="s">
        <v>53</v>
      </c>
      <c r="J74" t="s">
        <v>41</v>
      </c>
      <c r="K74" s="7">
        <v>44872</v>
      </c>
      <c r="L74" t="s">
        <v>21</v>
      </c>
      <c r="M74" s="11">
        <v>23</v>
      </c>
      <c r="Q74" s="7"/>
      <c r="R74" s="7" t="str">
        <f>IF(EDATE(November[[#This Row],[Closed Date]],1)=31,"",EDATE(November[[#This Row],[Closed Date]],1))</f>
        <v/>
      </c>
    </row>
    <row r="75" spans="1:18" x14ac:dyDescent="0.25">
      <c r="A75" s="13" t="s">
        <v>166</v>
      </c>
      <c r="B75" s="6">
        <v>75249</v>
      </c>
      <c r="E75" t="s">
        <v>306</v>
      </c>
      <c r="F75" t="s">
        <v>22</v>
      </c>
      <c r="G75">
        <v>5</v>
      </c>
      <c r="H75" t="s">
        <v>28</v>
      </c>
      <c r="I75" t="s">
        <v>33</v>
      </c>
      <c r="J75" t="s">
        <v>39</v>
      </c>
      <c r="K75" s="7">
        <v>44872</v>
      </c>
      <c r="L75" t="s">
        <v>21</v>
      </c>
      <c r="Q75" s="7"/>
      <c r="R75" s="7" t="str">
        <f>IF(EDATE(November[[#This Row],[Closed Date]],1)=31,"",EDATE(November[[#This Row],[Closed Date]],1))</f>
        <v/>
      </c>
    </row>
    <row r="76" spans="1:18" x14ac:dyDescent="0.25">
      <c r="A76" s="13" t="s">
        <v>125</v>
      </c>
      <c r="B76" s="6">
        <v>75232</v>
      </c>
      <c r="E76" t="s">
        <v>273</v>
      </c>
      <c r="F76" t="s">
        <v>23</v>
      </c>
      <c r="G76">
        <v>4</v>
      </c>
      <c r="H76" t="s">
        <v>28</v>
      </c>
      <c r="I76" t="s">
        <v>33</v>
      </c>
      <c r="J76" t="s">
        <v>40</v>
      </c>
      <c r="K76" s="7">
        <v>44872</v>
      </c>
      <c r="L76" t="s">
        <v>21</v>
      </c>
      <c r="Q76" s="7"/>
      <c r="R76" s="7" t="str">
        <f>IF(EDATE(November[[#This Row],[Closed Date]],1)=31,"",EDATE(November[[#This Row],[Closed Date]],1))</f>
        <v/>
      </c>
    </row>
    <row r="77" spans="1:18" x14ac:dyDescent="0.25">
      <c r="A77" s="13" t="s">
        <v>143</v>
      </c>
      <c r="B77" s="6">
        <v>75240</v>
      </c>
      <c r="E77" t="s">
        <v>291</v>
      </c>
      <c r="F77" t="s">
        <v>23</v>
      </c>
      <c r="G77">
        <v>9</v>
      </c>
      <c r="H77" t="s">
        <v>28</v>
      </c>
      <c r="I77" t="s">
        <v>33</v>
      </c>
      <c r="J77" t="s">
        <v>40</v>
      </c>
      <c r="K77" s="7">
        <v>44872</v>
      </c>
      <c r="L77" t="s">
        <v>21</v>
      </c>
      <c r="Q77" s="7"/>
      <c r="R77" s="7" t="str">
        <f>IF(EDATE(November[[#This Row],[Closed Date]],1)=31,"",EDATE(November[[#This Row],[Closed Date]],1))</f>
        <v/>
      </c>
    </row>
    <row r="78" spans="1:18" x14ac:dyDescent="0.25">
      <c r="A78" t="s">
        <v>264</v>
      </c>
      <c r="B78" s="6">
        <v>75203</v>
      </c>
      <c r="E78" t="s">
        <v>287</v>
      </c>
      <c r="F78" t="s">
        <v>23</v>
      </c>
      <c r="G78">
        <v>1</v>
      </c>
      <c r="H78" t="s">
        <v>28</v>
      </c>
      <c r="I78" t="s">
        <v>53</v>
      </c>
      <c r="J78" t="s">
        <v>40</v>
      </c>
      <c r="K78" s="7">
        <v>44872</v>
      </c>
      <c r="L78" t="s">
        <v>20</v>
      </c>
      <c r="M78" s="11">
        <v>33</v>
      </c>
      <c r="N78" t="s">
        <v>54</v>
      </c>
      <c r="Q78" s="7"/>
      <c r="R78" s="7" t="str">
        <f>IF(EDATE(November[[#This Row],[Closed Date]],1)=31,"",EDATE(November[[#This Row],[Closed Date]],1))</f>
        <v/>
      </c>
    </row>
    <row r="79" spans="1:18" x14ac:dyDescent="0.25">
      <c r="A79" s="13" t="s">
        <v>216</v>
      </c>
      <c r="B79" s="6">
        <v>75220</v>
      </c>
      <c r="E79" t="s">
        <v>286</v>
      </c>
      <c r="F79" t="s">
        <v>22</v>
      </c>
      <c r="G79">
        <v>6</v>
      </c>
      <c r="H79" t="s">
        <v>29</v>
      </c>
      <c r="I79" t="s">
        <v>33</v>
      </c>
      <c r="J79" t="s">
        <v>44</v>
      </c>
      <c r="K79" s="7">
        <v>44872</v>
      </c>
      <c r="L79" t="s">
        <v>20</v>
      </c>
      <c r="M79" s="11">
        <v>36</v>
      </c>
      <c r="Q79" s="7"/>
      <c r="R79" s="7" t="str">
        <f>IF(EDATE(November[[#This Row],[Closed Date]],1)=31,"",EDATE(November[[#This Row],[Closed Date]],1))</f>
        <v/>
      </c>
    </row>
    <row r="80" spans="1:18" x14ac:dyDescent="0.25">
      <c r="A80" s="13" t="s">
        <v>233</v>
      </c>
      <c r="B80" s="6">
        <v>75203</v>
      </c>
      <c r="E80" t="s">
        <v>296</v>
      </c>
      <c r="F80" t="s">
        <v>22</v>
      </c>
      <c r="G80">
        <v>7</v>
      </c>
      <c r="H80" t="s">
        <v>28</v>
      </c>
      <c r="I80" t="s">
        <v>33</v>
      </c>
      <c r="J80" t="s">
        <v>36</v>
      </c>
      <c r="K80" s="7">
        <v>44872</v>
      </c>
      <c r="L80" t="s">
        <v>21</v>
      </c>
      <c r="Q80" s="7"/>
      <c r="R80" s="7" t="str">
        <f>IF(EDATE(November[[#This Row],[Closed Date]],1)=31,"",EDATE(November[[#This Row],[Closed Date]],1))</f>
        <v/>
      </c>
    </row>
    <row r="81" spans="1:18" x14ac:dyDescent="0.25">
      <c r="A81" t="s">
        <v>203</v>
      </c>
      <c r="B81" s="6">
        <v>75235</v>
      </c>
      <c r="E81" t="s">
        <v>285</v>
      </c>
      <c r="F81" t="s">
        <v>23</v>
      </c>
      <c r="G81">
        <v>12</v>
      </c>
      <c r="H81" t="s">
        <v>28</v>
      </c>
      <c r="I81" t="s">
        <v>33</v>
      </c>
      <c r="J81" t="s">
        <v>36</v>
      </c>
      <c r="K81" s="7">
        <v>44872</v>
      </c>
      <c r="L81" t="s">
        <v>20</v>
      </c>
      <c r="M81" s="11">
        <v>29</v>
      </c>
      <c r="N81" t="s">
        <v>55</v>
      </c>
      <c r="Q81" s="7"/>
      <c r="R81" s="7" t="str">
        <f>IF(EDATE(November[[#This Row],[Closed Date]],1)=31,"",EDATE(November[[#This Row],[Closed Date]],1))</f>
        <v/>
      </c>
    </row>
    <row r="82" spans="1:18" x14ac:dyDescent="0.25">
      <c r="A82" s="13" t="s">
        <v>119</v>
      </c>
      <c r="B82" s="6">
        <v>75224</v>
      </c>
      <c r="E82" t="s">
        <v>296</v>
      </c>
      <c r="F82" t="s">
        <v>23</v>
      </c>
      <c r="G82">
        <v>3</v>
      </c>
      <c r="H82" t="s">
        <v>28</v>
      </c>
      <c r="I82" t="s">
        <v>33</v>
      </c>
      <c r="J82" t="s">
        <v>38</v>
      </c>
      <c r="K82" s="7">
        <v>44872</v>
      </c>
      <c r="L82" t="s">
        <v>21</v>
      </c>
      <c r="Q82" s="7"/>
      <c r="R82" s="7" t="str">
        <f>IF(EDATE(November[[#This Row],[Closed Date]],1)=31,"",EDATE(November[[#This Row],[Closed Date]],1))</f>
        <v/>
      </c>
    </row>
    <row r="83" spans="1:18" x14ac:dyDescent="0.25">
      <c r="A83" s="13" t="s">
        <v>259</v>
      </c>
      <c r="B83" s="6">
        <v>75223</v>
      </c>
      <c r="E83" t="s">
        <v>275</v>
      </c>
      <c r="F83" t="s">
        <v>22</v>
      </c>
      <c r="G83">
        <v>6</v>
      </c>
      <c r="H83" t="s">
        <v>28</v>
      </c>
      <c r="I83" t="s">
        <v>33</v>
      </c>
      <c r="J83" t="s">
        <v>38</v>
      </c>
      <c r="K83" s="7">
        <v>44872</v>
      </c>
      <c r="L83" t="s">
        <v>21</v>
      </c>
      <c r="Q83" s="7"/>
      <c r="R83" s="7" t="str">
        <f>IF(EDATE(November[[#This Row],[Closed Date]],1)=31,"",EDATE(November[[#This Row],[Closed Date]],1))</f>
        <v/>
      </c>
    </row>
    <row r="84" spans="1:18" x14ac:dyDescent="0.25">
      <c r="A84" t="s">
        <v>131</v>
      </c>
      <c r="B84" s="6">
        <v>75235</v>
      </c>
      <c r="E84" t="s">
        <v>300</v>
      </c>
      <c r="F84" t="s">
        <v>23</v>
      </c>
      <c r="G84">
        <v>7</v>
      </c>
      <c r="H84" t="s">
        <v>28</v>
      </c>
      <c r="I84" t="s">
        <v>31</v>
      </c>
      <c r="J84" t="s">
        <v>38</v>
      </c>
      <c r="K84" s="7">
        <v>44872</v>
      </c>
      <c r="L84" t="s">
        <v>20</v>
      </c>
      <c r="Q84" s="7">
        <f>K84+2</f>
        <v>44874</v>
      </c>
      <c r="R84" s="7">
        <f>IF(EDATE(November[[#This Row],[Closed Date]],1)=31,"",EDATE(November[[#This Row],[Closed Date]],1))</f>
        <v>44904</v>
      </c>
    </row>
    <row r="85" spans="1:18" x14ac:dyDescent="0.25">
      <c r="A85" t="s">
        <v>134</v>
      </c>
      <c r="B85" s="6">
        <v>75235</v>
      </c>
      <c r="E85" t="s">
        <v>276</v>
      </c>
      <c r="F85" t="s">
        <v>23</v>
      </c>
      <c r="G85">
        <v>13</v>
      </c>
      <c r="H85" t="s">
        <v>28</v>
      </c>
      <c r="I85" t="s">
        <v>31</v>
      </c>
      <c r="K85" s="7">
        <v>44872</v>
      </c>
      <c r="L85" t="s">
        <v>20</v>
      </c>
      <c r="Q85" s="7">
        <f>K85</f>
        <v>44872</v>
      </c>
      <c r="R85" s="7">
        <f>IF(EDATE(November[[#This Row],[Closed Date]],1)=31,"",EDATE(November[[#This Row],[Closed Date]],1))</f>
        <v>44902</v>
      </c>
    </row>
  </sheetData>
  <dataValidations count="8">
    <dataValidation type="list" allowBlank="1" showInputMessage="1" showErrorMessage="1" sqref="N2:N85" xr:uid="{463C839F-CF05-4192-BA24-8BED326DC8CE}">
      <formula1>Partner_Agency</formula1>
    </dataValidation>
    <dataValidation type="list" allowBlank="1" showInputMessage="1" showErrorMessage="1" sqref="S2:S85 L2:L85" xr:uid="{7A20450E-8AB9-4B44-A437-603D152BBEC8}">
      <formula1>Yes_No</formula1>
    </dataValidation>
    <dataValidation type="list" allowBlank="1" showInputMessage="1" showErrorMessage="1" sqref="J2:J22 J27:J85" xr:uid="{29526F60-9BFA-4C20-BC64-A6BC69BD6995}">
      <formula1>Need_Specific</formula1>
    </dataValidation>
    <dataValidation type="list" allowBlank="1" showInputMessage="1" showErrorMessage="1" sqref="I2:I22 I27:I71 I82:I85" xr:uid="{77E3ECFD-C31E-46C8-AED8-4E1F0CFE7995}">
      <formula1>Need_Types</formula1>
    </dataValidation>
    <dataValidation type="list" allowBlank="1" showInputMessage="1" showErrorMessage="1" sqref="H2:H85" xr:uid="{AFB0E883-AF05-4779-B81F-00268C9CBA9E}">
      <formula1>Issue_Types</formula1>
    </dataValidation>
    <dataValidation type="list" allowBlank="1" showInputMessage="1" showErrorMessage="1" sqref="F2:F85" xr:uid="{9C8BF762-8012-442B-BF70-3FBB080EE826}">
      <formula1>Pet_Types</formula1>
    </dataValidation>
    <dataValidation type="date" allowBlank="1" showInputMessage="1" showErrorMessage="1" errorTitle="Wrong Month" error="The request date falls outside of this page's month. Please record it in the correct month" sqref="K2:K85" xr:uid="{7AEDC5E7-C6C5-4EBF-8825-B9F62FD2CF6B}">
      <formula1>44866</formula1>
      <formula2>44895</formula2>
    </dataValidation>
    <dataValidation type="whole" operator="greaterThanOrEqual" allowBlank="1" showInputMessage="1" showErrorMessage="1" errorTitle="Number" error="This column requires a whole number_x000a_" sqref="M1:M1048576" xr:uid="{8AAFD75E-6AB4-4315-8108-8C6A9A5FE631}">
      <formula1>0</formula1>
    </dataValidation>
  </dataValidation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6CB1-A6E1-4BAA-8B56-EE1BA38683E9}">
  <sheetPr>
    <tabColor theme="9"/>
  </sheetPr>
  <dimension ref="A1:R1"/>
  <sheetViews>
    <sheetView workbookViewId="0"/>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1" width="13.125" customWidth="1"/>
    <col min="12" max="12" width="13.625" customWidth="1"/>
    <col min="13" max="13" width="14.625" customWidth="1"/>
    <col min="14" max="15" width="14.75" customWidth="1"/>
    <col min="16" max="16" width="11.875" customWidth="1"/>
    <col min="17" max="17" width="14.625" customWidth="1"/>
    <col min="18" max="18" width="18.375" customWidth="1"/>
  </cols>
  <sheetData>
    <row r="1" spans="1:18" x14ac:dyDescent="0.25">
      <c r="A1" s="2" t="s">
        <v>0</v>
      </c>
      <c r="B1" s="2" t="s">
        <v>1</v>
      </c>
      <c r="C1" s="2" t="s">
        <v>2</v>
      </c>
      <c r="D1" s="2" t="s">
        <v>3</v>
      </c>
      <c r="E1" s="2" t="s">
        <v>4</v>
      </c>
      <c r="F1" s="2" t="s">
        <v>5</v>
      </c>
      <c r="G1" s="2" t="s">
        <v>6</v>
      </c>
      <c r="H1" s="2" t="s">
        <v>7</v>
      </c>
      <c r="I1" s="2" t="s">
        <v>8</v>
      </c>
      <c r="J1" s="2" t="s">
        <v>37</v>
      </c>
      <c r="K1" s="2" t="s">
        <v>9</v>
      </c>
      <c r="L1" s="2" t="s">
        <v>10</v>
      </c>
      <c r="M1" s="2" t="s">
        <v>11</v>
      </c>
      <c r="N1" s="2" t="s">
        <v>12</v>
      </c>
      <c r="O1" s="2" t="s">
        <v>13</v>
      </c>
      <c r="P1" s="2" t="s">
        <v>14</v>
      </c>
      <c r="Q1" s="2" t="s">
        <v>15</v>
      </c>
      <c r="R1" s="3" t="s">
        <v>16</v>
      </c>
    </row>
  </sheetData>
  <dataValidations count="7">
    <dataValidation type="date" allowBlank="1" showInputMessage="1" showErrorMessage="1" errorTitle="Wrong Month" error="The request date falls outside of this page's month. Please record it in the correct month" sqref="K2" xr:uid="{265EAB89-8074-462A-B0D4-65B3F92E96B1}">
      <formula1>44896</formula1>
      <formula2>44926</formula2>
    </dataValidation>
    <dataValidation type="list" allowBlank="1" showInputMessage="1" showErrorMessage="1" sqref="F2" xr:uid="{D79E96AC-A64A-4948-86DE-C4C5BF8AEB08}">
      <formula1>Pet_Types</formula1>
    </dataValidation>
    <dataValidation type="list" allowBlank="1" showInputMessage="1" showErrorMessage="1" sqref="H2" xr:uid="{904AF7DE-3632-463C-9DEE-97194021EBB6}">
      <formula1>Issue_Types</formula1>
    </dataValidation>
    <dataValidation type="list" allowBlank="1" showInputMessage="1" showErrorMessage="1" sqref="I2" xr:uid="{78D392F3-4AEF-44AA-A98B-38A729455433}">
      <formula1>Need_Types</formula1>
    </dataValidation>
    <dataValidation type="list" allowBlank="1" showInputMessage="1" showErrorMessage="1" sqref="J2" xr:uid="{90CECAE7-F2CD-4637-B1F7-04163B2E4067}">
      <formula1>Need_Specific</formula1>
    </dataValidation>
    <dataValidation type="list" allowBlank="1" showInputMessage="1" showErrorMessage="1" sqref="L2 R2" xr:uid="{A080FDF0-0A1C-4116-8FE9-A38BAA1DE050}">
      <formula1>Yes_No</formula1>
    </dataValidation>
    <dataValidation type="list" allowBlank="1" showInputMessage="1" showErrorMessage="1" sqref="M2" xr:uid="{F2D60783-69C5-42D7-B666-8135C2D28963}">
      <formula1>Partner_Agency</formula1>
    </dataValidation>
  </dataValidation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47AA-4893-4CA2-B582-54ED42C2C95C}">
  <sheetPr>
    <tabColor theme="7" tint="0.39997558519241921"/>
  </sheetPr>
  <dimension ref="A1:I492"/>
  <sheetViews>
    <sheetView workbookViewId="0">
      <selection activeCell="E501" sqref="E501"/>
    </sheetView>
  </sheetViews>
  <sheetFormatPr defaultRowHeight="15" x14ac:dyDescent="0.25"/>
  <cols>
    <col min="1" max="1" width="23.25" bestFit="1" customWidth="1"/>
    <col min="2" max="2" width="15.875" bestFit="1" customWidth="1"/>
    <col min="3" max="3" width="13.5" bestFit="1" customWidth="1"/>
    <col min="4" max="4" width="22.125" style="7" bestFit="1" customWidth="1"/>
    <col min="5" max="5" width="15.625" bestFit="1" customWidth="1"/>
    <col min="6" max="6" width="15.375" bestFit="1" customWidth="1"/>
    <col min="7" max="7" width="12.25" bestFit="1" customWidth="1"/>
    <col min="8" max="9" width="16.625" style="7" bestFit="1" customWidth="1"/>
  </cols>
  <sheetData>
    <row r="1" spans="1:9" x14ac:dyDescent="0.25">
      <c r="A1" t="s">
        <v>0</v>
      </c>
      <c r="B1" t="s">
        <v>4</v>
      </c>
      <c r="C1" s="7" t="s">
        <v>9</v>
      </c>
      <c r="D1" t="s">
        <v>11</v>
      </c>
      <c r="E1" t="s">
        <v>12</v>
      </c>
      <c r="F1" t="s">
        <v>13</v>
      </c>
      <c r="G1" s="7" t="s">
        <v>14</v>
      </c>
      <c r="H1" s="7" t="s">
        <v>329</v>
      </c>
      <c r="I1"/>
    </row>
    <row r="2" spans="1:9" hidden="1" x14ac:dyDescent="0.25">
      <c r="A2" t="s">
        <v>173</v>
      </c>
      <c r="B2" t="s">
        <v>319</v>
      </c>
      <c r="C2" s="7">
        <v>44562</v>
      </c>
      <c r="D2" t="s">
        <v>46</v>
      </c>
      <c r="E2" s="16" t="s">
        <v>334</v>
      </c>
      <c r="F2">
        <v>200</v>
      </c>
      <c r="G2" s="7">
        <v>44568</v>
      </c>
      <c r="H2" s="7">
        <v>44576</v>
      </c>
      <c r="I2"/>
    </row>
    <row r="3" spans="1:9" hidden="1" x14ac:dyDescent="0.25">
      <c r="A3" t="s">
        <v>235</v>
      </c>
      <c r="B3" t="s">
        <v>275</v>
      </c>
      <c r="C3" s="7">
        <v>44563</v>
      </c>
      <c r="D3" t="s">
        <v>55</v>
      </c>
      <c r="E3" s="16" t="s">
        <v>334</v>
      </c>
      <c r="F3">
        <v>125</v>
      </c>
      <c r="G3" s="7">
        <v>44569</v>
      </c>
      <c r="H3" s="7">
        <v>44576</v>
      </c>
      <c r="I3"/>
    </row>
    <row r="4" spans="1:9" hidden="1" x14ac:dyDescent="0.25">
      <c r="A4" t="s">
        <v>72</v>
      </c>
      <c r="B4" t="s">
        <v>302</v>
      </c>
      <c r="C4" s="7">
        <v>44563</v>
      </c>
      <c r="D4" t="s">
        <v>320</v>
      </c>
      <c r="E4" s="16" t="s">
        <v>334</v>
      </c>
      <c r="F4">
        <v>200</v>
      </c>
      <c r="G4" s="7">
        <v>44570</v>
      </c>
      <c r="H4" s="7">
        <v>44576</v>
      </c>
      <c r="I4"/>
    </row>
    <row r="5" spans="1:9" hidden="1" x14ac:dyDescent="0.25">
      <c r="A5" t="s">
        <v>223</v>
      </c>
      <c r="B5" t="s">
        <v>311</v>
      </c>
      <c r="C5" s="7">
        <v>44563</v>
      </c>
      <c r="D5" t="s">
        <v>56</v>
      </c>
      <c r="E5" s="16" t="s">
        <v>334</v>
      </c>
      <c r="F5">
        <v>500</v>
      </c>
      <c r="G5" s="7">
        <v>44569</v>
      </c>
      <c r="H5" s="7">
        <v>44576</v>
      </c>
      <c r="I5"/>
    </row>
    <row r="6" spans="1:9" hidden="1" x14ac:dyDescent="0.25">
      <c r="A6" t="s">
        <v>141</v>
      </c>
      <c r="B6" t="s">
        <v>288</v>
      </c>
      <c r="C6" s="7">
        <v>44564</v>
      </c>
      <c r="D6" t="s">
        <v>50</v>
      </c>
      <c r="E6" s="16" t="s">
        <v>334</v>
      </c>
      <c r="F6">
        <v>70</v>
      </c>
      <c r="G6" s="7">
        <v>44570</v>
      </c>
      <c r="H6" s="7">
        <v>44571</v>
      </c>
      <c r="I6"/>
    </row>
    <row r="7" spans="1:9" hidden="1" x14ac:dyDescent="0.25">
      <c r="A7" t="s">
        <v>227</v>
      </c>
      <c r="B7" t="s">
        <v>314</v>
      </c>
      <c r="C7" s="7">
        <v>44565</v>
      </c>
      <c r="D7" t="s">
        <v>54</v>
      </c>
      <c r="E7" s="16" t="s">
        <v>334</v>
      </c>
      <c r="F7">
        <v>50</v>
      </c>
      <c r="G7" s="7">
        <v>44571</v>
      </c>
      <c r="H7" s="7">
        <v>44576</v>
      </c>
      <c r="I7"/>
    </row>
    <row r="8" spans="1:9" hidden="1" x14ac:dyDescent="0.25">
      <c r="A8" t="s">
        <v>74</v>
      </c>
      <c r="B8" t="s">
        <v>285</v>
      </c>
      <c r="C8" s="7">
        <v>44568</v>
      </c>
      <c r="D8" t="s">
        <v>48</v>
      </c>
      <c r="E8" s="16" t="s">
        <v>334</v>
      </c>
      <c r="F8">
        <v>250</v>
      </c>
      <c r="G8" s="7">
        <v>44580</v>
      </c>
      <c r="H8" s="7">
        <v>44607</v>
      </c>
      <c r="I8"/>
    </row>
    <row r="9" spans="1:9" hidden="1" x14ac:dyDescent="0.25">
      <c r="A9" t="s">
        <v>159</v>
      </c>
      <c r="B9" t="s">
        <v>273</v>
      </c>
      <c r="C9" s="7">
        <v>44570</v>
      </c>
      <c r="D9" t="s">
        <v>45</v>
      </c>
      <c r="E9" s="16" t="s">
        <v>334</v>
      </c>
      <c r="F9">
        <v>400</v>
      </c>
      <c r="G9" s="7">
        <v>44576</v>
      </c>
      <c r="H9" s="7">
        <v>44635</v>
      </c>
      <c r="I9"/>
    </row>
    <row r="10" spans="1:9" x14ac:dyDescent="0.25">
      <c r="A10" t="s">
        <v>235</v>
      </c>
      <c r="B10" t="s">
        <v>299</v>
      </c>
      <c r="C10" s="7">
        <v>44768</v>
      </c>
      <c r="D10"/>
      <c r="E10" s="16" t="s">
        <v>334</v>
      </c>
      <c r="F10">
        <v>250</v>
      </c>
      <c r="G10" s="7">
        <v>44773</v>
      </c>
      <c r="H10" s="7">
        <v>44757</v>
      </c>
      <c r="I10"/>
    </row>
    <row r="11" spans="1:9" hidden="1" x14ac:dyDescent="0.25">
      <c r="A11" t="s">
        <v>120</v>
      </c>
      <c r="B11" t="s">
        <v>286</v>
      </c>
      <c r="C11" s="7">
        <v>44588</v>
      </c>
      <c r="D11" t="s">
        <v>54</v>
      </c>
      <c r="E11" s="16" t="s">
        <v>344</v>
      </c>
      <c r="F11">
        <v>40</v>
      </c>
      <c r="G11" s="7">
        <v>44594</v>
      </c>
      <c r="I11"/>
    </row>
    <row r="12" spans="1:9" hidden="1" x14ac:dyDescent="0.25">
      <c r="A12" t="s">
        <v>253</v>
      </c>
      <c r="B12" t="s">
        <v>267</v>
      </c>
      <c r="C12" s="7">
        <v>44598</v>
      </c>
      <c r="D12" t="s">
        <v>55</v>
      </c>
      <c r="E12" s="16" t="s">
        <v>344</v>
      </c>
      <c r="F12">
        <v>150</v>
      </c>
      <c r="G12" s="7">
        <v>44607</v>
      </c>
      <c r="H12" s="7">
        <v>44589</v>
      </c>
      <c r="I12"/>
    </row>
    <row r="13" spans="1:9" hidden="1" x14ac:dyDescent="0.25">
      <c r="A13" t="s">
        <v>262</v>
      </c>
      <c r="B13" t="s">
        <v>286</v>
      </c>
      <c r="C13" s="7">
        <v>44617</v>
      </c>
      <c r="D13" t="s">
        <v>320</v>
      </c>
      <c r="E13" s="16" t="s">
        <v>344</v>
      </c>
      <c r="F13">
        <v>400</v>
      </c>
      <c r="G13" s="7">
        <v>44623</v>
      </c>
      <c r="H13" s="7">
        <v>44773</v>
      </c>
      <c r="I13"/>
    </row>
    <row r="14" spans="1:9" hidden="1" x14ac:dyDescent="0.25">
      <c r="A14" t="s">
        <v>257</v>
      </c>
      <c r="B14" t="s">
        <v>287</v>
      </c>
      <c r="C14" s="7">
        <v>44618</v>
      </c>
      <c r="D14" t="s">
        <v>56</v>
      </c>
      <c r="E14" s="16" t="s">
        <v>344</v>
      </c>
      <c r="F14">
        <v>100</v>
      </c>
      <c r="G14" s="7">
        <v>44623</v>
      </c>
      <c r="H14" s="7">
        <v>44843</v>
      </c>
      <c r="I14"/>
    </row>
    <row r="15" spans="1:9" hidden="1" x14ac:dyDescent="0.25">
      <c r="A15" t="s">
        <v>209</v>
      </c>
      <c r="B15" t="s">
        <v>295</v>
      </c>
      <c r="C15" s="7">
        <v>44625</v>
      </c>
      <c r="D15" t="s">
        <v>46</v>
      </c>
      <c r="E15" s="16" t="s">
        <v>344</v>
      </c>
      <c r="F15">
        <v>125</v>
      </c>
      <c r="G15" s="7">
        <v>44630</v>
      </c>
      <c r="H15" s="7">
        <v>44696</v>
      </c>
      <c r="I15"/>
    </row>
    <row r="16" spans="1:9" hidden="1" x14ac:dyDescent="0.25">
      <c r="A16" t="s">
        <v>101</v>
      </c>
      <c r="B16" t="s">
        <v>268</v>
      </c>
      <c r="C16" s="7">
        <v>44629</v>
      </c>
      <c r="D16" t="s">
        <v>45</v>
      </c>
      <c r="E16" s="16" t="s">
        <v>344</v>
      </c>
      <c r="F16">
        <v>300</v>
      </c>
      <c r="G16" s="7">
        <v>44635</v>
      </c>
      <c r="H16" s="7">
        <v>44681</v>
      </c>
      <c r="I16"/>
    </row>
    <row r="17" spans="1:9" hidden="1" x14ac:dyDescent="0.25">
      <c r="A17" t="s">
        <v>199</v>
      </c>
      <c r="B17" t="s">
        <v>269</v>
      </c>
      <c r="C17" s="7">
        <v>44708</v>
      </c>
      <c r="D17" t="s">
        <v>48</v>
      </c>
      <c r="E17" s="16" t="s">
        <v>344</v>
      </c>
      <c r="F17">
        <v>450</v>
      </c>
      <c r="G17" s="7">
        <v>44718</v>
      </c>
      <c r="H17" s="7">
        <v>44773</v>
      </c>
      <c r="I17"/>
    </row>
    <row r="18" spans="1:9" hidden="1" x14ac:dyDescent="0.25">
      <c r="A18" t="s">
        <v>213</v>
      </c>
      <c r="B18" t="s">
        <v>310</v>
      </c>
      <c r="C18" s="7">
        <v>44799</v>
      </c>
      <c r="D18" t="s">
        <v>50</v>
      </c>
      <c r="E18" s="16" t="s">
        <v>344</v>
      </c>
      <c r="F18">
        <v>55</v>
      </c>
      <c r="G18" s="7">
        <v>44804</v>
      </c>
      <c r="I18"/>
    </row>
    <row r="19" spans="1:9" hidden="1" x14ac:dyDescent="0.25">
      <c r="A19" t="s">
        <v>168</v>
      </c>
      <c r="B19" t="s">
        <v>299</v>
      </c>
      <c r="C19" s="7">
        <v>44807</v>
      </c>
      <c r="D19" t="s">
        <v>54</v>
      </c>
      <c r="E19" s="16" t="s">
        <v>431</v>
      </c>
      <c r="F19">
        <v>25</v>
      </c>
      <c r="G19" s="7">
        <v>44814</v>
      </c>
      <c r="H19" s="7">
        <v>44607</v>
      </c>
      <c r="I19"/>
    </row>
    <row r="20" spans="1:9" hidden="1" x14ac:dyDescent="0.25">
      <c r="A20" t="s">
        <v>116</v>
      </c>
      <c r="B20" t="s">
        <v>308</v>
      </c>
      <c r="C20" s="7">
        <v>44851</v>
      </c>
      <c r="D20" t="s">
        <v>54</v>
      </c>
      <c r="E20" s="16" t="s">
        <v>454</v>
      </c>
      <c r="F20">
        <v>30</v>
      </c>
      <c r="G20" s="7">
        <v>44857</v>
      </c>
      <c r="H20" s="7">
        <v>44834</v>
      </c>
      <c r="I20"/>
    </row>
    <row r="21" spans="1:9" hidden="1" x14ac:dyDescent="0.25">
      <c r="A21" t="s">
        <v>117</v>
      </c>
      <c r="B21" t="s">
        <v>286</v>
      </c>
      <c r="C21" s="7">
        <v>44848</v>
      </c>
      <c r="D21" t="s">
        <v>54</v>
      </c>
      <c r="E21" s="16" t="s">
        <v>452</v>
      </c>
      <c r="F21">
        <v>25</v>
      </c>
      <c r="G21" s="7">
        <v>44855</v>
      </c>
      <c r="I21"/>
    </row>
    <row r="22" spans="1:9" hidden="1" x14ac:dyDescent="0.25">
      <c r="A22" t="s">
        <v>142</v>
      </c>
      <c r="B22" t="s">
        <v>58</v>
      </c>
      <c r="C22" s="7">
        <v>44841</v>
      </c>
      <c r="D22" t="s">
        <v>54</v>
      </c>
      <c r="E22" s="16" t="s">
        <v>448</v>
      </c>
      <c r="F22">
        <v>60</v>
      </c>
      <c r="G22" s="7">
        <v>44847</v>
      </c>
      <c r="H22" s="7">
        <v>44607</v>
      </c>
      <c r="I22"/>
    </row>
    <row r="23" spans="1:9" hidden="1" x14ac:dyDescent="0.25">
      <c r="A23" t="s">
        <v>143</v>
      </c>
      <c r="B23" t="s">
        <v>265</v>
      </c>
      <c r="C23" s="7">
        <v>44853</v>
      </c>
      <c r="D23" t="s">
        <v>54</v>
      </c>
      <c r="E23" s="16" t="s">
        <v>456</v>
      </c>
      <c r="F23">
        <v>40</v>
      </c>
      <c r="G23" s="7">
        <v>44857</v>
      </c>
      <c r="H23" s="7">
        <v>44834</v>
      </c>
      <c r="I23"/>
    </row>
    <row r="24" spans="1:9" hidden="1" x14ac:dyDescent="0.25">
      <c r="A24" t="s">
        <v>147</v>
      </c>
      <c r="B24" t="s">
        <v>272</v>
      </c>
      <c r="C24" s="7">
        <v>44844</v>
      </c>
      <c r="D24" t="s">
        <v>54</v>
      </c>
      <c r="E24" s="16" t="s">
        <v>450</v>
      </c>
      <c r="F24">
        <v>40</v>
      </c>
      <c r="G24" s="7">
        <v>44850</v>
      </c>
      <c r="H24" s="7">
        <v>44819</v>
      </c>
      <c r="I24"/>
    </row>
    <row r="25" spans="1:9" hidden="1" x14ac:dyDescent="0.25">
      <c r="A25" t="s">
        <v>90</v>
      </c>
      <c r="B25" t="s">
        <v>279</v>
      </c>
      <c r="C25" s="7">
        <v>44858</v>
      </c>
      <c r="D25" t="s">
        <v>54</v>
      </c>
      <c r="E25" s="16" t="s">
        <v>458</v>
      </c>
      <c r="F25">
        <v>50</v>
      </c>
      <c r="G25" s="7">
        <v>44865</v>
      </c>
      <c r="H25" s="7">
        <v>44635</v>
      </c>
      <c r="I25"/>
    </row>
    <row r="26" spans="1:9" hidden="1" x14ac:dyDescent="0.25">
      <c r="A26" t="s">
        <v>206</v>
      </c>
      <c r="B26" t="s">
        <v>288</v>
      </c>
      <c r="C26" s="7">
        <v>44849</v>
      </c>
      <c r="D26" t="s">
        <v>54</v>
      </c>
      <c r="E26" s="16" t="s">
        <v>453</v>
      </c>
      <c r="F26">
        <v>35</v>
      </c>
      <c r="G26" s="7">
        <v>44854</v>
      </c>
      <c r="I26"/>
    </row>
    <row r="27" spans="1:9" hidden="1" x14ac:dyDescent="0.25">
      <c r="A27" t="s">
        <v>122</v>
      </c>
      <c r="B27" t="s">
        <v>295</v>
      </c>
      <c r="C27" s="7">
        <v>44860</v>
      </c>
      <c r="D27" t="s">
        <v>54</v>
      </c>
      <c r="E27" s="16" t="s">
        <v>459</v>
      </c>
      <c r="F27">
        <v>25</v>
      </c>
      <c r="G27" s="7">
        <v>44866</v>
      </c>
      <c r="I27"/>
    </row>
    <row r="28" spans="1:9" hidden="1" x14ac:dyDescent="0.25">
      <c r="A28" t="s">
        <v>215</v>
      </c>
      <c r="B28" t="s">
        <v>301</v>
      </c>
      <c r="C28" s="7">
        <v>44853</v>
      </c>
      <c r="D28" t="s">
        <v>54</v>
      </c>
      <c r="E28" s="16" t="s">
        <v>457</v>
      </c>
      <c r="F28">
        <v>30</v>
      </c>
      <c r="G28" s="7">
        <v>44859</v>
      </c>
      <c r="I28"/>
    </row>
    <row r="29" spans="1:9" hidden="1" x14ac:dyDescent="0.25">
      <c r="A29" t="s">
        <v>118</v>
      </c>
      <c r="B29" t="s">
        <v>274</v>
      </c>
      <c r="C29" s="7">
        <v>44596</v>
      </c>
      <c r="D29" t="s">
        <v>54</v>
      </c>
      <c r="E29" s="16" t="s">
        <v>345</v>
      </c>
      <c r="F29">
        <v>50</v>
      </c>
      <c r="G29" s="7">
        <v>44601</v>
      </c>
      <c r="H29" s="7">
        <v>44666</v>
      </c>
      <c r="I29"/>
    </row>
    <row r="30" spans="1:9" hidden="1" x14ac:dyDescent="0.25">
      <c r="A30" t="s">
        <v>255</v>
      </c>
      <c r="B30" t="s">
        <v>293</v>
      </c>
      <c r="C30" s="7">
        <v>44605</v>
      </c>
      <c r="D30" t="s">
        <v>55</v>
      </c>
      <c r="E30" s="16" t="s">
        <v>345</v>
      </c>
      <c r="F30">
        <v>125</v>
      </c>
      <c r="G30" s="7">
        <v>44610</v>
      </c>
      <c r="H30" s="7">
        <v>44836</v>
      </c>
      <c r="I30"/>
    </row>
    <row r="31" spans="1:9" hidden="1" x14ac:dyDescent="0.25">
      <c r="A31" t="s">
        <v>189</v>
      </c>
      <c r="B31" t="s">
        <v>288</v>
      </c>
      <c r="C31" s="7">
        <v>44619</v>
      </c>
      <c r="D31" t="s">
        <v>56</v>
      </c>
      <c r="E31" s="16" t="s">
        <v>345</v>
      </c>
      <c r="F31">
        <v>75</v>
      </c>
      <c r="G31" s="7">
        <v>44624</v>
      </c>
      <c r="H31" s="7">
        <v>44635</v>
      </c>
      <c r="I31"/>
    </row>
    <row r="32" spans="1:9" hidden="1" x14ac:dyDescent="0.25">
      <c r="A32" t="s">
        <v>206</v>
      </c>
      <c r="B32" t="s">
        <v>291</v>
      </c>
      <c r="C32" s="7">
        <v>44627</v>
      </c>
      <c r="D32" t="s">
        <v>320</v>
      </c>
      <c r="E32" s="16" t="s">
        <v>345</v>
      </c>
      <c r="F32">
        <v>400</v>
      </c>
      <c r="G32" s="7">
        <v>44633</v>
      </c>
      <c r="H32" s="7">
        <v>44620</v>
      </c>
      <c r="I32"/>
    </row>
    <row r="33" spans="1:9" hidden="1" x14ac:dyDescent="0.25">
      <c r="A33" t="s">
        <v>234</v>
      </c>
      <c r="B33" t="s">
        <v>272</v>
      </c>
      <c r="C33" s="7">
        <v>44629</v>
      </c>
      <c r="D33" t="s">
        <v>46</v>
      </c>
      <c r="E33" s="16" t="s">
        <v>345</v>
      </c>
      <c r="F33">
        <v>500</v>
      </c>
      <c r="G33" s="7">
        <v>44635</v>
      </c>
      <c r="H33" s="7">
        <v>44696</v>
      </c>
      <c r="I33"/>
    </row>
    <row r="34" spans="1:9" hidden="1" x14ac:dyDescent="0.25">
      <c r="A34" t="s">
        <v>248</v>
      </c>
      <c r="B34" t="s">
        <v>280</v>
      </c>
      <c r="C34" s="7">
        <v>44634</v>
      </c>
      <c r="D34" t="s">
        <v>45</v>
      </c>
      <c r="E34" s="16" t="s">
        <v>345</v>
      </c>
      <c r="F34">
        <v>500</v>
      </c>
      <c r="G34" s="7">
        <v>44641</v>
      </c>
      <c r="H34" s="7">
        <v>44696</v>
      </c>
      <c r="I34"/>
    </row>
    <row r="35" spans="1:9" hidden="1" x14ac:dyDescent="0.25">
      <c r="A35" t="s">
        <v>184</v>
      </c>
      <c r="B35" t="s">
        <v>279</v>
      </c>
      <c r="C35" s="7">
        <v>44706</v>
      </c>
      <c r="D35" t="s">
        <v>48</v>
      </c>
      <c r="E35" s="16" t="s">
        <v>345</v>
      </c>
      <c r="F35">
        <v>400</v>
      </c>
      <c r="G35" s="7">
        <v>44718</v>
      </c>
      <c r="H35" s="7">
        <v>44825</v>
      </c>
      <c r="I35"/>
    </row>
    <row r="36" spans="1:9" hidden="1" x14ac:dyDescent="0.25">
      <c r="A36" t="s">
        <v>227</v>
      </c>
      <c r="B36" t="s">
        <v>306</v>
      </c>
      <c r="C36" s="7">
        <v>44833</v>
      </c>
      <c r="D36" t="s">
        <v>50</v>
      </c>
      <c r="E36" s="16" t="s">
        <v>345</v>
      </c>
      <c r="F36">
        <v>55</v>
      </c>
      <c r="G36" s="7">
        <v>44843</v>
      </c>
      <c r="H36" s="7">
        <v>44819</v>
      </c>
      <c r="I36"/>
    </row>
    <row r="37" spans="1:9" hidden="1" x14ac:dyDescent="0.25">
      <c r="A37" t="s">
        <v>195</v>
      </c>
      <c r="B37" t="s">
        <v>304</v>
      </c>
      <c r="C37" s="7">
        <v>44863</v>
      </c>
      <c r="D37" t="s">
        <v>54</v>
      </c>
      <c r="E37" s="16" t="s">
        <v>460</v>
      </c>
      <c r="F37">
        <v>40</v>
      </c>
      <c r="G37" s="7">
        <v>44868</v>
      </c>
      <c r="H37" s="7">
        <v>44849</v>
      </c>
      <c r="I37"/>
    </row>
    <row r="38" spans="1:9" x14ac:dyDescent="0.25">
      <c r="A38" t="s">
        <v>234</v>
      </c>
      <c r="B38" t="s">
        <v>297</v>
      </c>
      <c r="C38" s="7">
        <v>44785</v>
      </c>
      <c r="D38"/>
      <c r="E38" s="16" t="s">
        <v>325</v>
      </c>
      <c r="F38">
        <v>550</v>
      </c>
      <c r="G38" s="7">
        <v>44790</v>
      </c>
      <c r="H38" s="7">
        <v>44757</v>
      </c>
      <c r="I38"/>
    </row>
    <row r="39" spans="1:9" hidden="1" x14ac:dyDescent="0.25">
      <c r="A39" t="s">
        <v>59</v>
      </c>
      <c r="B39" t="s">
        <v>312</v>
      </c>
      <c r="C39" s="7">
        <v>44851</v>
      </c>
      <c r="D39" t="s">
        <v>54</v>
      </c>
      <c r="E39" s="16" t="s">
        <v>455</v>
      </c>
      <c r="F39">
        <v>50</v>
      </c>
      <c r="G39" s="7">
        <v>44860</v>
      </c>
      <c r="I39"/>
    </row>
    <row r="40" spans="1:9" hidden="1" x14ac:dyDescent="0.25">
      <c r="A40" t="s">
        <v>210</v>
      </c>
      <c r="B40" t="s">
        <v>288</v>
      </c>
      <c r="C40" s="7">
        <v>44842</v>
      </c>
      <c r="D40" t="s">
        <v>54</v>
      </c>
      <c r="E40" s="16" t="s">
        <v>449</v>
      </c>
      <c r="F40">
        <v>55</v>
      </c>
      <c r="G40" s="7">
        <v>44850</v>
      </c>
      <c r="H40" s="7">
        <v>44635</v>
      </c>
      <c r="I40"/>
    </row>
    <row r="41" spans="1:9" hidden="1" x14ac:dyDescent="0.25">
      <c r="A41" t="s">
        <v>217</v>
      </c>
      <c r="B41" t="s">
        <v>315</v>
      </c>
      <c r="C41" s="7">
        <v>44841</v>
      </c>
      <c r="D41" t="s">
        <v>54</v>
      </c>
      <c r="E41" s="16" t="s">
        <v>447</v>
      </c>
      <c r="F41">
        <v>60</v>
      </c>
      <c r="G41" s="7">
        <v>44845</v>
      </c>
      <c r="H41" s="7">
        <v>44592</v>
      </c>
      <c r="I41"/>
    </row>
    <row r="42" spans="1:9" hidden="1" x14ac:dyDescent="0.25">
      <c r="A42" t="s">
        <v>140</v>
      </c>
      <c r="B42" t="s">
        <v>58</v>
      </c>
      <c r="C42" s="7">
        <v>44845</v>
      </c>
      <c r="D42" t="s">
        <v>54</v>
      </c>
      <c r="E42" s="16" t="s">
        <v>451</v>
      </c>
      <c r="F42">
        <v>45</v>
      </c>
      <c r="G42" s="7">
        <v>44851</v>
      </c>
      <c r="H42" s="7">
        <v>44819</v>
      </c>
      <c r="I42"/>
    </row>
    <row r="43" spans="1:9" hidden="1" x14ac:dyDescent="0.25">
      <c r="A43" t="s">
        <v>116</v>
      </c>
      <c r="B43" t="s">
        <v>297</v>
      </c>
      <c r="C43" s="7">
        <v>44596</v>
      </c>
      <c r="D43" t="s">
        <v>54</v>
      </c>
      <c r="E43" s="16" t="s">
        <v>346</v>
      </c>
      <c r="F43">
        <v>75</v>
      </c>
      <c r="G43" s="7">
        <v>44602</v>
      </c>
      <c r="H43" s="7">
        <v>44773</v>
      </c>
      <c r="I43"/>
    </row>
    <row r="44" spans="1:9" hidden="1" x14ac:dyDescent="0.25">
      <c r="A44" t="s">
        <v>168</v>
      </c>
      <c r="B44" t="s">
        <v>286</v>
      </c>
      <c r="C44" s="7">
        <v>44610</v>
      </c>
      <c r="D44" t="s">
        <v>55</v>
      </c>
      <c r="E44" s="16" t="s">
        <v>346</v>
      </c>
      <c r="F44">
        <v>100</v>
      </c>
      <c r="G44" s="7">
        <v>44615</v>
      </c>
      <c r="H44" s="7">
        <v>44696</v>
      </c>
      <c r="I44"/>
    </row>
    <row r="45" spans="1:9" hidden="1" x14ac:dyDescent="0.25">
      <c r="A45" t="s">
        <v>184</v>
      </c>
      <c r="B45" t="s">
        <v>269</v>
      </c>
      <c r="C45" s="7">
        <v>44623</v>
      </c>
      <c r="D45" t="s">
        <v>56</v>
      </c>
      <c r="E45" s="16" t="s">
        <v>346</v>
      </c>
      <c r="F45">
        <v>250</v>
      </c>
      <c r="G45" s="7">
        <v>44632</v>
      </c>
      <c r="H45" s="7">
        <v>44620</v>
      </c>
      <c r="I45"/>
    </row>
    <row r="46" spans="1:9" hidden="1" x14ac:dyDescent="0.25">
      <c r="A46" t="s">
        <v>204</v>
      </c>
      <c r="B46" t="s">
        <v>271</v>
      </c>
      <c r="C46" s="7">
        <v>44627</v>
      </c>
      <c r="D46" t="s">
        <v>320</v>
      </c>
      <c r="E46" s="16" t="s">
        <v>346</v>
      </c>
      <c r="F46">
        <v>450</v>
      </c>
      <c r="G46" s="7">
        <v>44634</v>
      </c>
      <c r="H46" s="7">
        <v>44651</v>
      </c>
      <c r="I46"/>
    </row>
    <row r="47" spans="1:9" hidden="1" x14ac:dyDescent="0.25">
      <c r="A47" t="s">
        <v>170</v>
      </c>
      <c r="B47" t="s">
        <v>279</v>
      </c>
      <c r="C47" s="7">
        <v>44633</v>
      </c>
      <c r="D47" t="s">
        <v>46</v>
      </c>
      <c r="E47" s="16" t="s">
        <v>346</v>
      </c>
      <c r="F47">
        <v>550</v>
      </c>
      <c r="G47" s="7">
        <v>44641</v>
      </c>
      <c r="H47" s="7">
        <v>44651</v>
      </c>
      <c r="I47"/>
    </row>
    <row r="48" spans="1:9" hidden="1" x14ac:dyDescent="0.25">
      <c r="A48" t="s">
        <v>250</v>
      </c>
      <c r="B48" t="s">
        <v>270</v>
      </c>
      <c r="C48" s="7">
        <v>44636</v>
      </c>
      <c r="D48" t="s">
        <v>45</v>
      </c>
      <c r="E48" s="16" t="s">
        <v>346</v>
      </c>
      <c r="F48">
        <v>550</v>
      </c>
      <c r="G48" s="7">
        <v>44643</v>
      </c>
      <c r="H48" s="7">
        <v>44865</v>
      </c>
      <c r="I48"/>
    </row>
    <row r="49" spans="1:9" hidden="1" x14ac:dyDescent="0.25">
      <c r="A49" t="s">
        <v>62</v>
      </c>
      <c r="B49" t="s">
        <v>285</v>
      </c>
      <c r="C49" s="7">
        <v>44658</v>
      </c>
      <c r="D49" t="s">
        <v>56</v>
      </c>
      <c r="E49" s="16" t="s">
        <v>346</v>
      </c>
      <c r="F49">
        <v>125</v>
      </c>
      <c r="G49" s="7">
        <v>44664</v>
      </c>
      <c r="H49" s="7">
        <v>44711</v>
      </c>
      <c r="I49"/>
    </row>
    <row r="50" spans="1:9" hidden="1" x14ac:dyDescent="0.25">
      <c r="A50" t="s">
        <v>248</v>
      </c>
      <c r="B50" t="s">
        <v>297</v>
      </c>
      <c r="C50" s="7">
        <v>44739</v>
      </c>
      <c r="D50" t="s">
        <v>48</v>
      </c>
      <c r="E50" s="16" t="s">
        <v>346</v>
      </c>
      <c r="F50">
        <v>400</v>
      </c>
      <c r="G50" s="7">
        <v>44750</v>
      </c>
      <c r="H50" s="7">
        <v>44696</v>
      </c>
      <c r="I50"/>
    </row>
    <row r="51" spans="1:9" hidden="1" x14ac:dyDescent="0.25">
      <c r="A51" t="s">
        <v>81</v>
      </c>
      <c r="B51" t="s">
        <v>281</v>
      </c>
      <c r="C51" s="7">
        <v>44827</v>
      </c>
      <c r="D51" t="s">
        <v>50</v>
      </c>
      <c r="E51" s="16" t="s">
        <v>346</v>
      </c>
      <c r="F51">
        <v>75</v>
      </c>
      <c r="G51" s="7">
        <v>44834</v>
      </c>
      <c r="H51" s="7">
        <v>44620</v>
      </c>
      <c r="I51"/>
    </row>
    <row r="52" spans="1:9" x14ac:dyDescent="0.25">
      <c r="A52" t="s">
        <v>155</v>
      </c>
      <c r="B52" t="s">
        <v>273</v>
      </c>
      <c r="C52" s="7">
        <v>44770</v>
      </c>
      <c r="D52"/>
      <c r="E52" s="16" t="s">
        <v>414</v>
      </c>
      <c r="F52">
        <v>600</v>
      </c>
      <c r="G52" s="7">
        <v>44775</v>
      </c>
      <c r="H52" s="7">
        <v>44834</v>
      </c>
      <c r="I52"/>
    </row>
    <row r="53" spans="1:9" x14ac:dyDescent="0.25">
      <c r="A53" t="s">
        <v>198</v>
      </c>
      <c r="B53" t="s">
        <v>267</v>
      </c>
      <c r="C53" s="7">
        <v>44579</v>
      </c>
      <c r="D53"/>
      <c r="E53" s="16" t="s">
        <v>339</v>
      </c>
      <c r="F53">
        <v>400</v>
      </c>
      <c r="G53" s="7">
        <v>44584</v>
      </c>
      <c r="H53" s="7">
        <v>44865</v>
      </c>
      <c r="I53"/>
    </row>
    <row r="54" spans="1:9" x14ac:dyDescent="0.25">
      <c r="A54" t="s">
        <v>154</v>
      </c>
      <c r="B54" t="s">
        <v>267</v>
      </c>
      <c r="C54" s="7">
        <v>44836</v>
      </c>
      <c r="D54"/>
      <c r="E54" s="16" t="s">
        <v>339</v>
      </c>
      <c r="F54">
        <v>500</v>
      </c>
      <c r="G54" s="7">
        <v>44842</v>
      </c>
      <c r="H54" s="7">
        <v>44819</v>
      </c>
      <c r="I54"/>
    </row>
    <row r="55" spans="1:9" x14ac:dyDescent="0.25">
      <c r="A55" t="s">
        <v>215</v>
      </c>
      <c r="B55" t="s">
        <v>284</v>
      </c>
      <c r="C55" s="7">
        <v>44640</v>
      </c>
      <c r="D55"/>
      <c r="E55" s="16" t="s">
        <v>368</v>
      </c>
      <c r="F55">
        <v>600</v>
      </c>
      <c r="G55" s="7">
        <v>44646</v>
      </c>
      <c r="H55" s="7">
        <v>44576</v>
      </c>
      <c r="I55"/>
    </row>
    <row r="56" spans="1:9" hidden="1" x14ac:dyDescent="0.25">
      <c r="A56" t="s">
        <v>123</v>
      </c>
      <c r="B56" t="s">
        <v>270</v>
      </c>
      <c r="C56" s="7">
        <v>44599</v>
      </c>
      <c r="D56" t="s">
        <v>54</v>
      </c>
      <c r="E56" s="16" t="s">
        <v>348</v>
      </c>
      <c r="F56">
        <v>25</v>
      </c>
      <c r="G56" s="7">
        <v>44604</v>
      </c>
      <c r="H56" s="7">
        <v>44607</v>
      </c>
      <c r="I56"/>
    </row>
    <row r="57" spans="1:9" hidden="1" x14ac:dyDescent="0.25">
      <c r="A57" t="s">
        <v>142</v>
      </c>
      <c r="B57" t="s">
        <v>292</v>
      </c>
      <c r="C57" s="7">
        <v>44610</v>
      </c>
      <c r="D57" t="s">
        <v>55</v>
      </c>
      <c r="E57" s="16" t="s">
        <v>348</v>
      </c>
      <c r="F57">
        <v>75</v>
      </c>
      <c r="G57" s="7">
        <v>44616</v>
      </c>
      <c r="H57" s="7">
        <v>44681</v>
      </c>
      <c r="I57"/>
    </row>
    <row r="58" spans="1:9" hidden="1" x14ac:dyDescent="0.25">
      <c r="A58" t="s">
        <v>239</v>
      </c>
      <c r="B58" t="s">
        <v>287</v>
      </c>
      <c r="C58" s="7">
        <v>44625</v>
      </c>
      <c r="D58" t="s">
        <v>56</v>
      </c>
      <c r="E58" s="16" t="s">
        <v>348</v>
      </c>
      <c r="F58">
        <v>300</v>
      </c>
      <c r="G58" s="7">
        <v>44631</v>
      </c>
      <c r="H58" s="7">
        <v>44681</v>
      </c>
      <c r="I58"/>
    </row>
    <row r="59" spans="1:9" hidden="1" x14ac:dyDescent="0.25">
      <c r="A59" t="s">
        <v>66</v>
      </c>
      <c r="B59" t="s">
        <v>287</v>
      </c>
      <c r="C59" s="7">
        <v>44631</v>
      </c>
      <c r="D59" t="s">
        <v>320</v>
      </c>
      <c r="E59" s="16" t="s">
        <v>348</v>
      </c>
      <c r="F59">
        <v>300</v>
      </c>
      <c r="G59" s="7">
        <v>44636</v>
      </c>
      <c r="H59" s="7">
        <v>44696</v>
      </c>
      <c r="I59"/>
    </row>
    <row r="60" spans="1:9" hidden="1" x14ac:dyDescent="0.25">
      <c r="A60" t="s">
        <v>94</v>
      </c>
      <c r="B60" t="s">
        <v>297</v>
      </c>
      <c r="C60" s="7">
        <v>44635</v>
      </c>
      <c r="D60" t="s">
        <v>46</v>
      </c>
      <c r="E60" s="16" t="s">
        <v>348</v>
      </c>
      <c r="F60">
        <v>450</v>
      </c>
      <c r="G60" s="7">
        <v>44641</v>
      </c>
      <c r="H60" s="7">
        <v>44711</v>
      </c>
      <c r="I60"/>
    </row>
    <row r="61" spans="1:9" hidden="1" x14ac:dyDescent="0.25">
      <c r="A61" t="s">
        <v>258</v>
      </c>
      <c r="B61" t="s">
        <v>266</v>
      </c>
      <c r="C61" s="7">
        <v>44636</v>
      </c>
      <c r="D61" t="s">
        <v>45</v>
      </c>
      <c r="E61" s="16" t="s">
        <v>348</v>
      </c>
      <c r="F61">
        <v>250</v>
      </c>
      <c r="G61" s="7">
        <v>44642</v>
      </c>
      <c r="H61" s="7">
        <v>44711</v>
      </c>
      <c r="I61"/>
    </row>
    <row r="62" spans="1:9" hidden="1" x14ac:dyDescent="0.25">
      <c r="A62" t="s">
        <v>256</v>
      </c>
      <c r="B62" t="s">
        <v>286</v>
      </c>
      <c r="C62" s="7">
        <v>44680</v>
      </c>
      <c r="D62" t="s">
        <v>56</v>
      </c>
      <c r="E62" s="16" t="s">
        <v>348</v>
      </c>
      <c r="F62">
        <v>75</v>
      </c>
      <c r="G62" s="7">
        <v>44685</v>
      </c>
      <c r="H62" s="7">
        <v>44727</v>
      </c>
      <c r="I62"/>
    </row>
    <row r="63" spans="1:9" hidden="1" x14ac:dyDescent="0.25">
      <c r="A63" t="s">
        <v>132</v>
      </c>
      <c r="B63" t="s">
        <v>273</v>
      </c>
      <c r="C63" s="7">
        <v>44724</v>
      </c>
      <c r="D63" t="s">
        <v>48</v>
      </c>
      <c r="E63" s="16" t="s">
        <v>348</v>
      </c>
      <c r="F63">
        <v>450</v>
      </c>
      <c r="G63" s="7">
        <v>44736</v>
      </c>
      <c r="H63" s="7">
        <v>44773</v>
      </c>
      <c r="I63"/>
    </row>
    <row r="64" spans="1:9" hidden="1" x14ac:dyDescent="0.25">
      <c r="A64" t="s">
        <v>106</v>
      </c>
      <c r="B64" t="s">
        <v>295</v>
      </c>
      <c r="C64" s="7">
        <v>44827</v>
      </c>
      <c r="D64" t="s">
        <v>50</v>
      </c>
      <c r="E64" s="16" t="s">
        <v>348</v>
      </c>
      <c r="F64">
        <v>60</v>
      </c>
      <c r="G64" s="7">
        <v>44833</v>
      </c>
      <c r="H64" s="7">
        <v>44620</v>
      </c>
      <c r="I64"/>
    </row>
    <row r="65" spans="1:9" x14ac:dyDescent="0.25">
      <c r="A65" t="s">
        <v>211</v>
      </c>
      <c r="B65" t="s">
        <v>283</v>
      </c>
      <c r="C65" s="7">
        <v>44733</v>
      </c>
      <c r="D65"/>
      <c r="E65" s="16" t="s">
        <v>403</v>
      </c>
      <c r="F65">
        <v>500</v>
      </c>
      <c r="G65" s="7">
        <v>44741</v>
      </c>
      <c r="H65" s="7">
        <v>44631</v>
      </c>
      <c r="I65"/>
    </row>
    <row r="66" spans="1:9" hidden="1" x14ac:dyDescent="0.25">
      <c r="A66" t="s">
        <v>105</v>
      </c>
      <c r="B66" t="s">
        <v>279</v>
      </c>
      <c r="C66" s="7">
        <v>44600</v>
      </c>
      <c r="D66" t="s">
        <v>54</v>
      </c>
      <c r="E66" s="16" t="s">
        <v>349</v>
      </c>
      <c r="F66">
        <v>40</v>
      </c>
      <c r="G66" s="7">
        <v>44609</v>
      </c>
      <c r="H66" s="7">
        <v>44666</v>
      </c>
      <c r="I66"/>
    </row>
    <row r="67" spans="1:9" hidden="1" x14ac:dyDescent="0.25">
      <c r="A67" t="s">
        <v>134</v>
      </c>
      <c r="B67" t="s">
        <v>283</v>
      </c>
      <c r="C67" s="7">
        <v>44613</v>
      </c>
      <c r="D67" t="s">
        <v>55</v>
      </c>
      <c r="E67" s="16" t="s">
        <v>349</v>
      </c>
      <c r="F67">
        <v>150</v>
      </c>
      <c r="G67" s="7">
        <v>44619</v>
      </c>
      <c r="H67" s="7">
        <v>44863</v>
      </c>
      <c r="I67"/>
    </row>
    <row r="68" spans="1:9" hidden="1" x14ac:dyDescent="0.25">
      <c r="A68" t="s">
        <v>244</v>
      </c>
      <c r="B68" t="s">
        <v>286</v>
      </c>
      <c r="C68" s="7">
        <v>44644</v>
      </c>
      <c r="D68" t="s">
        <v>320</v>
      </c>
      <c r="E68" s="16" t="s">
        <v>349</v>
      </c>
      <c r="F68">
        <v>250</v>
      </c>
      <c r="G68" s="7">
        <v>44650</v>
      </c>
      <c r="H68" s="7">
        <v>44651</v>
      </c>
      <c r="I68"/>
    </row>
    <row r="69" spans="1:9" hidden="1" x14ac:dyDescent="0.25">
      <c r="A69" t="s">
        <v>207</v>
      </c>
      <c r="B69" t="s">
        <v>289</v>
      </c>
      <c r="C69" s="7">
        <v>44644</v>
      </c>
      <c r="D69" t="s">
        <v>46</v>
      </c>
      <c r="E69" s="16" t="s">
        <v>349</v>
      </c>
      <c r="F69">
        <v>150</v>
      </c>
      <c r="G69" s="7">
        <v>44650</v>
      </c>
      <c r="H69" s="7">
        <v>44696</v>
      </c>
      <c r="I69"/>
    </row>
    <row r="70" spans="1:9" hidden="1" x14ac:dyDescent="0.25">
      <c r="A70" t="s">
        <v>237</v>
      </c>
      <c r="B70" t="s">
        <v>281</v>
      </c>
      <c r="C70" s="7">
        <v>44650</v>
      </c>
      <c r="D70" t="s">
        <v>45</v>
      </c>
      <c r="E70" s="16" t="s">
        <v>349</v>
      </c>
      <c r="F70">
        <v>225</v>
      </c>
      <c r="G70" s="7">
        <v>44655</v>
      </c>
      <c r="H70" s="7">
        <v>44666</v>
      </c>
      <c r="I70"/>
    </row>
    <row r="71" spans="1:9" hidden="1" x14ac:dyDescent="0.25">
      <c r="A71" t="s">
        <v>190</v>
      </c>
      <c r="B71" t="s">
        <v>285</v>
      </c>
      <c r="C71" s="7">
        <v>44651</v>
      </c>
      <c r="D71" t="s">
        <v>56</v>
      </c>
      <c r="E71" s="16" t="s">
        <v>349</v>
      </c>
      <c r="F71">
        <v>150</v>
      </c>
      <c r="G71" s="7">
        <v>44657</v>
      </c>
      <c r="H71" s="7">
        <v>44727</v>
      </c>
      <c r="I71"/>
    </row>
    <row r="72" spans="1:9" hidden="1" x14ac:dyDescent="0.25">
      <c r="A72" t="s">
        <v>198</v>
      </c>
      <c r="B72" t="s">
        <v>289</v>
      </c>
      <c r="C72" s="7">
        <v>44660</v>
      </c>
      <c r="D72" t="s">
        <v>56</v>
      </c>
      <c r="E72" s="16" t="s">
        <v>349</v>
      </c>
      <c r="F72">
        <v>250</v>
      </c>
      <c r="G72" s="7">
        <v>44666</v>
      </c>
      <c r="H72" s="7">
        <v>44635</v>
      </c>
      <c r="I72"/>
    </row>
    <row r="73" spans="1:9" hidden="1" x14ac:dyDescent="0.25">
      <c r="A73" t="s">
        <v>226</v>
      </c>
      <c r="B73" t="s">
        <v>290</v>
      </c>
      <c r="C73" s="7">
        <v>44660</v>
      </c>
      <c r="D73" t="s">
        <v>46</v>
      </c>
      <c r="E73" s="16" t="s">
        <v>349</v>
      </c>
      <c r="F73">
        <v>300</v>
      </c>
      <c r="G73" s="7">
        <v>44666</v>
      </c>
      <c r="H73" s="7">
        <v>44666</v>
      </c>
      <c r="I73"/>
    </row>
    <row r="74" spans="1:9" hidden="1" x14ac:dyDescent="0.25">
      <c r="A74" t="s">
        <v>160</v>
      </c>
      <c r="B74" t="s">
        <v>285</v>
      </c>
      <c r="C74" s="7">
        <v>44661</v>
      </c>
      <c r="D74" t="s">
        <v>45</v>
      </c>
      <c r="E74" s="16" t="s">
        <v>349</v>
      </c>
      <c r="F74">
        <v>450</v>
      </c>
      <c r="G74" s="7">
        <v>44666</v>
      </c>
      <c r="H74" s="7">
        <v>44711</v>
      </c>
      <c r="I74"/>
    </row>
    <row r="75" spans="1:9" hidden="1" x14ac:dyDescent="0.25">
      <c r="A75" t="s">
        <v>230</v>
      </c>
      <c r="B75" t="s">
        <v>311</v>
      </c>
      <c r="C75" s="7">
        <v>44750</v>
      </c>
      <c r="D75" t="s">
        <v>48</v>
      </c>
      <c r="E75" s="16" t="s">
        <v>349</v>
      </c>
      <c r="F75">
        <v>500</v>
      </c>
      <c r="G75" s="7">
        <v>44764</v>
      </c>
      <c r="H75" s="7">
        <v>44727</v>
      </c>
      <c r="I75"/>
    </row>
    <row r="76" spans="1:9" hidden="1" x14ac:dyDescent="0.25">
      <c r="A76" t="s">
        <v>128</v>
      </c>
      <c r="B76" t="s">
        <v>313</v>
      </c>
      <c r="C76" s="7">
        <v>44856</v>
      </c>
      <c r="D76" t="s">
        <v>50</v>
      </c>
      <c r="E76" s="16" t="s">
        <v>349</v>
      </c>
      <c r="F76">
        <v>55</v>
      </c>
      <c r="G76" s="7">
        <v>44861</v>
      </c>
      <c r="H76" s="7">
        <v>44607</v>
      </c>
      <c r="I76"/>
    </row>
    <row r="77" spans="1:9" hidden="1" x14ac:dyDescent="0.25">
      <c r="A77" t="s">
        <v>81</v>
      </c>
      <c r="B77" t="s">
        <v>280</v>
      </c>
      <c r="C77" s="7">
        <v>44600</v>
      </c>
      <c r="D77" t="s">
        <v>54</v>
      </c>
      <c r="E77" s="16" t="s">
        <v>350</v>
      </c>
      <c r="F77">
        <v>25</v>
      </c>
      <c r="G77" s="7">
        <v>44605</v>
      </c>
      <c r="H77" s="7">
        <v>44651</v>
      </c>
      <c r="I77"/>
    </row>
    <row r="78" spans="1:9" hidden="1" x14ac:dyDescent="0.25">
      <c r="A78" t="s">
        <v>229</v>
      </c>
      <c r="B78" t="s">
        <v>280</v>
      </c>
      <c r="C78" s="7">
        <v>44615</v>
      </c>
      <c r="D78" t="s">
        <v>55</v>
      </c>
      <c r="E78" s="16" t="s">
        <v>350</v>
      </c>
      <c r="F78">
        <v>60</v>
      </c>
      <c r="G78" s="7">
        <v>44621</v>
      </c>
      <c r="H78" s="7">
        <v>44681</v>
      </c>
      <c r="I78"/>
    </row>
    <row r="79" spans="1:9" hidden="1" x14ac:dyDescent="0.25">
      <c r="A79" t="s">
        <v>227</v>
      </c>
      <c r="B79" t="s">
        <v>313</v>
      </c>
      <c r="C79" s="7">
        <v>44665</v>
      </c>
      <c r="D79" t="s">
        <v>46</v>
      </c>
      <c r="E79" s="16" t="s">
        <v>350</v>
      </c>
      <c r="F79">
        <v>350</v>
      </c>
      <c r="G79" s="7">
        <v>44673</v>
      </c>
      <c r="H79" s="7">
        <v>44635</v>
      </c>
      <c r="I79"/>
    </row>
    <row r="80" spans="1:9" hidden="1" x14ac:dyDescent="0.25">
      <c r="A80" t="s">
        <v>261</v>
      </c>
      <c r="B80" t="s">
        <v>319</v>
      </c>
      <c r="C80" s="7">
        <v>44666</v>
      </c>
      <c r="D80" t="s">
        <v>56</v>
      </c>
      <c r="E80" s="16" t="s">
        <v>350</v>
      </c>
      <c r="F80">
        <v>500</v>
      </c>
      <c r="G80" s="7">
        <v>44673</v>
      </c>
      <c r="H80" s="7">
        <v>44742</v>
      </c>
      <c r="I80"/>
    </row>
    <row r="81" spans="1:9" hidden="1" x14ac:dyDescent="0.25">
      <c r="A81" t="s">
        <v>80</v>
      </c>
      <c r="B81" t="s">
        <v>319</v>
      </c>
      <c r="C81" s="7">
        <v>44673</v>
      </c>
      <c r="D81" t="s">
        <v>320</v>
      </c>
      <c r="E81" s="16" t="s">
        <v>350</v>
      </c>
      <c r="F81">
        <v>450</v>
      </c>
      <c r="G81" s="7">
        <v>44679</v>
      </c>
      <c r="H81" s="7">
        <v>44742</v>
      </c>
      <c r="I81"/>
    </row>
    <row r="82" spans="1:9" hidden="1" x14ac:dyDescent="0.25">
      <c r="A82" t="s">
        <v>85</v>
      </c>
      <c r="B82" t="s">
        <v>288</v>
      </c>
      <c r="C82" s="7">
        <v>44676</v>
      </c>
      <c r="D82" t="s">
        <v>45</v>
      </c>
      <c r="E82" s="16" t="s">
        <v>350</v>
      </c>
      <c r="F82">
        <v>400</v>
      </c>
      <c r="G82" s="7">
        <v>44683</v>
      </c>
      <c r="H82" s="7">
        <v>44742</v>
      </c>
      <c r="I82"/>
    </row>
    <row r="83" spans="1:9" hidden="1" x14ac:dyDescent="0.25">
      <c r="A83" t="s">
        <v>228</v>
      </c>
      <c r="B83" t="s">
        <v>288</v>
      </c>
      <c r="C83" s="7">
        <v>44759</v>
      </c>
      <c r="D83" t="s">
        <v>48</v>
      </c>
      <c r="E83" s="16" t="s">
        <v>350</v>
      </c>
      <c r="F83">
        <v>450</v>
      </c>
      <c r="G83" s="7">
        <v>44770</v>
      </c>
      <c r="H83" s="7">
        <v>44727</v>
      </c>
      <c r="I83"/>
    </row>
    <row r="84" spans="1:9" hidden="1" x14ac:dyDescent="0.25">
      <c r="A84" t="s">
        <v>135</v>
      </c>
      <c r="B84" t="s">
        <v>315</v>
      </c>
      <c r="C84" s="7">
        <v>44838</v>
      </c>
      <c r="D84" t="s">
        <v>50</v>
      </c>
      <c r="E84" s="16" t="s">
        <v>350</v>
      </c>
      <c r="F84">
        <v>60</v>
      </c>
      <c r="G84" s="7">
        <v>44842</v>
      </c>
      <c r="H84" s="7">
        <v>44819</v>
      </c>
      <c r="I84"/>
    </row>
    <row r="85" spans="1:9" hidden="1" x14ac:dyDescent="0.25">
      <c r="A85" t="s">
        <v>124</v>
      </c>
      <c r="B85" t="s">
        <v>272</v>
      </c>
      <c r="C85" s="7">
        <v>44601</v>
      </c>
      <c r="D85" t="s">
        <v>54</v>
      </c>
      <c r="E85" s="16" t="s">
        <v>351</v>
      </c>
      <c r="F85">
        <v>30</v>
      </c>
      <c r="G85" s="7">
        <v>44607</v>
      </c>
      <c r="H85" s="7">
        <v>44651</v>
      </c>
      <c r="I85"/>
    </row>
    <row r="86" spans="1:9" hidden="1" x14ac:dyDescent="0.25">
      <c r="A86" t="s">
        <v>122</v>
      </c>
      <c r="B86" t="s">
        <v>58</v>
      </c>
      <c r="C86" s="7">
        <v>44622</v>
      </c>
      <c r="D86" t="s">
        <v>55</v>
      </c>
      <c r="E86" s="16" t="s">
        <v>351</v>
      </c>
      <c r="F86">
        <v>150</v>
      </c>
      <c r="G86" s="7">
        <v>44629</v>
      </c>
      <c r="H86" s="7">
        <v>44858</v>
      </c>
      <c r="I86"/>
    </row>
    <row r="87" spans="1:9" hidden="1" x14ac:dyDescent="0.25">
      <c r="A87" t="s">
        <v>232</v>
      </c>
      <c r="B87" t="s">
        <v>278</v>
      </c>
      <c r="C87" s="7">
        <v>44656</v>
      </c>
      <c r="D87" t="s">
        <v>46</v>
      </c>
      <c r="E87" s="16" t="s">
        <v>351</v>
      </c>
      <c r="F87">
        <v>400</v>
      </c>
      <c r="G87" s="7">
        <v>44663</v>
      </c>
      <c r="I87"/>
    </row>
    <row r="88" spans="1:9" hidden="1" x14ac:dyDescent="0.25">
      <c r="A88" t="s">
        <v>72</v>
      </c>
      <c r="B88" t="s">
        <v>272</v>
      </c>
      <c r="C88" s="7">
        <v>44662</v>
      </c>
      <c r="D88" t="s">
        <v>56</v>
      </c>
      <c r="E88" s="16" t="s">
        <v>351</v>
      </c>
      <c r="F88">
        <v>100</v>
      </c>
      <c r="G88" s="7">
        <v>44667</v>
      </c>
      <c r="H88" s="7">
        <v>44711</v>
      </c>
      <c r="I88"/>
    </row>
    <row r="89" spans="1:9" hidden="1" x14ac:dyDescent="0.25">
      <c r="A89" t="s">
        <v>230</v>
      </c>
      <c r="B89" t="s">
        <v>283</v>
      </c>
      <c r="C89" s="7">
        <v>44675</v>
      </c>
      <c r="D89" t="s">
        <v>45</v>
      </c>
      <c r="E89" s="16" t="s">
        <v>351</v>
      </c>
      <c r="F89">
        <v>300</v>
      </c>
      <c r="G89" s="7">
        <v>44681</v>
      </c>
      <c r="H89" s="7">
        <v>44711</v>
      </c>
      <c r="I89"/>
    </row>
    <row r="90" spans="1:9" hidden="1" x14ac:dyDescent="0.25">
      <c r="A90" t="s">
        <v>264</v>
      </c>
      <c r="B90" t="s">
        <v>269</v>
      </c>
      <c r="C90" s="7">
        <v>44681</v>
      </c>
      <c r="D90" t="s">
        <v>320</v>
      </c>
      <c r="E90" s="16" t="s">
        <v>351</v>
      </c>
      <c r="F90">
        <v>300</v>
      </c>
      <c r="G90" s="7">
        <v>44688</v>
      </c>
      <c r="H90" s="7">
        <v>44742</v>
      </c>
      <c r="I90"/>
    </row>
    <row r="91" spans="1:9" hidden="1" x14ac:dyDescent="0.25">
      <c r="A91" t="s">
        <v>130</v>
      </c>
      <c r="B91" t="s">
        <v>273</v>
      </c>
      <c r="C91" s="7">
        <v>44793</v>
      </c>
      <c r="D91" t="s">
        <v>48</v>
      </c>
      <c r="E91" s="16" t="s">
        <v>351</v>
      </c>
      <c r="F91">
        <v>500</v>
      </c>
      <c r="G91" s="7">
        <v>44806</v>
      </c>
      <c r="H91" s="7">
        <v>44865</v>
      </c>
      <c r="I91"/>
    </row>
    <row r="92" spans="1:9" hidden="1" x14ac:dyDescent="0.25">
      <c r="A92" t="s">
        <v>101</v>
      </c>
      <c r="B92" t="s">
        <v>285</v>
      </c>
      <c r="C92" s="7">
        <v>44848</v>
      </c>
      <c r="D92" t="s">
        <v>50</v>
      </c>
      <c r="E92" s="16" t="s">
        <v>351</v>
      </c>
      <c r="F92">
        <v>75</v>
      </c>
      <c r="G92" s="7">
        <v>44854</v>
      </c>
      <c r="H92" s="7">
        <v>44819</v>
      </c>
      <c r="I92"/>
    </row>
    <row r="93" spans="1:9" hidden="1" x14ac:dyDescent="0.25">
      <c r="A93" t="s">
        <v>106</v>
      </c>
      <c r="B93" t="s">
        <v>281</v>
      </c>
      <c r="C93" s="7">
        <v>44602</v>
      </c>
      <c r="D93" t="s">
        <v>54</v>
      </c>
      <c r="E93" s="16" t="s">
        <v>352</v>
      </c>
      <c r="F93">
        <v>25</v>
      </c>
      <c r="G93" s="7">
        <v>44606</v>
      </c>
      <c r="H93" s="7">
        <v>44696</v>
      </c>
      <c r="I93"/>
    </row>
    <row r="94" spans="1:9" hidden="1" x14ac:dyDescent="0.25">
      <c r="A94" t="s">
        <v>114</v>
      </c>
      <c r="B94" t="s">
        <v>294</v>
      </c>
      <c r="C94" s="7">
        <v>44626</v>
      </c>
      <c r="D94" t="s">
        <v>55</v>
      </c>
      <c r="E94" s="16" t="s">
        <v>352</v>
      </c>
      <c r="F94">
        <v>75</v>
      </c>
      <c r="G94" s="7">
        <v>44633</v>
      </c>
      <c r="H94" s="7">
        <v>44834</v>
      </c>
      <c r="I94"/>
    </row>
    <row r="95" spans="1:9" hidden="1" x14ac:dyDescent="0.25">
      <c r="A95" t="s">
        <v>139</v>
      </c>
      <c r="B95" t="s">
        <v>282</v>
      </c>
      <c r="C95" s="7">
        <v>44664</v>
      </c>
      <c r="D95" t="s">
        <v>45</v>
      </c>
      <c r="E95" s="16" t="s">
        <v>352</v>
      </c>
      <c r="F95">
        <v>250</v>
      </c>
      <c r="G95" s="7">
        <v>44670</v>
      </c>
      <c r="H95" s="7">
        <v>44742</v>
      </c>
      <c r="I95"/>
    </row>
    <row r="96" spans="1:9" hidden="1" x14ac:dyDescent="0.25">
      <c r="A96" t="s">
        <v>75</v>
      </c>
      <c r="B96" t="s">
        <v>281</v>
      </c>
      <c r="C96" s="7">
        <v>44671</v>
      </c>
      <c r="D96" t="s">
        <v>46</v>
      </c>
      <c r="E96" s="16" t="s">
        <v>352</v>
      </c>
      <c r="F96">
        <v>430</v>
      </c>
      <c r="G96" s="7">
        <v>44677</v>
      </c>
      <c r="H96" s="7">
        <v>44742</v>
      </c>
      <c r="I96"/>
    </row>
    <row r="97" spans="1:9" hidden="1" x14ac:dyDescent="0.25">
      <c r="A97" t="s">
        <v>181</v>
      </c>
      <c r="B97" t="s">
        <v>287</v>
      </c>
      <c r="C97" s="7">
        <v>44672</v>
      </c>
      <c r="D97" t="s">
        <v>56</v>
      </c>
      <c r="E97" s="16" t="s">
        <v>352</v>
      </c>
      <c r="F97">
        <v>250</v>
      </c>
      <c r="G97" s="7">
        <v>44678</v>
      </c>
      <c r="H97" s="7">
        <v>44727</v>
      </c>
      <c r="I97"/>
    </row>
    <row r="98" spans="1:9" hidden="1" x14ac:dyDescent="0.25">
      <c r="A98" t="s">
        <v>203</v>
      </c>
      <c r="B98" t="s">
        <v>277</v>
      </c>
      <c r="C98" s="7">
        <v>44680</v>
      </c>
      <c r="D98" t="s">
        <v>320</v>
      </c>
      <c r="E98" s="16" t="s">
        <v>352</v>
      </c>
      <c r="F98">
        <v>450</v>
      </c>
      <c r="G98" s="7">
        <v>44686</v>
      </c>
      <c r="H98" s="7">
        <v>44681</v>
      </c>
      <c r="I98"/>
    </row>
    <row r="99" spans="1:9" hidden="1" x14ac:dyDescent="0.25">
      <c r="A99" t="s">
        <v>66</v>
      </c>
      <c r="B99" t="s">
        <v>290</v>
      </c>
      <c r="C99" s="7">
        <v>44784</v>
      </c>
      <c r="D99" t="s">
        <v>48</v>
      </c>
      <c r="E99" s="16" t="s">
        <v>352</v>
      </c>
      <c r="F99">
        <v>450</v>
      </c>
      <c r="G99" s="7">
        <v>44796</v>
      </c>
      <c r="H99" s="7">
        <v>44727</v>
      </c>
      <c r="I99"/>
    </row>
    <row r="100" spans="1:9" hidden="1" x14ac:dyDescent="0.25">
      <c r="A100" t="s">
        <v>245</v>
      </c>
      <c r="B100" t="s">
        <v>282</v>
      </c>
      <c r="C100" s="7">
        <v>44606</v>
      </c>
      <c r="D100" t="s">
        <v>54</v>
      </c>
      <c r="E100" s="16" t="s">
        <v>354</v>
      </c>
      <c r="F100">
        <v>40</v>
      </c>
      <c r="G100" s="7">
        <v>44611</v>
      </c>
      <c r="H100" s="7">
        <v>44620</v>
      </c>
      <c r="I100"/>
    </row>
    <row r="101" spans="1:9" hidden="1" x14ac:dyDescent="0.25">
      <c r="A101" t="s">
        <v>175</v>
      </c>
      <c r="B101" t="s">
        <v>295</v>
      </c>
      <c r="C101" s="7">
        <v>44631</v>
      </c>
      <c r="D101" t="s">
        <v>55</v>
      </c>
      <c r="E101" s="16" t="s">
        <v>354</v>
      </c>
      <c r="F101">
        <v>75</v>
      </c>
      <c r="G101" s="7">
        <v>44637</v>
      </c>
      <c r="H101" s="7">
        <v>44834</v>
      </c>
      <c r="I101"/>
    </row>
    <row r="102" spans="1:9" hidden="1" x14ac:dyDescent="0.25">
      <c r="A102" t="s">
        <v>120</v>
      </c>
      <c r="B102" t="s">
        <v>288</v>
      </c>
      <c r="C102" s="7">
        <v>44658</v>
      </c>
      <c r="D102" t="s">
        <v>46</v>
      </c>
      <c r="E102" s="16" t="s">
        <v>354</v>
      </c>
      <c r="F102">
        <v>500</v>
      </c>
      <c r="G102" s="7">
        <v>44664</v>
      </c>
      <c r="H102" s="7">
        <v>44727</v>
      </c>
      <c r="I102"/>
    </row>
    <row r="103" spans="1:9" hidden="1" x14ac:dyDescent="0.25">
      <c r="A103" t="s">
        <v>88</v>
      </c>
      <c r="B103" t="s">
        <v>284</v>
      </c>
      <c r="C103" s="7">
        <v>44677</v>
      </c>
      <c r="D103" t="s">
        <v>320</v>
      </c>
      <c r="E103" s="16" t="s">
        <v>354</v>
      </c>
      <c r="F103">
        <v>500</v>
      </c>
      <c r="G103" s="7">
        <v>44683</v>
      </c>
      <c r="H103" s="7">
        <v>44666</v>
      </c>
      <c r="I103"/>
    </row>
    <row r="104" spans="1:9" hidden="1" x14ac:dyDescent="0.25">
      <c r="A104" t="s">
        <v>151</v>
      </c>
      <c r="B104" t="s">
        <v>291</v>
      </c>
      <c r="C104" s="7">
        <v>44678</v>
      </c>
      <c r="D104" t="s">
        <v>56</v>
      </c>
      <c r="E104" s="16" t="s">
        <v>354</v>
      </c>
      <c r="F104">
        <v>150</v>
      </c>
      <c r="G104" s="7">
        <v>44687</v>
      </c>
      <c r="H104" s="7">
        <v>44757</v>
      </c>
      <c r="I104"/>
    </row>
    <row r="105" spans="1:9" hidden="1" x14ac:dyDescent="0.25">
      <c r="A105" t="s">
        <v>242</v>
      </c>
      <c r="B105" t="s">
        <v>283</v>
      </c>
      <c r="C105" s="7">
        <v>44679</v>
      </c>
      <c r="D105" t="s">
        <v>45</v>
      </c>
      <c r="E105" s="16" t="s">
        <v>354</v>
      </c>
      <c r="F105">
        <v>125</v>
      </c>
      <c r="G105" s="7">
        <v>44686</v>
      </c>
      <c r="H105" s="7">
        <v>44742</v>
      </c>
      <c r="I105"/>
    </row>
    <row r="106" spans="1:9" hidden="1" x14ac:dyDescent="0.25">
      <c r="A106" t="s">
        <v>251</v>
      </c>
      <c r="B106" t="s">
        <v>307</v>
      </c>
      <c r="C106" s="7">
        <v>44809</v>
      </c>
      <c r="D106" t="s">
        <v>48</v>
      </c>
      <c r="E106" s="16" t="s">
        <v>354</v>
      </c>
      <c r="F106">
        <v>500</v>
      </c>
      <c r="G106" s="7">
        <v>44819</v>
      </c>
      <c r="H106" s="7">
        <v>44742</v>
      </c>
      <c r="I106"/>
    </row>
    <row r="107" spans="1:9" x14ac:dyDescent="0.25">
      <c r="A107" t="s">
        <v>177</v>
      </c>
      <c r="B107" t="s">
        <v>304</v>
      </c>
      <c r="C107" s="7">
        <v>44589</v>
      </c>
      <c r="D107"/>
      <c r="E107" s="16" t="s">
        <v>331</v>
      </c>
      <c r="F107">
        <v>100</v>
      </c>
      <c r="G107" s="7">
        <v>44598</v>
      </c>
      <c r="H107" s="7">
        <v>44602</v>
      </c>
      <c r="I107"/>
    </row>
    <row r="108" spans="1:9" hidden="1" x14ac:dyDescent="0.25">
      <c r="A108" t="s">
        <v>110</v>
      </c>
      <c r="B108" t="s">
        <v>278</v>
      </c>
      <c r="C108" s="7">
        <v>44615</v>
      </c>
      <c r="D108" t="s">
        <v>54</v>
      </c>
      <c r="E108" s="16" t="s">
        <v>355</v>
      </c>
      <c r="F108">
        <v>45</v>
      </c>
      <c r="G108" s="7">
        <v>44620</v>
      </c>
      <c r="H108" s="7">
        <v>44696</v>
      </c>
      <c r="I108"/>
    </row>
    <row r="109" spans="1:9" hidden="1" x14ac:dyDescent="0.25">
      <c r="A109" t="s">
        <v>243</v>
      </c>
      <c r="B109" t="s">
        <v>286</v>
      </c>
      <c r="C109" s="7">
        <v>44637</v>
      </c>
      <c r="D109" t="s">
        <v>55</v>
      </c>
      <c r="E109" s="16" t="s">
        <v>355</v>
      </c>
      <c r="F109">
        <v>125</v>
      </c>
      <c r="G109" s="7">
        <v>44642</v>
      </c>
      <c r="H109" s="7">
        <v>44576</v>
      </c>
      <c r="I109"/>
    </row>
    <row r="110" spans="1:9" hidden="1" x14ac:dyDescent="0.25">
      <c r="A110" t="s">
        <v>157</v>
      </c>
      <c r="B110" t="s">
        <v>293</v>
      </c>
      <c r="C110" s="7">
        <v>44669</v>
      </c>
      <c r="D110" t="s">
        <v>320</v>
      </c>
      <c r="E110" s="16" t="s">
        <v>355</v>
      </c>
      <c r="F110">
        <v>350</v>
      </c>
      <c r="G110" s="7">
        <v>44675</v>
      </c>
      <c r="H110" s="7">
        <v>44666</v>
      </c>
      <c r="I110"/>
    </row>
    <row r="111" spans="1:9" hidden="1" x14ac:dyDescent="0.25">
      <c r="A111" t="s">
        <v>193</v>
      </c>
      <c r="B111" t="s">
        <v>286</v>
      </c>
      <c r="C111" s="7">
        <v>44691</v>
      </c>
      <c r="D111" t="s">
        <v>45</v>
      </c>
      <c r="E111" s="16" t="s">
        <v>355</v>
      </c>
      <c r="F111">
        <v>250</v>
      </c>
      <c r="G111" s="7">
        <v>44696</v>
      </c>
      <c r="H111" s="7">
        <v>44757</v>
      </c>
      <c r="I111"/>
    </row>
    <row r="112" spans="1:9" hidden="1" x14ac:dyDescent="0.25">
      <c r="A112" t="s">
        <v>128</v>
      </c>
      <c r="B112" t="s">
        <v>284</v>
      </c>
      <c r="C112" s="7">
        <v>44698</v>
      </c>
      <c r="D112" t="s">
        <v>46</v>
      </c>
      <c r="E112" s="16" t="s">
        <v>355</v>
      </c>
      <c r="F112">
        <v>400</v>
      </c>
      <c r="G112" s="7">
        <v>44703</v>
      </c>
      <c r="H112" s="7">
        <v>44696</v>
      </c>
      <c r="I112"/>
    </row>
    <row r="113" spans="1:9" hidden="1" x14ac:dyDescent="0.25">
      <c r="A113" t="s">
        <v>152</v>
      </c>
      <c r="B113" t="s">
        <v>282</v>
      </c>
      <c r="C113" s="7">
        <v>44702</v>
      </c>
      <c r="D113" t="s">
        <v>56</v>
      </c>
      <c r="E113" s="16" t="s">
        <v>355</v>
      </c>
      <c r="F113">
        <v>100</v>
      </c>
      <c r="G113" s="7">
        <v>44707</v>
      </c>
      <c r="H113" s="7">
        <v>44773</v>
      </c>
      <c r="I113"/>
    </row>
    <row r="114" spans="1:9" hidden="1" x14ac:dyDescent="0.25">
      <c r="A114" t="s">
        <v>182</v>
      </c>
      <c r="B114" t="s">
        <v>284</v>
      </c>
      <c r="C114" s="7">
        <v>44830</v>
      </c>
      <c r="D114" t="s">
        <v>48</v>
      </c>
      <c r="E114" s="16" t="s">
        <v>355</v>
      </c>
      <c r="F114">
        <v>450</v>
      </c>
      <c r="G114" s="7">
        <v>44843</v>
      </c>
      <c r="H114" s="7">
        <v>44788</v>
      </c>
      <c r="I114"/>
    </row>
    <row r="115" spans="1:9" hidden="1" x14ac:dyDescent="0.25">
      <c r="A115" t="s">
        <v>80</v>
      </c>
      <c r="B115" t="s">
        <v>309</v>
      </c>
      <c r="C115" s="7">
        <v>44567</v>
      </c>
      <c r="D115" t="s">
        <v>54</v>
      </c>
      <c r="E115" s="16" t="s">
        <v>335</v>
      </c>
      <c r="F115">
        <v>40</v>
      </c>
      <c r="G115" s="7">
        <v>44574</v>
      </c>
      <c r="H115" s="7">
        <v>44592</v>
      </c>
      <c r="I115"/>
    </row>
    <row r="116" spans="1:9" hidden="1" x14ac:dyDescent="0.25">
      <c r="A116" t="s">
        <v>77</v>
      </c>
      <c r="B116" t="s">
        <v>307</v>
      </c>
      <c r="C116" s="7">
        <v>44568</v>
      </c>
      <c r="D116" t="s">
        <v>55</v>
      </c>
      <c r="E116" s="16" t="s">
        <v>335</v>
      </c>
      <c r="F116">
        <v>125</v>
      </c>
      <c r="G116" s="7">
        <v>44574</v>
      </c>
      <c r="H116" s="7">
        <v>44576</v>
      </c>
      <c r="I116"/>
    </row>
    <row r="117" spans="1:9" hidden="1" x14ac:dyDescent="0.25">
      <c r="A117" t="s">
        <v>64</v>
      </c>
      <c r="B117" t="s">
        <v>58</v>
      </c>
      <c r="C117" s="7">
        <v>44568</v>
      </c>
      <c r="D117" t="s">
        <v>320</v>
      </c>
      <c r="E117" s="16" t="s">
        <v>335</v>
      </c>
      <c r="F117">
        <v>200</v>
      </c>
      <c r="G117" s="7">
        <v>44574</v>
      </c>
      <c r="H117" s="7">
        <v>44778</v>
      </c>
      <c r="I117"/>
    </row>
    <row r="118" spans="1:9" hidden="1" x14ac:dyDescent="0.25">
      <c r="A118" t="s">
        <v>71</v>
      </c>
      <c r="B118" t="s">
        <v>301</v>
      </c>
      <c r="C118" s="7">
        <v>44569</v>
      </c>
      <c r="D118" t="s">
        <v>56</v>
      </c>
      <c r="E118" s="16" t="s">
        <v>335</v>
      </c>
      <c r="F118">
        <v>125</v>
      </c>
      <c r="G118" s="7">
        <v>44575</v>
      </c>
      <c r="H118" s="7">
        <v>44620</v>
      </c>
      <c r="I118"/>
    </row>
    <row r="119" spans="1:9" hidden="1" x14ac:dyDescent="0.25">
      <c r="A119" t="s">
        <v>185</v>
      </c>
      <c r="B119" t="s">
        <v>272</v>
      </c>
      <c r="C119" s="7">
        <v>44571</v>
      </c>
      <c r="D119" t="s">
        <v>46</v>
      </c>
      <c r="E119" s="16" t="s">
        <v>335</v>
      </c>
      <c r="F119">
        <v>400</v>
      </c>
      <c r="G119" s="7">
        <v>44577</v>
      </c>
      <c r="H119" s="7">
        <v>44651</v>
      </c>
      <c r="I119"/>
    </row>
    <row r="120" spans="1:9" hidden="1" x14ac:dyDescent="0.25">
      <c r="A120" t="s">
        <v>163</v>
      </c>
      <c r="B120" t="s">
        <v>276</v>
      </c>
      <c r="C120" s="7">
        <v>44574</v>
      </c>
      <c r="D120" t="s">
        <v>48</v>
      </c>
      <c r="E120" s="16" t="s">
        <v>335</v>
      </c>
      <c r="F120">
        <v>500</v>
      </c>
      <c r="G120" s="7">
        <v>44583</v>
      </c>
      <c r="H120" s="7">
        <v>44865</v>
      </c>
      <c r="I120"/>
    </row>
    <row r="121" spans="1:9" hidden="1" x14ac:dyDescent="0.25">
      <c r="A121" t="s">
        <v>183</v>
      </c>
      <c r="B121" t="s">
        <v>297</v>
      </c>
      <c r="C121" s="7">
        <v>44576</v>
      </c>
      <c r="D121" t="s">
        <v>45</v>
      </c>
      <c r="E121" s="16" t="s">
        <v>335</v>
      </c>
      <c r="F121">
        <v>240</v>
      </c>
      <c r="G121" s="7">
        <v>44582</v>
      </c>
      <c r="H121" s="7">
        <v>44865</v>
      </c>
      <c r="I121"/>
    </row>
    <row r="122" spans="1:9" hidden="1" x14ac:dyDescent="0.25">
      <c r="A122" t="s">
        <v>252</v>
      </c>
      <c r="B122" t="s">
        <v>294</v>
      </c>
      <c r="C122" s="7">
        <v>44593</v>
      </c>
      <c r="D122" t="s">
        <v>50</v>
      </c>
      <c r="E122" s="16" t="s">
        <v>335</v>
      </c>
      <c r="F122">
        <v>75</v>
      </c>
      <c r="G122" s="7">
        <v>44598</v>
      </c>
      <c r="H122" s="7">
        <v>44635</v>
      </c>
      <c r="I122"/>
    </row>
    <row r="123" spans="1:9" hidden="1" x14ac:dyDescent="0.25">
      <c r="A123" t="s">
        <v>126</v>
      </c>
      <c r="B123" t="s">
        <v>290</v>
      </c>
      <c r="C123" s="7">
        <v>44618</v>
      </c>
      <c r="D123" t="s">
        <v>54</v>
      </c>
      <c r="E123" s="16" t="s">
        <v>356</v>
      </c>
      <c r="F123">
        <v>35</v>
      </c>
      <c r="G123" s="7">
        <v>44624</v>
      </c>
      <c r="H123" s="7">
        <v>44620</v>
      </c>
      <c r="I123"/>
    </row>
    <row r="124" spans="1:9" hidden="1" x14ac:dyDescent="0.25">
      <c r="A124" t="s">
        <v>111</v>
      </c>
      <c r="B124" t="s">
        <v>276</v>
      </c>
      <c r="C124" s="7">
        <v>44638</v>
      </c>
      <c r="D124" t="s">
        <v>55</v>
      </c>
      <c r="E124" s="16" t="s">
        <v>356</v>
      </c>
      <c r="F124">
        <v>150</v>
      </c>
      <c r="G124" s="7">
        <v>44644</v>
      </c>
      <c r="H124" s="7">
        <v>44576</v>
      </c>
      <c r="I124"/>
    </row>
    <row r="125" spans="1:9" hidden="1" x14ac:dyDescent="0.25">
      <c r="A125" t="s">
        <v>73</v>
      </c>
      <c r="B125" t="s">
        <v>279</v>
      </c>
      <c r="C125" s="7">
        <v>44669</v>
      </c>
      <c r="D125" t="s">
        <v>320</v>
      </c>
      <c r="E125" s="16" t="s">
        <v>356</v>
      </c>
      <c r="F125">
        <v>250</v>
      </c>
      <c r="G125" s="7">
        <v>44675</v>
      </c>
      <c r="H125" s="7">
        <v>44651</v>
      </c>
      <c r="I125"/>
    </row>
    <row r="126" spans="1:9" hidden="1" x14ac:dyDescent="0.25">
      <c r="A126" t="s">
        <v>201</v>
      </c>
      <c r="B126" t="s">
        <v>292</v>
      </c>
      <c r="C126" s="7">
        <v>44682</v>
      </c>
      <c r="D126" t="s">
        <v>45</v>
      </c>
      <c r="E126" s="16" t="s">
        <v>356</v>
      </c>
      <c r="F126">
        <v>400</v>
      </c>
      <c r="G126" s="7">
        <v>44689</v>
      </c>
      <c r="H126" s="7">
        <v>44773</v>
      </c>
      <c r="I126"/>
    </row>
    <row r="127" spans="1:9" hidden="1" x14ac:dyDescent="0.25">
      <c r="A127" t="s">
        <v>206</v>
      </c>
      <c r="B127" t="s">
        <v>266</v>
      </c>
      <c r="C127" s="7">
        <v>44709</v>
      </c>
      <c r="D127" t="s">
        <v>46</v>
      </c>
      <c r="E127" s="16" t="s">
        <v>356</v>
      </c>
      <c r="F127">
        <v>300</v>
      </c>
      <c r="G127" s="7">
        <v>44714</v>
      </c>
      <c r="H127" s="7">
        <v>44773</v>
      </c>
      <c r="I127"/>
    </row>
    <row r="128" spans="1:9" hidden="1" x14ac:dyDescent="0.25">
      <c r="A128" t="s">
        <v>239</v>
      </c>
      <c r="B128" t="s">
        <v>294</v>
      </c>
      <c r="C128" s="7">
        <v>44710</v>
      </c>
      <c r="D128" t="s">
        <v>56</v>
      </c>
      <c r="E128" s="16" t="s">
        <v>356</v>
      </c>
      <c r="F128">
        <v>75</v>
      </c>
      <c r="G128" s="7">
        <v>44715</v>
      </c>
      <c r="H128" s="7">
        <v>44696</v>
      </c>
      <c r="I128"/>
    </row>
    <row r="129" spans="1:9" hidden="1" x14ac:dyDescent="0.25">
      <c r="A129" t="s">
        <v>115</v>
      </c>
      <c r="B129" t="s">
        <v>307</v>
      </c>
      <c r="C129" s="7">
        <v>44862</v>
      </c>
      <c r="D129" t="s">
        <v>48</v>
      </c>
      <c r="E129" s="16" t="s">
        <v>356</v>
      </c>
      <c r="F129">
        <v>500</v>
      </c>
      <c r="G129" s="7">
        <v>44872</v>
      </c>
      <c r="H129" s="7">
        <v>44849</v>
      </c>
      <c r="I129"/>
    </row>
    <row r="130" spans="1:9" hidden="1" x14ac:dyDescent="0.25">
      <c r="A130" t="s">
        <v>155</v>
      </c>
      <c r="B130" t="s">
        <v>319</v>
      </c>
      <c r="C130" s="7">
        <v>44619</v>
      </c>
      <c r="D130" t="s">
        <v>54</v>
      </c>
      <c r="E130" s="16" t="s">
        <v>357</v>
      </c>
      <c r="F130">
        <v>45</v>
      </c>
      <c r="G130" s="7">
        <v>44624</v>
      </c>
      <c r="H130" s="7">
        <v>44681</v>
      </c>
      <c r="I130"/>
    </row>
    <row r="131" spans="1:9" hidden="1" x14ac:dyDescent="0.25">
      <c r="A131" t="s">
        <v>200</v>
      </c>
      <c r="B131" t="s">
        <v>278</v>
      </c>
      <c r="C131" s="7">
        <v>44641</v>
      </c>
      <c r="D131" t="s">
        <v>55</v>
      </c>
      <c r="E131" s="16" t="s">
        <v>357</v>
      </c>
      <c r="F131">
        <v>175</v>
      </c>
      <c r="G131" s="7">
        <v>44651</v>
      </c>
      <c r="H131" s="7">
        <v>44592</v>
      </c>
      <c r="I131"/>
    </row>
    <row r="132" spans="1:9" hidden="1" x14ac:dyDescent="0.25">
      <c r="A132" t="s">
        <v>215</v>
      </c>
      <c r="B132" t="s">
        <v>291</v>
      </c>
      <c r="C132" s="7">
        <v>44687</v>
      </c>
      <c r="D132" t="s">
        <v>56</v>
      </c>
      <c r="E132" s="16" t="s">
        <v>357</v>
      </c>
      <c r="F132">
        <v>400</v>
      </c>
      <c r="G132" s="7">
        <v>44693</v>
      </c>
      <c r="H132" s="7">
        <v>44592</v>
      </c>
      <c r="I132"/>
    </row>
    <row r="133" spans="1:9" hidden="1" x14ac:dyDescent="0.25">
      <c r="A133" t="s">
        <v>125</v>
      </c>
      <c r="B133" t="s">
        <v>270</v>
      </c>
      <c r="C133" s="7">
        <v>44697</v>
      </c>
      <c r="D133" t="s">
        <v>45</v>
      </c>
      <c r="E133" s="16" t="s">
        <v>357</v>
      </c>
      <c r="F133">
        <v>300</v>
      </c>
      <c r="G133" s="7">
        <v>44703</v>
      </c>
      <c r="H133" s="7">
        <v>44788</v>
      </c>
      <c r="I133"/>
    </row>
    <row r="134" spans="1:9" hidden="1" x14ac:dyDescent="0.25">
      <c r="A134" t="s">
        <v>131</v>
      </c>
      <c r="B134" t="s">
        <v>287</v>
      </c>
      <c r="C134" s="7">
        <v>44699</v>
      </c>
      <c r="D134" t="s">
        <v>320</v>
      </c>
      <c r="E134" s="16" t="s">
        <v>357</v>
      </c>
      <c r="F134">
        <v>400</v>
      </c>
      <c r="G134" s="7">
        <v>44706</v>
      </c>
      <c r="H134" s="7">
        <v>44757</v>
      </c>
      <c r="I134"/>
    </row>
    <row r="135" spans="1:9" hidden="1" x14ac:dyDescent="0.25">
      <c r="A135" t="s">
        <v>176</v>
      </c>
      <c r="B135" t="s">
        <v>267</v>
      </c>
      <c r="C135" s="7">
        <v>44705</v>
      </c>
      <c r="D135" t="s">
        <v>46</v>
      </c>
      <c r="E135" s="16" t="s">
        <v>357</v>
      </c>
      <c r="F135">
        <v>450</v>
      </c>
      <c r="G135" s="7">
        <v>44711</v>
      </c>
      <c r="H135" s="7">
        <v>44834</v>
      </c>
      <c r="I135"/>
    </row>
    <row r="136" spans="1:9" hidden="1" x14ac:dyDescent="0.25">
      <c r="A136" t="s">
        <v>123</v>
      </c>
      <c r="B136" t="s">
        <v>284</v>
      </c>
      <c r="C136" s="7">
        <v>44861</v>
      </c>
      <c r="D136" t="s">
        <v>48</v>
      </c>
      <c r="E136" s="16" t="s">
        <v>357</v>
      </c>
      <c r="F136">
        <v>400</v>
      </c>
      <c r="G136" s="7">
        <v>44873</v>
      </c>
      <c r="I136"/>
    </row>
    <row r="137" spans="1:9" hidden="1" x14ac:dyDescent="0.25">
      <c r="A137" t="s">
        <v>145</v>
      </c>
      <c r="B137" t="s">
        <v>290</v>
      </c>
      <c r="C137" s="7">
        <v>44620</v>
      </c>
      <c r="D137" t="s">
        <v>54</v>
      </c>
      <c r="E137" s="16" t="s">
        <v>358</v>
      </c>
      <c r="F137">
        <v>15</v>
      </c>
      <c r="G137" s="7">
        <v>44628</v>
      </c>
      <c r="H137" s="7">
        <v>44696</v>
      </c>
      <c r="I137"/>
    </row>
    <row r="138" spans="1:9" hidden="1" x14ac:dyDescent="0.25">
      <c r="A138" t="s">
        <v>112</v>
      </c>
      <c r="B138" t="s">
        <v>270</v>
      </c>
      <c r="C138" s="7">
        <v>44642</v>
      </c>
      <c r="D138" t="s">
        <v>55</v>
      </c>
      <c r="E138" s="16" t="s">
        <v>358</v>
      </c>
      <c r="F138">
        <v>150</v>
      </c>
      <c r="G138" s="7">
        <v>44647</v>
      </c>
      <c r="H138" s="7">
        <v>44592</v>
      </c>
      <c r="I138"/>
    </row>
    <row r="139" spans="1:9" hidden="1" x14ac:dyDescent="0.25">
      <c r="A139" t="s">
        <v>95</v>
      </c>
      <c r="B139" t="s">
        <v>292</v>
      </c>
      <c r="C139" s="7">
        <v>44690</v>
      </c>
      <c r="D139" t="s">
        <v>56</v>
      </c>
      <c r="E139" s="16" t="s">
        <v>358</v>
      </c>
      <c r="F139">
        <v>150</v>
      </c>
      <c r="G139" s="7">
        <v>44695</v>
      </c>
      <c r="H139" s="7">
        <v>44651</v>
      </c>
      <c r="I139"/>
    </row>
    <row r="140" spans="1:9" hidden="1" x14ac:dyDescent="0.25">
      <c r="A140" t="s">
        <v>175</v>
      </c>
      <c r="B140" t="s">
        <v>282</v>
      </c>
      <c r="C140" s="7">
        <v>44694</v>
      </c>
      <c r="D140" t="s">
        <v>45</v>
      </c>
      <c r="E140" s="16" t="s">
        <v>358</v>
      </c>
      <c r="F140">
        <v>340</v>
      </c>
      <c r="G140" s="7">
        <v>44699</v>
      </c>
      <c r="H140" s="7">
        <v>44696</v>
      </c>
      <c r="I140"/>
    </row>
    <row r="141" spans="1:9" hidden="1" x14ac:dyDescent="0.25">
      <c r="A141" t="s">
        <v>116</v>
      </c>
      <c r="B141" t="s">
        <v>291</v>
      </c>
      <c r="C141" s="7">
        <v>44694</v>
      </c>
      <c r="D141" t="s">
        <v>320</v>
      </c>
      <c r="E141" s="16" t="s">
        <v>358</v>
      </c>
      <c r="F141">
        <v>450</v>
      </c>
      <c r="G141" s="7">
        <v>44698</v>
      </c>
      <c r="H141" s="7">
        <v>44757</v>
      </c>
      <c r="I141"/>
    </row>
    <row r="142" spans="1:9" hidden="1" x14ac:dyDescent="0.25">
      <c r="A142" t="s">
        <v>129</v>
      </c>
      <c r="B142" t="s">
        <v>281</v>
      </c>
      <c r="C142" s="7">
        <v>44698</v>
      </c>
      <c r="D142" t="s">
        <v>46</v>
      </c>
      <c r="E142" s="16" t="s">
        <v>358</v>
      </c>
      <c r="F142">
        <v>500</v>
      </c>
      <c r="G142" s="7">
        <v>44704</v>
      </c>
      <c r="H142" s="7">
        <v>44666</v>
      </c>
      <c r="I142"/>
    </row>
    <row r="143" spans="1:9" hidden="1" x14ac:dyDescent="0.25">
      <c r="A143" t="s">
        <v>201</v>
      </c>
      <c r="B143" t="s">
        <v>319</v>
      </c>
      <c r="C143" s="7">
        <v>44623</v>
      </c>
      <c r="D143" t="s">
        <v>54</v>
      </c>
      <c r="E143" s="16" t="s">
        <v>361</v>
      </c>
      <c r="F143">
        <v>20</v>
      </c>
      <c r="G143" s="7">
        <v>44629</v>
      </c>
      <c r="H143" s="7">
        <v>44635</v>
      </c>
      <c r="I143"/>
    </row>
    <row r="144" spans="1:9" hidden="1" x14ac:dyDescent="0.25">
      <c r="A144" t="s">
        <v>212</v>
      </c>
      <c r="B144" t="s">
        <v>280</v>
      </c>
      <c r="C144" s="7">
        <v>44642</v>
      </c>
      <c r="D144" t="s">
        <v>55</v>
      </c>
      <c r="E144" s="16" t="s">
        <v>361</v>
      </c>
      <c r="F144">
        <v>125</v>
      </c>
      <c r="G144" s="7">
        <v>44648</v>
      </c>
      <c r="H144" s="7">
        <v>44599</v>
      </c>
      <c r="I144"/>
    </row>
    <row r="145" spans="1:9" hidden="1" x14ac:dyDescent="0.25">
      <c r="A145" t="s">
        <v>188</v>
      </c>
      <c r="B145" t="s">
        <v>297</v>
      </c>
      <c r="C145" s="7">
        <v>44684</v>
      </c>
      <c r="D145" t="s">
        <v>320</v>
      </c>
      <c r="E145" s="16" t="s">
        <v>361</v>
      </c>
      <c r="F145">
        <v>350</v>
      </c>
      <c r="G145" s="7">
        <v>44689</v>
      </c>
      <c r="H145" s="7">
        <v>44727</v>
      </c>
      <c r="I145"/>
    </row>
    <row r="146" spans="1:9" hidden="1" x14ac:dyDescent="0.25">
      <c r="A146" t="s">
        <v>78</v>
      </c>
      <c r="B146" t="s">
        <v>290</v>
      </c>
      <c r="C146" s="7">
        <v>44688</v>
      </c>
      <c r="D146" t="s">
        <v>45</v>
      </c>
      <c r="E146" s="16" t="s">
        <v>361</v>
      </c>
      <c r="F146">
        <v>250</v>
      </c>
      <c r="G146" s="7">
        <v>44694</v>
      </c>
      <c r="H146" s="7">
        <v>44592</v>
      </c>
      <c r="I146"/>
    </row>
    <row r="147" spans="1:9" hidden="1" x14ac:dyDescent="0.25">
      <c r="A147" t="s">
        <v>136</v>
      </c>
      <c r="B147" t="s">
        <v>294</v>
      </c>
      <c r="C147" s="7">
        <v>44700</v>
      </c>
      <c r="D147" t="s">
        <v>56</v>
      </c>
      <c r="E147" s="16" t="s">
        <v>361</v>
      </c>
      <c r="F147">
        <v>250</v>
      </c>
      <c r="G147" s="7">
        <v>44710</v>
      </c>
      <c r="H147" s="7">
        <v>44803</v>
      </c>
      <c r="I147"/>
    </row>
    <row r="148" spans="1:9" hidden="1" x14ac:dyDescent="0.25">
      <c r="A148" t="s">
        <v>153</v>
      </c>
      <c r="B148" t="s">
        <v>287</v>
      </c>
      <c r="C148" s="7">
        <v>44703</v>
      </c>
      <c r="D148" t="s">
        <v>46</v>
      </c>
      <c r="E148" s="16" t="s">
        <v>361</v>
      </c>
      <c r="F148">
        <v>300</v>
      </c>
      <c r="G148" s="7">
        <v>44710</v>
      </c>
      <c r="H148" s="7">
        <v>44773</v>
      </c>
      <c r="I148"/>
    </row>
    <row r="149" spans="1:9" hidden="1" x14ac:dyDescent="0.25">
      <c r="A149" t="s">
        <v>196</v>
      </c>
      <c r="B149" t="s">
        <v>319</v>
      </c>
      <c r="C149" s="7">
        <v>44625</v>
      </c>
      <c r="D149" t="s">
        <v>54</v>
      </c>
      <c r="E149" s="16" t="s">
        <v>362</v>
      </c>
      <c r="F149">
        <v>65</v>
      </c>
      <c r="G149" s="7">
        <v>44630</v>
      </c>
      <c r="H149" s="7">
        <v>44696</v>
      </c>
      <c r="I149"/>
    </row>
    <row r="150" spans="1:9" hidden="1" x14ac:dyDescent="0.25">
      <c r="A150" t="s">
        <v>63</v>
      </c>
      <c r="B150" t="s">
        <v>273</v>
      </c>
      <c r="C150" s="7">
        <v>44644</v>
      </c>
      <c r="D150" t="s">
        <v>55</v>
      </c>
      <c r="E150" s="16" t="s">
        <v>362</v>
      </c>
      <c r="F150">
        <v>60</v>
      </c>
      <c r="G150" s="7">
        <v>44651</v>
      </c>
      <c r="H150" s="7">
        <v>44711</v>
      </c>
      <c r="I150"/>
    </row>
    <row r="151" spans="1:9" hidden="1" x14ac:dyDescent="0.25">
      <c r="A151" t="s">
        <v>182</v>
      </c>
      <c r="B151" t="s">
        <v>269</v>
      </c>
      <c r="C151" s="7">
        <v>44687</v>
      </c>
      <c r="D151" t="s">
        <v>46</v>
      </c>
      <c r="E151" s="16" t="s">
        <v>362</v>
      </c>
      <c r="F151">
        <v>300</v>
      </c>
      <c r="G151" s="7">
        <v>44692</v>
      </c>
      <c r="H151" s="7">
        <v>44592</v>
      </c>
      <c r="I151"/>
    </row>
    <row r="152" spans="1:9" hidden="1" x14ac:dyDescent="0.25">
      <c r="A152" t="s">
        <v>247</v>
      </c>
      <c r="B152" t="s">
        <v>277</v>
      </c>
      <c r="C152" s="7">
        <v>44689</v>
      </c>
      <c r="D152" t="s">
        <v>45</v>
      </c>
      <c r="E152" s="16" t="s">
        <v>362</v>
      </c>
      <c r="F152">
        <v>400</v>
      </c>
      <c r="G152" s="7">
        <v>44695</v>
      </c>
      <c r="H152" s="7">
        <v>44607</v>
      </c>
      <c r="I152"/>
    </row>
    <row r="153" spans="1:9" hidden="1" x14ac:dyDescent="0.25">
      <c r="A153" t="s">
        <v>104</v>
      </c>
      <c r="B153" t="s">
        <v>273</v>
      </c>
      <c r="C153" s="7">
        <v>44690</v>
      </c>
      <c r="D153" t="s">
        <v>320</v>
      </c>
      <c r="E153" s="16" t="s">
        <v>362</v>
      </c>
      <c r="F153">
        <v>400</v>
      </c>
      <c r="G153" s="7">
        <v>44696</v>
      </c>
      <c r="H153" s="7">
        <v>44674</v>
      </c>
      <c r="I153"/>
    </row>
    <row r="154" spans="1:9" hidden="1" x14ac:dyDescent="0.25">
      <c r="A154" t="s">
        <v>229</v>
      </c>
      <c r="B154" t="s">
        <v>267</v>
      </c>
      <c r="C154" s="7">
        <v>44710</v>
      </c>
      <c r="D154" t="s">
        <v>56</v>
      </c>
      <c r="E154" s="16" t="s">
        <v>362</v>
      </c>
      <c r="F154">
        <v>125</v>
      </c>
      <c r="G154" s="7">
        <v>44716</v>
      </c>
      <c r="H154" s="7">
        <v>44773</v>
      </c>
      <c r="I154"/>
    </row>
    <row r="155" spans="1:9" hidden="1" x14ac:dyDescent="0.25">
      <c r="A155" t="s">
        <v>178</v>
      </c>
      <c r="B155" t="s">
        <v>274</v>
      </c>
      <c r="C155" s="7">
        <v>44631</v>
      </c>
      <c r="D155" t="s">
        <v>54</v>
      </c>
      <c r="E155" s="16" t="s">
        <v>363</v>
      </c>
      <c r="F155">
        <v>60</v>
      </c>
      <c r="G155" s="7">
        <v>44635</v>
      </c>
      <c r="H155" s="7">
        <v>44696</v>
      </c>
      <c r="I155"/>
    </row>
    <row r="156" spans="1:9" hidden="1" x14ac:dyDescent="0.25">
      <c r="A156" t="s">
        <v>60</v>
      </c>
      <c r="B156" t="s">
        <v>283</v>
      </c>
      <c r="C156" s="7">
        <v>44647</v>
      </c>
      <c r="D156" t="s">
        <v>55</v>
      </c>
      <c r="E156" s="16" t="s">
        <v>363</v>
      </c>
      <c r="F156">
        <v>100</v>
      </c>
      <c r="G156" s="7">
        <v>44653</v>
      </c>
      <c r="H156" s="7">
        <v>44742</v>
      </c>
      <c r="I156"/>
    </row>
    <row r="157" spans="1:9" hidden="1" x14ac:dyDescent="0.25">
      <c r="A157" t="s">
        <v>263</v>
      </c>
      <c r="B157" t="s">
        <v>284</v>
      </c>
      <c r="C157" s="7">
        <v>44686</v>
      </c>
      <c r="D157" t="s">
        <v>320</v>
      </c>
      <c r="E157" s="16" t="s">
        <v>363</v>
      </c>
      <c r="F157">
        <v>500</v>
      </c>
      <c r="G157" s="7">
        <v>44692</v>
      </c>
      <c r="H157" s="7">
        <v>44788</v>
      </c>
      <c r="I157"/>
    </row>
    <row r="158" spans="1:9" hidden="1" x14ac:dyDescent="0.25">
      <c r="A158" t="s">
        <v>244</v>
      </c>
      <c r="B158" t="s">
        <v>283</v>
      </c>
      <c r="C158" s="7">
        <v>44711</v>
      </c>
      <c r="D158" t="s">
        <v>46</v>
      </c>
      <c r="E158" s="16" t="s">
        <v>363</v>
      </c>
      <c r="F158">
        <v>450</v>
      </c>
      <c r="G158" s="7">
        <v>44717</v>
      </c>
      <c r="H158" s="7">
        <v>44773</v>
      </c>
      <c r="I158"/>
    </row>
    <row r="159" spans="1:9" hidden="1" x14ac:dyDescent="0.25">
      <c r="A159" t="s">
        <v>183</v>
      </c>
      <c r="B159" t="s">
        <v>277</v>
      </c>
      <c r="C159" s="7">
        <v>44713</v>
      </c>
      <c r="D159" t="s">
        <v>56</v>
      </c>
      <c r="E159" s="16" t="s">
        <v>363</v>
      </c>
      <c r="F159">
        <v>75</v>
      </c>
      <c r="G159" s="7">
        <v>44719</v>
      </c>
      <c r="H159" s="7">
        <v>44834</v>
      </c>
      <c r="I159"/>
    </row>
    <row r="160" spans="1:9" hidden="1" x14ac:dyDescent="0.25">
      <c r="A160" t="s">
        <v>113</v>
      </c>
      <c r="B160" t="s">
        <v>284</v>
      </c>
      <c r="C160" s="7">
        <v>44732</v>
      </c>
      <c r="D160" t="s">
        <v>45</v>
      </c>
      <c r="E160" s="16" t="s">
        <v>363</v>
      </c>
      <c r="F160">
        <v>300</v>
      </c>
      <c r="G160" s="7">
        <v>44738</v>
      </c>
      <c r="H160" s="7">
        <v>44788</v>
      </c>
      <c r="I160"/>
    </row>
    <row r="161" spans="1:9" hidden="1" x14ac:dyDescent="0.25">
      <c r="A161" t="s">
        <v>176</v>
      </c>
      <c r="B161" t="s">
        <v>281</v>
      </c>
      <c r="C161" s="7">
        <v>44632</v>
      </c>
      <c r="D161" t="s">
        <v>54</v>
      </c>
      <c r="E161" s="16" t="s">
        <v>365</v>
      </c>
      <c r="F161">
        <v>25</v>
      </c>
      <c r="G161" s="7">
        <v>44637</v>
      </c>
      <c r="H161" s="7">
        <v>44635</v>
      </c>
      <c r="I161"/>
    </row>
    <row r="162" spans="1:9" hidden="1" x14ac:dyDescent="0.25">
      <c r="A162" t="s">
        <v>61</v>
      </c>
      <c r="B162" t="s">
        <v>268</v>
      </c>
      <c r="C162" s="7">
        <v>44659</v>
      </c>
      <c r="D162" t="s">
        <v>55</v>
      </c>
      <c r="E162" s="16" t="s">
        <v>365</v>
      </c>
      <c r="F162">
        <v>175</v>
      </c>
      <c r="G162" s="7">
        <v>44663</v>
      </c>
      <c r="H162" s="7">
        <v>44711</v>
      </c>
      <c r="I162"/>
    </row>
    <row r="163" spans="1:9" hidden="1" x14ac:dyDescent="0.25">
      <c r="A163" t="s">
        <v>224</v>
      </c>
      <c r="B163" t="s">
        <v>280</v>
      </c>
      <c r="C163" s="7">
        <v>44687</v>
      </c>
      <c r="D163" t="s">
        <v>320</v>
      </c>
      <c r="E163" s="16" t="s">
        <v>365</v>
      </c>
      <c r="F163">
        <v>340</v>
      </c>
      <c r="G163" s="7">
        <v>44691</v>
      </c>
      <c r="H163" s="7">
        <v>44591</v>
      </c>
      <c r="I163"/>
    </row>
    <row r="164" spans="1:9" hidden="1" x14ac:dyDescent="0.25">
      <c r="A164" t="s">
        <v>164</v>
      </c>
      <c r="B164" t="s">
        <v>286</v>
      </c>
      <c r="C164" s="7">
        <v>44728</v>
      </c>
      <c r="D164" t="s">
        <v>56</v>
      </c>
      <c r="E164" s="16" t="s">
        <v>365</v>
      </c>
      <c r="F164">
        <v>125</v>
      </c>
      <c r="G164" s="7">
        <v>44734</v>
      </c>
      <c r="H164" s="7">
        <v>44696</v>
      </c>
      <c r="I164"/>
    </row>
    <row r="165" spans="1:9" hidden="1" x14ac:dyDescent="0.25">
      <c r="A165" t="s">
        <v>169</v>
      </c>
      <c r="B165" t="s">
        <v>283</v>
      </c>
      <c r="C165" s="7">
        <v>44728</v>
      </c>
      <c r="D165" t="s">
        <v>46</v>
      </c>
      <c r="E165" s="16" t="s">
        <v>365</v>
      </c>
      <c r="F165">
        <v>125</v>
      </c>
      <c r="G165" s="7">
        <v>44734</v>
      </c>
      <c r="H165" s="7">
        <v>44727</v>
      </c>
      <c r="I165"/>
    </row>
    <row r="166" spans="1:9" hidden="1" x14ac:dyDescent="0.25">
      <c r="A166" t="s">
        <v>256</v>
      </c>
      <c r="B166" t="s">
        <v>291</v>
      </c>
      <c r="C166" s="7">
        <v>44741</v>
      </c>
      <c r="D166" t="s">
        <v>45</v>
      </c>
      <c r="E166" s="16" t="s">
        <v>365</v>
      </c>
      <c r="F166">
        <v>100</v>
      </c>
      <c r="G166" s="7">
        <v>44749</v>
      </c>
      <c r="H166" s="7">
        <v>44803</v>
      </c>
      <c r="I166"/>
    </row>
    <row r="167" spans="1:9" hidden="1" x14ac:dyDescent="0.25">
      <c r="A167" t="s">
        <v>138</v>
      </c>
      <c r="B167" t="s">
        <v>283</v>
      </c>
      <c r="C167" s="7">
        <v>44632</v>
      </c>
      <c r="D167" t="s">
        <v>54</v>
      </c>
      <c r="E167" s="16" t="s">
        <v>364</v>
      </c>
      <c r="F167">
        <v>30</v>
      </c>
      <c r="G167" s="7">
        <v>44638</v>
      </c>
      <c r="H167" s="7">
        <v>37298</v>
      </c>
      <c r="I167"/>
    </row>
    <row r="168" spans="1:9" hidden="1" x14ac:dyDescent="0.25">
      <c r="A168" t="s">
        <v>179</v>
      </c>
      <c r="B168" t="s">
        <v>292</v>
      </c>
      <c r="C168" s="7">
        <v>44656</v>
      </c>
      <c r="D168" t="s">
        <v>55</v>
      </c>
      <c r="E168" s="16" t="s">
        <v>364</v>
      </c>
      <c r="F168">
        <v>100</v>
      </c>
      <c r="G168" s="7">
        <v>44662</v>
      </c>
      <c r="H168" s="7">
        <v>44635</v>
      </c>
      <c r="I168"/>
    </row>
    <row r="169" spans="1:9" hidden="1" x14ac:dyDescent="0.25">
      <c r="A169" t="s">
        <v>122</v>
      </c>
      <c r="B169" t="s">
        <v>285</v>
      </c>
      <c r="C169" s="7">
        <v>44709</v>
      </c>
      <c r="D169" t="s">
        <v>320</v>
      </c>
      <c r="E169" s="16" t="s">
        <v>364</v>
      </c>
      <c r="F169">
        <v>200</v>
      </c>
      <c r="G169" s="7">
        <v>44718</v>
      </c>
      <c r="H169" s="7">
        <v>44819</v>
      </c>
      <c r="I169"/>
    </row>
    <row r="170" spans="1:9" hidden="1" x14ac:dyDescent="0.25">
      <c r="A170" t="s">
        <v>198</v>
      </c>
      <c r="B170" t="s">
        <v>307</v>
      </c>
      <c r="C170" s="7">
        <v>44714</v>
      </c>
      <c r="D170" t="s">
        <v>45</v>
      </c>
      <c r="E170" s="16" t="s">
        <v>364</v>
      </c>
      <c r="F170">
        <v>500</v>
      </c>
      <c r="G170" s="7">
        <v>44721</v>
      </c>
      <c r="H170" s="7">
        <v>44819</v>
      </c>
      <c r="I170"/>
    </row>
    <row r="171" spans="1:9" hidden="1" x14ac:dyDescent="0.25">
      <c r="A171" t="s">
        <v>180</v>
      </c>
      <c r="B171" t="s">
        <v>288</v>
      </c>
      <c r="C171" s="7">
        <v>44729</v>
      </c>
      <c r="D171" t="s">
        <v>56</v>
      </c>
      <c r="E171" s="16" t="s">
        <v>364</v>
      </c>
      <c r="F171">
        <v>400</v>
      </c>
      <c r="G171" s="7">
        <v>44736</v>
      </c>
      <c r="H171" s="7">
        <v>44788</v>
      </c>
      <c r="I171"/>
    </row>
    <row r="172" spans="1:9" hidden="1" x14ac:dyDescent="0.25">
      <c r="A172" t="s">
        <v>214</v>
      </c>
      <c r="B172" t="s">
        <v>281</v>
      </c>
      <c r="C172" s="7">
        <v>44735</v>
      </c>
      <c r="D172" t="s">
        <v>46</v>
      </c>
      <c r="E172" s="16" t="s">
        <v>364</v>
      </c>
      <c r="F172">
        <v>250</v>
      </c>
      <c r="G172" s="7">
        <v>44741</v>
      </c>
      <c r="H172" s="7">
        <v>44591</v>
      </c>
      <c r="I172"/>
    </row>
    <row r="173" spans="1:9" hidden="1" x14ac:dyDescent="0.25">
      <c r="A173" t="s">
        <v>158</v>
      </c>
      <c r="B173" t="s">
        <v>288</v>
      </c>
      <c r="C173" s="7">
        <v>44636</v>
      </c>
      <c r="D173" t="s">
        <v>54</v>
      </c>
      <c r="E173" s="16" t="s">
        <v>366</v>
      </c>
      <c r="F173">
        <v>40</v>
      </c>
      <c r="G173" s="7">
        <v>44642</v>
      </c>
      <c r="H173" s="7">
        <v>44711</v>
      </c>
      <c r="I173"/>
    </row>
    <row r="174" spans="1:9" hidden="1" x14ac:dyDescent="0.25">
      <c r="A174" t="s">
        <v>240</v>
      </c>
      <c r="B174" t="s">
        <v>58</v>
      </c>
      <c r="C174" s="7">
        <v>44659</v>
      </c>
      <c r="D174" t="s">
        <v>55</v>
      </c>
      <c r="E174" s="16" t="s">
        <v>366</v>
      </c>
      <c r="F174">
        <v>150</v>
      </c>
      <c r="G174" s="7">
        <v>44665</v>
      </c>
      <c r="H174" s="7">
        <v>44742</v>
      </c>
      <c r="I174"/>
    </row>
    <row r="175" spans="1:9" hidden="1" x14ac:dyDescent="0.25">
      <c r="A175" t="s">
        <v>189</v>
      </c>
      <c r="B175" t="s">
        <v>297</v>
      </c>
      <c r="C175" s="7">
        <v>44685</v>
      </c>
      <c r="D175" t="s">
        <v>320</v>
      </c>
      <c r="E175" s="16" t="s">
        <v>366</v>
      </c>
      <c r="F175">
        <v>365</v>
      </c>
      <c r="G175" s="7">
        <v>44693</v>
      </c>
      <c r="H175" s="7">
        <v>44757</v>
      </c>
      <c r="I175"/>
    </row>
    <row r="176" spans="1:9" hidden="1" x14ac:dyDescent="0.25">
      <c r="A176" t="s">
        <v>222</v>
      </c>
      <c r="B176" t="s">
        <v>291</v>
      </c>
      <c r="C176" s="7">
        <v>44726</v>
      </c>
      <c r="D176" t="s">
        <v>56</v>
      </c>
      <c r="E176" s="16" t="s">
        <v>366</v>
      </c>
      <c r="F176">
        <v>450</v>
      </c>
      <c r="G176" s="7">
        <v>44731</v>
      </c>
      <c r="H176" s="7">
        <v>44834</v>
      </c>
      <c r="I176"/>
    </row>
    <row r="177" spans="1:9" hidden="1" x14ac:dyDescent="0.25">
      <c r="A177" t="s">
        <v>219</v>
      </c>
      <c r="B177" t="s">
        <v>269</v>
      </c>
      <c r="C177" s="7">
        <v>44736</v>
      </c>
      <c r="D177" t="s">
        <v>46</v>
      </c>
      <c r="E177" s="16" t="s">
        <v>366</v>
      </c>
      <c r="F177">
        <v>350</v>
      </c>
      <c r="G177" s="7">
        <v>44743</v>
      </c>
      <c r="H177" s="7">
        <v>44607</v>
      </c>
      <c r="I177"/>
    </row>
    <row r="178" spans="1:9" hidden="1" x14ac:dyDescent="0.25">
      <c r="A178" t="s">
        <v>77</v>
      </c>
      <c r="B178" t="s">
        <v>306</v>
      </c>
      <c r="C178" s="7">
        <v>44748</v>
      </c>
      <c r="D178" t="s">
        <v>45</v>
      </c>
      <c r="E178" s="16" t="s">
        <v>366</v>
      </c>
      <c r="F178">
        <v>300</v>
      </c>
      <c r="G178" s="7">
        <v>44756</v>
      </c>
      <c r="H178" s="7">
        <v>44819</v>
      </c>
      <c r="I178"/>
    </row>
    <row r="179" spans="1:9" hidden="1" x14ac:dyDescent="0.25">
      <c r="A179" t="s">
        <v>171</v>
      </c>
      <c r="B179" t="s">
        <v>282</v>
      </c>
      <c r="C179" s="7">
        <v>44638</v>
      </c>
      <c r="D179" t="s">
        <v>54</v>
      </c>
      <c r="E179" s="16" t="s">
        <v>367</v>
      </c>
      <c r="F179">
        <v>30</v>
      </c>
      <c r="G179" s="7">
        <v>44643</v>
      </c>
      <c r="H179" s="7">
        <v>44576</v>
      </c>
      <c r="I179"/>
    </row>
    <row r="180" spans="1:9" hidden="1" x14ac:dyDescent="0.25">
      <c r="A180" t="s">
        <v>83</v>
      </c>
      <c r="B180" t="s">
        <v>265</v>
      </c>
      <c r="C180" s="7">
        <v>44674</v>
      </c>
      <c r="D180" t="s">
        <v>55</v>
      </c>
      <c r="E180" s="16" t="s">
        <v>367</v>
      </c>
      <c r="F180">
        <v>125</v>
      </c>
      <c r="G180" s="7">
        <v>44681</v>
      </c>
      <c r="H180" s="7">
        <v>44666</v>
      </c>
      <c r="I180"/>
    </row>
    <row r="181" spans="1:9" hidden="1" x14ac:dyDescent="0.25">
      <c r="A181" t="s">
        <v>170</v>
      </c>
      <c r="B181" t="s">
        <v>285</v>
      </c>
      <c r="C181" s="7">
        <v>44715</v>
      </c>
      <c r="D181" t="s">
        <v>320</v>
      </c>
      <c r="E181" s="16" t="s">
        <v>367</v>
      </c>
      <c r="F181">
        <v>125</v>
      </c>
      <c r="G181" s="7">
        <v>44721</v>
      </c>
      <c r="H181" s="7">
        <v>44727</v>
      </c>
      <c r="I181"/>
    </row>
    <row r="182" spans="1:9" hidden="1" x14ac:dyDescent="0.25">
      <c r="A182" t="s">
        <v>236</v>
      </c>
      <c r="B182" t="s">
        <v>294</v>
      </c>
      <c r="C182" s="7">
        <v>44737</v>
      </c>
      <c r="D182" t="s">
        <v>56</v>
      </c>
      <c r="E182" s="16" t="s">
        <v>367</v>
      </c>
      <c r="F182">
        <v>125</v>
      </c>
      <c r="G182" s="7">
        <v>44743</v>
      </c>
      <c r="H182" s="7">
        <v>44620</v>
      </c>
      <c r="I182"/>
    </row>
    <row r="183" spans="1:9" hidden="1" x14ac:dyDescent="0.25">
      <c r="A183" t="s">
        <v>139</v>
      </c>
      <c r="B183" t="s">
        <v>313</v>
      </c>
      <c r="C183" s="7">
        <v>44771</v>
      </c>
      <c r="D183" t="s">
        <v>45</v>
      </c>
      <c r="E183" s="16" t="s">
        <v>367</v>
      </c>
      <c r="F183">
        <v>450</v>
      </c>
      <c r="G183" s="7">
        <v>44780</v>
      </c>
      <c r="H183" s="7">
        <v>44727</v>
      </c>
      <c r="I183"/>
    </row>
    <row r="184" spans="1:9" hidden="1" x14ac:dyDescent="0.25">
      <c r="A184" t="s">
        <v>73</v>
      </c>
      <c r="B184" t="s">
        <v>308</v>
      </c>
      <c r="C184" s="7">
        <v>44772</v>
      </c>
      <c r="D184" t="s">
        <v>46</v>
      </c>
      <c r="E184" s="16" t="s">
        <v>367</v>
      </c>
      <c r="F184">
        <v>400</v>
      </c>
      <c r="G184" s="7">
        <v>44778</v>
      </c>
      <c r="H184" s="7">
        <v>44757</v>
      </c>
      <c r="I184"/>
    </row>
    <row r="185" spans="1:9" hidden="1" x14ac:dyDescent="0.25">
      <c r="A185" t="s">
        <v>85</v>
      </c>
      <c r="B185" t="s">
        <v>296</v>
      </c>
      <c r="C185" s="7">
        <v>44571</v>
      </c>
      <c r="D185" t="s">
        <v>55</v>
      </c>
      <c r="E185" s="16" t="s">
        <v>336</v>
      </c>
      <c r="F185">
        <v>86</v>
      </c>
      <c r="G185" s="7">
        <v>44577</v>
      </c>
      <c r="H185" s="7">
        <v>44635</v>
      </c>
      <c r="I185"/>
    </row>
    <row r="186" spans="1:9" hidden="1" x14ac:dyDescent="0.25">
      <c r="A186" t="s">
        <v>82</v>
      </c>
      <c r="B186" t="s">
        <v>287</v>
      </c>
      <c r="C186" s="7">
        <v>44572</v>
      </c>
      <c r="D186" t="s">
        <v>54</v>
      </c>
      <c r="E186" s="16" t="s">
        <v>336</v>
      </c>
      <c r="F186">
        <v>60</v>
      </c>
      <c r="G186" s="7">
        <v>44578</v>
      </c>
      <c r="H186" s="7">
        <v>44651</v>
      </c>
      <c r="I186"/>
    </row>
    <row r="187" spans="1:9" hidden="1" x14ac:dyDescent="0.25">
      <c r="A187" t="s">
        <v>98</v>
      </c>
      <c r="B187" t="s">
        <v>290</v>
      </c>
      <c r="C187" s="7">
        <v>44573</v>
      </c>
      <c r="D187" t="s">
        <v>56</v>
      </c>
      <c r="E187" s="16" t="s">
        <v>336</v>
      </c>
      <c r="F187">
        <v>135</v>
      </c>
      <c r="G187" s="7">
        <v>44579</v>
      </c>
      <c r="H187" s="7">
        <v>44742</v>
      </c>
      <c r="I187"/>
    </row>
    <row r="188" spans="1:9" hidden="1" x14ac:dyDescent="0.25">
      <c r="A188" t="s">
        <v>87</v>
      </c>
      <c r="B188" t="s">
        <v>318</v>
      </c>
      <c r="C188" s="7">
        <v>44573</v>
      </c>
      <c r="D188" t="s">
        <v>46</v>
      </c>
      <c r="E188" s="16" t="s">
        <v>336</v>
      </c>
      <c r="F188">
        <v>500</v>
      </c>
      <c r="G188" s="7">
        <v>44579</v>
      </c>
      <c r="H188" s="7">
        <v>44806</v>
      </c>
      <c r="I188"/>
    </row>
    <row r="189" spans="1:9" hidden="1" x14ac:dyDescent="0.25">
      <c r="A189" t="s">
        <v>133</v>
      </c>
      <c r="B189" t="s">
        <v>266</v>
      </c>
      <c r="C189" s="7">
        <v>44582</v>
      </c>
      <c r="D189" t="s">
        <v>48</v>
      </c>
      <c r="E189" s="16" t="s">
        <v>336</v>
      </c>
      <c r="F189">
        <v>250</v>
      </c>
      <c r="G189" s="7">
        <v>44593</v>
      </c>
      <c r="I189"/>
    </row>
    <row r="190" spans="1:9" hidden="1" x14ac:dyDescent="0.25">
      <c r="A190" t="s">
        <v>226</v>
      </c>
      <c r="B190" t="s">
        <v>312</v>
      </c>
      <c r="C190" s="7">
        <v>44583</v>
      </c>
      <c r="D190" t="s">
        <v>45</v>
      </c>
      <c r="E190" s="16" t="s">
        <v>336</v>
      </c>
      <c r="F190">
        <v>433</v>
      </c>
      <c r="G190" s="7">
        <v>44592</v>
      </c>
      <c r="H190" s="7">
        <v>44620</v>
      </c>
      <c r="I190"/>
    </row>
    <row r="191" spans="1:9" hidden="1" x14ac:dyDescent="0.25">
      <c r="A191" t="s">
        <v>241</v>
      </c>
      <c r="B191" t="s">
        <v>313</v>
      </c>
      <c r="C191" s="7">
        <v>44584</v>
      </c>
      <c r="D191" t="s">
        <v>320</v>
      </c>
      <c r="E191" s="16" t="s">
        <v>336</v>
      </c>
      <c r="F191">
        <v>500</v>
      </c>
      <c r="G191" s="7">
        <v>44590</v>
      </c>
      <c r="H191" s="7">
        <v>44651</v>
      </c>
      <c r="I191"/>
    </row>
    <row r="192" spans="1:9" hidden="1" x14ac:dyDescent="0.25">
      <c r="A192" t="s">
        <v>69</v>
      </c>
      <c r="B192" t="s">
        <v>276</v>
      </c>
      <c r="C192" s="7">
        <v>44667</v>
      </c>
      <c r="D192" t="s">
        <v>50</v>
      </c>
      <c r="E192" s="16" t="s">
        <v>336</v>
      </c>
      <c r="F192">
        <v>55</v>
      </c>
      <c r="G192" s="7">
        <v>44673</v>
      </c>
      <c r="H192" s="7">
        <v>44711</v>
      </c>
      <c r="I192"/>
    </row>
    <row r="193" spans="1:9" hidden="1" x14ac:dyDescent="0.25">
      <c r="A193" t="s">
        <v>197</v>
      </c>
      <c r="B193" t="s">
        <v>272</v>
      </c>
      <c r="C193" s="7">
        <v>44641</v>
      </c>
      <c r="D193" t="s">
        <v>54</v>
      </c>
      <c r="E193" s="16" t="s">
        <v>369</v>
      </c>
      <c r="F193">
        <v>35</v>
      </c>
      <c r="G193" s="7">
        <v>44648</v>
      </c>
      <c r="H193" s="7">
        <v>44592</v>
      </c>
      <c r="I193"/>
    </row>
    <row r="194" spans="1:9" hidden="1" x14ac:dyDescent="0.25">
      <c r="A194" t="s">
        <v>99</v>
      </c>
      <c r="B194" t="s">
        <v>267</v>
      </c>
      <c r="C194" s="7">
        <v>44653</v>
      </c>
      <c r="D194" t="s">
        <v>55</v>
      </c>
      <c r="E194" s="16" t="s">
        <v>369</v>
      </c>
      <c r="F194">
        <v>150</v>
      </c>
      <c r="G194" s="7">
        <v>44658</v>
      </c>
      <c r="H194" s="7">
        <v>44742</v>
      </c>
      <c r="I194"/>
    </row>
    <row r="195" spans="1:9" hidden="1" x14ac:dyDescent="0.25">
      <c r="A195" t="s">
        <v>202</v>
      </c>
      <c r="B195" t="s">
        <v>58</v>
      </c>
      <c r="C195" s="7">
        <v>44732</v>
      </c>
      <c r="D195" t="s">
        <v>56</v>
      </c>
      <c r="E195" s="16" t="s">
        <v>369</v>
      </c>
      <c r="F195">
        <v>150</v>
      </c>
      <c r="G195" s="7">
        <v>44737</v>
      </c>
      <c r="H195" s="7">
        <v>44865</v>
      </c>
      <c r="I195"/>
    </row>
    <row r="196" spans="1:9" hidden="1" x14ac:dyDescent="0.25">
      <c r="A196" t="s">
        <v>114</v>
      </c>
      <c r="B196" t="s">
        <v>319</v>
      </c>
      <c r="C196" s="7">
        <v>44741</v>
      </c>
      <c r="D196" t="s">
        <v>320</v>
      </c>
      <c r="E196" s="16" t="s">
        <v>369</v>
      </c>
      <c r="F196">
        <v>100</v>
      </c>
      <c r="G196" s="7">
        <v>44747</v>
      </c>
      <c r="H196" s="7">
        <v>44788</v>
      </c>
      <c r="I196"/>
    </row>
    <row r="197" spans="1:9" hidden="1" x14ac:dyDescent="0.25">
      <c r="A197" t="s">
        <v>141</v>
      </c>
      <c r="B197" t="s">
        <v>310</v>
      </c>
      <c r="C197" s="7">
        <v>44751</v>
      </c>
      <c r="D197" t="s">
        <v>46</v>
      </c>
      <c r="E197" s="16" t="s">
        <v>369</v>
      </c>
      <c r="F197">
        <v>250</v>
      </c>
      <c r="G197" s="7">
        <v>44755</v>
      </c>
      <c r="H197" s="7">
        <v>44819</v>
      </c>
      <c r="I197"/>
    </row>
    <row r="198" spans="1:9" hidden="1" x14ac:dyDescent="0.25">
      <c r="A198" t="s">
        <v>192</v>
      </c>
      <c r="B198" t="s">
        <v>319</v>
      </c>
      <c r="C198" s="7">
        <v>44755</v>
      </c>
      <c r="D198" t="s">
        <v>45</v>
      </c>
      <c r="E198" s="16" t="s">
        <v>369</v>
      </c>
      <c r="F198">
        <v>250</v>
      </c>
      <c r="G198" s="7">
        <v>44761</v>
      </c>
      <c r="H198" s="7">
        <v>44819</v>
      </c>
      <c r="I198"/>
    </row>
    <row r="199" spans="1:9" hidden="1" x14ac:dyDescent="0.25">
      <c r="A199" t="s">
        <v>100</v>
      </c>
      <c r="B199" t="s">
        <v>288</v>
      </c>
      <c r="C199" s="7">
        <v>44643</v>
      </c>
      <c r="D199" t="s">
        <v>54</v>
      </c>
      <c r="E199" s="16" t="s">
        <v>370</v>
      </c>
      <c r="F199">
        <v>30</v>
      </c>
      <c r="G199" s="7">
        <v>44648</v>
      </c>
      <c r="H199" s="7">
        <v>44635</v>
      </c>
      <c r="I199"/>
    </row>
    <row r="200" spans="1:9" hidden="1" x14ac:dyDescent="0.25">
      <c r="A200" t="s">
        <v>70</v>
      </c>
      <c r="B200" t="s">
        <v>273</v>
      </c>
      <c r="C200" s="7">
        <v>44668</v>
      </c>
      <c r="D200" t="s">
        <v>55</v>
      </c>
      <c r="E200" s="16" t="s">
        <v>370</v>
      </c>
      <c r="F200">
        <v>100</v>
      </c>
      <c r="G200" s="7">
        <v>44677</v>
      </c>
      <c r="H200" s="7">
        <v>44727</v>
      </c>
      <c r="I200"/>
    </row>
    <row r="201" spans="1:9" hidden="1" x14ac:dyDescent="0.25">
      <c r="A201" t="s">
        <v>92</v>
      </c>
      <c r="B201" t="s">
        <v>287</v>
      </c>
      <c r="C201" s="7">
        <v>44720</v>
      </c>
      <c r="D201" t="s">
        <v>320</v>
      </c>
      <c r="E201" s="16" t="s">
        <v>370</v>
      </c>
      <c r="F201">
        <v>400</v>
      </c>
      <c r="G201" s="7">
        <v>44725</v>
      </c>
      <c r="H201" s="7">
        <v>44696</v>
      </c>
      <c r="I201"/>
    </row>
    <row r="202" spans="1:9" hidden="1" x14ac:dyDescent="0.25">
      <c r="A202" t="s">
        <v>232</v>
      </c>
      <c r="B202" t="s">
        <v>310</v>
      </c>
      <c r="C202" s="7">
        <v>44720</v>
      </c>
      <c r="D202" t="s">
        <v>56</v>
      </c>
      <c r="E202" s="16" t="s">
        <v>370</v>
      </c>
      <c r="F202">
        <v>65</v>
      </c>
      <c r="G202" s="7">
        <v>44726</v>
      </c>
      <c r="H202" s="7">
        <v>44788</v>
      </c>
      <c r="I202"/>
    </row>
    <row r="203" spans="1:9" hidden="1" x14ac:dyDescent="0.25">
      <c r="A203" t="s">
        <v>221</v>
      </c>
      <c r="B203" t="s">
        <v>317</v>
      </c>
      <c r="C203" s="7">
        <v>44748</v>
      </c>
      <c r="D203" t="s">
        <v>46</v>
      </c>
      <c r="E203" s="16" t="s">
        <v>370</v>
      </c>
      <c r="F203">
        <v>350</v>
      </c>
      <c r="G203" s="7">
        <v>44754</v>
      </c>
      <c r="H203" s="7">
        <v>44803</v>
      </c>
      <c r="I203"/>
    </row>
    <row r="204" spans="1:9" hidden="1" x14ac:dyDescent="0.25">
      <c r="A204" t="s">
        <v>108</v>
      </c>
      <c r="B204" t="s">
        <v>283</v>
      </c>
      <c r="C204" s="7">
        <v>44755</v>
      </c>
      <c r="D204" t="s">
        <v>45</v>
      </c>
      <c r="E204" s="16" t="s">
        <v>370</v>
      </c>
      <c r="F204">
        <v>400</v>
      </c>
      <c r="G204" s="7">
        <v>44761</v>
      </c>
      <c r="H204" s="7">
        <v>44849</v>
      </c>
      <c r="I204"/>
    </row>
    <row r="205" spans="1:9" hidden="1" x14ac:dyDescent="0.25">
      <c r="A205" t="s">
        <v>202</v>
      </c>
      <c r="B205" t="s">
        <v>275</v>
      </c>
      <c r="C205" s="7">
        <v>44648</v>
      </c>
      <c r="D205" t="s">
        <v>54</v>
      </c>
      <c r="E205" s="16" t="s">
        <v>371</v>
      </c>
      <c r="F205">
        <v>45</v>
      </c>
      <c r="G205" s="7">
        <v>44654</v>
      </c>
      <c r="H205" s="7">
        <v>44727</v>
      </c>
      <c r="I205"/>
    </row>
    <row r="206" spans="1:9" hidden="1" x14ac:dyDescent="0.25">
      <c r="A206" t="s">
        <v>71</v>
      </c>
      <c r="B206" t="s">
        <v>274</v>
      </c>
      <c r="C206" s="7">
        <v>44670</v>
      </c>
      <c r="D206" t="s">
        <v>55</v>
      </c>
      <c r="E206" s="16" t="s">
        <v>371</v>
      </c>
      <c r="F206">
        <v>150</v>
      </c>
      <c r="G206" s="7">
        <v>44674</v>
      </c>
      <c r="H206" s="7">
        <v>44711</v>
      </c>
      <c r="I206"/>
    </row>
    <row r="207" spans="1:9" hidden="1" x14ac:dyDescent="0.25">
      <c r="A207" t="s">
        <v>61</v>
      </c>
      <c r="B207" t="s">
        <v>314</v>
      </c>
      <c r="C207" s="7">
        <v>44714</v>
      </c>
      <c r="D207" t="s">
        <v>56</v>
      </c>
      <c r="E207" s="16" t="s">
        <v>371</v>
      </c>
      <c r="F207">
        <v>150</v>
      </c>
      <c r="G207" s="7">
        <v>44719</v>
      </c>
      <c r="H207" s="7">
        <v>44736</v>
      </c>
      <c r="I207"/>
    </row>
    <row r="208" spans="1:9" hidden="1" x14ac:dyDescent="0.25">
      <c r="A208" t="s">
        <v>240</v>
      </c>
      <c r="B208" t="s">
        <v>304</v>
      </c>
      <c r="C208" s="7">
        <v>44737</v>
      </c>
      <c r="D208" t="s">
        <v>320</v>
      </c>
      <c r="E208" s="16" t="s">
        <v>371</v>
      </c>
      <c r="F208">
        <v>250</v>
      </c>
      <c r="G208" s="7">
        <v>44743</v>
      </c>
      <c r="H208" s="7">
        <v>44607</v>
      </c>
      <c r="I208"/>
    </row>
    <row r="209" spans="1:9" hidden="1" x14ac:dyDescent="0.25">
      <c r="A209" t="s">
        <v>157</v>
      </c>
      <c r="B209" t="s">
        <v>302</v>
      </c>
      <c r="C209" s="7">
        <v>44744</v>
      </c>
      <c r="D209" t="s">
        <v>46</v>
      </c>
      <c r="E209" s="16" t="s">
        <v>371</v>
      </c>
      <c r="F209">
        <v>400</v>
      </c>
      <c r="G209" s="7">
        <v>44750</v>
      </c>
      <c r="H209" s="7">
        <v>44727</v>
      </c>
      <c r="I209"/>
    </row>
    <row r="210" spans="1:9" hidden="1" x14ac:dyDescent="0.25">
      <c r="A210" t="s">
        <v>191</v>
      </c>
      <c r="B210" t="s">
        <v>284</v>
      </c>
      <c r="C210" s="7">
        <v>44800</v>
      </c>
      <c r="D210" t="s">
        <v>45</v>
      </c>
      <c r="E210" s="16" t="s">
        <v>371</v>
      </c>
      <c r="F210">
        <v>350</v>
      </c>
      <c r="G210" s="7">
        <v>44806</v>
      </c>
      <c r="H210" s="7">
        <v>44742</v>
      </c>
      <c r="I210"/>
    </row>
    <row r="211" spans="1:9" hidden="1" x14ac:dyDescent="0.25">
      <c r="A211" t="s">
        <v>194</v>
      </c>
      <c r="B211" t="s">
        <v>289</v>
      </c>
      <c r="C211" s="7">
        <v>44802</v>
      </c>
      <c r="D211" t="s">
        <v>46</v>
      </c>
      <c r="E211" s="16" t="s">
        <v>371</v>
      </c>
      <c r="F211">
        <v>250</v>
      </c>
      <c r="G211" s="7">
        <v>44809</v>
      </c>
      <c r="H211" s="7">
        <v>44742</v>
      </c>
      <c r="I211"/>
    </row>
    <row r="212" spans="1:9" x14ac:dyDescent="0.25">
      <c r="A212" t="s">
        <v>203</v>
      </c>
      <c r="B212" t="s">
        <v>289</v>
      </c>
      <c r="C212" s="7">
        <v>44725</v>
      </c>
      <c r="D212"/>
      <c r="E212" s="16" t="s">
        <v>402</v>
      </c>
      <c r="F212">
        <v>450</v>
      </c>
      <c r="G212" s="7">
        <v>44731</v>
      </c>
      <c r="H212" s="7">
        <v>44819</v>
      </c>
      <c r="I212"/>
    </row>
    <row r="213" spans="1:9" hidden="1" x14ac:dyDescent="0.25">
      <c r="A213" t="s">
        <v>219</v>
      </c>
      <c r="B213" t="s">
        <v>274</v>
      </c>
      <c r="C213" s="7">
        <v>44649</v>
      </c>
      <c r="D213" t="s">
        <v>54</v>
      </c>
      <c r="E213" s="16" t="s">
        <v>372</v>
      </c>
      <c r="F213">
        <v>50</v>
      </c>
      <c r="G213" s="7">
        <v>44655</v>
      </c>
      <c r="I213"/>
    </row>
    <row r="214" spans="1:9" hidden="1" x14ac:dyDescent="0.25">
      <c r="A214" t="s">
        <v>65</v>
      </c>
      <c r="B214" t="s">
        <v>284</v>
      </c>
      <c r="C214" s="7">
        <v>44666</v>
      </c>
      <c r="D214" t="s">
        <v>55</v>
      </c>
      <c r="E214" s="16" t="s">
        <v>372</v>
      </c>
      <c r="F214">
        <v>125</v>
      </c>
      <c r="G214" s="7">
        <v>44672</v>
      </c>
      <c r="H214" s="7">
        <v>44711</v>
      </c>
      <c r="I214"/>
    </row>
    <row r="215" spans="1:9" hidden="1" x14ac:dyDescent="0.25">
      <c r="A215" t="s">
        <v>107</v>
      </c>
      <c r="B215" t="s">
        <v>307</v>
      </c>
      <c r="C215" s="7">
        <v>44754</v>
      </c>
      <c r="D215" t="s">
        <v>56</v>
      </c>
      <c r="E215" s="16" t="s">
        <v>372</v>
      </c>
      <c r="F215">
        <v>115</v>
      </c>
      <c r="G215" s="7">
        <v>44759</v>
      </c>
      <c r="H215" s="7">
        <v>44819</v>
      </c>
      <c r="I215"/>
    </row>
    <row r="216" spans="1:9" hidden="1" x14ac:dyDescent="0.25">
      <c r="A216" t="s">
        <v>119</v>
      </c>
      <c r="B216" t="s">
        <v>301</v>
      </c>
      <c r="C216" s="7">
        <v>44757</v>
      </c>
      <c r="D216" t="s">
        <v>320</v>
      </c>
      <c r="E216" s="16" t="s">
        <v>372</v>
      </c>
      <c r="F216">
        <v>400</v>
      </c>
      <c r="G216" s="7">
        <v>44764</v>
      </c>
      <c r="H216" s="7">
        <v>44865</v>
      </c>
      <c r="I216"/>
    </row>
    <row r="217" spans="1:9" hidden="1" x14ac:dyDescent="0.25">
      <c r="A217" t="s">
        <v>189</v>
      </c>
      <c r="B217" t="s">
        <v>319</v>
      </c>
      <c r="C217" s="7">
        <v>44799</v>
      </c>
      <c r="D217" t="s">
        <v>45</v>
      </c>
      <c r="E217" s="16" t="s">
        <v>372</v>
      </c>
      <c r="F217">
        <v>400</v>
      </c>
      <c r="G217" s="7">
        <v>44806</v>
      </c>
      <c r="H217" s="7">
        <v>44849</v>
      </c>
      <c r="I217"/>
    </row>
    <row r="218" spans="1:9" hidden="1" x14ac:dyDescent="0.25">
      <c r="A218" t="s">
        <v>262</v>
      </c>
      <c r="B218" t="s">
        <v>58</v>
      </c>
      <c r="C218" s="7">
        <v>44804</v>
      </c>
      <c r="D218" t="s">
        <v>46</v>
      </c>
      <c r="E218" s="16" t="s">
        <v>372</v>
      </c>
      <c r="F218">
        <v>200</v>
      </c>
      <c r="G218" s="7">
        <v>44813</v>
      </c>
      <c r="H218" s="7">
        <v>44788</v>
      </c>
      <c r="I218"/>
    </row>
    <row r="219" spans="1:9" x14ac:dyDescent="0.25">
      <c r="A219" t="s">
        <v>177</v>
      </c>
      <c r="B219" t="s">
        <v>287</v>
      </c>
      <c r="C219" s="7">
        <v>44816</v>
      </c>
      <c r="D219"/>
      <c r="E219" s="16" t="s">
        <v>326</v>
      </c>
      <c r="F219">
        <v>300</v>
      </c>
      <c r="G219" s="7">
        <v>44821</v>
      </c>
      <c r="I219"/>
    </row>
    <row r="220" spans="1:9" hidden="1" x14ac:dyDescent="0.25">
      <c r="A220" t="s">
        <v>249</v>
      </c>
      <c r="B220" t="s">
        <v>265</v>
      </c>
      <c r="C220" s="7">
        <v>44649</v>
      </c>
      <c r="D220" t="s">
        <v>54</v>
      </c>
      <c r="E220" s="16" t="s">
        <v>373</v>
      </c>
      <c r="F220">
        <v>40</v>
      </c>
      <c r="G220" s="7">
        <v>44654</v>
      </c>
      <c r="H220" s="7">
        <v>44635</v>
      </c>
      <c r="I220"/>
    </row>
    <row r="221" spans="1:9" hidden="1" x14ac:dyDescent="0.25">
      <c r="A221" t="s">
        <v>113</v>
      </c>
      <c r="B221" t="s">
        <v>289</v>
      </c>
      <c r="C221" s="7">
        <v>44653</v>
      </c>
      <c r="D221" t="s">
        <v>55</v>
      </c>
      <c r="E221" s="16" t="s">
        <v>373</v>
      </c>
      <c r="F221">
        <v>175</v>
      </c>
      <c r="G221" s="7">
        <v>44659</v>
      </c>
      <c r="H221" s="7">
        <v>44711</v>
      </c>
      <c r="I221"/>
    </row>
    <row r="222" spans="1:9" hidden="1" x14ac:dyDescent="0.25">
      <c r="A222" t="s">
        <v>74</v>
      </c>
      <c r="B222" t="s">
        <v>268</v>
      </c>
      <c r="C222" s="7">
        <v>44743</v>
      </c>
      <c r="D222" t="s">
        <v>56</v>
      </c>
      <c r="E222" s="16" t="s">
        <v>373</v>
      </c>
      <c r="F222">
        <v>250</v>
      </c>
      <c r="G222" s="7">
        <v>44748</v>
      </c>
      <c r="H222" s="7">
        <v>44865</v>
      </c>
      <c r="I222"/>
    </row>
    <row r="223" spans="1:9" hidden="1" x14ac:dyDescent="0.25">
      <c r="A223" t="s">
        <v>156</v>
      </c>
      <c r="B223" t="s">
        <v>285</v>
      </c>
      <c r="C223" s="7">
        <v>44761</v>
      </c>
      <c r="D223" t="s">
        <v>320</v>
      </c>
      <c r="E223" s="16" t="s">
        <v>373</v>
      </c>
      <c r="F223">
        <v>450</v>
      </c>
      <c r="G223" s="7">
        <v>44766</v>
      </c>
      <c r="H223" s="7">
        <v>44819</v>
      </c>
      <c r="I223"/>
    </row>
    <row r="224" spans="1:9" hidden="1" x14ac:dyDescent="0.25">
      <c r="A224" t="s">
        <v>260</v>
      </c>
      <c r="B224" t="s">
        <v>288</v>
      </c>
      <c r="C224" s="7">
        <v>44780</v>
      </c>
      <c r="D224" t="s">
        <v>45</v>
      </c>
      <c r="E224" s="16" t="s">
        <v>373</v>
      </c>
      <c r="F224">
        <v>375</v>
      </c>
      <c r="G224" s="7">
        <v>44786</v>
      </c>
      <c r="H224" s="7">
        <v>44592</v>
      </c>
      <c r="I224"/>
    </row>
    <row r="225" spans="1:9" hidden="1" x14ac:dyDescent="0.25">
      <c r="A225" t="s">
        <v>187</v>
      </c>
      <c r="B225" t="s">
        <v>277</v>
      </c>
      <c r="C225" s="7">
        <v>44783</v>
      </c>
      <c r="D225" t="s">
        <v>46</v>
      </c>
      <c r="E225" s="16" t="s">
        <v>373</v>
      </c>
      <c r="F225">
        <v>400</v>
      </c>
      <c r="G225" s="7">
        <v>44793</v>
      </c>
      <c r="H225" s="7">
        <v>44651</v>
      </c>
      <c r="I225"/>
    </row>
    <row r="226" spans="1:9" x14ac:dyDescent="0.25">
      <c r="A226" t="s">
        <v>83</v>
      </c>
      <c r="B226" t="s">
        <v>286</v>
      </c>
      <c r="C226" s="7">
        <v>44762</v>
      </c>
      <c r="D226"/>
      <c r="E226" s="16" t="s">
        <v>410</v>
      </c>
      <c r="F226">
        <v>500</v>
      </c>
      <c r="G226" s="7">
        <v>44770</v>
      </c>
      <c r="H226" s="7">
        <v>44865</v>
      </c>
      <c r="I226"/>
    </row>
    <row r="227" spans="1:9" hidden="1" x14ac:dyDescent="0.25">
      <c r="A227" t="s">
        <v>84</v>
      </c>
      <c r="B227" t="s">
        <v>286</v>
      </c>
      <c r="C227" s="7">
        <v>44676</v>
      </c>
      <c r="D227" t="s">
        <v>54</v>
      </c>
      <c r="E227" s="16" t="s">
        <v>377</v>
      </c>
      <c r="F227">
        <v>45</v>
      </c>
      <c r="G227" s="7">
        <v>44682</v>
      </c>
      <c r="H227" s="7">
        <v>44651</v>
      </c>
      <c r="I227"/>
    </row>
    <row r="228" spans="1:9" hidden="1" x14ac:dyDescent="0.25">
      <c r="A228" t="s">
        <v>143</v>
      </c>
      <c r="B228" t="s">
        <v>281</v>
      </c>
      <c r="C228" s="7">
        <v>44701</v>
      </c>
      <c r="D228" t="s">
        <v>55</v>
      </c>
      <c r="E228" s="16" t="s">
        <v>377</v>
      </c>
      <c r="F228">
        <v>60</v>
      </c>
      <c r="G228" s="7">
        <v>44707</v>
      </c>
      <c r="H228" s="7">
        <v>44736</v>
      </c>
      <c r="I228"/>
    </row>
    <row r="229" spans="1:9" hidden="1" x14ac:dyDescent="0.25">
      <c r="A229" t="s">
        <v>181</v>
      </c>
      <c r="B229" t="s">
        <v>316</v>
      </c>
      <c r="C229" s="7">
        <v>44748</v>
      </c>
      <c r="D229" t="s">
        <v>320</v>
      </c>
      <c r="E229" s="16" t="s">
        <v>377</v>
      </c>
      <c r="F229">
        <v>350</v>
      </c>
      <c r="G229" s="7">
        <v>44753</v>
      </c>
      <c r="H229" s="7">
        <v>44865</v>
      </c>
      <c r="I229"/>
    </row>
    <row r="230" spans="1:9" hidden="1" x14ac:dyDescent="0.25">
      <c r="A230" t="s">
        <v>247</v>
      </c>
      <c r="B230" t="s">
        <v>274</v>
      </c>
      <c r="C230" s="7">
        <v>44753</v>
      </c>
      <c r="D230" t="s">
        <v>56</v>
      </c>
      <c r="E230" s="16" t="s">
        <v>377</v>
      </c>
      <c r="F230">
        <v>100</v>
      </c>
      <c r="G230" s="7">
        <v>44763</v>
      </c>
      <c r="H230" s="7">
        <v>44849</v>
      </c>
      <c r="I230"/>
    </row>
    <row r="231" spans="1:9" hidden="1" x14ac:dyDescent="0.25">
      <c r="A231" t="s">
        <v>94</v>
      </c>
      <c r="B231" t="s">
        <v>279</v>
      </c>
      <c r="C231" s="7">
        <v>44782</v>
      </c>
      <c r="D231" t="s">
        <v>46</v>
      </c>
      <c r="E231" s="16" t="s">
        <v>377</v>
      </c>
      <c r="F231">
        <v>300</v>
      </c>
      <c r="G231" s="7">
        <v>44789</v>
      </c>
      <c r="H231" s="7">
        <v>44591</v>
      </c>
      <c r="I231"/>
    </row>
    <row r="232" spans="1:9" hidden="1" x14ac:dyDescent="0.25">
      <c r="A232" t="s">
        <v>225</v>
      </c>
      <c r="B232" t="s">
        <v>293</v>
      </c>
      <c r="C232" s="7">
        <v>44800</v>
      </c>
      <c r="D232" t="s">
        <v>45</v>
      </c>
      <c r="E232" s="16" t="s">
        <v>377</v>
      </c>
      <c r="F232">
        <v>200</v>
      </c>
      <c r="G232" s="7">
        <v>44806</v>
      </c>
      <c r="H232" s="7">
        <v>44607</v>
      </c>
      <c r="I232"/>
    </row>
    <row r="233" spans="1:9" x14ac:dyDescent="0.25">
      <c r="A233" t="s">
        <v>59</v>
      </c>
      <c r="B233" t="s">
        <v>276</v>
      </c>
      <c r="C233" s="7">
        <v>44723</v>
      </c>
      <c r="D233"/>
      <c r="E233" s="16" t="s">
        <v>323</v>
      </c>
      <c r="F233">
        <v>500</v>
      </c>
      <c r="G233" s="7">
        <v>44732</v>
      </c>
      <c r="H233" s="7">
        <v>44696</v>
      </c>
      <c r="I233"/>
    </row>
    <row r="234" spans="1:9" hidden="1" x14ac:dyDescent="0.25">
      <c r="A234" t="s">
        <v>141</v>
      </c>
      <c r="B234" t="s">
        <v>272</v>
      </c>
      <c r="C234" s="7">
        <v>44677</v>
      </c>
      <c r="D234" t="s">
        <v>54</v>
      </c>
      <c r="E234" s="16" t="s">
        <v>378</v>
      </c>
      <c r="F234">
        <v>25</v>
      </c>
      <c r="G234" s="7">
        <v>44682</v>
      </c>
      <c r="H234" s="7">
        <v>44727</v>
      </c>
      <c r="I234"/>
    </row>
    <row r="235" spans="1:9" hidden="1" x14ac:dyDescent="0.25">
      <c r="A235" t="s">
        <v>146</v>
      </c>
      <c r="B235" t="s">
        <v>319</v>
      </c>
      <c r="C235" s="7">
        <v>44702</v>
      </c>
      <c r="D235" t="s">
        <v>55</v>
      </c>
      <c r="E235" s="16" t="s">
        <v>378</v>
      </c>
      <c r="F235">
        <v>75</v>
      </c>
      <c r="G235" s="7">
        <v>44706</v>
      </c>
      <c r="H235" s="7">
        <v>44696</v>
      </c>
      <c r="I235"/>
    </row>
    <row r="236" spans="1:9" hidden="1" x14ac:dyDescent="0.25">
      <c r="A236" t="s">
        <v>84</v>
      </c>
      <c r="B236" t="s">
        <v>271</v>
      </c>
      <c r="C236" s="7">
        <v>44750</v>
      </c>
      <c r="D236" t="s">
        <v>320</v>
      </c>
      <c r="E236" s="16" t="s">
        <v>378</v>
      </c>
      <c r="F236">
        <v>300</v>
      </c>
      <c r="G236" s="7">
        <v>44756</v>
      </c>
      <c r="H236" s="7">
        <v>44727</v>
      </c>
      <c r="I236"/>
    </row>
    <row r="237" spans="1:9" hidden="1" x14ac:dyDescent="0.25">
      <c r="A237" t="s">
        <v>98</v>
      </c>
      <c r="B237" t="s">
        <v>276</v>
      </c>
      <c r="C237" s="7">
        <v>44769</v>
      </c>
      <c r="D237" t="s">
        <v>56</v>
      </c>
      <c r="E237" s="16" t="s">
        <v>378</v>
      </c>
      <c r="F237">
        <v>250</v>
      </c>
      <c r="G237" s="7">
        <v>44775</v>
      </c>
      <c r="H237" s="7">
        <v>44849</v>
      </c>
      <c r="I237"/>
    </row>
    <row r="238" spans="1:9" hidden="1" x14ac:dyDescent="0.25">
      <c r="A238" t="s">
        <v>197</v>
      </c>
      <c r="B238" t="s">
        <v>296</v>
      </c>
      <c r="C238" s="7">
        <v>44775</v>
      </c>
      <c r="D238" t="s">
        <v>45</v>
      </c>
      <c r="E238" s="16" t="s">
        <v>378</v>
      </c>
      <c r="F238">
        <v>400</v>
      </c>
      <c r="G238" s="7">
        <v>44780</v>
      </c>
      <c r="H238" s="7">
        <v>44849</v>
      </c>
      <c r="I238"/>
    </row>
    <row r="239" spans="1:9" hidden="1" x14ac:dyDescent="0.25">
      <c r="A239" t="s">
        <v>218</v>
      </c>
      <c r="B239" t="s">
        <v>294</v>
      </c>
      <c r="C239" s="7">
        <v>44790</v>
      </c>
      <c r="D239" t="s">
        <v>46</v>
      </c>
      <c r="E239" s="16" t="s">
        <v>378</v>
      </c>
      <c r="F239">
        <v>100</v>
      </c>
      <c r="G239" s="7">
        <v>44797</v>
      </c>
      <c r="H239" s="7">
        <v>44757</v>
      </c>
      <c r="I239"/>
    </row>
    <row r="240" spans="1:9" hidden="1" x14ac:dyDescent="0.25">
      <c r="A240" t="s">
        <v>91</v>
      </c>
      <c r="B240" t="s">
        <v>280</v>
      </c>
      <c r="C240" s="7">
        <v>44678</v>
      </c>
      <c r="D240" t="s">
        <v>54</v>
      </c>
      <c r="E240" s="16" t="s">
        <v>379</v>
      </c>
      <c r="F240">
        <v>30</v>
      </c>
      <c r="G240" s="7">
        <v>44686</v>
      </c>
      <c r="H240" s="7">
        <v>44742</v>
      </c>
      <c r="I240"/>
    </row>
    <row r="241" spans="1:9" hidden="1" x14ac:dyDescent="0.25">
      <c r="A241" t="s">
        <v>115</v>
      </c>
      <c r="B241" t="s">
        <v>275</v>
      </c>
      <c r="C241" s="7">
        <v>44694</v>
      </c>
      <c r="D241" t="s">
        <v>55</v>
      </c>
      <c r="E241" s="16" t="s">
        <v>379</v>
      </c>
      <c r="F241">
        <v>100</v>
      </c>
      <c r="G241" s="7">
        <v>44700</v>
      </c>
      <c r="H241" s="7">
        <v>44757</v>
      </c>
      <c r="I241"/>
    </row>
    <row r="242" spans="1:9" hidden="1" x14ac:dyDescent="0.25">
      <c r="A242" t="s">
        <v>95</v>
      </c>
      <c r="B242" t="s">
        <v>284</v>
      </c>
      <c r="C242" s="7">
        <v>44754</v>
      </c>
      <c r="D242" t="s">
        <v>56</v>
      </c>
      <c r="E242" s="16" t="s">
        <v>379</v>
      </c>
      <c r="F242">
        <v>200</v>
      </c>
      <c r="G242" s="7">
        <v>44760</v>
      </c>
      <c r="H242" s="7">
        <v>44727</v>
      </c>
      <c r="I242"/>
    </row>
    <row r="243" spans="1:9" hidden="1" x14ac:dyDescent="0.25">
      <c r="A243" t="s">
        <v>81</v>
      </c>
      <c r="B243" t="s">
        <v>285</v>
      </c>
      <c r="C243" s="7">
        <v>44764</v>
      </c>
      <c r="D243" t="s">
        <v>320</v>
      </c>
      <c r="E243" s="16" t="s">
        <v>379</v>
      </c>
      <c r="F243">
        <v>350</v>
      </c>
      <c r="G243" s="7">
        <v>44768</v>
      </c>
      <c r="H243" s="7">
        <v>44819</v>
      </c>
      <c r="I243"/>
    </row>
    <row r="244" spans="1:9" hidden="1" x14ac:dyDescent="0.25">
      <c r="A244" t="s">
        <v>217</v>
      </c>
      <c r="B244" t="s">
        <v>312</v>
      </c>
      <c r="C244" s="7">
        <v>44790</v>
      </c>
      <c r="D244" t="s">
        <v>45</v>
      </c>
      <c r="E244" s="16" t="s">
        <v>379</v>
      </c>
      <c r="F244">
        <v>450</v>
      </c>
      <c r="G244" s="7">
        <v>44795</v>
      </c>
      <c r="I244"/>
    </row>
    <row r="245" spans="1:9" hidden="1" x14ac:dyDescent="0.25">
      <c r="A245" t="s">
        <v>63</v>
      </c>
      <c r="B245" t="s">
        <v>299</v>
      </c>
      <c r="C245" s="7">
        <v>44796</v>
      </c>
      <c r="D245" t="s">
        <v>46</v>
      </c>
      <c r="E245" s="16" t="s">
        <v>379</v>
      </c>
      <c r="F245">
        <v>250</v>
      </c>
      <c r="G245" s="7">
        <v>44800</v>
      </c>
      <c r="H245" s="7">
        <v>44849</v>
      </c>
      <c r="I245"/>
    </row>
    <row r="246" spans="1:9" hidden="1" x14ac:dyDescent="0.25">
      <c r="A246" t="s">
        <v>254</v>
      </c>
      <c r="B246" t="s">
        <v>295</v>
      </c>
      <c r="C246" s="7">
        <v>44675</v>
      </c>
      <c r="D246" t="s">
        <v>54</v>
      </c>
      <c r="E246" s="16" t="s">
        <v>375</v>
      </c>
      <c r="F246">
        <v>40</v>
      </c>
      <c r="G246" s="7">
        <v>44680</v>
      </c>
      <c r="H246" s="7">
        <v>44742</v>
      </c>
      <c r="I246"/>
    </row>
    <row r="247" spans="1:9" hidden="1" x14ac:dyDescent="0.25">
      <c r="A247" t="s">
        <v>255</v>
      </c>
      <c r="B247" t="s">
        <v>282</v>
      </c>
      <c r="C247" s="7">
        <v>44712</v>
      </c>
      <c r="D247" t="s">
        <v>55</v>
      </c>
      <c r="E247" s="16" t="s">
        <v>375</v>
      </c>
      <c r="F247">
        <v>125</v>
      </c>
      <c r="G247" s="7">
        <v>44716</v>
      </c>
      <c r="H247" s="7">
        <v>44773</v>
      </c>
      <c r="I247"/>
    </row>
    <row r="248" spans="1:9" hidden="1" x14ac:dyDescent="0.25">
      <c r="A248" t="s">
        <v>259</v>
      </c>
      <c r="B248" t="s">
        <v>310</v>
      </c>
      <c r="C248" s="7">
        <v>44747</v>
      </c>
      <c r="D248" t="s">
        <v>320</v>
      </c>
      <c r="E248" s="16" t="s">
        <v>375</v>
      </c>
      <c r="F248">
        <v>225</v>
      </c>
      <c r="G248" s="7">
        <v>44754</v>
      </c>
      <c r="H248" s="7">
        <v>44727</v>
      </c>
      <c r="I248"/>
    </row>
    <row r="249" spans="1:9" hidden="1" x14ac:dyDescent="0.25">
      <c r="A249" t="s">
        <v>227</v>
      </c>
      <c r="B249" t="s">
        <v>290</v>
      </c>
      <c r="C249" s="7">
        <v>44772</v>
      </c>
      <c r="D249" t="s">
        <v>56</v>
      </c>
      <c r="E249" s="16" t="s">
        <v>375</v>
      </c>
      <c r="F249">
        <v>75</v>
      </c>
      <c r="G249" s="7">
        <v>44777</v>
      </c>
      <c r="H249" s="7">
        <v>44819</v>
      </c>
      <c r="I249"/>
    </row>
    <row r="250" spans="1:9" hidden="1" x14ac:dyDescent="0.25">
      <c r="A250" t="s">
        <v>219</v>
      </c>
      <c r="B250" t="s">
        <v>284</v>
      </c>
      <c r="C250" s="7">
        <v>44776</v>
      </c>
      <c r="D250" t="s">
        <v>45</v>
      </c>
      <c r="E250" s="16" t="s">
        <v>375</v>
      </c>
      <c r="F250">
        <v>175</v>
      </c>
      <c r="G250" s="7">
        <v>44783</v>
      </c>
      <c r="I250"/>
    </row>
    <row r="251" spans="1:9" hidden="1" x14ac:dyDescent="0.25">
      <c r="A251" t="s">
        <v>111</v>
      </c>
      <c r="B251" t="s">
        <v>309</v>
      </c>
      <c r="C251" s="7">
        <v>44794</v>
      </c>
      <c r="D251" t="s">
        <v>46</v>
      </c>
      <c r="E251" s="16" t="s">
        <v>375</v>
      </c>
      <c r="F251">
        <v>400</v>
      </c>
      <c r="G251" s="7">
        <v>44803</v>
      </c>
      <c r="H251" s="7">
        <v>44781</v>
      </c>
      <c r="I251"/>
    </row>
    <row r="252" spans="1:9" hidden="1" x14ac:dyDescent="0.25">
      <c r="A252" t="s">
        <v>81</v>
      </c>
      <c r="B252" t="s">
        <v>269</v>
      </c>
      <c r="C252" s="7">
        <v>44680</v>
      </c>
      <c r="D252" t="s">
        <v>54</v>
      </c>
      <c r="E252" s="16" t="s">
        <v>380</v>
      </c>
      <c r="F252">
        <v>50</v>
      </c>
      <c r="G252" s="7">
        <v>44684</v>
      </c>
      <c r="H252" s="7">
        <v>44651</v>
      </c>
      <c r="I252"/>
    </row>
    <row r="253" spans="1:9" hidden="1" x14ac:dyDescent="0.25">
      <c r="A253" t="s">
        <v>124</v>
      </c>
      <c r="B253" t="s">
        <v>289</v>
      </c>
      <c r="C253" s="7">
        <v>44688</v>
      </c>
      <c r="D253" t="s">
        <v>55</v>
      </c>
      <c r="E253" s="16" t="s">
        <v>380</v>
      </c>
      <c r="F253">
        <v>150</v>
      </c>
      <c r="G253" s="7">
        <v>44693</v>
      </c>
      <c r="H253" s="7">
        <v>44620</v>
      </c>
      <c r="I253"/>
    </row>
    <row r="254" spans="1:9" hidden="1" x14ac:dyDescent="0.25">
      <c r="A254" t="s">
        <v>123</v>
      </c>
      <c r="B254" t="s">
        <v>291</v>
      </c>
      <c r="C254" s="7">
        <v>44761</v>
      </c>
      <c r="D254" t="s">
        <v>56</v>
      </c>
      <c r="E254" s="16" t="s">
        <v>380</v>
      </c>
      <c r="F254">
        <v>350</v>
      </c>
      <c r="G254" s="7">
        <v>44767</v>
      </c>
      <c r="H254" s="7">
        <v>44819</v>
      </c>
      <c r="I254"/>
    </row>
    <row r="255" spans="1:9" hidden="1" x14ac:dyDescent="0.25">
      <c r="A255" t="s">
        <v>237</v>
      </c>
      <c r="B255" t="s">
        <v>288</v>
      </c>
      <c r="C255" s="7">
        <v>44775</v>
      </c>
      <c r="D255" t="s">
        <v>45</v>
      </c>
      <c r="E255" s="16" t="s">
        <v>380</v>
      </c>
      <c r="F255">
        <v>300</v>
      </c>
      <c r="G255" s="7">
        <v>44779</v>
      </c>
      <c r="H255" s="7">
        <v>44757</v>
      </c>
      <c r="I255"/>
    </row>
    <row r="256" spans="1:9" hidden="1" x14ac:dyDescent="0.25">
      <c r="A256" t="s">
        <v>134</v>
      </c>
      <c r="B256" t="s">
        <v>311</v>
      </c>
      <c r="C256" s="7">
        <v>44777</v>
      </c>
      <c r="D256" t="s">
        <v>320</v>
      </c>
      <c r="E256" s="16" t="s">
        <v>380</v>
      </c>
      <c r="F256">
        <v>250</v>
      </c>
      <c r="G256" s="7">
        <v>44783</v>
      </c>
      <c r="H256" s="7">
        <v>44865</v>
      </c>
      <c r="I256"/>
    </row>
    <row r="257" spans="1:9" hidden="1" x14ac:dyDescent="0.25">
      <c r="A257" t="s">
        <v>256</v>
      </c>
      <c r="B257" t="s">
        <v>272</v>
      </c>
      <c r="C257" s="7">
        <v>44834</v>
      </c>
      <c r="D257" t="s">
        <v>46</v>
      </c>
      <c r="E257" s="16" t="s">
        <v>380</v>
      </c>
      <c r="F257">
        <v>250</v>
      </c>
      <c r="G257" s="7">
        <v>44842</v>
      </c>
      <c r="H257" s="7">
        <v>44849</v>
      </c>
      <c r="I257"/>
    </row>
    <row r="258" spans="1:9" x14ac:dyDescent="0.25">
      <c r="A258" t="s">
        <v>130</v>
      </c>
      <c r="B258" t="s">
        <v>296</v>
      </c>
      <c r="C258" s="7">
        <v>44621</v>
      </c>
      <c r="D258"/>
      <c r="E258" s="16" t="s">
        <v>359</v>
      </c>
      <c r="F258">
        <v>450</v>
      </c>
      <c r="G258" s="7">
        <v>44627</v>
      </c>
      <c r="H258" s="7">
        <v>44696</v>
      </c>
      <c r="I258"/>
    </row>
    <row r="259" spans="1:9" hidden="1" x14ac:dyDescent="0.25">
      <c r="A259" t="s">
        <v>65</v>
      </c>
      <c r="B259" t="s">
        <v>290</v>
      </c>
      <c r="C259" s="7">
        <v>44574</v>
      </c>
      <c r="D259" t="s">
        <v>55</v>
      </c>
      <c r="E259" s="16" t="s">
        <v>337</v>
      </c>
      <c r="F259">
        <v>125</v>
      </c>
      <c r="G259" s="7">
        <v>44582</v>
      </c>
      <c r="H259" s="7">
        <v>44849</v>
      </c>
      <c r="I259"/>
    </row>
    <row r="260" spans="1:9" hidden="1" x14ac:dyDescent="0.25">
      <c r="A260" t="s">
        <v>162</v>
      </c>
      <c r="B260" t="s">
        <v>286</v>
      </c>
      <c r="C260" s="7">
        <v>44578</v>
      </c>
      <c r="D260" t="s">
        <v>54</v>
      </c>
      <c r="E260" s="16" t="s">
        <v>337</v>
      </c>
      <c r="F260">
        <v>25</v>
      </c>
      <c r="G260" s="7">
        <v>44582</v>
      </c>
      <c r="H260" s="7">
        <v>44865</v>
      </c>
      <c r="I260"/>
    </row>
    <row r="261" spans="1:9" hidden="1" x14ac:dyDescent="0.25">
      <c r="A261" t="s">
        <v>89</v>
      </c>
      <c r="B261" t="s">
        <v>270</v>
      </c>
      <c r="C261" s="7">
        <v>44579</v>
      </c>
      <c r="D261" t="s">
        <v>56</v>
      </c>
      <c r="E261" s="16" t="s">
        <v>337</v>
      </c>
      <c r="F261">
        <v>250</v>
      </c>
      <c r="G261" s="7">
        <v>44585</v>
      </c>
      <c r="H261" s="7">
        <v>44865</v>
      </c>
      <c r="I261"/>
    </row>
    <row r="262" spans="1:9" hidden="1" x14ac:dyDescent="0.25">
      <c r="A262" t="s">
        <v>192</v>
      </c>
      <c r="B262" t="s">
        <v>291</v>
      </c>
      <c r="C262" s="7">
        <v>44585</v>
      </c>
      <c r="D262" t="s">
        <v>320</v>
      </c>
      <c r="E262" s="16" t="s">
        <v>337</v>
      </c>
      <c r="F262">
        <v>250</v>
      </c>
      <c r="G262" s="7">
        <v>44591</v>
      </c>
      <c r="H262" s="7">
        <v>44742</v>
      </c>
      <c r="I262"/>
    </row>
    <row r="263" spans="1:9" hidden="1" x14ac:dyDescent="0.25">
      <c r="A263" t="s">
        <v>103</v>
      </c>
      <c r="B263" t="s">
        <v>283</v>
      </c>
      <c r="C263" s="7">
        <v>44588</v>
      </c>
      <c r="D263" t="s">
        <v>45</v>
      </c>
      <c r="E263" s="16" t="s">
        <v>337</v>
      </c>
      <c r="F263">
        <v>350</v>
      </c>
      <c r="G263" s="7">
        <v>44595</v>
      </c>
      <c r="H263" s="7">
        <v>44795</v>
      </c>
      <c r="I263"/>
    </row>
    <row r="264" spans="1:9" hidden="1" x14ac:dyDescent="0.25">
      <c r="A264" t="s">
        <v>70</v>
      </c>
      <c r="B264" t="s">
        <v>306</v>
      </c>
      <c r="C264" s="7">
        <v>44590</v>
      </c>
      <c r="D264" t="s">
        <v>46</v>
      </c>
      <c r="E264" s="16" t="s">
        <v>337</v>
      </c>
      <c r="F264">
        <v>304</v>
      </c>
      <c r="G264" s="7">
        <v>44596</v>
      </c>
      <c r="H264" s="7">
        <v>44607</v>
      </c>
      <c r="I264"/>
    </row>
    <row r="265" spans="1:9" hidden="1" x14ac:dyDescent="0.25">
      <c r="A265" t="s">
        <v>109</v>
      </c>
      <c r="B265" t="s">
        <v>274</v>
      </c>
      <c r="C265" s="7">
        <v>44601</v>
      </c>
      <c r="D265" t="s">
        <v>48</v>
      </c>
      <c r="E265" s="16" t="s">
        <v>337</v>
      </c>
      <c r="F265">
        <v>500</v>
      </c>
      <c r="G265" s="7">
        <v>44614</v>
      </c>
      <c r="H265" s="7">
        <v>44651</v>
      </c>
      <c r="I265"/>
    </row>
    <row r="266" spans="1:9" hidden="1" x14ac:dyDescent="0.25">
      <c r="A266" t="s">
        <v>82</v>
      </c>
      <c r="B266" t="s">
        <v>290</v>
      </c>
      <c r="C266" s="7">
        <v>44673</v>
      </c>
      <c r="D266" t="s">
        <v>50</v>
      </c>
      <c r="E266" s="16" t="s">
        <v>337</v>
      </c>
      <c r="F266">
        <v>37</v>
      </c>
      <c r="G266" s="7">
        <v>44679</v>
      </c>
      <c r="H266" s="7">
        <v>44651</v>
      </c>
      <c r="I266"/>
    </row>
    <row r="267" spans="1:9" hidden="1" x14ac:dyDescent="0.25">
      <c r="A267" t="s">
        <v>251</v>
      </c>
      <c r="B267" t="s">
        <v>275</v>
      </c>
      <c r="C267" s="7">
        <v>44665</v>
      </c>
      <c r="D267" t="s">
        <v>54</v>
      </c>
      <c r="E267" s="16" t="s">
        <v>374</v>
      </c>
      <c r="F267">
        <v>45</v>
      </c>
      <c r="G267" s="7">
        <v>44671</v>
      </c>
      <c r="H267" s="7">
        <v>44666</v>
      </c>
      <c r="I267"/>
    </row>
    <row r="268" spans="1:9" hidden="1" x14ac:dyDescent="0.25">
      <c r="A268" t="s">
        <v>102</v>
      </c>
      <c r="B268" t="s">
        <v>296</v>
      </c>
      <c r="C268" s="7">
        <v>44690</v>
      </c>
      <c r="D268" t="s">
        <v>55</v>
      </c>
      <c r="E268" s="16" t="s">
        <v>374</v>
      </c>
      <c r="F268">
        <v>150</v>
      </c>
      <c r="G268" s="7">
        <v>44696</v>
      </c>
      <c r="H268" s="7">
        <v>44696</v>
      </c>
      <c r="I268"/>
    </row>
    <row r="269" spans="1:9" hidden="1" x14ac:dyDescent="0.25">
      <c r="A269" t="s">
        <v>254</v>
      </c>
      <c r="B269" t="s">
        <v>312</v>
      </c>
      <c r="C269" s="7">
        <v>44773</v>
      </c>
      <c r="D269" t="s">
        <v>56</v>
      </c>
      <c r="E269" s="16" t="s">
        <v>374</v>
      </c>
      <c r="F269">
        <v>85</v>
      </c>
      <c r="G269" s="7">
        <v>44778</v>
      </c>
      <c r="I269"/>
    </row>
    <row r="270" spans="1:9" hidden="1" x14ac:dyDescent="0.25">
      <c r="A270" t="s">
        <v>186</v>
      </c>
      <c r="B270" t="s">
        <v>314</v>
      </c>
      <c r="C270" s="7">
        <v>44782</v>
      </c>
      <c r="D270" t="s">
        <v>320</v>
      </c>
      <c r="E270" s="16" t="s">
        <v>374</v>
      </c>
      <c r="F270">
        <v>300</v>
      </c>
      <c r="G270" s="7">
        <v>44790</v>
      </c>
      <c r="H270" s="7">
        <v>44607</v>
      </c>
      <c r="I270"/>
    </row>
    <row r="271" spans="1:9" hidden="1" x14ac:dyDescent="0.25">
      <c r="A271" t="s">
        <v>249</v>
      </c>
      <c r="B271" t="s">
        <v>266</v>
      </c>
      <c r="C271" s="7">
        <v>44791</v>
      </c>
      <c r="D271" t="s">
        <v>45</v>
      </c>
      <c r="E271" s="16" t="s">
        <v>374</v>
      </c>
      <c r="F271">
        <v>350</v>
      </c>
      <c r="G271" s="7">
        <v>44797</v>
      </c>
      <c r="H271" s="7">
        <v>44727</v>
      </c>
      <c r="I271"/>
    </row>
    <row r="272" spans="1:9" hidden="1" x14ac:dyDescent="0.25">
      <c r="A272" t="s">
        <v>173</v>
      </c>
      <c r="B272" t="s">
        <v>288</v>
      </c>
      <c r="C272" s="7">
        <v>44815</v>
      </c>
      <c r="D272" t="s">
        <v>46</v>
      </c>
      <c r="E272" s="16" t="s">
        <v>374</v>
      </c>
      <c r="F272">
        <v>275</v>
      </c>
      <c r="G272" s="7">
        <v>44820</v>
      </c>
      <c r="I272"/>
    </row>
    <row r="273" spans="1:9" hidden="1" x14ac:dyDescent="0.25">
      <c r="A273" t="s">
        <v>109</v>
      </c>
      <c r="B273" t="s">
        <v>268</v>
      </c>
      <c r="C273" s="7">
        <v>44693</v>
      </c>
      <c r="D273" t="s">
        <v>55</v>
      </c>
      <c r="E273" s="16" t="s">
        <v>388</v>
      </c>
      <c r="F273">
        <v>75</v>
      </c>
      <c r="G273" s="7">
        <v>44699</v>
      </c>
      <c r="H273" s="7">
        <v>44651</v>
      </c>
      <c r="I273"/>
    </row>
    <row r="274" spans="1:9" hidden="1" x14ac:dyDescent="0.25">
      <c r="A274" t="s">
        <v>243</v>
      </c>
      <c r="B274" t="s">
        <v>280</v>
      </c>
      <c r="C274" s="7">
        <v>44711</v>
      </c>
      <c r="D274" t="s">
        <v>54</v>
      </c>
      <c r="E274" s="16" t="s">
        <v>388</v>
      </c>
      <c r="F274">
        <v>50</v>
      </c>
      <c r="G274" s="7">
        <v>44716</v>
      </c>
      <c r="H274" s="7">
        <v>44727</v>
      </c>
      <c r="I274"/>
    </row>
    <row r="275" spans="1:9" hidden="1" x14ac:dyDescent="0.25">
      <c r="A275" t="s">
        <v>184</v>
      </c>
      <c r="B275" t="s">
        <v>275</v>
      </c>
      <c r="C275" s="7">
        <v>44780</v>
      </c>
      <c r="D275" t="s">
        <v>320</v>
      </c>
      <c r="E275" s="16" t="s">
        <v>388</v>
      </c>
      <c r="F275">
        <v>450</v>
      </c>
      <c r="G275" s="7">
        <v>44786</v>
      </c>
      <c r="H275" s="7">
        <v>44849</v>
      </c>
      <c r="I275"/>
    </row>
    <row r="276" spans="1:9" hidden="1" x14ac:dyDescent="0.25">
      <c r="A276" t="s">
        <v>135</v>
      </c>
      <c r="B276" t="s">
        <v>312</v>
      </c>
      <c r="C276" s="7">
        <v>44801</v>
      </c>
      <c r="D276" t="s">
        <v>56</v>
      </c>
      <c r="E276" s="16" t="s">
        <v>388</v>
      </c>
      <c r="F276">
        <v>350</v>
      </c>
      <c r="G276" s="7">
        <v>44806</v>
      </c>
      <c r="H276" s="7">
        <v>44849</v>
      </c>
      <c r="I276"/>
    </row>
    <row r="277" spans="1:9" hidden="1" x14ac:dyDescent="0.25">
      <c r="A277" t="s">
        <v>69</v>
      </c>
      <c r="B277" t="s">
        <v>312</v>
      </c>
      <c r="C277" s="7">
        <v>44810</v>
      </c>
      <c r="D277" t="s">
        <v>46</v>
      </c>
      <c r="E277" s="16" t="s">
        <v>388</v>
      </c>
      <c r="F277">
        <v>400</v>
      </c>
      <c r="G277" s="7">
        <v>44816</v>
      </c>
      <c r="H277" s="7">
        <v>44788</v>
      </c>
      <c r="I277"/>
    </row>
    <row r="278" spans="1:9" hidden="1" x14ac:dyDescent="0.25">
      <c r="A278" t="s">
        <v>216</v>
      </c>
      <c r="B278" t="s">
        <v>274</v>
      </c>
      <c r="C278" s="7">
        <v>44822</v>
      </c>
      <c r="D278" t="s">
        <v>45</v>
      </c>
      <c r="E278" s="16" t="s">
        <v>388</v>
      </c>
      <c r="F278">
        <v>350</v>
      </c>
      <c r="G278" s="7">
        <v>44829</v>
      </c>
      <c r="H278" s="7">
        <v>44819</v>
      </c>
      <c r="I278"/>
    </row>
    <row r="279" spans="1:9" hidden="1" x14ac:dyDescent="0.25">
      <c r="A279" t="s">
        <v>257</v>
      </c>
      <c r="B279" t="s">
        <v>274</v>
      </c>
      <c r="C279" s="7">
        <v>44683</v>
      </c>
      <c r="D279" t="s">
        <v>55</v>
      </c>
      <c r="E279" s="16" t="s">
        <v>382</v>
      </c>
      <c r="F279">
        <v>60</v>
      </c>
      <c r="G279" s="7">
        <v>44689</v>
      </c>
      <c r="H279" s="7">
        <v>44651</v>
      </c>
      <c r="I279"/>
    </row>
    <row r="280" spans="1:9" hidden="1" x14ac:dyDescent="0.25">
      <c r="A280" t="s">
        <v>135</v>
      </c>
      <c r="B280" t="s">
        <v>289</v>
      </c>
      <c r="C280" s="7">
        <v>44700</v>
      </c>
      <c r="D280" t="s">
        <v>54</v>
      </c>
      <c r="E280" s="16" t="s">
        <v>382</v>
      </c>
      <c r="F280">
        <v>40</v>
      </c>
      <c r="G280" s="7">
        <v>44707</v>
      </c>
      <c r="H280" s="7">
        <v>44819</v>
      </c>
      <c r="I280"/>
    </row>
    <row r="281" spans="1:9" hidden="1" x14ac:dyDescent="0.25">
      <c r="A281" t="s">
        <v>176</v>
      </c>
      <c r="B281" t="s">
        <v>272</v>
      </c>
      <c r="C281" s="7">
        <v>44782</v>
      </c>
      <c r="D281" t="s">
        <v>56</v>
      </c>
      <c r="E281" s="16" t="s">
        <v>382</v>
      </c>
      <c r="F281">
        <v>400</v>
      </c>
      <c r="G281" s="7">
        <v>44787</v>
      </c>
      <c r="H281" s="7">
        <v>44607</v>
      </c>
      <c r="I281"/>
    </row>
    <row r="282" spans="1:9" hidden="1" x14ac:dyDescent="0.25">
      <c r="A282" t="s">
        <v>243</v>
      </c>
      <c r="B282" t="s">
        <v>287</v>
      </c>
      <c r="C282" s="7">
        <v>44803</v>
      </c>
      <c r="D282" t="s">
        <v>320</v>
      </c>
      <c r="E282" s="16" t="s">
        <v>382</v>
      </c>
      <c r="F282">
        <v>250</v>
      </c>
      <c r="G282" s="7">
        <v>44809</v>
      </c>
      <c r="I282"/>
    </row>
    <row r="283" spans="1:9" hidden="1" x14ac:dyDescent="0.25">
      <c r="A283" t="s">
        <v>141</v>
      </c>
      <c r="B283" t="s">
        <v>272</v>
      </c>
      <c r="C283" s="7">
        <v>44815</v>
      </c>
      <c r="D283" t="s">
        <v>46</v>
      </c>
      <c r="E283" s="16" t="s">
        <v>382</v>
      </c>
      <c r="F283">
        <v>450</v>
      </c>
      <c r="G283" s="7">
        <v>44821</v>
      </c>
      <c r="H283" s="7">
        <v>44819</v>
      </c>
      <c r="I283"/>
    </row>
    <row r="284" spans="1:9" hidden="1" x14ac:dyDescent="0.25">
      <c r="A284" t="s">
        <v>240</v>
      </c>
      <c r="B284" t="s">
        <v>292</v>
      </c>
      <c r="C284" s="7">
        <v>44823</v>
      </c>
      <c r="D284" t="s">
        <v>45</v>
      </c>
      <c r="E284" s="16" t="s">
        <v>382</v>
      </c>
      <c r="F284">
        <v>125</v>
      </c>
      <c r="G284" s="7">
        <v>44829</v>
      </c>
      <c r="H284" s="7">
        <v>44630</v>
      </c>
      <c r="I284"/>
    </row>
    <row r="285" spans="1:9" hidden="1" x14ac:dyDescent="0.25">
      <c r="A285" t="s">
        <v>86</v>
      </c>
      <c r="B285" t="s">
        <v>295</v>
      </c>
      <c r="C285" s="7">
        <v>44682</v>
      </c>
      <c r="D285" t="s">
        <v>54</v>
      </c>
      <c r="E285" s="16" t="s">
        <v>381</v>
      </c>
      <c r="F285">
        <v>60</v>
      </c>
      <c r="G285" s="7">
        <v>44688</v>
      </c>
      <c r="H285" s="7">
        <v>44773</v>
      </c>
      <c r="I285"/>
    </row>
    <row r="286" spans="1:9" hidden="1" x14ac:dyDescent="0.25">
      <c r="A286" t="s">
        <v>220</v>
      </c>
      <c r="B286" t="s">
        <v>278</v>
      </c>
      <c r="C286" s="7">
        <v>44709</v>
      </c>
      <c r="D286" t="s">
        <v>55</v>
      </c>
      <c r="E286" s="16" t="s">
        <v>381</v>
      </c>
      <c r="F286">
        <v>75</v>
      </c>
      <c r="G286" s="7">
        <v>44713</v>
      </c>
      <c r="H286" s="7">
        <v>44834</v>
      </c>
      <c r="I286"/>
    </row>
    <row r="287" spans="1:9" hidden="1" x14ac:dyDescent="0.25">
      <c r="A287" t="s">
        <v>122</v>
      </c>
      <c r="B287" t="s">
        <v>284</v>
      </c>
      <c r="C287" s="7">
        <v>44787</v>
      </c>
      <c r="D287" t="s">
        <v>56</v>
      </c>
      <c r="E287" s="16" t="s">
        <v>381</v>
      </c>
      <c r="F287">
        <v>175</v>
      </c>
      <c r="G287" s="7">
        <v>44793</v>
      </c>
      <c r="H287" s="7">
        <v>44757</v>
      </c>
      <c r="I287"/>
    </row>
    <row r="288" spans="1:9" hidden="1" x14ac:dyDescent="0.25">
      <c r="A288" t="s">
        <v>196</v>
      </c>
      <c r="B288" t="s">
        <v>295</v>
      </c>
      <c r="C288" s="7">
        <v>44791</v>
      </c>
      <c r="D288" t="s">
        <v>320</v>
      </c>
      <c r="E288" s="16" t="s">
        <v>381</v>
      </c>
      <c r="F288">
        <v>400</v>
      </c>
      <c r="G288" s="7">
        <v>44797</v>
      </c>
      <c r="I288"/>
    </row>
    <row r="289" spans="1:9" hidden="1" x14ac:dyDescent="0.25">
      <c r="A289" t="s">
        <v>148</v>
      </c>
      <c r="B289" t="s">
        <v>302</v>
      </c>
      <c r="C289" s="7">
        <v>44830</v>
      </c>
      <c r="D289" t="s">
        <v>45</v>
      </c>
      <c r="E289" s="16" t="s">
        <v>381</v>
      </c>
      <c r="F289">
        <v>250</v>
      </c>
      <c r="G289" s="7">
        <v>44836</v>
      </c>
      <c r="H289" s="7">
        <v>44834</v>
      </c>
      <c r="I289"/>
    </row>
    <row r="290" spans="1:9" hidden="1" x14ac:dyDescent="0.25">
      <c r="A290" t="s">
        <v>126</v>
      </c>
      <c r="B290" t="s">
        <v>286</v>
      </c>
      <c r="C290" s="7">
        <v>44831</v>
      </c>
      <c r="D290" t="s">
        <v>46</v>
      </c>
      <c r="E290" s="16" t="s">
        <v>381</v>
      </c>
      <c r="F290">
        <v>250</v>
      </c>
      <c r="G290" s="7">
        <v>44838</v>
      </c>
      <c r="H290" s="7">
        <v>44834</v>
      </c>
      <c r="I290"/>
    </row>
    <row r="291" spans="1:9" x14ac:dyDescent="0.25">
      <c r="A291" t="s">
        <v>263</v>
      </c>
      <c r="B291" t="s">
        <v>278</v>
      </c>
      <c r="C291" s="7">
        <v>44804</v>
      </c>
      <c r="D291"/>
      <c r="E291" s="16" t="s">
        <v>429</v>
      </c>
      <c r="F291">
        <v>500</v>
      </c>
      <c r="G291" s="7">
        <v>44810</v>
      </c>
      <c r="I291"/>
    </row>
    <row r="292" spans="1:9" x14ac:dyDescent="0.25">
      <c r="A292" t="s">
        <v>162</v>
      </c>
      <c r="B292" t="s">
        <v>266</v>
      </c>
      <c r="C292" s="7">
        <v>44652</v>
      </c>
      <c r="D292"/>
      <c r="E292" s="16" t="s">
        <v>321</v>
      </c>
      <c r="F292">
        <v>500</v>
      </c>
      <c r="G292" s="7">
        <v>44652</v>
      </c>
      <c r="H292" s="7">
        <v>44711</v>
      </c>
      <c r="I292"/>
    </row>
    <row r="293" spans="1:9" hidden="1" x14ac:dyDescent="0.25">
      <c r="A293" t="s">
        <v>110</v>
      </c>
      <c r="B293" t="s">
        <v>296</v>
      </c>
      <c r="C293" s="7">
        <v>44693</v>
      </c>
      <c r="D293" t="s">
        <v>54</v>
      </c>
      <c r="E293" s="16" t="s">
        <v>387</v>
      </c>
      <c r="F293">
        <v>35</v>
      </c>
      <c r="G293" s="7">
        <v>44699</v>
      </c>
      <c r="H293" s="7">
        <v>44788</v>
      </c>
      <c r="I293"/>
    </row>
    <row r="294" spans="1:9" hidden="1" x14ac:dyDescent="0.25">
      <c r="A294" t="s">
        <v>93</v>
      </c>
      <c r="B294" t="s">
        <v>278</v>
      </c>
      <c r="C294" s="7">
        <v>44720</v>
      </c>
      <c r="D294" t="s">
        <v>55</v>
      </c>
      <c r="E294" s="16" t="s">
        <v>387</v>
      </c>
      <c r="F294">
        <v>125</v>
      </c>
      <c r="G294" s="7">
        <v>44728</v>
      </c>
      <c r="H294" s="7">
        <v>44727</v>
      </c>
      <c r="I294"/>
    </row>
    <row r="295" spans="1:9" hidden="1" x14ac:dyDescent="0.25">
      <c r="A295" t="s">
        <v>153</v>
      </c>
      <c r="B295" t="s">
        <v>289</v>
      </c>
      <c r="C295" s="7">
        <v>44780</v>
      </c>
      <c r="D295" t="s">
        <v>56</v>
      </c>
      <c r="E295" s="16" t="s">
        <v>387</v>
      </c>
      <c r="F295">
        <v>300</v>
      </c>
      <c r="G295" s="7">
        <v>44787</v>
      </c>
      <c r="H295" s="7">
        <v>44865</v>
      </c>
      <c r="I295"/>
    </row>
    <row r="296" spans="1:9" hidden="1" x14ac:dyDescent="0.25">
      <c r="A296" t="s">
        <v>258</v>
      </c>
      <c r="B296" t="s">
        <v>308</v>
      </c>
      <c r="C296" s="7">
        <v>44804</v>
      </c>
      <c r="D296" t="s">
        <v>320</v>
      </c>
      <c r="E296" s="16" t="s">
        <v>387</v>
      </c>
      <c r="F296">
        <v>225</v>
      </c>
      <c r="G296" s="7">
        <v>44809</v>
      </c>
      <c r="H296" s="7">
        <v>44742</v>
      </c>
      <c r="I296"/>
    </row>
    <row r="297" spans="1:9" hidden="1" x14ac:dyDescent="0.25">
      <c r="A297" t="s">
        <v>150</v>
      </c>
      <c r="B297" t="s">
        <v>265</v>
      </c>
      <c r="C297" s="7">
        <v>44828</v>
      </c>
      <c r="D297" t="s">
        <v>45</v>
      </c>
      <c r="E297" s="16" t="s">
        <v>387</v>
      </c>
      <c r="F297">
        <v>250</v>
      </c>
      <c r="G297" s="7">
        <v>44835</v>
      </c>
      <c r="H297" s="7">
        <v>44651</v>
      </c>
      <c r="I297"/>
    </row>
    <row r="298" spans="1:9" hidden="1" x14ac:dyDescent="0.25">
      <c r="A298" t="s">
        <v>67</v>
      </c>
      <c r="B298" t="s">
        <v>312</v>
      </c>
      <c r="C298" s="7">
        <v>44846</v>
      </c>
      <c r="D298" t="s">
        <v>46</v>
      </c>
      <c r="E298" s="16" t="s">
        <v>387</v>
      </c>
      <c r="F298">
        <v>350</v>
      </c>
      <c r="G298" s="7">
        <v>44851</v>
      </c>
      <c r="I298"/>
    </row>
    <row r="299" spans="1:9" hidden="1" x14ac:dyDescent="0.25">
      <c r="A299" t="s">
        <v>121</v>
      </c>
      <c r="B299" t="s">
        <v>271</v>
      </c>
      <c r="C299" s="7">
        <v>44696</v>
      </c>
      <c r="D299" t="s">
        <v>54</v>
      </c>
      <c r="E299" s="16" t="s">
        <v>389</v>
      </c>
      <c r="F299">
        <v>50</v>
      </c>
      <c r="G299" s="7">
        <v>44701</v>
      </c>
      <c r="H299" s="7">
        <v>44803</v>
      </c>
      <c r="I299"/>
    </row>
    <row r="300" spans="1:9" hidden="1" x14ac:dyDescent="0.25">
      <c r="A300" t="s">
        <v>196</v>
      </c>
      <c r="B300" t="s">
        <v>285</v>
      </c>
      <c r="C300" s="7">
        <v>44730</v>
      </c>
      <c r="D300" t="s">
        <v>55</v>
      </c>
      <c r="E300" s="16" t="s">
        <v>389</v>
      </c>
      <c r="F300">
        <v>65</v>
      </c>
      <c r="G300" s="7">
        <v>44736</v>
      </c>
      <c r="H300" s="7">
        <v>44819</v>
      </c>
      <c r="I300"/>
    </row>
    <row r="301" spans="1:9" hidden="1" x14ac:dyDescent="0.25">
      <c r="A301" t="s">
        <v>100</v>
      </c>
      <c r="B301" t="s">
        <v>291</v>
      </c>
      <c r="C301" s="7">
        <v>44789</v>
      </c>
      <c r="D301" t="s">
        <v>56</v>
      </c>
      <c r="E301" s="16" t="s">
        <v>389</v>
      </c>
      <c r="F301">
        <v>150</v>
      </c>
      <c r="G301" s="7">
        <v>44795</v>
      </c>
      <c r="H301" s="7">
        <v>44865</v>
      </c>
      <c r="I301"/>
    </row>
    <row r="302" spans="1:9" hidden="1" x14ac:dyDescent="0.25">
      <c r="A302" t="s">
        <v>203</v>
      </c>
      <c r="B302" t="s">
        <v>273</v>
      </c>
      <c r="C302" s="7">
        <v>44819</v>
      </c>
      <c r="D302" t="s">
        <v>320</v>
      </c>
      <c r="E302" s="16" t="s">
        <v>389</v>
      </c>
      <c r="F302">
        <v>350</v>
      </c>
      <c r="G302" s="7">
        <v>44827</v>
      </c>
      <c r="H302" s="7">
        <v>44617</v>
      </c>
      <c r="I302"/>
    </row>
    <row r="303" spans="1:9" hidden="1" x14ac:dyDescent="0.25">
      <c r="A303" t="s">
        <v>102</v>
      </c>
      <c r="B303" t="s">
        <v>292</v>
      </c>
      <c r="C303" s="7">
        <v>44826</v>
      </c>
      <c r="D303" t="s">
        <v>45</v>
      </c>
      <c r="E303" s="16" t="s">
        <v>389</v>
      </c>
      <c r="F303">
        <v>275</v>
      </c>
      <c r="G303" s="7">
        <v>44832</v>
      </c>
      <c r="H303" s="7">
        <v>44607</v>
      </c>
      <c r="I303"/>
    </row>
    <row r="304" spans="1:9" hidden="1" x14ac:dyDescent="0.25">
      <c r="A304" t="s">
        <v>134</v>
      </c>
      <c r="B304" t="s">
        <v>314</v>
      </c>
      <c r="C304" s="7">
        <v>44862</v>
      </c>
      <c r="D304" t="s">
        <v>46</v>
      </c>
      <c r="E304" s="16" t="s">
        <v>389</v>
      </c>
      <c r="F304">
        <v>400</v>
      </c>
      <c r="G304" s="7">
        <v>44868</v>
      </c>
      <c r="H304" s="7">
        <v>44849</v>
      </c>
      <c r="I304"/>
    </row>
    <row r="305" spans="1:9" x14ac:dyDescent="0.25">
      <c r="A305" t="s">
        <v>145</v>
      </c>
      <c r="B305" t="s">
        <v>272</v>
      </c>
      <c r="C305" s="7">
        <v>44701</v>
      </c>
      <c r="D305"/>
      <c r="E305" s="16" t="s">
        <v>322</v>
      </c>
      <c r="F305">
        <v>500</v>
      </c>
      <c r="G305" s="7">
        <v>44706</v>
      </c>
      <c r="H305" s="7">
        <v>44834</v>
      </c>
      <c r="I305"/>
    </row>
    <row r="306" spans="1:9" hidden="1" x14ac:dyDescent="0.25">
      <c r="A306" t="s">
        <v>172</v>
      </c>
      <c r="B306" t="s">
        <v>277</v>
      </c>
      <c r="C306" s="7">
        <v>44705</v>
      </c>
      <c r="D306" t="s">
        <v>54</v>
      </c>
      <c r="E306" s="16" t="s">
        <v>392</v>
      </c>
      <c r="F306">
        <v>40</v>
      </c>
      <c r="G306" s="7">
        <v>44713</v>
      </c>
      <c r="H306" s="7">
        <v>44819</v>
      </c>
      <c r="I306"/>
    </row>
    <row r="307" spans="1:9" hidden="1" x14ac:dyDescent="0.25">
      <c r="A307" t="s">
        <v>217</v>
      </c>
      <c r="B307" t="s">
        <v>286</v>
      </c>
      <c r="C307" s="7">
        <v>44735</v>
      </c>
      <c r="D307" t="s">
        <v>55</v>
      </c>
      <c r="E307" s="16" t="s">
        <v>392</v>
      </c>
      <c r="F307">
        <v>75</v>
      </c>
      <c r="G307" s="7">
        <v>44741</v>
      </c>
      <c r="H307" s="7">
        <v>44607</v>
      </c>
      <c r="I307"/>
    </row>
    <row r="308" spans="1:9" hidden="1" x14ac:dyDescent="0.25">
      <c r="A308" t="s">
        <v>60</v>
      </c>
      <c r="B308" t="s">
        <v>319</v>
      </c>
      <c r="C308" s="7">
        <v>44784</v>
      </c>
      <c r="D308" t="s">
        <v>56</v>
      </c>
      <c r="E308" s="16" t="s">
        <v>392</v>
      </c>
      <c r="F308">
        <v>250</v>
      </c>
      <c r="G308" s="7">
        <v>44790</v>
      </c>
      <c r="H308" s="7">
        <v>44689</v>
      </c>
      <c r="I308"/>
    </row>
    <row r="309" spans="1:9" hidden="1" x14ac:dyDescent="0.25">
      <c r="A309" t="s">
        <v>174</v>
      </c>
      <c r="B309" t="s">
        <v>298</v>
      </c>
      <c r="C309" s="7">
        <v>44806</v>
      </c>
      <c r="D309" t="s">
        <v>45</v>
      </c>
      <c r="E309" s="16" t="s">
        <v>392</v>
      </c>
      <c r="F309">
        <v>400</v>
      </c>
      <c r="G309" s="7">
        <v>44811</v>
      </c>
      <c r="H309" s="7">
        <v>44607</v>
      </c>
      <c r="I309"/>
    </row>
    <row r="310" spans="1:9" hidden="1" x14ac:dyDescent="0.25">
      <c r="A310" t="s">
        <v>120</v>
      </c>
      <c r="B310" t="s">
        <v>319</v>
      </c>
      <c r="C310" s="7">
        <v>44821</v>
      </c>
      <c r="D310" t="s">
        <v>320</v>
      </c>
      <c r="E310" s="16" t="s">
        <v>392</v>
      </c>
      <c r="F310">
        <v>350</v>
      </c>
      <c r="G310" s="7">
        <v>44829</v>
      </c>
      <c r="H310" s="7">
        <v>44788</v>
      </c>
      <c r="I310"/>
    </row>
    <row r="311" spans="1:9" hidden="1" x14ac:dyDescent="0.25">
      <c r="A311" t="s">
        <v>194</v>
      </c>
      <c r="B311" t="s">
        <v>268</v>
      </c>
      <c r="C311" s="7">
        <v>44836</v>
      </c>
      <c r="D311" t="s">
        <v>46</v>
      </c>
      <c r="E311" s="16" t="s">
        <v>392</v>
      </c>
      <c r="F311">
        <v>250</v>
      </c>
      <c r="G311" s="7">
        <v>44843</v>
      </c>
      <c r="H311" s="7">
        <v>44688</v>
      </c>
      <c r="I311"/>
    </row>
    <row r="312" spans="1:9" hidden="1" x14ac:dyDescent="0.25">
      <c r="A312" t="s">
        <v>191</v>
      </c>
      <c r="B312" t="s">
        <v>289</v>
      </c>
      <c r="C312" s="7">
        <v>44707</v>
      </c>
      <c r="D312" t="s">
        <v>54</v>
      </c>
      <c r="E312" s="16" t="s">
        <v>393</v>
      </c>
      <c r="F312">
        <v>50</v>
      </c>
      <c r="G312" s="7">
        <v>44712</v>
      </c>
      <c r="H312" s="7">
        <v>44666</v>
      </c>
      <c r="I312"/>
    </row>
    <row r="313" spans="1:9" hidden="1" x14ac:dyDescent="0.25">
      <c r="A313" t="s">
        <v>233</v>
      </c>
      <c r="B313" t="s">
        <v>267</v>
      </c>
      <c r="C313" s="7">
        <v>44723</v>
      </c>
      <c r="D313" t="s">
        <v>55</v>
      </c>
      <c r="E313" s="16" t="s">
        <v>393</v>
      </c>
      <c r="F313">
        <v>70</v>
      </c>
      <c r="G313" s="7">
        <v>44729</v>
      </c>
      <c r="H313" s="7">
        <v>44727</v>
      </c>
      <c r="I313"/>
    </row>
    <row r="314" spans="1:9" hidden="1" x14ac:dyDescent="0.25">
      <c r="A314" t="s">
        <v>222</v>
      </c>
      <c r="B314" t="s">
        <v>318</v>
      </c>
      <c r="C314" s="7">
        <v>44787</v>
      </c>
      <c r="D314" t="s">
        <v>56</v>
      </c>
      <c r="E314" s="16" t="s">
        <v>393</v>
      </c>
      <c r="F314">
        <v>400</v>
      </c>
      <c r="G314" s="7">
        <v>44796</v>
      </c>
      <c r="H314" s="7">
        <v>44727</v>
      </c>
      <c r="I314"/>
    </row>
    <row r="315" spans="1:9" hidden="1" x14ac:dyDescent="0.25">
      <c r="A315" t="s">
        <v>98</v>
      </c>
      <c r="B315" t="s">
        <v>304</v>
      </c>
      <c r="C315" s="7">
        <v>44831</v>
      </c>
      <c r="D315" t="s">
        <v>320</v>
      </c>
      <c r="E315" s="16" t="s">
        <v>393</v>
      </c>
      <c r="F315">
        <v>300</v>
      </c>
      <c r="G315" s="7">
        <v>44836</v>
      </c>
      <c r="H315" s="7">
        <v>44803</v>
      </c>
      <c r="I315"/>
    </row>
    <row r="316" spans="1:9" hidden="1" x14ac:dyDescent="0.25">
      <c r="A316" t="s">
        <v>172</v>
      </c>
      <c r="B316" t="s">
        <v>309</v>
      </c>
      <c r="C316" s="7">
        <v>44841</v>
      </c>
      <c r="D316" t="s">
        <v>45</v>
      </c>
      <c r="E316" s="16" t="s">
        <v>393</v>
      </c>
      <c r="F316">
        <v>450</v>
      </c>
      <c r="G316" s="7">
        <v>44847</v>
      </c>
      <c r="H316" s="7">
        <v>44620</v>
      </c>
      <c r="I316"/>
    </row>
    <row r="317" spans="1:9" hidden="1" x14ac:dyDescent="0.25">
      <c r="A317" t="s">
        <v>79</v>
      </c>
      <c r="B317" t="s">
        <v>291</v>
      </c>
      <c r="C317" s="7">
        <v>44857</v>
      </c>
      <c r="D317" t="s">
        <v>46</v>
      </c>
      <c r="E317" s="16" t="s">
        <v>393</v>
      </c>
      <c r="F317">
        <v>450</v>
      </c>
      <c r="G317" s="7">
        <v>44863</v>
      </c>
      <c r="H317" s="7">
        <v>44635</v>
      </c>
      <c r="I317"/>
    </row>
    <row r="318" spans="1:9" hidden="1" x14ac:dyDescent="0.25">
      <c r="A318" t="s">
        <v>107</v>
      </c>
      <c r="B318" t="s">
        <v>290</v>
      </c>
      <c r="C318" s="7">
        <v>44692</v>
      </c>
      <c r="D318" t="s">
        <v>54</v>
      </c>
      <c r="E318" s="16" t="s">
        <v>386</v>
      </c>
      <c r="F318">
        <v>45</v>
      </c>
      <c r="G318" s="7">
        <v>44698</v>
      </c>
      <c r="H318" s="7">
        <v>44803</v>
      </c>
      <c r="I318"/>
    </row>
    <row r="319" spans="1:9" hidden="1" x14ac:dyDescent="0.25">
      <c r="A319" t="s">
        <v>212</v>
      </c>
      <c r="B319" t="s">
        <v>272</v>
      </c>
      <c r="C319" s="7">
        <v>44719</v>
      </c>
      <c r="D319" t="s">
        <v>55</v>
      </c>
      <c r="E319" s="16" t="s">
        <v>386</v>
      </c>
      <c r="F319">
        <v>60</v>
      </c>
      <c r="G319" s="7">
        <v>44725</v>
      </c>
      <c r="H319" s="7">
        <v>44834</v>
      </c>
      <c r="I319"/>
    </row>
    <row r="320" spans="1:9" hidden="1" x14ac:dyDescent="0.25">
      <c r="A320" t="s">
        <v>84</v>
      </c>
      <c r="B320" t="s">
        <v>270</v>
      </c>
      <c r="C320" s="7">
        <v>44814</v>
      </c>
      <c r="D320" t="s">
        <v>320</v>
      </c>
      <c r="E320" s="16" t="s">
        <v>386</v>
      </c>
      <c r="F320">
        <v>450</v>
      </c>
      <c r="G320" s="7">
        <v>44820</v>
      </c>
      <c r="H320" s="7">
        <v>44819</v>
      </c>
      <c r="I320"/>
    </row>
    <row r="321" spans="1:9" hidden="1" x14ac:dyDescent="0.25">
      <c r="A321" t="s">
        <v>241</v>
      </c>
      <c r="B321" t="s">
        <v>281</v>
      </c>
      <c r="C321" s="7">
        <v>44825</v>
      </c>
      <c r="D321" t="s">
        <v>56</v>
      </c>
      <c r="E321" s="16" t="s">
        <v>386</v>
      </c>
      <c r="F321">
        <v>350</v>
      </c>
      <c r="G321" s="7">
        <v>44834</v>
      </c>
      <c r="H321" s="7">
        <v>44819</v>
      </c>
      <c r="I321"/>
    </row>
    <row r="322" spans="1:9" hidden="1" x14ac:dyDescent="0.25">
      <c r="A322" t="s">
        <v>244</v>
      </c>
      <c r="B322" t="s">
        <v>293</v>
      </c>
      <c r="C322" s="7">
        <v>44844</v>
      </c>
      <c r="D322" t="s">
        <v>46</v>
      </c>
      <c r="E322" s="16" t="s">
        <v>386</v>
      </c>
      <c r="F322">
        <v>300</v>
      </c>
      <c r="G322" s="7">
        <v>44852</v>
      </c>
      <c r="H322" s="7">
        <v>44772</v>
      </c>
      <c r="I322"/>
    </row>
    <row r="323" spans="1:9" hidden="1" x14ac:dyDescent="0.25">
      <c r="A323" t="s">
        <v>124</v>
      </c>
      <c r="B323" t="s">
        <v>311</v>
      </c>
      <c r="C323" s="7">
        <v>44855</v>
      </c>
      <c r="D323" t="s">
        <v>45</v>
      </c>
      <c r="E323" s="16" t="s">
        <v>386</v>
      </c>
      <c r="F323">
        <v>250</v>
      </c>
      <c r="G323" s="7">
        <v>44861</v>
      </c>
      <c r="H323" s="7">
        <v>44849</v>
      </c>
      <c r="I323"/>
    </row>
    <row r="324" spans="1:9" hidden="1" x14ac:dyDescent="0.25">
      <c r="A324" t="s">
        <v>142</v>
      </c>
      <c r="B324" t="s">
        <v>284</v>
      </c>
      <c r="C324" s="7">
        <v>44701</v>
      </c>
      <c r="D324" t="s">
        <v>54</v>
      </c>
      <c r="E324" s="16" t="s">
        <v>391</v>
      </c>
      <c r="F324">
        <v>35</v>
      </c>
      <c r="G324" s="7">
        <v>44707</v>
      </c>
      <c r="H324" s="7">
        <v>44666</v>
      </c>
      <c r="I324"/>
    </row>
    <row r="325" spans="1:9" hidden="1" x14ac:dyDescent="0.25">
      <c r="A325" t="s">
        <v>234</v>
      </c>
      <c r="B325" t="s">
        <v>279</v>
      </c>
      <c r="C325" s="7">
        <v>44738</v>
      </c>
      <c r="D325" t="s">
        <v>55</v>
      </c>
      <c r="E325" s="16" t="s">
        <v>391</v>
      </c>
      <c r="F325">
        <v>150</v>
      </c>
      <c r="G325" s="7">
        <v>44743</v>
      </c>
      <c r="H325" s="7">
        <v>44681</v>
      </c>
      <c r="I325"/>
    </row>
    <row r="326" spans="1:9" hidden="1" x14ac:dyDescent="0.25">
      <c r="A326" t="s">
        <v>132</v>
      </c>
      <c r="B326" t="s">
        <v>282</v>
      </c>
      <c r="C326" s="7">
        <v>44805</v>
      </c>
      <c r="D326" t="s">
        <v>56</v>
      </c>
      <c r="E326" s="16" t="s">
        <v>391</v>
      </c>
      <c r="F326">
        <v>400</v>
      </c>
      <c r="G326" s="7">
        <v>44812</v>
      </c>
      <c r="H326" s="7">
        <v>44742</v>
      </c>
      <c r="I326"/>
    </row>
    <row r="327" spans="1:9" hidden="1" x14ac:dyDescent="0.25">
      <c r="A327" t="s">
        <v>199</v>
      </c>
      <c r="B327" t="s">
        <v>289</v>
      </c>
      <c r="C327" s="7">
        <v>44832</v>
      </c>
      <c r="D327" t="s">
        <v>320</v>
      </c>
      <c r="E327" s="16" t="s">
        <v>391</v>
      </c>
      <c r="F327">
        <v>500</v>
      </c>
      <c r="G327" s="7">
        <v>44838</v>
      </c>
      <c r="H327" s="7">
        <v>44819</v>
      </c>
      <c r="I327"/>
    </row>
    <row r="328" spans="1:9" hidden="1" x14ac:dyDescent="0.25">
      <c r="A328" t="s">
        <v>224</v>
      </c>
      <c r="B328" t="s">
        <v>273</v>
      </c>
      <c r="C328" s="7">
        <v>44853</v>
      </c>
      <c r="D328" t="s">
        <v>45</v>
      </c>
      <c r="E328" s="16" t="s">
        <v>391</v>
      </c>
      <c r="F328">
        <v>400</v>
      </c>
      <c r="G328" s="7">
        <v>44860</v>
      </c>
      <c r="H328" s="7">
        <v>44834</v>
      </c>
      <c r="I328"/>
    </row>
    <row r="329" spans="1:9" hidden="1" x14ac:dyDescent="0.25">
      <c r="A329" t="s">
        <v>254</v>
      </c>
      <c r="B329" t="s">
        <v>281</v>
      </c>
      <c r="C329" s="7">
        <v>44574</v>
      </c>
      <c r="D329" t="s">
        <v>55</v>
      </c>
      <c r="E329" s="16" t="s">
        <v>338</v>
      </c>
      <c r="F329">
        <v>75</v>
      </c>
      <c r="G329" s="7">
        <v>44580</v>
      </c>
      <c r="H329" s="7">
        <v>44865</v>
      </c>
      <c r="I329"/>
    </row>
    <row r="330" spans="1:9" hidden="1" x14ac:dyDescent="0.25">
      <c r="A330" t="s">
        <v>208</v>
      </c>
      <c r="B330" t="s">
        <v>300</v>
      </c>
      <c r="C330" s="7">
        <v>44579</v>
      </c>
      <c r="D330" t="s">
        <v>54</v>
      </c>
      <c r="E330" s="16" t="s">
        <v>338</v>
      </c>
      <c r="F330">
        <v>40</v>
      </c>
      <c r="G330" s="7">
        <v>44585</v>
      </c>
      <c r="H330" s="7">
        <v>44865</v>
      </c>
      <c r="I330"/>
    </row>
    <row r="331" spans="1:9" hidden="1" x14ac:dyDescent="0.25">
      <c r="A331" t="s">
        <v>166</v>
      </c>
      <c r="B331" t="s">
        <v>294</v>
      </c>
      <c r="C331" s="7">
        <v>44584</v>
      </c>
      <c r="D331" t="s">
        <v>56</v>
      </c>
      <c r="E331" s="16" t="s">
        <v>338</v>
      </c>
      <c r="F331">
        <v>300</v>
      </c>
      <c r="G331" s="7">
        <v>44590</v>
      </c>
      <c r="H331" s="7">
        <v>44635</v>
      </c>
      <c r="I331"/>
    </row>
    <row r="332" spans="1:9" hidden="1" x14ac:dyDescent="0.25">
      <c r="A332" t="s">
        <v>69</v>
      </c>
      <c r="B332" t="s">
        <v>319</v>
      </c>
      <c r="C332" s="7">
        <v>44586</v>
      </c>
      <c r="D332" t="s">
        <v>320</v>
      </c>
      <c r="E332" s="16" t="s">
        <v>338</v>
      </c>
      <c r="F332">
        <v>342</v>
      </c>
      <c r="G332" s="7">
        <v>44592</v>
      </c>
      <c r="H332" s="7">
        <v>44845</v>
      </c>
      <c r="I332"/>
    </row>
    <row r="333" spans="1:9" hidden="1" x14ac:dyDescent="0.25">
      <c r="A333" t="s">
        <v>107</v>
      </c>
      <c r="B333" t="s">
        <v>271</v>
      </c>
      <c r="C333" s="7">
        <v>44596</v>
      </c>
      <c r="D333" t="s">
        <v>46</v>
      </c>
      <c r="E333" s="16" t="s">
        <v>338</v>
      </c>
      <c r="F333">
        <v>400</v>
      </c>
      <c r="G333" s="7">
        <v>44602</v>
      </c>
      <c r="H333" s="7">
        <v>44651</v>
      </c>
      <c r="I333"/>
    </row>
    <row r="334" spans="1:9" hidden="1" x14ac:dyDescent="0.25">
      <c r="A334" t="s">
        <v>174</v>
      </c>
      <c r="B334" t="s">
        <v>272</v>
      </c>
      <c r="C334" s="7">
        <v>44600</v>
      </c>
      <c r="D334" t="s">
        <v>45</v>
      </c>
      <c r="E334" s="16" t="s">
        <v>338</v>
      </c>
      <c r="F334">
        <v>75</v>
      </c>
      <c r="G334" s="7">
        <v>44609</v>
      </c>
      <c r="H334" s="7">
        <v>44620</v>
      </c>
      <c r="I334"/>
    </row>
    <row r="335" spans="1:9" hidden="1" x14ac:dyDescent="0.25">
      <c r="A335" t="s">
        <v>146</v>
      </c>
      <c r="B335" t="s">
        <v>296</v>
      </c>
      <c r="C335" s="7">
        <v>44611</v>
      </c>
      <c r="D335" t="s">
        <v>48</v>
      </c>
      <c r="E335" s="16" t="s">
        <v>338</v>
      </c>
      <c r="F335">
        <v>400</v>
      </c>
      <c r="G335" s="7">
        <v>44621</v>
      </c>
      <c r="H335" s="7">
        <v>44681</v>
      </c>
      <c r="I335"/>
    </row>
    <row r="336" spans="1:9" hidden="1" x14ac:dyDescent="0.25">
      <c r="A336" t="s">
        <v>168</v>
      </c>
      <c r="B336" t="s">
        <v>271</v>
      </c>
      <c r="C336" s="7">
        <v>44683</v>
      </c>
      <c r="D336" t="s">
        <v>50</v>
      </c>
      <c r="E336" s="16" t="s">
        <v>338</v>
      </c>
      <c r="F336">
        <v>75</v>
      </c>
      <c r="G336" s="7">
        <v>44687</v>
      </c>
      <c r="H336" s="7">
        <v>44696</v>
      </c>
      <c r="I336"/>
    </row>
    <row r="337" spans="1:9" hidden="1" x14ac:dyDescent="0.25">
      <c r="A337" t="s">
        <v>79</v>
      </c>
      <c r="B337" t="s">
        <v>319</v>
      </c>
      <c r="C337" s="7">
        <v>44686</v>
      </c>
      <c r="D337" t="s">
        <v>54</v>
      </c>
      <c r="E337" s="16" t="s">
        <v>383</v>
      </c>
      <c r="F337">
        <v>25</v>
      </c>
      <c r="G337" s="7">
        <v>44693</v>
      </c>
      <c r="H337" s="7">
        <v>44803</v>
      </c>
      <c r="I337"/>
    </row>
    <row r="338" spans="1:9" hidden="1" x14ac:dyDescent="0.25">
      <c r="A338" t="s">
        <v>213</v>
      </c>
      <c r="B338" t="s">
        <v>280</v>
      </c>
      <c r="C338" s="7">
        <v>44734</v>
      </c>
      <c r="D338" t="s">
        <v>55</v>
      </c>
      <c r="E338" s="16" t="s">
        <v>383</v>
      </c>
      <c r="F338">
        <v>100</v>
      </c>
      <c r="G338" s="7">
        <v>44744</v>
      </c>
      <c r="H338" s="7">
        <v>44592</v>
      </c>
      <c r="I338"/>
    </row>
    <row r="339" spans="1:9" hidden="1" x14ac:dyDescent="0.25">
      <c r="A339" t="s">
        <v>193</v>
      </c>
      <c r="B339" t="s">
        <v>297</v>
      </c>
      <c r="C339" s="7">
        <v>44818</v>
      </c>
      <c r="D339" t="s">
        <v>320</v>
      </c>
      <c r="E339" s="16" t="s">
        <v>383</v>
      </c>
      <c r="F339">
        <v>400</v>
      </c>
      <c r="G339" s="7">
        <v>44822</v>
      </c>
      <c r="H339" s="7">
        <v>44819</v>
      </c>
      <c r="I339"/>
    </row>
    <row r="340" spans="1:9" hidden="1" x14ac:dyDescent="0.25">
      <c r="A340" t="s">
        <v>159</v>
      </c>
      <c r="B340" t="s">
        <v>297</v>
      </c>
      <c r="C340" s="7">
        <v>44825</v>
      </c>
      <c r="D340" t="s">
        <v>56</v>
      </c>
      <c r="E340" s="16" t="s">
        <v>383</v>
      </c>
      <c r="F340">
        <v>450</v>
      </c>
      <c r="G340" s="7">
        <v>44830</v>
      </c>
      <c r="H340" s="7">
        <v>44592</v>
      </c>
      <c r="I340"/>
    </row>
    <row r="341" spans="1:9" hidden="1" x14ac:dyDescent="0.25">
      <c r="A341" t="s">
        <v>130</v>
      </c>
      <c r="B341" t="s">
        <v>285</v>
      </c>
      <c r="C341" s="7">
        <v>44849</v>
      </c>
      <c r="D341" t="s">
        <v>45</v>
      </c>
      <c r="E341" s="16" t="s">
        <v>383</v>
      </c>
      <c r="F341">
        <v>300</v>
      </c>
      <c r="G341" s="7">
        <v>44855</v>
      </c>
      <c r="I341"/>
    </row>
    <row r="342" spans="1:9" hidden="1" x14ac:dyDescent="0.25">
      <c r="A342" t="s">
        <v>108</v>
      </c>
      <c r="B342" t="s">
        <v>265</v>
      </c>
      <c r="C342" s="7">
        <v>44692</v>
      </c>
      <c r="D342" t="s">
        <v>54</v>
      </c>
      <c r="E342" s="16" t="s">
        <v>385</v>
      </c>
      <c r="F342">
        <v>15</v>
      </c>
      <c r="G342" s="7">
        <v>44697</v>
      </c>
      <c r="H342" s="7">
        <v>44757</v>
      </c>
      <c r="I342"/>
    </row>
    <row r="343" spans="1:9" hidden="1" x14ac:dyDescent="0.25">
      <c r="A343" t="s">
        <v>223</v>
      </c>
      <c r="B343" t="s">
        <v>309</v>
      </c>
      <c r="C343" s="7">
        <v>44721</v>
      </c>
      <c r="D343" t="s">
        <v>55</v>
      </c>
      <c r="E343" s="16" t="s">
        <v>385</v>
      </c>
      <c r="F343">
        <v>175</v>
      </c>
      <c r="G343" s="7">
        <v>44728</v>
      </c>
      <c r="H343" s="7">
        <v>44773</v>
      </c>
      <c r="I343"/>
    </row>
    <row r="344" spans="1:9" hidden="1" x14ac:dyDescent="0.25">
      <c r="A344" t="s">
        <v>181</v>
      </c>
      <c r="B344" t="s">
        <v>319</v>
      </c>
      <c r="C344" s="7">
        <v>44811</v>
      </c>
      <c r="D344" t="s">
        <v>56</v>
      </c>
      <c r="E344" s="16" t="s">
        <v>385</v>
      </c>
      <c r="F344">
        <v>250</v>
      </c>
      <c r="G344" s="7">
        <v>44815</v>
      </c>
      <c r="H344" s="7">
        <v>44742</v>
      </c>
      <c r="I344"/>
    </row>
    <row r="345" spans="1:9" hidden="1" x14ac:dyDescent="0.25">
      <c r="A345" t="s">
        <v>153</v>
      </c>
      <c r="B345" t="s">
        <v>300</v>
      </c>
      <c r="C345" s="7">
        <v>44842</v>
      </c>
      <c r="D345" t="s">
        <v>45</v>
      </c>
      <c r="E345" s="16" t="s">
        <v>385</v>
      </c>
      <c r="F345">
        <v>400</v>
      </c>
      <c r="G345" s="7">
        <v>44848</v>
      </c>
      <c r="H345" s="7">
        <v>44620</v>
      </c>
      <c r="I345"/>
    </row>
    <row r="346" spans="1:9" hidden="1" x14ac:dyDescent="0.25">
      <c r="A346" t="s">
        <v>109</v>
      </c>
      <c r="B346" t="s">
        <v>303</v>
      </c>
      <c r="C346" s="7">
        <v>44865</v>
      </c>
      <c r="D346" t="s">
        <v>320</v>
      </c>
      <c r="E346" s="16" t="s">
        <v>385</v>
      </c>
      <c r="F346">
        <v>250</v>
      </c>
      <c r="G346" s="7">
        <v>44872</v>
      </c>
      <c r="H346" s="7">
        <v>44849</v>
      </c>
      <c r="I346"/>
    </row>
    <row r="347" spans="1:9" hidden="1" x14ac:dyDescent="0.25">
      <c r="A347" t="s">
        <v>260</v>
      </c>
      <c r="B347" t="s">
        <v>273</v>
      </c>
      <c r="C347" s="7">
        <v>44689</v>
      </c>
      <c r="D347" t="s">
        <v>54</v>
      </c>
      <c r="E347" s="16" t="s">
        <v>384</v>
      </c>
      <c r="F347">
        <v>65</v>
      </c>
      <c r="G347" s="7">
        <v>44693</v>
      </c>
      <c r="H347" s="7">
        <v>44591</v>
      </c>
      <c r="I347"/>
    </row>
    <row r="348" spans="1:9" hidden="1" x14ac:dyDescent="0.25">
      <c r="A348" t="s">
        <v>249</v>
      </c>
      <c r="B348" t="s">
        <v>283</v>
      </c>
      <c r="C348" s="7">
        <v>44740</v>
      </c>
      <c r="D348" t="s">
        <v>55</v>
      </c>
      <c r="E348" s="16" t="s">
        <v>384</v>
      </c>
      <c r="F348">
        <v>75</v>
      </c>
      <c r="G348" s="7">
        <v>44747</v>
      </c>
      <c r="H348" s="7">
        <v>44727</v>
      </c>
      <c r="I348"/>
    </row>
    <row r="349" spans="1:9" hidden="1" x14ac:dyDescent="0.25">
      <c r="A349" t="s">
        <v>83</v>
      </c>
      <c r="B349" t="s">
        <v>58</v>
      </c>
      <c r="C349" s="7">
        <v>44824</v>
      </c>
      <c r="D349" t="s">
        <v>56</v>
      </c>
      <c r="E349" s="16" t="s">
        <v>384</v>
      </c>
      <c r="F349">
        <v>125</v>
      </c>
      <c r="G349" s="7">
        <v>44830</v>
      </c>
      <c r="H349" s="7">
        <v>44788</v>
      </c>
      <c r="I349"/>
    </row>
    <row r="350" spans="1:9" hidden="1" x14ac:dyDescent="0.25">
      <c r="A350" t="s">
        <v>131</v>
      </c>
      <c r="B350" t="s">
        <v>319</v>
      </c>
      <c r="C350" s="7">
        <v>44837</v>
      </c>
      <c r="D350" t="s">
        <v>320</v>
      </c>
      <c r="E350" s="16" t="s">
        <v>384</v>
      </c>
      <c r="F350">
        <v>400</v>
      </c>
      <c r="G350" s="7">
        <v>44843</v>
      </c>
      <c r="H350" s="7">
        <v>44849</v>
      </c>
      <c r="I350"/>
    </row>
    <row r="351" spans="1:9" hidden="1" x14ac:dyDescent="0.25">
      <c r="A351" t="s">
        <v>194</v>
      </c>
      <c r="B351" t="s">
        <v>279</v>
      </c>
      <c r="C351" s="7">
        <v>44708</v>
      </c>
      <c r="D351" t="s">
        <v>54</v>
      </c>
      <c r="E351" s="16" t="s">
        <v>394</v>
      </c>
      <c r="F351">
        <v>45</v>
      </c>
      <c r="G351" s="7">
        <v>44712</v>
      </c>
      <c r="H351" s="7">
        <v>44696</v>
      </c>
      <c r="I351"/>
    </row>
    <row r="352" spans="1:9" hidden="1" x14ac:dyDescent="0.25">
      <c r="A352" t="s">
        <v>257</v>
      </c>
      <c r="B352" t="s">
        <v>284</v>
      </c>
      <c r="C352" s="7">
        <v>44768</v>
      </c>
      <c r="D352" t="s">
        <v>55</v>
      </c>
      <c r="E352" s="16" t="s">
        <v>394</v>
      </c>
      <c r="F352">
        <v>150</v>
      </c>
      <c r="G352" s="7">
        <v>44774</v>
      </c>
      <c r="H352" s="7">
        <v>44819</v>
      </c>
      <c r="I352"/>
    </row>
    <row r="353" spans="1:9" hidden="1" x14ac:dyDescent="0.25">
      <c r="A353" t="s">
        <v>89</v>
      </c>
      <c r="B353" t="s">
        <v>275</v>
      </c>
      <c r="C353" s="7">
        <v>44815</v>
      </c>
      <c r="D353" t="s">
        <v>56</v>
      </c>
      <c r="E353" s="16" t="s">
        <v>394</v>
      </c>
      <c r="F353">
        <v>250</v>
      </c>
      <c r="G353" s="7">
        <v>44820</v>
      </c>
      <c r="H353" s="7">
        <v>44773</v>
      </c>
      <c r="I353"/>
    </row>
    <row r="354" spans="1:9" hidden="1" x14ac:dyDescent="0.25">
      <c r="A354" t="s">
        <v>258</v>
      </c>
      <c r="B354" t="s">
        <v>289</v>
      </c>
      <c r="C354" s="7">
        <v>44849</v>
      </c>
      <c r="D354" t="s">
        <v>45</v>
      </c>
      <c r="E354" s="16" t="s">
        <v>394</v>
      </c>
      <c r="F354">
        <v>400</v>
      </c>
      <c r="G354" s="7">
        <v>44858</v>
      </c>
      <c r="H354" s="7">
        <v>44819</v>
      </c>
      <c r="I354"/>
    </row>
    <row r="355" spans="1:9" x14ac:dyDescent="0.25">
      <c r="A355" t="s">
        <v>199</v>
      </c>
      <c r="B355" t="s">
        <v>302</v>
      </c>
      <c r="C355" s="7">
        <v>44770</v>
      </c>
      <c r="D355"/>
      <c r="E355" s="16" t="s">
        <v>324</v>
      </c>
      <c r="F355">
        <v>400</v>
      </c>
      <c r="G355" s="7">
        <v>44777</v>
      </c>
      <c r="I355"/>
    </row>
    <row r="356" spans="1:9" hidden="1" x14ac:dyDescent="0.25">
      <c r="A356" t="s">
        <v>134</v>
      </c>
      <c r="B356" t="s">
        <v>282</v>
      </c>
      <c r="C356" s="7">
        <v>44699</v>
      </c>
      <c r="D356" t="s">
        <v>54</v>
      </c>
      <c r="E356" s="16" t="s">
        <v>390</v>
      </c>
      <c r="F356">
        <v>30</v>
      </c>
      <c r="G356" s="7">
        <v>44705</v>
      </c>
      <c r="H356" s="7">
        <v>44757</v>
      </c>
      <c r="I356"/>
    </row>
    <row r="357" spans="1:9" hidden="1" x14ac:dyDescent="0.25">
      <c r="A357" t="s">
        <v>96</v>
      </c>
      <c r="B357" t="s">
        <v>318</v>
      </c>
      <c r="C357" s="7">
        <v>44773</v>
      </c>
      <c r="D357" t="s">
        <v>55</v>
      </c>
      <c r="E357" s="16" t="s">
        <v>390</v>
      </c>
      <c r="F357">
        <v>75</v>
      </c>
      <c r="G357" s="7">
        <v>44779</v>
      </c>
      <c r="H357" s="7">
        <v>44865</v>
      </c>
      <c r="I357"/>
    </row>
    <row r="358" spans="1:9" hidden="1" x14ac:dyDescent="0.25">
      <c r="A358" t="s">
        <v>165</v>
      </c>
      <c r="B358" t="s">
        <v>283</v>
      </c>
      <c r="C358" s="7">
        <v>44829</v>
      </c>
      <c r="D358" t="s">
        <v>56</v>
      </c>
      <c r="E358" s="16" t="s">
        <v>390</v>
      </c>
      <c r="F358">
        <v>350</v>
      </c>
      <c r="G358" s="7">
        <v>44838</v>
      </c>
      <c r="H358" s="7">
        <v>44788</v>
      </c>
      <c r="I358"/>
    </row>
    <row r="359" spans="1:9" hidden="1" x14ac:dyDescent="0.25">
      <c r="A359" t="s">
        <v>145</v>
      </c>
      <c r="B359" t="s">
        <v>275</v>
      </c>
      <c r="C359" s="7">
        <v>44845</v>
      </c>
      <c r="D359" t="s">
        <v>320</v>
      </c>
      <c r="E359" s="16" t="s">
        <v>390</v>
      </c>
      <c r="F359">
        <v>350</v>
      </c>
      <c r="G359" s="7">
        <v>44852</v>
      </c>
      <c r="H359" s="7">
        <v>44849</v>
      </c>
      <c r="I359"/>
    </row>
    <row r="360" spans="1:9" x14ac:dyDescent="0.25">
      <c r="A360" t="s">
        <v>104</v>
      </c>
      <c r="B360" t="s">
        <v>293</v>
      </c>
      <c r="C360" s="7">
        <v>44826</v>
      </c>
      <c r="D360"/>
      <c r="E360" s="16" t="s">
        <v>442</v>
      </c>
      <c r="F360">
        <v>500</v>
      </c>
      <c r="G360" s="7">
        <v>44830</v>
      </c>
      <c r="H360" s="7">
        <v>44607</v>
      </c>
      <c r="I360"/>
    </row>
    <row r="361" spans="1:9" hidden="1" x14ac:dyDescent="0.25">
      <c r="A361" t="s">
        <v>103</v>
      </c>
      <c r="B361" t="s">
        <v>280</v>
      </c>
      <c r="C361" s="7">
        <v>44722</v>
      </c>
      <c r="D361" t="s">
        <v>54</v>
      </c>
      <c r="E361" s="16" t="s">
        <v>399</v>
      </c>
      <c r="F361">
        <v>45</v>
      </c>
      <c r="G361" s="7">
        <v>44728</v>
      </c>
      <c r="H361" s="7">
        <v>44819</v>
      </c>
      <c r="I361"/>
    </row>
    <row r="362" spans="1:9" hidden="1" x14ac:dyDescent="0.25">
      <c r="A362" t="s">
        <v>167</v>
      </c>
      <c r="B362" t="s">
        <v>269</v>
      </c>
      <c r="C362" s="7">
        <v>44765</v>
      </c>
      <c r="D362" t="s">
        <v>55</v>
      </c>
      <c r="E362" s="16" t="s">
        <v>399</v>
      </c>
      <c r="F362">
        <v>65</v>
      </c>
      <c r="G362" s="7">
        <v>44772</v>
      </c>
      <c r="H362" s="7">
        <v>44849</v>
      </c>
      <c r="I362"/>
    </row>
    <row r="363" spans="1:9" hidden="1" x14ac:dyDescent="0.25">
      <c r="A363" t="s">
        <v>246</v>
      </c>
      <c r="B363" t="s">
        <v>290</v>
      </c>
      <c r="C363" s="7">
        <v>44833</v>
      </c>
      <c r="D363" t="s">
        <v>56</v>
      </c>
      <c r="E363" s="16" t="s">
        <v>399</v>
      </c>
      <c r="F363">
        <v>75</v>
      </c>
      <c r="G363" s="7">
        <v>44838</v>
      </c>
      <c r="H363" s="7">
        <v>44849</v>
      </c>
      <c r="I363"/>
    </row>
    <row r="364" spans="1:9" hidden="1" x14ac:dyDescent="0.25">
      <c r="A364" t="s">
        <v>111</v>
      </c>
      <c r="B364" t="s">
        <v>290</v>
      </c>
      <c r="C364" s="7">
        <v>44857</v>
      </c>
      <c r="D364" t="s">
        <v>320</v>
      </c>
      <c r="E364" s="16" t="s">
        <v>399</v>
      </c>
      <c r="F364">
        <v>275</v>
      </c>
      <c r="G364" s="7">
        <v>44864</v>
      </c>
      <c r="H364" s="7">
        <v>44607</v>
      </c>
      <c r="I364"/>
    </row>
    <row r="365" spans="1:9" x14ac:dyDescent="0.25">
      <c r="A365" t="s">
        <v>156</v>
      </c>
      <c r="B365" t="s">
        <v>268</v>
      </c>
      <c r="C365" s="7">
        <v>44598</v>
      </c>
      <c r="D365"/>
      <c r="E365" s="16" t="s">
        <v>347</v>
      </c>
      <c r="F365">
        <v>450</v>
      </c>
      <c r="G365" s="7">
        <v>44603</v>
      </c>
      <c r="H365" s="7">
        <v>44780</v>
      </c>
      <c r="I365"/>
    </row>
    <row r="366" spans="1:9" hidden="1" x14ac:dyDescent="0.25">
      <c r="A366" t="s">
        <v>111</v>
      </c>
      <c r="B366" t="s">
        <v>287</v>
      </c>
      <c r="C366" s="7">
        <v>44723</v>
      </c>
      <c r="D366" t="s">
        <v>54</v>
      </c>
      <c r="E366" s="16" t="s">
        <v>400</v>
      </c>
      <c r="F366">
        <v>40</v>
      </c>
      <c r="G366" s="7">
        <v>44728</v>
      </c>
      <c r="H366" s="7">
        <v>44834</v>
      </c>
      <c r="I366"/>
    </row>
    <row r="367" spans="1:9" hidden="1" x14ac:dyDescent="0.25">
      <c r="A367" t="s">
        <v>177</v>
      </c>
      <c r="B367" t="s">
        <v>278</v>
      </c>
      <c r="C367" s="7">
        <v>44752</v>
      </c>
      <c r="D367" t="s">
        <v>55</v>
      </c>
      <c r="E367" s="16" t="s">
        <v>400</v>
      </c>
      <c r="F367">
        <v>100</v>
      </c>
      <c r="G367" s="7">
        <v>44758</v>
      </c>
      <c r="H367" s="7">
        <v>44865</v>
      </c>
      <c r="I367"/>
    </row>
    <row r="368" spans="1:9" hidden="1" x14ac:dyDescent="0.25">
      <c r="A368" t="s">
        <v>76</v>
      </c>
      <c r="B368" t="s">
        <v>300</v>
      </c>
      <c r="C368" s="7">
        <v>44807</v>
      </c>
      <c r="D368" t="s">
        <v>56</v>
      </c>
      <c r="E368" s="16" t="s">
        <v>400</v>
      </c>
      <c r="F368">
        <v>300</v>
      </c>
      <c r="G368" s="7">
        <v>44813</v>
      </c>
      <c r="H368" s="7">
        <v>44607</v>
      </c>
      <c r="I368"/>
    </row>
    <row r="369" spans="1:9" hidden="1" x14ac:dyDescent="0.25">
      <c r="A369" t="s">
        <v>237</v>
      </c>
      <c r="B369" t="s">
        <v>267</v>
      </c>
      <c r="C369" s="7">
        <v>44866</v>
      </c>
      <c r="D369" t="s">
        <v>320</v>
      </c>
      <c r="E369" s="16" t="s">
        <v>400</v>
      </c>
      <c r="F369">
        <v>450</v>
      </c>
      <c r="G369" s="7">
        <v>44874</v>
      </c>
      <c r="H369" s="7">
        <v>44849</v>
      </c>
      <c r="I369"/>
    </row>
    <row r="370" spans="1:9" hidden="1" x14ac:dyDescent="0.25">
      <c r="A370" t="s">
        <v>185</v>
      </c>
      <c r="B370" t="s">
        <v>319</v>
      </c>
      <c r="C370" s="7">
        <v>44716</v>
      </c>
      <c r="D370" t="s">
        <v>54</v>
      </c>
      <c r="E370" s="16" t="s">
        <v>396</v>
      </c>
      <c r="F370">
        <v>60</v>
      </c>
      <c r="G370" s="7">
        <v>44722</v>
      </c>
      <c r="H370" s="7">
        <v>44773</v>
      </c>
      <c r="I370"/>
    </row>
    <row r="371" spans="1:9" hidden="1" x14ac:dyDescent="0.25">
      <c r="A371" t="s">
        <v>193</v>
      </c>
      <c r="B371" t="s">
        <v>293</v>
      </c>
      <c r="C371" s="7">
        <v>44754</v>
      </c>
      <c r="D371" t="s">
        <v>55</v>
      </c>
      <c r="E371" s="16" t="s">
        <v>396</v>
      </c>
      <c r="F371">
        <v>125</v>
      </c>
      <c r="G371" s="7">
        <v>44760</v>
      </c>
      <c r="H371" s="7">
        <v>44727</v>
      </c>
      <c r="I371"/>
    </row>
    <row r="372" spans="1:9" hidden="1" x14ac:dyDescent="0.25">
      <c r="A372" t="s">
        <v>78</v>
      </c>
      <c r="B372" t="s">
        <v>285</v>
      </c>
      <c r="C372" s="7">
        <v>44860</v>
      </c>
      <c r="D372" t="s">
        <v>56</v>
      </c>
      <c r="E372" s="16" t="s">
        <v>396</v>
      </c>
      <c r="F372">
        <v>225</v>
      </c>
      <c r="G372" s="7">
        <v>44866</v>
      </c>
      <c r="H372" s="7">
        <v>44849</v>
      </c>
      <c r="I372"/>
    </row>
    <row r="373" spans="1:9" hidden="1" x14ac:dyDescent="0.25">
      <c r="A373" t="s">
        <v>241</v>
      </c>
      <c r="B373" t="s">
        <v>293</v>
      </c>
      <c r="C373" s="7">
        <v>44719</v>
      </c>
      <c r="D373" t="s">
        <v>54</v>
      </c>
      <c r="E373" s="16" t="s">
        <v>398</v>
      </c>
      <c r="F373">
        <v>35</v>
      </c>
      <c r="G373" s="7">
        <v>44723</v>
      </c>
      <c r="H373" s="7">
        <v>44819</v>
      </c>
      <c r="I373"/>
    </row>
    <row r="374" spans="1:9" hidden="1" x14ac:dyDescent="0.25">
      <c r="A374" t="s">
        <v>102</v>
      </c>
      <c r="B374" t="s">
        <v>304</v>
      </c>
      <c r="C374" s="7">
        <v>44763</v>
      </c>
      <c r="D374" t="s">
        <v>55</v>
      </c>
      <c r="E374" s="16" t="s">
        <v>398</v>
      </c>
      <c r="F374">
        <v>175</v>
      </c>
      <c r="G374" s="7">
        <v>44772</v>
      </c>
      <c r="H374" s="7">
        <v>44757</v>
      </c>
      <c r="I374"/>
    </row>
    <row r="375" spans="1:9" hidden="1" x14ac:dyDescent="0.25">
      <c r="A375" t="s">
        <v>68</v>
      </c>
      <c r="B375" t="s">
        <v>316</v>
      </c>
      <c r="C375" s="7">
        <v>44858</v>
      </c>
      <c r="D375" t="s">
        <v>56</v>
      </c>
      <c r="E375" s="16" t="s">
        <v>398</v>
      </c>
      <c r="F375">
        <v>100</v>
      </c>
      <c r="G375" s="7">
        <v>44863</v>
      </c>
      <c r="H375" s="7">
        <v>44681</v>
      </c>
      <c r="I375"/>
    </row>
    <row r="376" spans="1:9" hidden="1" x14ac:dyDescent="0.25">
      <c r="A376" t="s">
        <v>63</v>
      </c>
      <c r="B376" t="s">
        <v>271</v>
      </c>
      <c r="C376" s="7">
        <v>44715</v>
      </c>
      <c r="D376" t="s">
        <v>54</v>
      </c>
      <c r="E376" s="16" t="s">
        <v>395</v>
      </c>
      <c r="F376">
        <v>25</v>
      </c>
      <c r="G376" s="7">
        <v>44722</v>
      </c>
      <c r="H376" s="7">
        <v>44696</v>
      </c>
      <c r="I376"/>
    </row>
    <row r="377" spans="1:9" hidden="1" x14ac:dyDescent="0.25">
      <c r="A377" t="s">
        <v>91</v>
      </c>
      <c r="B377" t="s">
        <v>311</v>
      </c>
      <c r="C377" s="7">
        <v>44760</v>
      </c>
      <c r="D377" t="s">
        <v>55</v>
      </c>
      <c r="E377" s="16" t="s">
        <v>395</v>
      </c>
      <c r="F377">
        <v>125</v>
      </c>
      <c r="G377" s="7">
        <v>44766</v>
      </c>
      <c r="H377" s="7">
        <v>44757</v>
      </c>
      <c r="I377"/>
    </row>
    <row r="378" spans="1:9" hidden="1" x14ac:dyDescent="0.25">
      <c r="A378" t="s">
        <v>262</v>
      </c>
      <c r="B378" t="s">
        <v>276</v>
      </c>
      <c r="C378" s="7">
        <v>44855</v>
      </c>
      <c r="D378" t="s">
        <v>56</v>
      </c>
      <c r="E378" s="16" t="s">
        <v>395</v>
      </c>
      <c r="F378">
        <v>250</v>
      </c>
      <c r="G378" s="7">
        <v>44861</v>
      </c>
      <c r="I378"/>
    </row>
    <row r="379" spans="1:9" hidden="1" x14ac:dyDescent="0.25">
      <c r="A379" t="s">
        <v>238</v>
      </c>
      <c r="B379" t="s">
        <v>268</v>
      </c>
      <c r="C379" s="7">
        <v>44580</v>
      </c>
      <c r="D379" t="s">
        <v>54</v>
      </c>
      <c r="E379" s="16" t="s">
        <v>340</v>
      </c>
      <c r="F379">
        <v>15</v>
      </c>
      <c r="G379" s="7">
        <v>44589</v>
      </c>
      <c r="I379"/>
    </row>
    <row r="380" spans="1:9" hidden="1" x14ac:dyDescent="0.25">
      <c r="A380" t="s">
        <v>75</v>
      </c>
      <c r="B380" t="s">
        <v>284</v>
      </c>
      <c r="C380" s="7">
        <v>44585</v>
      </c>
      <c r="D380" t="s">
        <v>55</v>
      </c>
      <c r="E380" s="16" t="s">
        <v>340</v>
      </c>
      <c r="F380">
        <v>150</v>
      </c>
      <c r="G380" s="7">
        <v>44594</v>
      </c>
      <c r="H380" s="7">
        <v>44651</v>
      </c>
      <c r="I380"/>
    </row>
    <row r="381" spans="1:9" hidden="1" x14ac:dyDescent="0.25">
      <c r="A381" t="s">
        <v>97</v>
      </c>
      <c r="B381" t="s">
        <v>287</v>
      </c>
      <c r="C381" s="7">
        <v>44592</v>
      </c>
      <c r="D381" t="s">
        <v>56</v>
      </c>
      <c r="E381" s="16" t="s">
        <v>340</v>
      </c>
      <c r="F381">
        <v>300</v>
      </c>
      <c r="G381" s="7">
        <v>44598</v>
      </c>
      <c r="H381" s="7">
        <v>44620</v>
      </c>
      <c r="I381"/>
    </row>
    <row r="382" spans="1:9" hidden="1" x14ac:dyDescent="0.25">
      <c r="A382" t="s">
        <v>128</v>
      </c>
      <c r="B382" t="s">
        <v>295</v>
      </c>
      <c r="C382" s="7">
        <v>44594</v>
      </c>
      <c r="D382" t="s">
        <v>320</v>
      </c>
      <c r="E382" s="16" t="s">
        <v>340</v>
      </c>
      <c r="F382">
        <v>500</v>
      </c>
      <c r="G382" s="7">
        <v>44600</v>
      </c>
      <c r="H382" s="7">
        <v>44635</v>
      </c>
      <c r="I382"/>
    </row>
    <row r="383" spans="1:9" hidden="1" x14ac:dyDescent="0.25">
      <c r="A383" t="s">
        <v>102</v>
      </c>
      <c r="B383" t="s">
        <v>270</v>
      </c>
      <c r="C383" s="7">
        <v>44596</v>
      </c>
      <c r="D383" t="s">
        <v>46</v>
      </c>
      <c r="E383" s="16" t="s">
        <v>340</v>
      </c>
      <c r="F383">
        <v>400</v>
      </c>
      <c r="G383" s="7">
        <v>44601</v>
      </c>
      <c r="H383" s="7">
        <v>44651</v>
      </c>
      <c r="I383"/>
    </row>
    <row r="384" spans="1:9" hidden="1" x14ac:dyDescent="0.25">
      <c r="A384" t="s">
        <v>224</v>
      </c>
      <c r="B384" t="s">
        <v>285</v>
      </c>
      <c r="C384" s="7">
        <v>44603</v>
      </c>
      <c r="D384" t="s">
        <v>45</v>
      </c>
      <c r="E384" s="16" t="s">
        <v>340</v>
      </c>
      <c r="F384">
        <v>100</v>
      </c>
      <c r="G384" s="7">
        <v>44609</v>
      </c>
      <c r="H384" s="7">
        <v>44773</v>
      </c>
      <c r="I384"/>
    </row>
    <row r="385" spans="1:9" hidden="1" x14ac:dyDescent="0.25">
      <c r="A385" t="s">
        <v>86</v>
      </c>
      <c r="B385" t="s">
        <v>290</v>
      </c>
      <c r="C385" s="7">
        <v>44621</v>
      </c>
      <c r="D385" t="s">
        <v>48</v>
      </c>
      <c r="E385" s="16" t="s">
        <v>340</v>
      </c>
      <c r="F385">
        <v>450</v>
      </c>
      <c r="G385" s="7">
        <v>44631</v>
      </c>
      <c r="H385" s="7">
        <v>44696</v>
      </c>
      <c r="I385"/>
    </row>
    <row r="386" spans="1:9" hidden="1" x14ac:dyDescent="0.25">
      <c r="A386" t="s">
        <v>210</v>
      </c>
      <c r="B386" t="s">
        <v>312</v>
      </c>
      <c r="C386" s="7">
        <v>44733</v>
      </c>
      <c r="D386" t="s">
        <v>50</v>
      </c>
      <c r="E386" s="16" t="s">
        <v>340</v>
      </c>
      <c r="F386">
        <v>60</v>
      </c>
      <c r="G386" s="7">
        <v>44740</v>
      </c>
      <c r="H386" s="7">
        <v>44592</v>
      </c>
      <c r="I386"/>
    </row>
    <row r="387" spans="1:9" hidden="1" x14ac:dyDescent="0.25">
      <c r="A387" t="s">
        <v>162</v>
      </c>
      <c r="B387" t="s">
        <v>299</v>
      </c>
      <c r="C387" s="7">
        <v>44717</v>
      </c>
      <c r="D387" t="s">
        <v>54</v>
      </c>
      <c r="E387" s="16" t="s">
        <v>397</v>
      </c>
      <c r="F387">
        <v>55</v>
      </c>
      <c r="G387" s="7">
        <v>44722</v>
      </c>
      <c r="H387" s="7">
        <v>44788</v>
      </c>
      <c r="I387"/>
    </row>
    <row r="388" spans="1:9" hidden="1" x14ac:dyDescent="0.25">
      <c r="A388" t="s">
        <v>143</v>
      </c>
      <c r="B388" t="s">
        <v>286</v>
      </c>
      <c r="C388" s="7">
        <v>44775</v>
      </c>
      <c r="D388" t="s">
        <v>55</v>
      </c>
      <c r="E388" s="16" t="s">
        <v>397</v>
      </c>
      <c r="F388">
        <v>125</v>
      </c>
      <c r="G388" s="7">
        <v>44781</v>
      </c>
      <c r="H388" s="7">
        <v>44834</v>
      </c>
      <c r="I388"/>
    </row>
    <row r="389" spans="1:9" hidden="1" x14ac:dyDescent="0.25">
      <c r="A389" t="s">
        <v>158</v>
      </c>
      <c r="B389" t="s">
        <v>278</v>
      </c>
      <c r="C389" s="7">
        <v>44839</v>
      </c>
      <c r="D389" t="s">
        <v>56</v>
      </c>
      <c r="E389" s="16" t="s">
        <v>397</v>
      </c>
      <c r="F389">
        <v>400</v>
      </c>
      <c r="G389" s="7">
        <v>44845</v>
      </c>
      <c r="H389" s="7">
        <v>44849</v>
      </c>
      <c r="I389"/>
    </row>
    <row r="390" spans="1:9" hidden="1" x14ac:dyDescent="0.25">
      <c r="A390" t="s">
        <v>144</v>
      </c>
      <c r="B390" t="s">
        <v>306</v>
      </c>
      <c r="C390" s="7">
        <v>44725</v>
      </c>
      <c r="D390" t="s">
        <v>54</v>
      </c>
      <c r="E390" s="16" t="s">
        <v>401</v>
      </c>
      <c r="F390">
        <v>50</v>
      </c>
      <c r="G390" s="7">
        <v>44732</v>
      </c>
      <c r="H390" s="7">
        <v>44788</v>
      </c>
      <c r="I390"/>
    </row>
    <row r="391" spans="1:9" hidden="1" x14ac:dyDescent="0.25">
      <c r="A391" t="s">
        <v>146</v>
      </c>
      <c r="B391" t="s">
        <v>287</v>
      </c>
      <c r="C391" s="7">
        <v>44786</v>
      </c>
      <c r="D391" t="s">
        <v>55</v>
      </c>
      <c r="E391" s="16" t="s">
        <v>401</v>
      </c>
      <c r="F391">
        <v>100</v>
      </c>
      <c r="G391" s="7">
        <v>44792</v>
      </c>
      <c r="H391" s="7">
        <v>44865</v>
      </c>
      <c r="I391"/>
    </row>
    <row r="392" spans="1:9" hidden="1" x14ac:dyDescent="0.25">
      <c r="A392" t="s">
        <v>175</v>
      </c>
      <c r="B392" t="s">
        <v>283</v>
      </c>
      <c r="C392" s="7">
        <v>44857</v>
      </c>
      <c r="D392" t="s">
        <v>56</v>
      </c>
      <c r="E392" s="16" t="s">
        <v>401</v>
      </c>
      <c r="F392">
        <v>450</v>
      </c>
      <c r="G392" s="7">
        <v>44863</v>
      </c>
      <c r="H392" s="7">
        <v>44620</v>
      </c>
      <c r="I392"/>
    </row>
    <row r="393" spans="1:9" hidden="1" x14ac:dyDescent="0.25">
      <c r="A393" t="s">
        <v>264</v>
      </c>
      <c r="B393" t="s">
        <v>313</v>
      </c>
      <c r="C393" s="7">
        <v>44742</v>
      </c>
      <c r="D393" t="s">
        <v>54</v>
      </c>
      <c r="E393" s="16" t="s">
        <v>404</v>
      </c>
      <c r="F393">
        <v>45</v>
      </c>
      <c r="G393" s="7">
        <v>44747</v>
      </c>
      <c r="H393" s="7">
        <v>44819</v>
      </c>
      <c r="I393"/>
    </row>
    <row r="394" spans="1:9" hidden="1" x14ac:dyDescent="0.25">
      <c r="A394" t="s">
        <v>224</v>
      </c>
      <c r="B394" t="s">
        <v>316</v>
      </c>
      <c r="C394" s="7">
        <v>44782</v>
      </c>
      <c r="D394" t="s">
        <v>55</v>
      </c>
      <c r="E394" s="16" t="s">
        <v>404</v>
      </c>
      <c r="F394">
        <v>150</v>
      </c>
      <c r="G394" s="7">
        <v>44788</v>
      </c>
      <c r="H394" s="7">
        <v>44620</v>
      </c>
      <c r="I394"/>
    </row>
    <row r="395" spans="1:9" hidden="1" x14ac:dyDescent="0.25">
      <c r="A395" t="s">
        <v>260</v>
      </c>
      <c r="B395" t="s">
        <v>299</v>
      </c>
      <c r="C395" s="7">
        <v>44846</v>
      </c>
      <c r="D395" t="s">
        <v>56</v>
      </c>
      <c r="E395" s="16" t="s">
        <v>404</v>
      </c>
      <c r="F395">
        <v>350</v>
      </c>
      <c r="G395" s="7">
        <v>44850</v>
      </c>
      <c r="H395" s="7">
        <v>44819</v>
      </c>
      <c r="I395"/>
    </row>
    <row r="396" spans="1:9" hidden="1" x14ac:dyDescent="0.25">
      <c r="A396" t="s">
        <v>87</v>
      </c>
      <c r="B396" t="s">
        <v>287</v>
      </c>
      <c r="C396" s="7">
        <v>44752</v>
      </c>
      <c r="D396" t="s">
        <v>54</v>
      </c>
      <c r="E396" s="16" t="s">
        <v>406</v>
      </c>
      <c r="F396">
        <v>45</v>
      </c>
      <c r="G396" s="7">
        <v>44758</v>
      </c>
      <c r="H396" s="7">
        <v>44819</v>
      </c>
      <c r="I396"/>
    </row>
    <row r="397" spans="1:9" hidden="1" x14ac:dyDescent="0.25">
      <c r="A397" t="s">
        <v>220</v>
      </c>
      <c r="B397" t="s">
        <v>268</v>
      </c>
      <c r="C397" s="7">
        <v>44786</v>
      </c>
      <c r="D397" t="s">
        <v>55</v>
      </c>
      <c r="E397" s="16" t="s">
        <v>406</v>
      </c>
      <c r="F397">
        <v>125</v>
      </c>
      <c r="G397" s="7">
        <v>44793</v>
      </c>
      <c r="H397" s="7">
        <v>44834</v>
      </c>
      <c r="I397"/>
    </row>
    <row r="398" spans="1:9" hidden="1" x14ac:dyDescent="0.25">
      <c r="A398" t="s">
        <v>248</v>
      </c>
      <c r="B398" t="s">
        <v>287</v>
      </c>
      <c r="C398" s="7">
        <v>44850</v>
      </c>
      <c r="D398" t="s">
        <v>56</v>
      </c>
      <c r="E398" s="16" t="s">
        <v>406</v>
      </c>
      <c r="F398">
        <v>400</v>
      </c>
      <c r="G398" s="7">
        <v>44855</v>
      </c>
      <c r="I398"/>
    </row>
    <row r="399" spans="1:9" hidden="1" x14ac:dyDescent="0.25">
      <c r="A399" t="s">
        <v>252</v>
      </c>
      <c r="B399" t="s">
        <v>272</v>
      </c>
      <c r="C399" s="7">
        <v>44762</v>
      </c>
      <c r="D399" t="s">
        <v>54</v>
      </c>
      <c r="E399" s="16" t="s">
        <v>409</v>
      </c>
      <c r="F399">
        <v>35</v>
      </c>
      <c r="G399" s="7">
        <v>44768</v>
      </c>
      <c r="H399" s="7">
        <v>44849</v>
      </c>
      <c r="I399"/>
    </row>
    <row r="400" spans="1:9" hidden="1" x14ac:dyDescent="0.25">
      <c r="A400" t="s">
        <v>239</v>
      </c>
      <c r="B400" t="s">
        <v>269</v>
      </c>
      <c r="C400" s="7">
        <v>44802</v>
      </c>
      <c r="D400" t="s">
        <v>55</v>
      </c>
      <c r="E400" s="16" t="s">
        <v>409</v>
      </c>
      <c r="F400">
        <v>75</v>
      </c>
      <c r="G400" s="7">
        <v>44810</v>
      </c>
      <c r="H400" s="7">
        <v>44788</v>
      </c>
      <c r="I400"/>
    </row>
    <row r="401" spans="1:9" hidden="1" x14ac:dyDescent="0.25">
      <c r="A401" t="s">
        <v>180</v>
      </c>
      <c r="B401" t="s">
        <v>316</v>
      </c>
      <c r="C401" s="7">
        <v>44858</v>
      </c>
      <c r="D401" t="s">
        <v>56</v>
      </c>
      <c r="E401" s="16" t="s">
        <v>409</v>
      </c>
      <c r="F401">
        <v>450</v>
      </c>
      <c r="G401" s="7">
        <v>44864</v>
      </c>
      <c r="H401" s="7">
        <v>44635</v>
      </c>
      <c r="I401"/>
    </row>
    <row r="402" spans="1:9" hidden="1" x14ac:dyDescent="0.25">
      <c r="A402" t="s">
        <v>129</v>
      </c>
      <c r="B402" t="s">
        <v>281</v>
      </c>
      <c r="C402" s="7">
        <v>44758</v>
      </c>
      <c r="D402" t="s">
        <v>54</v>
      </c>
      <c r="E402" s="16" t="s">
        <v>408</v>
      </c>
      <c r="F402">
        <v>40</v>
      </c>
      <c r="G402" s="7">
        <v>44765</v>
      </c>
      <c r="H402" s="7">
        <v>44654</v>
      </c>
      <c r="I402"/>
    </row>
    <row r="403" spans="1:9" hidden="1" x14ac:dyDescent="0.25">
      <c r="A403" t="s">
        <v>171</v>
      </c>
      <c r="B403" t="s">
        <v>270</v>
      </c>
      <c r="C403" s="7">
        <v>44793</v>
      </c>
      <c r="D403" t="s">
        <v>55</v>
      </c>
      <c r="E403" s="16" t="s">
        <v>408</v>
      </c>
      <c r="F403">
        <v>150</v>
      </c>
      <c r="G403" s="7">
        <v>44798</v>
      </c>
      <c r="H403" s="7">
        <v>44788</v>
      </c>
      <c r="I403"/>
    </row>
    <row r="404" spans="1:9" hidden="1" x14ac:dyDescent="0.25">
      <c r="A404" t="s">
        <v>169</v>
      </c>
      <c r="B404" t="s">
        <v>317</v>
      </c>
      <c r="C404" s="7">
        <v>44863</v>
      </c>
      <c r="D404" t="s">
        <v>56</v>
      </c>
      <c r="E404" s="16" t="s">
        <v>408</v>
      </c>
      <c r="F404">
        <v>400</v>
      </c>
      <c r="G404" s="7">
        <v>44868</v>
      </c>
      <c r="H404" s="7">
        <v>44849</v>
      </c>
      <c r="I404"/>
    </row>
    <row r="405" spans="1:9" x14ac:dyDescent="0.25">
      <c r="A405" t="s">
        <v>91</v>
      </c>
      <c r="B405" t="s">
        <v>285</v>
      </c>
      <c r="C405" s="7">
        <v>44606</v>
      </c>
      <c r="D405"/>
      <c r="E405" s="16" t="s">
        <v>353</v>
      </c>
      <c r="F405">
        <v>500</v>
      </c>
      <c r="G405" s="7">
        <v>44611</v>
      </c>
      <c r="H405" s="7">
        <v>44620</v>
      </c>
      <c r="I405"/>
    </row>
    <row r="406" spans="1:9" hidden="1" x14ac:dyDescent="0.25">
      <c r="A406" t="s">
        <v>125</v>
      </c>
      <c r="B406" t="s">
        <v>289</v>
      </c>
      <c r="C406" s="7">
        <v>44758</v>
      </c>
      <c r="D406" t="s">
        <v>54</v>
      </c>
      <c r="E406" s="16" t="s">
        <v>407</v>
      </c>
      <c r="F406">
        <v>55</v>
      </c>
      <c r="G406" s="7">
        <v>44764</v>
      </c>
      <c r="H406" s="7">
        <v>44815</v>
      </c>
      <c r="I406"/>
    </row>
    <row r="407" spans="1:9" hidden="1" x14ac:dyDescent="0.25">
      <c r="A407" t="s">
        <v>200</v>
      </c>
      <c r="B407" t="s">
        <v>298</v>
      </c>
      <c r="C407" s="7">
        <v>44793</v>
      </c>
      <c r="D407" t="s">
        <v>55</v>
      </c>
      <c r="E407" s="16" t="s">
        <v>407</v>
      </c>
      <c r="F407">
        <v>65</v>
      </c>
      <c r="G407" s="7">
        <v>44799</v>
      </c>
      <c r="H407" s="7">
        <v>44834</v>
      </c>
      <c r="I407"/>
    </row>
    <row r="408" spans="1:9" hidden="1" x14ac:dyDescent="0.25">
      <c r="A408" t="s">
        <v>246</v>
      </c>
      <c r="B408" t="s">
        <v>295</v>
      </c>
      <c r="C408" s="7">
        <v>44773</v>
      </c>
      <c r="D408" t="s">
        <v>54</v>
      </c>
      <c r="E408" s="16" t="s">
        <v>415</v>
      </c>
      <c r="F408">
        <v>25</v>
      </c>
      <c r="G408" s="7">
        <v>44779</v>
      </c>
      <c r="H408" s="7">
        <v>44849</v>
      </c>
      <c r="I408"/>
    </row>
    <row r="409" spans="1:9" hidden="1" x14ac:dyDescent="0.25">
      <c r="A409" t="s">
        <v>202</v>
      </c>
      <c r="B409" t="s">
        <v>287</v>
      </c>
      <c r="C409" s="7">
        <v>44778</v>
      </c>
      <c r="D409" t="s">
        <v>55</v>
      </c>
      <c r="E409" s="16" t="s">
        <v>415</v>
      </c>
      <c r="F409">
        <v>125</v>
      </c>
      <c r="G409" s="7">
        <v>44786</v>
      </c>
      <c r="H409" s="7">
        <v>44757</v>
      </c>
      <c r="I409"/>
    </row>
    <row r="410" spans="1:9" hidden="1" x14ac:dyDescent="0.25">
      <c r="A410" t="s">
        <v>242</v>
      </c>
      <c r="B410" t="s">
        <v>297</v>
      </c>
      <c r="C410" s="7">
        <v>44762</v>
      </c>
      <c r="D410" t="s">
        <v>54</v>
      </c>
      <c r="E410" s="16" t="s">
        <v>411</v>
      </c>
      <c r="F410">
        <v>30</v>
      </c>
      <c r="G410" s="7">
        <v>44767</v>
      </c>
      <c r="H410" s="7">
        <v>44727</v>
      </c>
      <c r="I410"/>
    </row>
    <row r="411" spans="1:9" hidden="1" x14ac:dyDescent="0.25">
      <c r="A411" t="s">
        <v>212</v>
      </c>
      <c r="B411" t="s">
        <v>316</v>
      </c>
      <c r="C411" s="7">
        <v>44800</v>
      </c>
      <c r="D411" t="s">
        <v>55</v>
      </c>
      <c r="E411" s="16" t="s">
        <v>411</v>
      </c>
      <c r="F411">
        <v>175</v>
      </c>
      <c r="G411" s="7">
        <v>44808</v>
      </c>
      <c r="H411" s="7">
        <v>44788</v>
      </c>
      <c r="I411"/>
    </row>
    <row r="412" spans="1:9" x14ac:dyDescent="0.25">
      <c r="A412" t="s">
        <v>59</v>
      </c>
      <c r="B412" t="s">
        <v>285</v>
      </c>
      <c r="C412" s="7">
        <v>44622</v>
      </c>
      <c r="D412"/>
      <c r="E412" s="16" t="s">
        <v>360</v>
      </c>
      <c r="F412">
        <v>700</v>
      </c>
      <c r="G412" s="7">
        <v>44627</v>
      </c>
      <c r="H412" s="7">
        <v>44834</v>
      </c>
      <c r="I412"/>
    </row>
    <row r="413" spans="1:9" hidden="1" x14ac:dyDescent="0.25">
      <c r="A413" t="s">
        <v>238</v>
      </c>
      <c r="B413" t="s">
        <v>303</v>
      </c>
      <c r="C413" s="7">
        <v>44749</v>
      </c>
      <c r="D413" t="s">
        <v>54</v>
      </c>
      <c r="E413" s="16" t="s">
        <v>405</v>
      </c>
      <c r="F413">
        <v>25</v>
      </c>
      <c r="G413" s="7">
        <v>44754</v>
      </c>
      <c r="H413" s="7">
        <v>44849</v>
      </c>
      <c r="I413"/>
    </row>
    <row r="414" spans="1:9" hidden="1" x14ac:dyDescent="0.25">
      <c r="A414" t="s">
        <v>204</v>
      </c>
      <c r="B414" t="s">
        <v>58</v>
      </c>
      <c r="C414" s="7">
        <v>44798</v>
      </c>
      <c r="D414" t="s">
        <v>55</v>
      </c>
      <c r="E414" s="16" t="s">
        <v>405</v>
      </c>
      <c r="F414">
        <v>75</v>
      </c>
      <c r="G414" s="7">
        <v>44804</v>
      </c>
      <c r="H414" s="7">
        <v>44788</v>
      </c>
      <c r="I414"/>
    </row>
    <row r="415" spans="1:9" hidden="1" x14ac:dyDescent="0.25">
      <c r="A415" t="s">
        <v>160</v>
      </c>
      <c r="B415" t="s">
        <v>317</v>
      </c>
      <c r="C415" s="7">
        <v>44582</v>
      </c>
      <c r="D415" t="s">
        <v>54</v>
      </c>
      <c r="E415" s="16" t="s">
        <v>341</v>
      </c>
      <c r="F415">
        <v>25</v>
      </c>
      <c r="G415" s="7">
        <v>44588</v>
      </c>
      <c r="H415" s="7">
        <v>44607</v>
      </c>
      <c r="I415"/>
    </row>
    <row r="416" spans="1:9" hidden="1" x14ac:dyDescent="0.25">
      <c r="A416" t="s">
        <v>161</v>
      </c>
      <c r="B416" t="s">
        <v>299</v>
      </c>
      <c r="C416" s="7">
        <v>44588</v>
      </c>
      <c r="D416" t="s">
        <v>55</v>
      </c>
      <c r="E416" s="16" t="s">
        <v>341</v>
      </c>
      <c r="F416">
        <v>125</v>
      </c>
      <c r="G416" s="7">
        <v>44594</v>
      </c>
      <c r="I416"/>
    </row>
    <row r="417" spans="1:9" hidden="1" x14ac:dyDescent="0.25">
      <c r="A417" t="s">
        <v>199</v>
      </c>
      <c r="B417" t="s">
        <v>283</v>
      </c>
      <c r="C417" s="7">
        <v>44599</v>
      </c>
      <c r="D417" t="s">
        <v>56</v>
      </c>
      <c r="E417" s="16" t="s">
        <v>341</v>
      </c>
      <c r="F417">
        <v>150</v>
      </c>
      <c r="G417" s="7">
        <v>44604</v>
      </c>
      <c r="H417" s="7">
        <v>44847</v>
      </c>
      <c r="I417"/>
    </row>
    <row r="418" spans="1:9" hidden="1" x14ac:dyDescent="0.25">
      <c r="A418" t="s">
        <v>104</v>
      </c>
      <c r="B418" t="s">
        <v>278</v>
      </c>
      <c r="C418" s="7">
        <v>44599</v>
      </c>
      <c r="D418" t="s">
        <v>46</v>
      </c>
      <c r="E418" s="16" t="s">
        <v>341</v>
      </c>
      <c r="F418">
        <v>250</v>
      </c>
      <c r="G418" s="7">
        <v>44604</v>
      </c>
      <c r="H418" s="7">
        <v>44576</v>
      </c>
      <c r="I418"/>
    </row>
    <row r="419" spans="1:9" hidden="1" x14ac:dyDescent="0.25">
      <c r="A419" t="s">
        <v>167</v>
      </c>
      <c r="B419" t="s">
        <v>283</v>
      </c>
      <c r="C419" s="7">
        <v>44606</v>
      </c>
      <c r="D419" t="s">
        <v>320</v>
      </c>
      <c r="E419" s="16" t="s">
        <v>341</v>
      </c>
      <c r="F419">
        <v>450</v>
      </c>
      <c r="G419" s="7">
        <v>44613</v>
      </c>
      <c r="H419" s="7">
        <v>44744</v>
      </c>
      <c r="I419"/>
    </row>
    <row r="420" spans="1:9" hidden="1" x14ac:dyDescent="0.25">
      <c r="A420" t="s">
        <v>117</v>
      </c>
      <c r="B420" t="s">
        <v>288</v>
      </c>
      <c r="C420" s="7">
        <v>44607</v>
      </c>
      <c r="D420" t="s">
        <v>45</v>
      </c>
      <c r="E420" s="16" t="s">
        <v>341</v>
      </c>
      <c r="F420">
        <v>300</v>
      </c>
      <c r="G420" s="7">
        <v>44613</v>
      </c>
      <c r="H420" s="7">
        <v>44651</v>
      </c>
      <c r="I420"/>
    </row>
    <row r="421" spans="1:9" hidden="1" x14ac:dyDescent="0.25">
      <c r="A421" t="s">
        <v>220</v>
      </c>
      <c r="B421" t="s">
        <v>285</v>
      </c>
      <c r="C421" s="7">
        <v>44624</v>
      </c>
      <c r="D421" t="s">
        <v>48</v>
      </c>
      <c r="E421" s="16" t="s">
        <v>341</v>
      </c>
      <c r="F421">
        <v>400</v>
      </c>
      <c r="G421" s="7">
        <v>44636</v>
      </c>
      <c r="H421" s="7">
        <v>44696</v>
      </c>
      <c r="I421"/>
    </row>
    <row r="422" spans="1:9" hidden="1" x14ac:dyDescent="0.25">
      <c r="A422" t="s">
        <v>106</v>
      </c>
      <c r="B422" t="s">
        <v>266</v>
      </c>
      <c r="C422" s="7">
        <v>44764</v>
      </c>
      <c r="D422" t="s">
        <v>50</v>
      </c>
      <c r="E422" s="16" t="s">
        <v>341</v>
      </c>
      <c r="F422">
        <v>65</v>
      </c>
      <c r="G422" s="7">
        <v>44769</v>
      </c>
      <c r="H422" s="7">
        <v>44834</v>
      </c>
      <c r="I422"/>
    </row>
    <row r="423" spans="1:9" hidden="1" x14ac:dyDescent="0.25">
      <c r="A423" t="s">
        <v>97</v>
      </c>
      <c r="B423" t="s">
        <v>284</v>
      </c>
      <c r="C423" s="7">
        <v>44767</v>
      </c>
      <c r="D423" t="s">
        <v>54</v>
      </c>
      <c r="E423" s="16" t="s">
        <v>413</v>
      </c>
      <c r="F423">
        <v>60</v>
      </c>
      <c r="G423" s="7">
        <v>44775</v>
      </c>
      <c r="H423" s="7">
        <v>44727</v>
      </c>
      <c r="I423"/>
    </row>
    <row r="424" spans="1:9" hidden="1" x14ac:dyDescent="0.25">
      <c r="A424" t="s">
        <v>166</v>
      </c>
      <c r="B424" t="s">
        <v>283</v>
      </c>
      <c r="C424" s="7">
        <v>44805</v>
      </c>
      <c r="D424" t="s">
        <v>55</v>
      </c>
      <c r="E424" s="16" t="s">
        <v>413</v>
      </c>
      <c r="F424">
        <v>75</v>
      </c>
      <c r="G424" s="7">
        <v>44811</v>
      </c>
      <c r="I424"/>
    </row>
    <row r="425" spans="1:9" hidden="1" x14ac:dyDescent="0.25">
      <c r="A425" t="s">
        <v>148</v>
      </c>
      <c r="B425" t="s">
        <v>285</v>
      </c>
      <c r="C425" s="7">
        <v>44767</v>
      </c>
      <c r="D425" t="s">
        <v>54</v>
      </c>
      <c r="E425" s="16" t="s">
        <v>412</v>
      </c>
      <c r="F425">
        <v>55</v>
      </c>
      <c r="G425" s="7">
        <v>44772</v>
      </c>
      <c r="H425" s="7">
        <v>44710</v>
      </c>
      <c r="I425"/>
    </row>
    <row r="426" spans="1:9" hidden="1" x14ac:dyDescent="0.25">
      <c r="A426" t="s">
        <v>161</v>
      </c>
      <c r="B426" t="s">
        <v>286</v>
      </c>
      <c r="C426" s="7">
        <v>44813</v>
      </c>
      <c r="D426" t="s">
        <v>55</v>
      </c>
      <c r="E426" s="16" t="s">
        <v>412</v>
      </c>
      <c r="F426">
        <v>65</v>
      </c>
      <c r="G426" s="7">
        <v>44822</v>
      </c>
      <c r="H426" s="7">
        <v>44773</v>
      </c>
      <c r="I426"/>
    </row>
    <row r="427" spans="1:9" hidden="1" x14ac:dyDescent="0.25">
      <c r="A427" t="s">
        <v>137</v>
      </c>
      <c r="B427" t="s">
        <v>283</v>
      </c>
      <c r="C427" s="7">
        <v>44781</v>
      </c>
      <c r="D427" t="s">
        <v>54</v>
      </c>
      <c r="E427" s="16" t="s">
        <v>418</v>
      </c>
      <c r="F427">
        <v>40</v>
      </c>
      <c r="G427" s="7">
        <v>44787</v>
      </c>
      <c r="H427" s="7">
        <v>44592</v>
      </c>
      <c r="I427"/>
    </row>
    <row r="428" spans="1:9" hidden="1" x14ac:dyDescent="0.25">
      <c r="A428" t="s">
        <v>226</v>
      </c>
      <c r="B428" t="s">
        <v>295</v>
      </c>
      <c r="C428" s="7">
        <v>44823</v>
      </c>
      <c r="D428" t="s">
        <v>55</v>
      </c>
      <c r="E428" s="16" t="s">
        <v>418</v>
      </c>
      <c r="F428">
        <v>125</v>
      </c>
      <c r="G428" s="7">
        <v>44831</v>
      </c>
      <c r="H428" s="7">
        <v>44819</v>
      </c>
      <c r="I428"/>
    </row>
    <row r="429" spans="1:9" hidden="1" x14ac:dyDescent="0.25">
      <c r="A429" t="s">
        <v>231</v>
      </c>
      <c r="B429" t="s">
        <v>290</v>
      </c>
      <c r="C429" s="7">
        <v>44786</v>
      </c>
      <c r="D429" t="s">
        <v>54</v>
      </c>
      <c r="E429" s="16" t="s">
        <v>419</v>
      </c>
      <c r="F429">
        <v>55</v>
      </c>
      <c r="G429" s="7">
        <v>44793</v>
      </c>
      <c r="H429" s="7">
        <v>44849</v>
      </c>
      <c r="I429"/>
    </row>
    <row r="430" spans="1:9" hidden="1" x14ac:dyDescent="0.25">
      <c r="A430" t="s">
        <v>235</v>
      </c>
      <c r="B430" t="s">
        <v>303</v>
      </c>
      <c r="C430" s="7">
        <v>44831</v>
      </c>
      <c r="D430" t="s">
        <v>55</v>
      </c>
      <c r="E430" s="16" t="s">
        <v>419</v>
      </c>
      <c r="F430">
        <v>150</v>
      </c>
      <c r="G430" s="7">
        <v>44837</v>
      </c>
      <c r="H430" s="7">
        <v>44849</v>
      </c>
      <c r="I430"/>
    </row>
    <row r="431" spans="1:9" hidden="1" x14ac:dyDescent="0.25">
      <c r="A431" t="s">
        <v>158</v>
      </c>
      <c r="B431" t="s">
        <v>266</v>
      </c>
      <c r="C431" s="7">
        <v>44801</v>
      </c>
      <c r="D431" t="s">
        <v>54</v>
      </c>
      <c r="E431" s="16" t="s">
        <v>428</v>
      </c>
      <c r="F431">
        <v>60</v>
      </c>
      <c r="G431" s="7">
        <v>44807</v>
      </c>
      <c r="I431"/>
    </row>
    <row r="432" spans="1:9" hidden="1" x14ac:dyDescent="0.25">
      <c r="A432" t="s">
        <v>261</v>
      </c>
      <c r="B432" t="s">
        <v>309</v>
      </c>
      <c r="C432" s="7">
        <v>44809</v>
      </c>
      <c r="D432" t="s">
        <v>55</v>
      </c>
      <c r="E432" s="16" t="s">
        <v>428</v>
      </c>
      <c r="F432">
        <v>100</v>
      </c>
      <c r="G432" s="7">
        <v>44816</v>
      </c>
      <c r="H432" s="7">
        <v>44741</v>
      </c>
      <c r="I432"/>
    </row>
    <row r="433" spans="1:9" hidden="1" x14ac:dyDescent="0.25">
      <c r="A433" t="s">
        <v>201</v>
      </c>
      <c r="B433" t="s">
        <v>274</v>
      </c>
      <c r="C433" s="7">
        <v>44778</v>
      </c>
      <c r="D433" t="s">
        <v>54</v>
      </c>
      <c r="E433" s="16" t="s">
        <v>417</v>
      </c>
      <c r="F433">
        <v>30</v>
      </c>
      <c r="G433" s="7">
        <v>44783</v>
      </c>
      <c r="H433" s="7">
        <v>44727</v>
      </c>
      <c r="I433"/>
    </row>
    <row r="434" spans="1:9" hidden="1" x14ac:dyDescent="0.25">
      <c r="A434" t="s">
        <v>259</v>
      </c>
      <c r="B434" t="s">
        <v>313</v>
      </c>
      <c r="C434" s="7">
        <v>44810</v>
      </c>
      <c r="D434" t="s">
        <v>55</v>
      </c>
      <c r="E434" s="16" t="s">
        <v>417</v>
      </c>
      <c r="F434">
        <v>85</v>
      </c>
      <c r="G434" s="7">
        <v>44815</v>
      </c>
      <c r="I434"/>
    </row>
    <row r="435" spans="1:9" hidden="1" x14ac:dyDescent="0.25">
      <c r="A435" t="s">
        <v>79</v>
      </c>
      <c r="B435" t="s">
        <v>280</v>
      </c>
      <c r="C435" s="7">
        <v>44794</v>
      </c>
      <c r="D435" t="s">
        <v>54</v>
      </c>
      <c r="E435" s="16" t="s">
        <v>423</v>
      </c>
      <c r="F435">
        <v>25</v>
      </c>
      <c r="G435" s="7">
        <v>44800</v>
      </c>
      <c r="H435" s="7">
        <v>44727</v>
      </c>
      <c r="I435"/>
    </row>
    <row r="436" spans="1:9" hidden="1" x14ac:dyDescent="0.25">
      <c r="A436" t="s">
        <v>205</v>
      </c>
      <c r="B436" t="s">
        <v>290</v>
      </c>
      <c r="C436" s="7">
        <v>44807</v>
      </c>
      <c r="D436" t="s">
        <v>55</v>
      </c>
      <c r="E436" s="16" t="s">
        <v>423</v>
      </c>
      <c r="F436">
        <v>90</v>
      </c>
      <c r="G436" s="7">
        <v>44811</v>
      </c>
      <c r="H436" s="7">
        <v>44607</v>
      </c>
      <c r="I436"/>
    </row>
    <row r="437" spans="1:9" x14ac:dyDescent="0.25">
      <c r="A437" t="s">
        <v>74</v>
      </c>
      <c r="B437" t="s">
        <v>291</v>
      </c>
      <c r="C437" s="7">
        <v>44676</v>
      </c>
      <c r="D437"/>
      <c r="E437" s="16" t="s">
        <v>376</v>
      </c>
      <c r="F437">
        <v>600</v>
      </c>
      <c r="G437" s="7">
        <v>44682</v>
      </c>
      <c r="H437" s="7">
        <v>44757</v>
      </c>
      <c r="I437"/>
    </row>
    <row r="438" spans="1:9" hidden="1" x14ac:dyDescent="0.25">
      <c r="A438" t="s">
        <v>244</v>
      </c>
      <c r="B438" t="s">
        <v>282</v>
      </c>
      <c r="C438" s="7">
        <v>44796</v>
      </c>
      <c r="D438" t="s">
        <v>54</v>
      </c>
      <c r="E438" s="16" t="s">
        <v>425</v>
      </c>
      <c r="F438">
        <v>40</v>
      </c>
      <c r="G438" s="7">
        <v>44803</v>
      </c>
      <c r="I438"/>
    </row>
    <row r="439" spans="1:9" hidden="1" x14ac:dyDescent="0.25">
      <c r="A439" t="s">
        <v>80</v>
      </c>
      <c r="B439" t="s">
        <v>317</v>
      </c>
      <c r="C439" s="7">
        <v>44813</v>
      </c>
      <c r="D439" t="s">
        <v>55</v>
      </c>
      <c r="E439" s="16" t="s">
        <v>425</v>
      </c>
      <c r="F439">
        <v>150</v>
      </c>
      <c r="G439" s="7">
        <v>44819</v>
      </c>
      <c r="H439" s="7">
        <v>44819</v>
      </c>
      <c r="I439"/>
    </row>
    <row r="440" spans="1:9" hidden="1" x14ac:dyDescent="0.25">
      <c r="A440" t="s">
        <v>86</v>
      </c>
      <c r="B440" t="s">
        <v>283</v>
      </c>
      <c r="C440" s="7">
        <v>44797</v>
      </c>
      <c r="D440" t="s">
        <v>54</v>
      </c>
      <c r="E440" s="16" t="s">
        <v>426</v>
      </c>
      <c r="F440">
        <v>35</v>
      </c>
      <c r="G440" s="7">
        <v>44802</v>
      </c>
      <c r="H440" s="7">
        <v>44834</v>
      </c>
      <c r="I440"/>
    </row>
    <row r="441" spans="1:9" hidden="1" x14ac:dyDescent="0.25">
      <c r="A441" t="s">
        <v>230</v>
      </c>
      <c r="B441" t="s">
        <v>266</v>
      </c>
      <c r="C441" s="7">
        <v>44813</v>
      </c>
      <c r="D441" t="s">
        <v>55</v>
      </c>
      <c r="E441" s="16" t="s">
        <v>426</v>
      </c>
      <c r="F441">
        <v>125</v>
      </c>
      <c r="G441" s="7">
        <v>44819</v>
      </c>
      <c r="I441"/>
    </row>
    <row r="442" spans="1:9" hidden="1" x14ac:dyDescent="0.25">
      <c r="A442" t="s">
        <v>248</v>
      </c>
      <c r="B442" t="s">
        <v>306</v>
      </c>
      <c r="C442" s="7">
        <v>44791</v>
      </c>
      <c r="D442" t="s">
        <v>54</v>
      </c>
      <c r="E442" s="16" t="s">
        <v>422</v>
      </c>
      <c r="F442">
        <v>50</v>
      </c>
      <c r="G442" s="7">
        <v>44796</v>
      </c>
      <c r="H442" s="7">
        <v>44834</v>
      </c>
      <c r="I442"/>
    </row>
    <row r="443" spans="1:9" hidden="1" x14ac:dyDescent="0.25">
      <c r="A443" t="s">
        <v>74</v>
      </c>
      <c r="B443" t="s">
        <v>269</v>
      </c>
      <c r="C443" s="7">
        <v>44805</v>
      </c>
      <c r="D443" t="s">
        <v>55</v>
      </c>
      <c r="E443" s="16" t="s">
        <v>422</v>
      </c>
      <c r="F443">
        <v>150</v>
      </c>
      <c r="G443" s="7">
        <v>44812</v>
      </c>
      <c r="H443" s="7">
        <v>44788</v>
      </c>
      <c r="I443"/>
    </row>
    <row r="444" spans="1:9" hidden="1" x14ac:dyDescent="0.25">
      <c r="A444" t="s">
        <v>233</v>
      </c>
      <c r="B444" t="s">
        <v>293</v>
      </c>
      <c r="C444" s="7">
        <v>44583</v>
      </c>
      <c r="D444" t="s">
        <v>54</v>
      </c>
      <c r="E444" s="16" t="s">
        <v>342</v>
      </c>
      <c r="F444">
        <v>15</v>
      </c>
      <c r="G444" s="7">
        <v>44589</v>
      </c>
      <c r="H444" s="7">
        <v>44635</v>
      </c>
      <c r="I444"/>
    </row>
    <row r="445" spans="1:9" hidden="1" x14ac:dyDescent="0.25">
      <c r="A445" t="s">
        <v>259</v>
      </c>
      <c r="B445" t="s">
        <v>282</v>
      </c>
      <c r="C445" s="7">
        <v>44589</v>
      </c>
      <c r="D445" t="s">
        <v>55</v>
      </c>
      <c r="E445" s="16" t="s">
        <v>342</v>
      </c>
      <c r="F445">
        <v>150</v>
      </c>
      <c r="G445" s="7">
        <v>44595</v>
      </c>
      <c r="I445"/>
    </row>
    <row r="446" spans="1:9" hidden="1" x14ac:dyDescent="0.25">
      <c r="A446" t="s">
        <v>119</v>
      </c>
      <c r="B446" t="s">
        <v>275</v>
      </c>
      <c r="C446" s="7">
        <v>44608</v>
      </c>
      <c r="D446" t="s">
        <v>320</v>
      </c>
      <c r="E446" s="16" t="s">
        <v>342</v>
      </c>
      <c r="F446">
        <v>250</v>
      </c>
      <c r="G446" s="7">
        <v>44613</v>
      </c>
      <c r="H446" s="7">
        <v>44651</v>
      </c>
      <c r="I446"/>
    </row>
    <row r="447" spans="1:9" hidden="1" x14ac:dyDescent="0.25">
      <c r="A447" t="s">
        <v>131</v>
      </c>
      <c r="B447" t="s">
        <v>277</v>
      </c>
      <c r="C447" s="7">
        <v>44609</v>
      </c>
      <c r="D447" t="s">
        <v>56</v>
      </c>
      <c r="E447" s="16" t="s">
        <v>342</v>
      </c>
      <c r="F447">
        <v>450</v>
      </c>
      <c r="G447" s="7">
        <v>44614</v>
      </c>
      <c r="H447" s="7">
        <v>44666</v>
      </c>
      <c r="I447"/>
    </row>
    <row r="448" spans="1:9" hidden="1" x14ac:dyDescent="0.25">
      <c r="A448" t="s">
        <v>67</v>
      </c>
      <c r="B448" t="s">
        <v>291</v>
      </c>
      <c r="C448" s="7">
        <v>44609</v>
      </c>
      <c r="D448" t="s">
        <v>45</v>
      </c>
      <c r="E448" s="16" t="s">
        <v>342</v>
      </c>
      <c r="F448">
        <v>250</v>
      </c>
      <c r="G448" s="7">
        <v>44616</v>
      </c>
      <c r="H448" s="7">
        <v>44696</v>
      </c>
      <c r="I448"/>
    </row>
    <row r="449" spans="1:9" hidden="1" x14ac:dyDescent="0.25">
      <c r="A449" t="s">
        <v>135</v>
      </c>
      <c r="B449" t="s">
        <v>58</v>
      </c>
      <c r="C449" s="7">
        <v>44614</v>
      </c>
      <c r="D449" t="s">
        <v>46</v>
      </c>
      <c r="E449" s="16" t="s">
        <v>342</v>
      </c>
      <c r="F449">
        <v>125</v>
      </c>
      <c r="G449" s="7">
        <v>44619</v>
      </c>
      <c r="H449" s="7">
        <v>44620</v>
      </c>
      <c r="I449"/>
    </row>
    <row r="450" spans="1:9" hidden="1" x14ac:dyDescent="0.25">
      <c r="A450" t="s">
        <v>173</v>
      </c>
      <c r="B450" t="s">
        <v>283</v>
      </c>
      <c r="C450" s="7">
        <v>44657</v>
      </c>
      <c r="D450" t="s">
        <v>48</v>
      </c>
      <c r="E450" s="16" t="s">
        <v>342</v>
      </c>
      <c r="F450">
        <v>600</v>
      </c>
      <c r="G450" s="7">
        <v>44668</v>
      </c>
      <c r="H450" s="7">
        <v>44666</v>
      </c>
      <c r="I450"/>
    </row>
    <row r="451" spans="1:9" hidden="1" x14ac:dyDescent="0.25">
      <c r="A451" t="s">
        <v>245</v>
      </c>
      <c r="B451" t="s">
        <v>301</v>
      </c>
      <c r="C451" s="7">
        <v>44765</v>
      </c>
      <c r="D451" t="s">
        <v>50</v>
      </c>
      <c r="E451" s="16" t="s">
        <v>342</v>
      </c>
      <c r="F451">
        <v>48</v>
      </c>
      <c r="G451" s="7">
        <v>44771</v>
      </c>
      <c r="I451"/>
    </row>
    <row r="452" spans="1:9" hidden="1" x14ac:dyDescent="0.25">
      <c r="A452" t="s">
        <v>180</v>
      </c>
      <c r="B452" t="s">
        <v>313</v>
      </c>
      <c r="C452" s="7">
        <v>44795</v>
      </c>
      <c r="D452" t="s">
        <v>54</v>
      </c>
      <c r="E452" s="16" t="s">
        <v>424</v>
      </c>
      <c r="F452">
        <v>35</v>
      </c>
      <c r="G452" s="7">
        <v>44801</v>
      </c>
      <c r="H452" s="7">
        <v>44788</v>
      </c>
      <c r="I452"/>
    </row>
    <row r="453" spans="1:9" hidden="1" x14ac:dyDescent="0.25">
      <c r="A453" t="s">
        <v>252</v>
      </c>
      <c r="B453" t="s">
        <v>279</v>
      </c>
      <c r="C453" s="7">
        <v>44825</v>
      </c>
      <c r="D453" t="s">
        <v>55</v>
      </c>
      <c r="E453" s="16" t="s">
        <v>424</v>
      </c>
      <c r="F453">
        <v>125</v>
      </c>
      <c r="G453" s="7">
        <v>44830</v>
      </c>
      <c r="H453" s="7">
        <v>44607</v>
      </c>
      <c r="I453"/>
    </row>
    <row r="454" spans="1:9" hidden="1" x14ac:dyDescent="0.25">
      <c r="A454" t="s">
        <v>169</v>
      </c>
      <c r="B454" t="s">
        <v>283</v>
      </c>
      <c r="C454" s="7">
        <v>44790</v>
      </c>
      <c r="D454" t="s">
        <v>54</v>
      </c>
      <c r="E454" s="16" t="s">
        <v>421</v>
      </c>
      <c r="F454">
        <v>20</v>
      </c>
      <c r="G454" s="7">
        <v>44796</v>
      </c>
      <c r="H454" s="7">
        <v>44727</v>
      </c>
      <c r="I454"/>
    </row>
    <row r="455" spans="1:9" hidden="1" x14ac:dyDescent="0.25">
      <c r="A455" t="s">
        <v>119</v>
      </c>
      <c r="B455" t="s">
        <v>288</v>
      </c>
      <c r="C455" s="7">
        <v>44843</v>
      </c>
      <c r="D455" t="s">
        <v>55</v>
      </c>
      <c r="E455" s="16" t="s">
        <v>421</v>
      </c>
      <c r="F455">
        <v>75</v>
      </c>
      <c r="G455" s="7">
        <v>44849</v>
      </c>
      <c r="H455" s="7">
        <v>44681</v>
      </c>
      <c r="I455"/>
    </row>
    <row r="456" spans="1:9" hidden="1" x14ac:dyDescent="0.25">
      <c r="A456" t="s">
        <v>138</v>
      </c>
      <c r="B456" t="s">
        <v>314</v>
      </c>
      <c r="C456" s="7">
        <v>44798</v>
      </c>
      <c r="D456" t="s">
        <v>54</v>
      </c>
      <c r="E456" s="16" t="s">
        <v>427</v>
      </c>
      <c r="F456">
        <v>65</v>
      </c>
      <c r="G456" s="7">
        <v>44804</v>
      </c>
      <c r="H456" s="7">
        <v>44742</v>
      </c>
      <c r="I456"/>
    </row>
    <row r="457" spans="1:9" hidden="1" x14ac:dyDescent="0.25">
      <c r="A457" t="s">
        <v>129</v>
      </c>
      <c r="B457" t="s">
        <v>290</v>
      </c>
      <c r="C457" s="7">
        <v>44859</v>
      </c>
      <c r="D457" t="s">
        <v>55</v>
      </c>
      <c r="E457" s="16" t="s">
        <v>427</v>
      </c>
      <c r="F457">
        <v>85</v>
      </c>
      <c r="G457" s="7">
        <v>44868</v>
      </c>
      <c r="H457" s="7">
        <v>44786</v>
      </c>
      <c r="I457"/>
    </row>
    <row r="458" spans="1:9" hidden="1" x14ac:dyDescent="0.25">
      <c r="A458" t="s">
        <v>93</v>
      </c>
      <c r="B458" t="s">
        <v>265</v>
      </c>
      <c r="C458" s="7">
        <v>44774</v>
      </c>
      <c r="D458" t="s">
        <v>54</v>
      </c>
      <c r="E458" s="16" t="s">
        <v>416</v>
      </c>
      <c r="F458">
        <v>40</v>
      </c>
      <c r="G458" s="7">
        <v>44780</v>
      </c>
      <c r="H458" s="7">
        <v>44727</v>
      </c>
      <c r="I458"/>
    </row>
    <row r="459" spans="1:9" hidden="1" x14ac:dyDescent="0.25">
      <c r="A459" t="s">
        <v>231</v>
      </c>
      <c r="B459" t="s">
        <v>269</v>
      </c>
      <c r="C459" s="7">
        <v>44835</v>
      </c>
      <c r="D459" t="s">
        <v>55</v>
      </c>
      <c r="E459" s="16" t="s">
        <v>416</v>
      </c>
      <c r="F459">
        <v>100</v>
      </c>
      <c r="G459" s="7">
        <v>44840</v>
      </c>
      <c r="H459" s="7">
        <v>44849</v>
      </c>
      <c r="I459"/>
    </row>
    <row r="460" spans="1:9" hidden="1" x14ac:dyDescent="0.25">
      <c r="A460" t="s">
        <v>236</v>
      </c>
      <c r="B460" t="s">
        <v>269</v>
      </c>
      <c r="C460" s="7">
        <v>44789</v>
      </c>
      <c r="D460" t="s">
        <v>54</v>
      </c>
      <c r="E460" s="16" t="s">
        <v>420</v>
      </c>
      <c r="F460">
        <v>40</v>
      </c>
      <c r="G460" s="7">
        <v>44798</v>
      </c>
      <c r="H460" s="7">
        <v>44834</v>
      </c>
      <c r="I460"/>
    </row>
    <row r="461" spans="1:9" hidden="1" x14ac:dyDescent="0.25">
      <c r="A461" t="s">
        <v>220</v>
      </c>
      <c r="B461" t="s">
        <v>280</v>
      </c>
      <c r="C461" s="7">
        <v>44849</v>
      </c>
      <c r="D461" t="s">
        <v>55</v>
      </c>
      <c r="E461" s="16" t="s">
        <v>420</v>
      </c>
      <c r="F461">
        <v>150</v>
      </c>
      <c r="G461" s="7">
        <v>44855</v>
      </c>
      <c r="H461" s="7">
        <v>44834</v>
      </c>
      <c r="I461"/>
    </row>
    <row r="462" spans="1:9" hidden="1" x14ac:dyDescent="0.25">
      <c r="A462" t="s">
        <v>133</v>
      </c>
      <c r="B462" t="s">
        <v>277</v>
      </c>
      <c r="C462" s="7">
        <v>44817</v>
      </c>
      <c r="D462" t="s">
        <v>54</v>
      </c>
      <c r="E462" s="16" t="s">
        <v>437</v>
      </c>
      <c r="F462">
        <v>50</v>
      </c>
      <c r="G462" s="7">
        <v>44823</v>
      </c>
      <c r="H462" s="7">
        <v>44773</v>
      </c>
      <c r="I462"/>
    </row>
    <row r="463" spans="1:9" hidden="1" x14ac:dyDescent="0.25">
      <c r="A463" t="s">
        <v>263</v>
      </c>
      <c r="B463" t="s">
        <v>290</v>
      </c>
      <c r="C463" s="7">
        <v>44855</v>
      </c>
      <c r="D463" t="s">
        <v>55</v>
      </c>
      <c r="E463" s="16" t="s">
        <v>437</v>
      </c>
      <c r="F463">
        <v>75</v>
      </c>
      <c r="G463" s="7">
        <v>44863</v>
      </c>
      <c r="I463"/>
    </row>
    <row r="464" spans="1:9" hidden="1" x14ac:dyDescent="0.25">
      <c r="A464" t="s">
        <v>233</v>
      </c>
      <c r="B464" t="s">
        <v>278</v>
      </c>
      <c r="C464" s="7">
        <v>44819</v>
      </c>
      <c r="D464" t="s">
        <v>54</v>
      </c>
      <c r="E464" s="16" t="s">
        <v>439</v>
      </c>
      <c r="F464">
        <v>45</v>
      </c>
      <c r="G464" s="7">
        <v>44825</v>
      </c>
      <c r="H464" s="7">
        <v>44773</v>
      </c>
      <c r="I464"/>
    </row>
    <row r="465" spans="1:9" hidden="1" x14ac:dyDescent="0.25">
      <c r="A465" t="s">
        <v>188</v>
      </c>
      <c r="B465" t="s">
        <v>296</v>
      </c>
      <c r="C465" s="7">
        <v>44864</v>
      </c>
      <c r="D465" t="s">
        <v>55</v>
      </c>
      <c r="E465" s="16" t="s">
        <v>439</v>
      </c>
      <c r="F465">
        <v>125</v>
      </c>
      <c r="G465" s="7">
        <v>44873</v>
      </c>
      <c r="H465" s="7">
        <v>44849</v>
      </c>
      <c r="I465"/>
    </row>
    <row r="466" spans="1:9" hidden="1" x14ac:dyDescent="0.25">
      <c r="A466" t="s">
        <v>232</v>
      </c>
      <c r="B466" t="s">
        <v>285</v>
      </c>
      <c r="C466" s="7">
        <v>44806</v>
      </c>
      <c r="D466" t="s">
        <v>54</v>
      </c>
      <c r="E466" s="16" t="s">
        <v>430</v>
      </c>
      <c r="F466">
        <v>30</v>
      </c>
      <c r="G466" s="7">
        <v>44812</v>
      </c>
      <c r="H466" s="7">
        <v>44592</v>
      </c>
      <c r="I466"/>
    </row>
    <row r="467" spans="1:9" hidden="1" x14ac:dyDescent="0.25">
      <c r="A467" t="s">
        <v>225</v>
      </c>
      <c r="B467" t="s">
        <v>305</v>
      </c>
      <c r="C467" s="7">
        <v>44842</v>
      </c>
      <c r="D467" t="s">
        <v>55</v>
      </c>
      <c r="E467" s="16" t="s">
        <v>430</v>
      </c>
      <c r="F467">
        <v>125</v>
      </c>
      <c r="G467" s="7">
        <v>44852</v>
      </c>
      <c r="H467" s="7">
        <v>44620</v>
      </c>
      <c r="I467"/>
    </row>
    <row r="468" spans="1:9" hidden="1" x14ac:dyDescent="0.25">
      <c r="A468" t="s">
        <v>61</v>
      </c>
      <c r="B468" t="s">
        <v>291</v>
      </c>
      <c r="C468" s="7">
        <v>44808</v>
      </c>
      <c r="D468" t="s">
        <v>54</v>
      </c>
      <c r="E468" s="16" t="s">
        <v>432</v>
      </c>
      <c r="F468">
        <v>40</v>
      </c>
      <c r="G468" s="7">
        <v>44814</v>
      </c>
      <c r="H468" s="7">
        <v>44620</v>
      </c>
      <c r="I468"/>
    </row>
    <row r="469" spans="1:9" hidden="1" x14ac:dyDescent="0.25">
      <c r="A469" t="s">
        <v>197</v>
      </c>
      <c r="B469" t="s">
        <v>308</v>
      </c>
      <c r="C469" s="7">
        <v>44840</v>
      </c>
      <c r="D469" t="s">
        <v>55</v>
      </c>
      <c r="E469" s="16" t="s">
        <v>432</v>
      </c>
      <c r="F469">
        <v>75</v>
      </c>
      <c r="G469" s="7">
        <v>44848</v>
      </c>
      <c r="H469" s="7">
        <v>44849</v>
      </c>
      <c r="I469"/>
    </row>
    <row r="470" spans="1:9" hidden="1" x14ac:dyDescent="0.25">
      <c r="A470" t="s">
        <v>183</v>
      </c>
      <c r="B470" t="s">
        <v>300</v>
      </c>
      <c r="C470" s="7">
        <v>44829</v>
      </c>
      <c r="D470" t="s">
        <v>54</v>
      </c>
      <c r="E470" s="16" t="s">
        <v>443</v>
      </c>
      <c r="F470">
        <v>25</v>
      </c>
      <c r="G470" s="7">
        <v>44834</v>
      </c>
      <c r="H470" s="7">
        <v>44772</v>
      </c>
      <c r="I470"/>
    </row>
    <row r="471" spans="1:9" hidden="1" x14ac:dyDescent="0.25">
      <c r="A471" t="s">
        <v>209</v>
      </c>
      <c r="B471" t="s">
        <v>313</v>
      </c>
      <c r="C471" s="7">
        <v>44860</v>
      </c>
      <c r="D471" t="s">
        <v>55</v>
      </c>
      <c r="E471" s="16" t="s">
        <v>443</v>
      </c>
      <c r="F471">
        <v>60</v>
      </c>
      <c r="G471" s="7">
        <v>44864</v>
      </c>
      <c r="H471" s="7">
        <v>44849</v>
      </c>
      <c r="I471"/>
    </row>
    <row r="472" spans="1:9" hidden="1" x14ac:dyDescent="0.25">
      <c r="A472" t="s">
        <v>113</v>
      </c>
      <c r="B472" t="s">
        <v>274</v>
      </c>
      <c r="C472" s="7">
        <v>44587</v>
      </c>
      <c r="D472" t="s">
        <v>54</v>
      </c>
      <c r="E472" s="16" t="s">
        <v>343</v>
      </c>
      <c r="F472">
        <v>25</v>
      </c>
      <c r="G472" s="7">
        <v>44595</v>
      </c>
      <c r="I472"/>
    </row>
    <row r="473" spans="1:9" hidden="1" x14ac:dyDescent="0.25">
      <c r="A473" t="s">
        <v>186</v>
      </c>
      <c r="B473" t="s">
        <v>284</v>
      </c>
      <c r="C473" s="7">
        <v>44597</v>
      </c>
      <c r="D473" t="s">
        <v>55</v>
      </c>
      <c r="E473" s="16" t="s">
        <v>343</v>
      </c>
      <c r="F473">
        <v>75</v>
      </c>
      <c r="G473" s="7">
        <v>44602</v>
      </c>
      <c r="H473" s="7">
        <v>44836</v>
      </c>
      <c r="I473"/>
    </row>
    <row r="474" spans="1:9" hidden="1" x14ac:dyDescent="0.25">
      <c r="A474" t="s">
        <v>194</v>
      </c>
      <c r="B474" t="s">
        <v>287</v>
      </c>
      <c r="C474" s="7">
        <v>44613</v>
      </c>
      <c r="D474" t="s">
        <v>56</v>
      </c>
      <c r="E474" s="16" t="s">
        <v>343</v>
      </c>
      <c r="F474">
        <v>125</v>
      </c>
      <c r="G474" s="7">
        <v>44618</v>
      </c>
      <c r="H474" s="7">
        <v>44773</v>
      </c>
      <c r="I474"/>
    </row>
    <row r="475" spans="1:9" hidden="1" x14ac:dyDescent="0.25">
      <c r="A475" t="s">
        <v>246</v>
      </c>
      <c r="B475" t="s">
        <v>282</v>
      </c>
      <c r="C475" s="7">
        <v>44614</v>
      </c>
      <c r="D475" t="s">
        <v>46</v>
      </c>
      <c r="E475" s="16" t="s">
        <v>343</v>
      </c>
      <c r="F475">
        <v>500</v>
      </c>
      <c r="G475" s="7">
        <v>44619</v>
      </c>
      <c r="H475" s="7">
        <v>44635</v>
      </c>
      <c r="I475"/>
    </row>
    <row r="476" spans="1:9" hidden="1" x14ac:dyDescent="0.25">
      <c r="A476" t="s">
        <v>231</v>
      </c>
      <c r="B476" t="s">
        <v>277</v>
      </c>
      <c r="C476" s="7">
        <v>44616</v>
      </c>
      <c r="D476" t="s">
        <v>45</v>
      </c>
      <c r="E476" s="16" t="s">
        <v>343</v>
      </c>
      <c r="F476">
        <v>400</v>
      </c>
      <c r="G476" s="7">
        <v>44624</v>
      </c>
      <c r="H476" s="7">
        <v>44681</v>
      </c>
      <c r="I476"/>
    </row>
    <row r="477" spans="1:9" hidden="1" x14ac:dyDescent="0.25">
      <c r="A477" t="s">
        <v>68</v>
      </c>
      <c r="B477" t="s">
        <v>276</v>
      </c>
      <c r="C477" s="7">
        <v>44616</v>
      </c>
      <c r="D477" t="s">
        <v>320</v>
      </c>
      <c r="E477" s="16" t="s">
        <v>343</v>
      </c>
      <c r="F477">
        <v>250</v>
      </c>
      <c r="G477" s="7">
        <v>44621</v>
      </c>
      <c r="H477" s="7">
        <v>44696</v>
      </c>
      <c r="I477"/>
    </row>
    <row r="478" spans="1:9" hidden="1" x14ac:dyDescent="0.25">
      <c r="A478" t="s">
        <v>163</v>
      </c>
      <c r="B478" t="s">
        <v>268</v>
      </c>
      <c r="C478" s="7">
        <v>44662</v>
      </c>
      <c r="D478" t="s">
        <v>48</v>
      </c>
      <c r="E478" s="16" t="s">
        <v>343</v>
      </c>
      <c r="F478">
        <v>350</v>
      </c>
      <c r="G478" s="7">
        <v>44674</v>
      </c>
      <c r="H478" s="7">
        <v>44727</v>
      </c>
      <c r="I478"/>
    </row>
    <row r="479" spans="1:9" hidden="1" x14ac:dyDescent="0.25">
      <c r="A479" t="s">
        <v>131</v>
      </c>
      <c r="B479" t="s">
        <v>310</v>
      </c>
      <c r="C479" s="7">
        <v>44779</v>
      </c>
      <c r="D479" t="s">
        <v>50</v>
      </c>
      <c r="E479" s="16" t="s">
        <v>343</v>
      </c>
      <c r="F479">
        <v>75</v>
      </c>
      <c r="G479" s="7">
        <v>44784</v>
      </c>
      <c r="H479" s="7">
        <v>44834</v>
      </c>
      <c r="I479"/>
    </row>
    <row r="480" spans="1:9" hidden="1" x14ac:dyDescent="0.25">
      <c r="A480" t="s">
        <v>64</v>
      </c>
      <c r="B480" t="s">
        <v>308</v>
      </c>
      <c r="C480" s="7">
        <v>44809</v>
      </c>
      <c r="D480" t="s">
        <v>54</v>
      </c>
      <c r="E480" s="16" t="s">
        <v>433</v>
      </c>
      <c r="F480">
        <v>60</v>
      </c>
      <c r="G480" s="7">
        <v>44813</v>
      </c>
      <c r="H480" s="7">
        <v>44651</v>
      </c>
      <c r="I480"/>
    </row>
    <row r="481" spans="1:9" hidden="1" x14ac:dyDescent="0.25">
      <c r="A481" t="s">
        <v>92</v>
      </c>
      <c r="B481" t="s">
        <v>268</v>
      </c>
      <c r="C481" s="7">
        <v>44866</v>
      </c>
      <c r="D481" t="s">
        <v>55</v>
      </c>
      <c r="E481" s="16" t="s">
        <v>433</v>
      </c>
      <c r="F481">
        <v>125</v>
      </c>
      <c r="G481" s="7">
        <v>44871</v>
      </c>
      <c r="H481" s="7">
        <v>44849</v>
      </c>
      <c r="I481"/>
    </row>
    <row r="482" spans="1:9" hidden="1" x14ac:dyDescent="0.25">
      <c r="A482" t="s">
        <v>70</v>
      </c>
      <c r="B482" t="s">
        <v>283</v>
      </c>
      <c r="C482" s="7">
        <v>44811</v>
      </c>
      <c r="D482" t="s">
        <v>54</v>
      </c>
      <c r="E482" s="16" t="s">
        <v>434</v>
      </c>
      <c r="F482">
        <v>55</v>
      </c>
      <c r="G482" s="7">
        <v>44818</v>
      </c>
      <c r="H482" s="7">
        <v>44819</v>
      </c>
      <c r="I482"/>
    </row>
    <row r="483" spans="1:9" hidden="1" x14ac:dyDescent="0.25">
      <c r="A483" t="s">
        <v>66</v>
      </c>
      <c r="B483" t="s">
        <v>269</v>
      </c>
      <c r="C483" s="7">
        <v>44866</v>
      </c>
      <c r="D483" t="s">
        <v>55</v>
      </c>
      <c r="E483" s="16" t="s">
        <v>434</v>
      </c>
      <c r="F483">
        <v>85</v>
      </c>
      <c r="G483" s="7">
        <v>44866</v>
      </c>
      <c r="H483" s="7">
        <v>44850</v>
      </c>
      <c r="I483"/>
    </row>
    <row r="484" spans="1:9" hidden="1" x14ac:dyDescent="0.25">
      <c r="A484" t="s">
        <v>71</v>
      </c>
      <c r="B484" t="s">
        <v>286</v>
      </c>
      <c r="C484" s="7">
        <v>44811</v>
      </c>
      <c r="D484" t="s">
        <v>54</v>
      </c>
      <c r="E484" s="16" t="s">
        <v>435</v>
      </c>
      <c r="F484">
        <v>35</v>
      </c>
      <c r="G484" s="7">
        <v>44817</v>
      </c>
      <c r="I484"/>
    </row>
    <row r="485" spans="1:9" hidden="1" x14ac:dyDescent="0.25">
      <c r="A485" t="s">
        <v>82</v>
      </c>
      <c r="B485" t="s">
        <v>316</v>
      </c>
      <c r="C485" s="7">
        <v>44812</v>
      </c>
      <c r="D485" t="s">
        <v>54</v>
      </c>
      <c r="E485" s="16" t="s">
        <v>436</v>
      </c>
      <c r="F485">
        <v>40</v>
      </c>
      <c r="G485" s="7">
        <v>44821</v>
      </c>
      <c r="H485" s="7">
        <v>44757</v>
      </c>
      <c r="I485"/>
    </row>
    <row r="486" spans="1:9" hidden="1" x14ac:dyDescent="0.25">
      <c r="A486" t="s">
        <v>254</v>
      </c>
      <c r="B486" t="s">
        <v>268</v>
      </c>
      <c r="C486" s="7">
        <v>44834</v>
      </c>
      <c r="D486" t="s">
        <v>54</v>
      </c>
      <c r="E486" s="16" t="s">
        <v>446</v>
      </c>
      <c r="F486">
        <v>20</v>
      </c>
      <c r="G486" s="7">
        <v>44842</v>
      </c>
      <c r="H486" s="7">
        <v>44819</v>
      </c>
      <c r="I486"/>
    </row>
    <row r="487" spans="1:9" hidden="1" x14ac:dyDescent="0.25">
      <c r="A487" t="s">
        <v>88</v>
      </c>
      <c r="B487" t="s">
        <v>273</v>
      </c>
      <c r="C487" s="7">
        <v>44820</v>
      </c>
      <c r="D487" t="s">
        <v>54</v>
      </c>
      <c r="E487" s="16" t="s">
        <v>440</v>
      </c>
      <c r="F487">
        <v>35</v>
      </c>
      <c r="G487" s="7">
        <v>44825</v>
      </c>
      <c r="H487" s="7">
        <v>44819</v>
      </c>
      <c r="I487"/>
    </row>
    <row r="488" spans="1:9" hidden="1" x14ac:dyDescent="0.25">
      <c r="A488" t="s">
        <v>151</v>
      </c>
      <c r="B488" t="s">
        <v>277</v>
      </c>
      <c r="C488" s="7">
        <v>44822</v>
      </c>
      <c r="D488" t="s">
        <v>54</v>
      </c>
      <c r="E488" s="16" t="s">
        <v>441</v>
      </c>
      <c r="F488">
        <v>60</v>
      </c>
      <c r="G488" s="7">
        <v>44829</v>
      </c>
      <c r="H488" s="7">
        <v>44788</v>
      </c>
      <c r="I488"/>
    </row>
    <row r="489" spans="1:9" hidden="1" x14ac:dyDescent="0.25">
      <c r="A489" t="s">
        <v>257</v>
      </c>
      <c r="B489" t="s">
        <v>285</v>
      </c>
      <c r="C489" s="7">
        <v>44831</v>
      </c>
      <c r="D489" t="s">
        <v>54</v>
      </c>
      <c r="E489" s="16" t="s">
        <v>444</v>
      </c>
      <c r="F489">
        <v>50</v>
      </c>
      <c r="G489" s="7">
        <v>44840</v>
      </c>
      <c r="H489" s="7">
        <v>44803</v>
      </c>
      <c r="I489"/>
    </row>
    <row r="490" spans="1:9" hidden="1" x14ac:dyDescent="0.25">
      <c r="A490" t="s">
        <v>121</v>
      </c>
      <c r="B490" t="s">
        <v>288</v>
      </c>
      <c r="C490" s="7">
        <v>44832</v>
      </c>
      <c r="D490" t="s">
        <v>54</v>
      </c>
      <c r="E490" s="16" t="s">
        <v>445</v>
      </c>
      <c r="F490">
        <v>45</v>
      </c>
      <c r="G490" s="7">
        <v>44837</v>
      </c>
      <c r="H490" s="7">
        <v>44849</v>
      </c>
      <c r="I490"/>
    </row>
    <row r="491" spans="1:9" hidden="1" x14ac:dyDescent="0.25">
      <c r="A491" t="s">
        <v>95</v>
      </c>
      <c r="B491" t="s">
        <v>291</v>
      </c>
      <c r="C491" s="7">
        <v>44818</v>
      </c>
      <c r="D491" t="s">
        <v>54</v>
      </c>
      <c r="E491" s="16" t="s">
        <v>438</v>
      </c>
      <c r="F491">
        <v>40</v>
      </c>
      <c r="G491" s="7">
        <v>44823</v>
      </c>
      <c r="I491"/>
    </row>
    <row r="492" spans="1:9" x14ac:dyDescent="0.25">
      <c r="A492" t="s">
        <v>214</v>
      </c>
      <c r="B492" t="s">
        <v>314</v>
      </c>
      <c r="C492" s="7">
        <v>44839</v>
      </c>
      <c r="D492"/>
      <c r="E492" s="16" t="s">
        <v>327</v>
      </c>
      <c r="F492">
        <v>450</v>
      </c>
      <c r="G492" s="7">
        <v>44844</v>
      </c>
      <c r="H492" s="7">
        <v>44819</v>
      </c>
      <c r="I49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BE5F8-EEA6-4161-8502-D646915D4FC2}">
  <dimension ref="A1:P55"/>
  <sheetViews>
    <sheetView workbookViewId="0">
      <selection activeCell="J1" sqref="J1:Q1048576"/>
    </sheetView>
  </sheetViews>
  <sheetFormatPr defaultRowHeight="15" x14ac:dyDescent="0.25"/>
  <sheetData>
    <row r="1" spans="1:16" x14ac:dyDescent="0.25">
      <c r="A1" t="s">
        <v>17</v>
      </c>
      <c r="B1" t="s">
        <v>18</v>
      </c>
      <c r="C1" t="s">
        <v>19</v>
      </c>
      <c r="D1" t="s">
        <v>37</v>
      </c>
      <c r="E1" t="s">
        <v>11</v>
      </c>
      <c r="I1" t="s">
        <v>20</v>
      </c>
      <c r="K1" s="6"/>
      <c r="M1" s="6"/>
      <c r="P1" s="6"/>
    </row>
    <row r="2" spans="1:16" x14ac:dyDescent="0.25">
      <c r="A2" t="s">
        <v>24</v>
      </c>
      <c r="B2" t="s">
        <v>30</v>
      </c>
      <c r="C2" t="s">
        <v>33</v>
      </c>
      <c r="D2" t="s">
        <v>52</v>
      </c>
      <c r="E2" t="s">
        <v>320</v>
      </c>
      <c r="I2" t="s">
        <v>21</v>
      </c>
      <c r="K2" s="6"/>
      <c r="M2" s="6"/>
      <c r="P2" s="6"/>
    </row>
    <row r="3" spans="1:16" x14ac:dyDescent="0.25">
      <c r="A3" t="s">
        <v>23</v>
      </c>
      <c r="B3" t="s">
        <v>29</v>
      </c>
      <c r="C3" t="s">
        <v>31</v>
      </c>
      <c r="D3" t="s">
        <v>41</v>
      </c>
      <c r="E3" t="s">
        <v>56</v>
      </c>
      <c r="K3" s="6"/>
      <c r="M3" s="6"/>
      <c r="P3" s="6"/>
    </row>
    <row r="4" spans="1:16" x14ac:dyDescent="0.25">
      <c r="A4" t="s">
        <v>22</v>
      </c>
      <c r="B4" t="s">
        <v>32</v>
      </c>
      <c r="C4" t="s">
        <v>34</v>
      </c>
      <c r="D4" t="s">
        <v>42</v>
      </c>
      <c r="E4" t="s">
        <v>45</v>
      </c>
      <c r="K4" s="6"/>
      <c r="M4" s="6"/>
      <c r="P4" s="6"/>
    </row>
    <row r="5" spans="1:16" x14ac:dyDescent="0.25">
      <c r="A5" t="s">
        <v>27</v>
      </c>
      <c r="B5" t="s">
        <v>28</v>
      </c>
      <c r="C5" t="s">
        <v>35</v>
      </c>
      <c r="D5" t="s">
        <v>39</v>
      </c>
      <c r="E5" t="s">
        <v>48</v>
      </c>
      <c r="K5" s="6"/>
      <c r="M5" s="6"/>
      <c r="P5" s="6"/>
    </row>
    <row r="6" spans="1:16" x14ac:dyDescent="0.25">
      <c r="A6" t="s">
        <v>25</v>
      </c>
      <c r="C6" t="s">
        <v>53</v>
      </c>
      <c r="D6" t="s">
        <v>40</v>
      </c>
      <c r="E6" t="s">
        <v>47</v>
      </c>
      <c r="K6" s="6"/>
      <c r="M6" s="6"/>
      <c r="P6" s="6"/>
    </row>
    <row r="7" spans="1:16" x14ac:dyDescent="0.25">
      <c r="A7" t="s">
        <v>26</v>
      </c>
      <c r="D7" t="s">
        <v>44</v>
      </c>
      <c r="E7" t="s">
        <v>46</v>
      </c>
      <c r="K7" s="6"/>
      <c r="M7" s="6"/>
      <c r="P7" s="6"/>
    </row>
    <row r="8" spans="1:16" x14ac:dyDescent="0.25">
      <c r="D8" t="s">
        <v>43</v>
      </c>
      <c r="E8" t="s">
        <v>51</v>
      </c>
      <c r="K8" s="6"/>
      <c r="P8" s="6"/>
    </row>
    <row r="9" spans="1:16" x14ac:dyDescent="0.25">
      <c r="D9" t="s">
        <v>36</v>
      </c>
      <c r="E9" t="s">
        <v>49</v>
      </c>
      <c r="K9" s="6"/>
      <c r="P9" s="6"/>
    </row>
    <row r="10" spans="1:16" x14ac:dyDescent="0.25">
      <c r="A10" s="1"/>
      <c r="B10" s="1"/>
      <c r="C10" s="1"/>
      <c r="D10" t="s">
        <v>38</v>
      </c>
      <c r="E10" t="s">
        <v>50</v>
      </c>
      <c r="K10" s="6"/>
      <c r="P10" s="6"/>
    </row>
    <row r="11" spans="1:16" x14ac:dyDescent="0.25">
      <c r="E11" t="s">
        <v>55</v>
      </c>
      <c r="K11" s="6"/>
      <c r="P11" s="6"/>
    </row>
    <row r="12" spans="1:16" x14ac:dyDescent="0.25">
      <c r="E12" t="s">
        <v>54</v>
      </c>
      <c r="K12" s="6"/>
      <c r="P12" s="6"/>
    </row>
    <row r="13" spans="1:16" x14ac:dyDescent="0.25">
      <c r="K13" s="6"/>
      <c r="P13" s="6"/>
    </row>
    <row r="14" spans="1:16" x14ac:dyDescent="0.25">
      <c r="K14" s="6"/>
      <c r="P14" s="6"/>
    </row>
    <row r="15" spans="1:16" x14ac:dyDescent="0.25">
      <c r="D15" s="1"/>
      <c r="E15" s="1"/>
      <c r="K15" s="6"/>
      <c r="P15" s="6"/>
    </row>
    <row r="16" spans="1:16" x14ac:dyDescent="0.25">
      <c r="K16" s="6"/>
      <c r="P16" s="6"/>
    </row>
    <row r="17" spans="1:16" x14ac:dyDescent="0.25">
      <c r="K17" s="6"/>
      <c r="P17" s="6"/>
    </row>
    <row r="18" spans="1:16" x14ac:dyDescent="0.25">
      <c r="K18" s="6"/>
      <c r="P18" s="6"/>
    </row>
    <row r="19" spans="1:16" x14ac:dyDescent="0.25">
      <c r="K19" s="6"/>
      <c r="P19" s="6"/>
    </row>
    <row r="20" spans="1:16" x14ac:dyDescent="0.25">
      <c r="K20" s="6"/>
      <c r="P20" s="6"/>
    </row>
    <row r="21" spans="1:16" x14ac:dyDescent="0.25">
      <c r="A21" t="s">
        <v>53</v>
      </c>
      <c r="B21">
        <v>30</v>
      </c>
      <c r="K21" s="6"/>
      <c r="P21" s="6"/>
    </row>
    <row r="22" spans="1:16" x14ac:dyDescent="0.25">
      <c r="A22" t="s">
        <v>33</v>
      </c>
      <c r="B22">
        <v>24</v>
      </c>
      <c r="K22" s="6"/>
      <c r="P22" s="6"/>
    </row>
    <row r="23" spans="1:16" x14ac:dyDescent="0.25">
      <c r="A23" t="s">
        <v>35</v>
      </c>
      <c r="B23">
        <v>35</v>
      </c>
      <c r="K23" s="6"/>
    </row>
    <row r="24" spans="1:16" x14ac:dyDescent="0.25">
      <c r="A24" t="s">
        <v>332</v>
      </c>
      <c r="K24" s="6"/>
    </row>
    <row r="25" spans="1:16" x14ac:dyDescent="0.25">
      <c r="K25" s="6"/>
    </row>
    <row r="26" spans="1:16" x14ac:dyDescent="0.25">
      <c r="K26" s="6"/>
    </row>
    <row r="27" spans="1:16" x14ac:dyDescent="0.25">
      <c r="K27" s="6"/>
    </row>
    <row r="28" spans="1:16" x14ac:dyDescent="0.25">
      <c r="K28" s="6"/>
    </row>
    <row r="29" spans="1:16" x14ac:dyDescent="0.25">
      <c r="K29" s="6"/>
    </row>
    <row r="30" spans="1:16" x14ac:dyDescent="0.25">
      <c r="K30" s="6"/>
    </row>
    <row r="31" spans="1:16" x14ac:dyDescent="0.25">
      <c r="K31" s="6"/>
    </row>
    <row r="32" spans="1:16" x14ac:dyDescent="0.25">
      <c r="K32" s="6"/>
    </row>
    <row r="33" spans="11:11" x14ac:dyDescent="0.25">
      <c r="K33" s="6"/>
    </row>
    <row r="34" spans="11:11" x14ac:dyDescent="0.25">
      <c r="K34" s="6"/>
    </row>
    <row r="35" spans="11:11" x14ac:dyDescent="0.25">
      <c r="K35" s="6"/>
    </row>
    <row r="36" spans="11:11" x14ac:dyDescent="0.25">
      <c r="K36" s="6"/>
    </row>
    <row r="37" spans="11:11" x14ac:dyDescent="0.25">
      <c r="K37" s="6"/>
    </row>
    <row r="38" spans="11:11" x14ac:dyDescent="0.25">
      <c r="K38" s="6"/>
    </row>
    <row r="39" spans="11:11" x14ac:dyDescent="0.25">
      <c r="K39" s="6"/>
    </row>
    <row r="40" spans="11:11" x14ac:dyDescent="0.25">
      <c r="K40" s="6"/>
    </row>
    <row r="41" spans="11:11" x14ac:dyDescent="0.25">
      <c r="K41" s="6"/>
    </row>
    <row r="42" spans="11:11" x14ac:dyDescent="0.25">
      <c r="K42" s="6"/>
    </row>
    <row r="43" spans="11:11" x14ac:dyDescent="0.25">
      <c r="K43" s="6"/>
    </row>
    <row r="44" spans="11:11" x14ac:dyDescent="0.25">
      <c r="K44" s="6"/>
    </row>
    <row r="45" spans="11:11" x14ac:dyDescent="0.25">
      <c r="K45" s="6"/>
    </row>
    <row r="46" spans="11:11" x14ac:dyDescent="0.25">
      <c r="K46" s="6"/>
    </row>
    <row r="47" spans="11:11" x14ac:dyDescent="0.25">
      <c r="K47" s="6"/>
    </row>
    <row r="48" spans="11:11" x14ac:dyDescent="0.25">
      <c r="K48" s="6"/>
    </row>
    <row r="49" spans="11:11" x14ac:dyDescent="0.25">
      <c r="K49" s="6"/>
    </row>
    <row r="50" spans="11:11" x14ac:dyDescent="0.25">
      <c r="K50" s="6"/>
    </row>
    <row r="51" spans="11:11" x14ac:dyDescent="0.25">
      <c r="K51" s="6"/>
    </row>
    <row r="52" spans="11:11" x14ac:dyDescent="0.25">
      <c r="K52" s="6"/>
    </row>
    <row r="53" spans="11:11" x14ac:dyDescent="0.25">
      <c r="K53" s="6"/>
    </row>
    <row r="54" spans="11:11" x14ac:dyDescent="0.25">
      <c r="K54" s="6"/>
    </row>
    <row r="55" spans="11:11" x14ac:dyDescent="0.25">
      <c r="K55" s="6"/>
    </row>
  </sheetData>
  <sortState xmlns:xlrd2="http://schemas.microsoft.com/office/spreadsheetml/2017/richdata2" ref="E2:E12">
    <sortCondition ref="E2:E1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39D4-8CCC-4B31-8225-531882027B55}">
  <sheetPr>
    <tabColor theme="4" tint="0.39997558519241921"/>
  </sheetPr>
  <dimension ref="O3:P23"/>
  <sheetViews>
    <sheetView tabSelected="1" workbookViewId="0">
      <selection activeCell="O17" sqref="O17"/>
    </sheetView>
  </sheetViews>
  <sheetFormatPr defaultRowHeight="15" x14ac:dyDescent="0.25"/>
  <cols>
    <col min="15" max="16" width="9" customWidth="1"/>
  </cols>
  <sheetData>
    <row r="3" spans="15:16" x14ac:dyDescent="0.25">
      <c r="P3" s="30"/>
    </row>
    <row r="4" spans="15:16" x14ac:dyDescent="0.25">
      <c r="P4" s="32" t="s">
        <v>498</v>
      </c>
    </row>
    <row r="5" spans="15:16" x14ac:dyDescent="0.25">
      <c r="P5" s="33">
        <v>55</v>
      </c>
    </row>
    <row r="6" spans="15:16" x14ac:dyDescent="0.25">
      <c r="P6" s="13"/>
    </row>
    <row r="8" spans="15:16" hidden="1" x14ac:dyDescent="0.25">
      <c r="O8" s="34" t="s">
        <v>10</v>
      </c>
      <c r="P8" s="35" t="s" vm="2">
        <v>20</v>
      </c>
    </row>
    <row r="10" spans="15:16" x14ac:dyDescent="0.25">
      <c r="O10" s="30" t="s">
        <v>498</v>
      </c>
    </row>
    <row r="11" spans="15:16" x14ac:dyDescent="0.25">
      <c r="O11" s="31">
        <v>30</v>
      </c>
    </row>
    <row r="16" spans="15:16" x14ac:dyDescent="0.25">
      <c r="O16" s="13"/>
    </row>
    <row r="17" spans="15:16" hidden="1" x14ac:dyDescent="0.25">
      <c r="O17" s="37" t="s">
        <v>13</v>
      </c>
      <c r="P17" s="35" t="s" vm="3">
        <v>501</v>
      </c>
    </row>
    <row r="18" spans="15:16" x14ac:dyDescent="0.25">
      <c r="O18" s="13"/>
    </row>
    <row r="19" spans="15:16" x14ac:dyDescent="0.25">
      <c r="O19" s="30" t="s">
        <v>500</v>
      </c>
    </row>
    <row r="20" spans="15:16" x14ac:dyDescent="0.25">
      <c r="O20" s="36">
        <v>54.375</v>
      </c>
    </row>
    <row r="21" spans="15:16" x14ac:dyDescent="0.25">
      <c r="O21" s="13"/>
    </row>
    <row r="22" spans="15:16" x14ac:dyDescent="0.25">
      <c r="O22" s="13"/>
    </row>
    <row r="23" spans="15:16" x14ac:dyDescent="0.25">
      <c r="O23" s="1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0C75D-D8BB-4536-B42D-412DCED5B2E8}">
  <sheetPr>
    <tabColor theme="7"/>
  </sheetPr>
  <dimension ref="A1:I41"/>
  <sheetViews>
    <sheetView workbookViewId="0">
      <selection activeCell="E15" sqref="E15"/>
    </sheetView>
  </sheetViews>
  <sheetFormatPr defaultRowHeight="15" x14ac:dyDescent="0.25"/>
  <cols>
    <col min="1" max="1" width="24.625" bestFit="1" customWidth="1"/>
    <col min="2" max="2" width="21.75" bestFit="1" customWidth="1"/>
    <col min="3" max="3" width="12" bestFit="1" customWidth="1"/>
    <col min="4" max="4" width="16.75" bestFit="1" customWidth="1"/>
    <col min="5" max="5" width="15.625" bestFit="1" customWidth="1"/>
    <col min="6" max="6" width="11.625" bestFit="1" customWidth="1"/>
    <col min="7" max="7" width="11.625" style="23" bestFit="1" customWidth="1"/>
    <col min="8" max="9" width="19.375" bestFit="1" customWidth="1"/>
    <col min="10" max="10" width="8.375" bestFit="1" customWidth="1"/>
    <col min="11" max="44" width="20.125" bestFit="1" customWidth="1"/>
    <col min="45" max="45" width="10" bestFit="1" customWidth="1"/>
    <col min="46" max="46" width="7.125" bestFit="1" customWidth="1"/>
    <col min="47" max="47" width="5.75" bestFit="1" customWidth="1"/>
    <col min="48" max="48" width="7.25" bestFit="1" customWidth="1"/>
    <col min="49" max="49" width="3.75" bestFit="1" customWidth="1"/>
    <col min="50" max="50" width="4.5" bestFit="1" customWidth="1"/>
    <col min="51" max="51" width="7.25" bestFit="1" customWidth="1"/>
    <col min="52" max="52" width="4.75" bestFit="1" customWidth="1"/>
    <col min="53" max="53" width="6.25" bestFit="1" customWidth="1"/>
    <col min="54" max="54" width="5.625" bestFit="1" customWidth="1"/>
    <col min="55" max="55" width="6.5" bestFit="1" customWidth="1"/>
    <col min="56" max="56" width="5.125" bestFit="1" customWidth="1"/>
    <col min="57" max="57" width="5.25" bestFit="1" customWidth="1"/>
    <col min="58" max="58" width="10" bestFit="1" customWidth="1"/>
  </cols>
  <sheetData>
    <row r="1" spans="1:9" ht="26.25" x14ac:dyDescent="0.4">
      <c r="A1" s="20" t="s">
        <v>462</v>
      </c>
      <c r="B1" s="20"/>
      <c r="C1" s="20"/>
      <c r="D1" s="20"/>
      <c r="E1" s="18"/>
      <c r="F1" s="21"/>
      <c r="G1"/>
    </row>
    <row r="2" spans="1:9" hidden="1" x14ac:dyDescent="0.25">
      <c r="A2" s="17" t="s">
        <v>329</v>
      </c>
      <c r="B2" s="24" t="s" vm="1">
        <v>461</v>
      </c>
      <c r="C2" s="18"/>
      <c r="D2" s="18"/>
      <c r="E2" s="18"/>
      <c r="F2" s="18"/>
      <c r="G2" s="21"/>
      <c r="H2" s="25" t="s">
        <v>329</v>
      </c>
      <c r="I2" s="25" t="s" vm="1">
        <v>461</v>
      </c>
    </row>
    <row r="3" spans="1:9" ht="15.75" x14ac:dyDescent="0.25">
      <c r="A3" s="19" t="s">
        <v>328</v>
      </c>
      <c r="B3" s="19" t="s">
        <v>463</v>
      </c>
      <c r="C3" s="19" t="s">
        <v>464</v>
      </c>
      <c r="D3" s="19" t="s">
        <v>12</v>
      </c>
      <c r="E3" s="19" t="s">
        <v>465</v>
      </c>
      <c r="F3" s="22" t="s">
        <v>466</v>
      </c>
      <c r="G3"/>
    </row>
    <row r="4" spans="1:9" x14ac:dyDescent="0.25">
      <c r="A4" t="s">
        <v>45</v>
      </c>
      <c r="B4" t="s">
        <v>130</v>
      </c>
      <c r="C4" t="s">
        <v>285</v>
      </c>
      <c r="D4" t="s">
        <v>383</v>
      </c>
      <c r="E4" s="7">
        <v>44855</v>
      </c>
      <c r="F4">
        <v>300</v>
      </c>
      <c r="G4"/>
      <c r="H4" s="25" t="s">
        <v>467</v>
      </c>
    </row>
    <row r="5" spans="1:9" x14ac:dyDescent="0.25">
      <c r="B5" t="s">
        <v>217</v>
      </c>
      <c r="C5" t="s">
        <v>312</v>
      </c>
      <c r="D5" t="s">
        <v>379</v>
      </c>
      <c r="E5" s="7">
        <v>44795</v>
      </c>
      <c r="F5">
        <v>450</v>
      </c>
      <c r="G5"/>
      <c r="H5" s="26">
        <v>925</v>
      </c>
    </row>
    <row r="6" spans="1:9" x14ac:dyDescent="0.25">
      <c r="B6" t="s">
        <v>219</v>
      </c>
      <c r="C6" t="s">
        <v>284</v>
      </c>
      <c r="D6" t="s">
        <v>375</v>
      </c>
      <c r="E6" s="7">
        <v>44783</v>
      </c>
      <c r="F6">
        <v>175</v>
      </c>
      <c r="G6"/>
    </row>
    <row r="7" spans="1:9" x14ac:dyDescent="0.25">
      <c r="G7"/>
    </row>
    <row r="8" spans="1:9" x14ac:dyDescent="0.25">
      <c r="G8"/>
    </row>
    <row r="9" spans="1:9" x14ac:dyDescent="0.25">
      <c r="G9"/>
    </row>
    <row r="10" spans="1:9" x14ac:dyDescent="0.25">
      <c r="G10"/>
    </row>
    <row r="11" spans="1:9" x14ac:dyDescent="0.25">
      <c r="G11"/>
    </row>
    <row r="12" spans="1:9" x14ac:dyDescent="0.25">
      <c r="G12"/>
    </row>
    <row r="13" spans="1:9" x14ac:dyDescent="0.25">
      <c r="G13"/>
    </row>
    <row r="14" spans="1:9" x14ac:dyDescent="0.25">
      <c r="G14"/>
    </row>
    <row r="15" spans="1:9" x14ac:dyDescent="0.25">
      <c r="G15"/>
    </row>
    <row r="16" spans="1:9" x14ac:dyDescent="0.25">
      <c r="G16"/>
    </row>
    <row r="17" spans="7:7" x14ac:dyDescent="0.25">
      <c r="G17"/>
    </row>
    <row r="18" spans="7:7" x14ac:dyDescent="0.25">
      <c r="G18"/>
    </row>
    <row r="19" spans="7:7" x14ac:dyDescent="0.25">
      <c r="G19"/>
    </row>
    <row r="20" spans="7:7" x14ac:dyDescent="0.25">
      <c r="G20"/>
    </row>
    <row r="21" spans="7:7" x14ac:dyDescent="0.25">
      <c r="G21"/>
    </row>
    <row r="22" spans="7:7" x14ac:dyDescent="0.25">
      <c r="G22"/>
    </row>
    <row r="23" spans="7:7" x14ac:dyDescent="0.25">
      <c r="G23"/>
    </row>
    <row r="24" spans="7:7" x14ac:dyDescent="0.25">
      <c r="G24"/>
    </row>
    <row r="25" spans="7:7" x14ac:dyDescent="0.25">
      <c r="G25"/>
    </row>
    <row r="26" spans="7:7" x14ac:dyDescent="0.25">
      <c r="G26"/>
    </row>
    <row r="27" spans="7:7" x14ac:dyDescent="0.25">
      <c r="G27"/>
    </row>
    <row r="28" spans="7:7" x14ac:dyDescent="0.25">
      <c r="G28"/>
    </row>
    <row r="29" spans="7:7" x14ac:dyDescent="0.25">
      <c r="G29"/>
    </row>
    <row r="30" spans="7:7" x14ac:dyDescent="0.25">
      <c r="G30"/>
    </row>
    <row r="31" spans="7:7" x14ac:dyDescent="0.25">
      <c r="G31"/>
    </row>
    <row r="32" spans="7:7"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sheetData>
  <mergeCells count="1">
    <mergeCell ref="A1:D1"/>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BCC67-B171-4E30-9DB2-0E1591D71C98}">
  <sheetPr>
    <tabColor theme="5"/>
  </sheetPr>
  <dimension ref="A1:G186"/>
  <sheetViews>
    <sheetView workbookViewId="0">
      <selection activeCell="K22" sqref="K22"/>
    </sheetView>
  </sheetViews>
  <sheetFormatPr defaultRowHeight="15" x14ac:dyDescent="0.25"/>
  <cols>
    <col min="1" max="1" width="23.25" bestFit="1" customWidth="1"/>
    <col min="2" max="2" width="7.875" bestFit="1" customWidth="1"/>
    <col min="3" max="3" width="7.25" bestFit="1" customWidth="1"/>
    <col min="4" max="4" width="15.875" bestFit="1" customWidth="1"/>
    <col min="5" max="5" width="11.125" bestFit="1" customWidth="1"/>
    <col min="6" max="6" width="11.375" bestFit="1" customWidth="1"/>
    <col min="7" max="7" width="18.875" style="7" customWidth="1"/>
  </cols>
  <sheetData>
    <row r="1" spans="1:7" x14ac:dyDescent="0.25">
      <c r="A1" t="s">
        <v>0</v>
      </c>
      <c r="B1" t="s">
        <v>2</v>
      </c>
      <c r="C1" t="s">
        <v>3</v>
      </c>
      <c r="D1" t="s">
        <v>4</v>
      </c>
      <c r="E1" t="s">
        <v>7</v>
      </c>
      <c r="F1" t="s">
        <v>8</v>
      </c>
      <c r="G1" s="7" t="s">
        <v>15</v>
      </c>
    </row>
    <row r="2" spans="1:7" x14ac:dyDescent="0.25">
      <c r="A2" t="s">
        <v>172</v>
      </c>
      <c r="D2" t="s">
        <v>268</v>
      </c>
      <c r="E2" t="s">
        <v>32</v>
      </c>
      <c r="F2" t="s">
        <v>31</v>
      </c>
      <c r="G2" s="7" t="s">
        <v>484</v>
      </c>
    </row>
    <row r="3" spans="1:7" x14ac:dyDescent="0.25">
      <c r="A3" t="s">
        <v>137</v>
      </c>
      <c r="D3" t="s">
        <v>288</v>
      </c>
      <c r="E3" t="s">
        <v>28</v>
      </c>
      <c r="F3" t="s">
        <v>31</v>
      </c>
      <c r="G3" s="7" t="s">
        <v>481</v>
      </c>
    </row>
    <row r="4" spans="1:7" x14ac:dyDescent="0.25">
      <c r="A4" t="s">
        <v>164</v>
      </c>
      <c r="D4" t="s">
        <v>289</v>
      </c>
      <c r="E4" t="s">
        <v>28</v>
      </c>
      <c r="F4" t="s">
        <v>31</v>
      </c>
      <c r="G4" s="7" t="s">
        <v>481</v>
      </c>
    </row>
    <row r="5" spans="1:7" x14ac:dyDescent="0.25">
      <c r="A5" t="s">
        <v>196</v>
      </c>
      <c r="D5" t="s">
        <v>284</v>
      </c>
      <c r="E5" t="s">
        <v>28</v>
      </c>
      <c r="F5" t="s">
        <v>31</v>
      </c>
      <c r="G5" s="7" t="s">
        <v>481</v>
      </c>
    </row>
    <row r="6" spans="1:7" x14ac:dyDescent="0.25">
      <c r="A6" t="s">
        <v>146</v>
      </c>
      <c r="D6" t="s">
        <v>266</v>
      </c>
      <c r="E6" t="s">
        <v>28</v>
      </c>
      <c r="F6" t="s">
        <v>31</v>
      </c>
      <c r="G6" s="7" t="s">
        <v>481</v>
      </c>
    </row>
    <row r="7" spans="1:7" x14ac:dyDescent="0.25">
      <c r="A7" t="s">
        <v>187</v>
      </c>
      <c r="D7" t="s">
        <v>289</v>
      </c>
      <c r="E7" t="s">
        <v>29</v>
      </c>
      <c r="F7" t="s">
        <v>31</v>
      </c>
      <c r="G7" s="7" t="s">
        <v>481</v>
      </c>
    </row>
    <row r="8" spans="1:7" x14ac:dyDescent="0.25">
      <c r="A8" t="s">
        <v>239</v>
      </c>
      <c r="D8" t="s">
        <v>281</v>
      </c>
      <c r="E8" t="s">
        <v>32</v>
      </c>
      <c r="F8" t="s">
        <v>34</v>
      </c>
      <c r="G8" s="7" t="s">
        <v>481</v>
      </c>
    </row>
    <row r="9" spans="1:7" x14ac:dyDescent="0.25">
      <c r="A9" t="s">
        <v>142</v>
      </c>
      <c r="D9" t="s">
        <v>58</v>
      </c>
      <c r="E9" t="s">
        <v>28</v>
      </c>
      <c r="F9" t="s">
        <v>53</v>
      </c>
      <c r="G9" s="7" t="s">
        <v>481</v>
      </c>
    </row>
    <row r="10" spans="1:7" x14ac:dyDescent="0.25">
      <c r="A10" t="s">
        <v>172</v>
      </c>
      <c r="D10" t="s">
        <v>309</v>
      </c>
      <c r="E10" t="s">
        <v>28</v>
      </c>
      <c r="F10" t="s">
        <v>33</v>
      </c>
      <c r="G10" s="7" t="s">
        <v>481</v>
      </c>
    </row>
    <row r="11" spans="1:7" x14ac:dyDescent="0.25">
      <c r="A11" t="s">
        <v>93</v>
      </c>
      <c r="D11" t="s">
        <v>301</v>
      </c>
      <c r="E11" t="s">
        <v>28</v>
      </c>
      <c r="F11" t="s">
        <v>31</v>
      </c>
      <c r="G11" s="7" t="s">
        <v>492</v>
      </c>
    </row>
    <row r="12" spans="1:7" x14ac:dyDescent="0.25">
      <c r="A12" t="s">
        <v>211</v>
      </c>
      <c r="D12" t="s">
        <v>293</v>
      </c>
      <c r="E12" t="s">
        <v>28</v>
      </c>
      <c r="F12" t="s">
        <v>31</v>
      </c>
      <c r="G12" s="7" t="s">
        <v>492</v>
      </c>
    </row>
    <row r="13" spans="1:7" x14ac:dyDescent="0.25">
      <c r="A13" t="s">
        <v>197</v>
      </c>
      <c r="D13" t="s">
        <v>308</v>
      </c>
      <c r="E13" t="s">
        <v>28</v>
      </c>
      <c r="F13" t="s">
        <v>33</v>
      </c>
      <c r="G13" s="7" t="s">
        <v>492</v>
      </c>
    </row>
    <row r="14" spans="1:7" x14ac:dyDescent="0.25">
      <c r="A14" t="s">
        <v>153</v>
      </c>
      <c r="D14" t="s">
        <v>300</v>
      </c>
      <c r="E14" t="s">
        <v>28</v>
      </c>
      <c r="F14" t="s">
        <v>33</v>
      </c>
      <c r="G14" s="7" t="s">
        <v>492</v>
      </c>
    </row>
    <row r="15" spans="1:7" x14ac:dyDescent="0.25">
      <c r="A15" t="s">
        <v>88</v>
      </c>
      <c r="D15" t="s">
        <v>266</v>
      </c>
      <c r="E15" t="s">
        <v>30</v>
      </c>
      <c r="F15" t="s">
        <v>31</v>
      </c>
      <c r="G15" s="7" t="s">
        <v>489</v>
      </c>
    </row>
    <row r="16" spans="1:7" x14ac:dyDescent="0.25">
      <c r="A16" t="s">
        <v>66</v>
      </c>
      <c r="D16" t="s">
        <v>286</v>
      </c>
      <c r="E16" t="s">
        <v>32</v>
      </c>
      <c r="F16" t="s">
        <v>31</v>
      </c>
      <c r="G16" s="7" t="s">
        <v>489</v>
      </c>
    </row>
    <row r="17" spans="1:7" x14ac:dyDescent="0.25">
      <c r="A17" t="s">
        <v>119</v>
      </c>
      <c r="D17" t="s">
        <v>288</v>
      </c>
      <c r="E17" t="s">
        <v>28</v>
      </c>
      <c r="F17" t="s">
        <v>33</v>
      </c>
      <c r="G17" s="7" t="s">
        <v>489</v>
      </c>
    </row>
    <row r="18" spans="1:7" x14ac:dyDescent="0.25">
      <c r="A18" t="s">
        <v>164</v>
      </c>
      <c r="D18" t="s">
        <v>283</v>
      </c>
      <c r="E18" t="s">
        <v>28</v>
      </c>
      <c r="F18" t="s">
        <v>31</v>
      </c>
      <c r="G18" s="7" t="s">
        <v>477</v>
      </c>
    </row>
    <row r="19" spans="1:7" x14ac:dyDescent="0.25">
      <c r="A19" t="s">
        <v>59</v>
      </c>
      <c r="D19" t="s">
        <v>276</v>
      </c>
      <c r="E19" t="s">
        <v>28</v>
      </c>
      <c r="F19" t="s">
        <v>31</v>
      </c>
      <c r="G19" s="7" t="s">
        <v>477</v>
      </c>
    </row>
    <row r="20" spans="1:7" x14ac:dyDescent="0.25">
      <c r="A20" t="s">
        <v>156</v>
      </c>
      <c r="D20" t="s">
        <v>283</v>
      </c>
      <c r="E20" t="s">
        <v>32</v>
      </c>
      <c r="F20" t="s">
        <v>31</v>
      </c>
      <c r="G20" s="7" t="s">
        <v>477</v>
      </c>
    </row>
    <row r="21" spans="1:7" x14ac:dyDescent="0.25">
      <c r="A21" t="s">
        <v>107</v>
      </c>
      <c r="D21" t="s">
        <v>275</v>
      </c>
      <c r="E21" t="s">
        <v>29</v>
      </c>
      <c r="F21" t="s">
        <v>31</v>
      </c>
      <c r="G21" s="7" t="s">
        <v>477</v>
      </c>
    </row>
    <row r="22" spans="1:7" x14ac:dyDescent="0.25">
      <c r="A22" t="s">
        <v>157</v>
      </c>
      <c r="D22" t="s">
        <v>267</v>
      </c>
      <c r="E22" t="s">
        <v>29</v>
      </c>
      <c r="F22" t="s">
        <v>31</v>
      </c>
      <c r="G22" s="7" t="s">
        <v>477</v>
      </c>
    </row>
    <row r="23" spans="1:7" x14ac:dyDescent="0.25">
      <c r="A23" t="s">
        <v>210</v>
      </c>
      <c r="D23" t="s">
        <v>288</v>
      </c>
      <c r="E23" t="s">
        <v>28</v>
      </c>
      <c r="F23" t="s">
        <v>53</v>
      </c>
      <c r="G23" s="7" t="s">
        <v>477</v>
      </c>
    </row>
    <row r="24" spans="1:7" x14ac:dyDescent="0.25">
      <c r="A24" t="s">
        <v>147</v>
      </c>
      <c r="D24" t="s">
        <v>272</v>
      </c>
      <c r="E24" t="s">
        <v>32</v>
      </c>
      <c r="F24" t="s">
        <v>53</v>
      </c>
      <c r="G24" s="7" t="s">
        <v>477</v>
      </c>
    </row>
    <row r="25" spans="1:7" x14ac:dyDescent="0.25">
      <c r="A25" t="s">
        <v>260</v>
      </c>
      <c r="D25" t="s">
        <v>299</v>
      </c>
      <c r="E25" t="s">
        <v>28</v>
      </c>
      <c r="F25" t="s">
        <v>33</v>
      </c>
      <c r="G25" s="7" t="s">
        <v>477</v>
      </c>
    </row>
    <row r="26" spans="1:7" x14ac:dyDescent="0.25">
      <c r="A26" t="s">
        <v>107</v>
      </c>
      <c r="D26" t="s">
        <v>292</v>
      </c>
      <c r="E26" t="s">
        <v>28</v>
      </c>
      <c r="F26" t="s">
        <v>31</v>
      </c>
      <c r="G26" s="7" t="s">
        <v>473</v>
      </c>
    </row>
    <row r="27" spans="1:7" x14ac:dyDescent="0.25">
      <c r="A27" t="s">
        <v>106</v>
      </c>
      <c r="D27" t="s">
        <v>281</v>
      </c>
      <c r="E27" t="s">
        <v>28</v>
      </c>
      <c r="F27" t="s">
        <v>31</v>
      </c>
      <c r="G27" s="7" t="s">
        <v>473</v>
      </c>
    </row>
    <row r="28" spans="1:7" x14ac:dyDescent="0.25">
      <c r="A28" t="s">
        <v>86</v>
      </c>
      <c r="D28" t="s">
        <v>294</v>
      </c>
      <c r="E28" t="s">
        <v>28</v>
      </c>
      <c r="F28" t="s">
        <v>31</v>
      </c>
      <c r="G28" s="7" t="s">
        <v>473</v>
      </c>
    </row>
    <row r="29" spans="1:7" x14ac:dyDescent="0.25">
      <c r="A29" t="s">
        <v>108</v>
      </c>
      <c r="D29" t="s">
        <v>283</v>
      </c>
      <c r="E29" t="s">
        <v>32</v>
      </c>
      <c r="F29" t="s">
        <v>31</v>
      </c>
      <c r="G29" s="7" t="s">
        <v>473</v>
      </c>
    </row>
    <row r="30" spans="1:7" x14ac:dyDescent="0.25">
      <c r="A30" t="s">
        <v>94</v>
      </c>
      <c r="D30" t="s">
        <v>319</v>
      </c>
      <c r="E30" t="s">
        <v>32</v>
      </c>
      <c r="F30" t="s">
        <v>34</v>
      </c>
      <c r="G30" s="7" t="s">
        <v>473</v>
      </c>
    </row>
    <row r="31" spans="1:7" x14ac:dyDescent="0.25">
      <c r="A31" t="s">
        <v>140</v>
      </c>
      <c r="D31" t="s">
        <v>58</v>
      </c>
      <c r="E31" t="s">
        <v>28</v>
      </c>
      <c r="F31" t="s">
        <v>53</v>
      </c>
      <c r="G31" s="7" t="s">
        <v>473</v>
      </c>
    </row>
    <row r="32" spans="1:7" x14ac:dyDescent="0.25">
      <c r="A32" t="s">
        <v>67</v>
      </c>
      <c r="D32" t="s">
        <v>312</v>
      </c>
      <c r="E32" t="s">
        <v>28</v>
      </c>
      <c r="F32" t="s">
        <v>33</v>
      </c>
      <c r="G32" s="7" t="s">
        <v>473</v>
      </c>
    </row>
    <row r="33" spans="1:7" x14ac:dyDescent="0.25">
      <c r="A33" t="s">
        <v>157</v>
      </c>
      <c r="D33" t="s">
        <v>289</v>
      </c>
      <c r="E33" t="s">
        <v>28</v>
      </c>
      <c r="F33" t="s">
        <v>31</v>
      </c>
      <c r="G33" s="7" t="s">
        <v>482</v>
      </c>
    </row>
    <row r="34" spans="1:7" x14ac:dyDescent="0.25">
      <c r="A34" t="s">
        <v>177</v>
      </c>
      <c r="D34" t="s">
        <v>290</v>
      </c>
      <c r="E34" t="s">
        <v>28</v>
      </c>
      <c r="F34" t="s">
        <v>31</v>
      </c>
      <c r="G34" s="7" t="s">
        <v>482</v>
      </c>
    </row>
    <row r="35" spans="1:7" x14ac:dyDescent="0.25">
      <c r="A35" t="s">
        <v>118</v>
      </c>
      <c r="D35" t="s">
        <v>287</v>
      </c>
      <c r="E35" t="s">
        <v>28</v>
      </c>
      <c r="F35" t="s">
        <v>31</v>
      </c>
      <c r="G35" s="7" t="s">
        <v>482</v>
      </c>
    </row>
    <row r="36" spans="1:7" x14ac:dyDescent="0.25">
      <c r="A36" t="s">
        <v>65</v>
      </c>
      <c r="D36" t="s">
        <v>274</v>
      </c>
      <c r="E36" t="s">
        <v>28</v>
      </c>
      <c r="F36" t="s">
        <v>31</v>
      </c>
      <c r="G36" s="7" t="s">
        <v>482</v>
      </c>
    </row>
    <row r="37" spans="1:7" x14ac:dyDescent="0.25">
      <c r="A37" t="s">
        <v>84</v>
      </c>
      <c r="D37" t="s">
        <v>289</v>
      </c>
      <c r="E37" t="s">
        <v>28</v>
      </c>
      <c r="F37" t="s">
        <v>31</v>
      </c>
      <c r="G37" s="7" t="s">
        <v>482</v>
      </c>
    </row>
    <row r="38" spans="1:7" x14ac:dyDescent="0.25">
      <c r="A38" t="s">
        <v>193</v>
      </c>
      <c r="D38" t="s">
        <v>290</v>
      </c>
      <c r="E38" t="s">
        <v>32</v>
      </c>
      <c r="F38" t="s">
        <v>31</v>
      </c>
      <c r="G38" s="7" t="s">
        <v>482</v>
      </c>
    </row>
    <row r="39" spans="1:7" x14ac:dyDescent="0.25">
      <c r="A39" t="s">
        <v>208</v>
      </c>
      <c r="D39" t="s">
        <v>271</v>
      </c>
      <c r="E39" t="s">
        <v>30</v>
      </c>
      <c r="F39" t="s">
        <v>31</v>
      </c>
      <c r="G39" s="7" t="s">
        <v>482</v>
      </c>
    </row>
    <row r="40" spans="1:7" x14ac:dyDescent="0.25">
      <c r="A40" t="s">
        <v>202</v>
      </c>
      <c r="D40" t="s">
        <v>266</v>
      </c>
      <c r="E40" t="s">
        <v>30</v>
      </c>
      <c r="F40" t="s">
        <v>31</v>
      </c>
      <c r="G40" s="7" t="s">
        <v>482</v>
      </c>
    </row>
    <row r="41" spans="1:7" x14ac:dyDescent="0.25">
      <c r="A41" t="s">
        <v>201</v>
      </c>
      <c r="D41" t="s">
        <v>286</v>
      </c>
      <c r="E41" t="s">
        <v>32</v>
      </c>
      <c r="F41" t="s">
        <v>31</v>
      </c>
      <c r="G41" s="7" t="s">
        <v>482</v>
      </c>
    </row>
    <row r="42" spans="1:7" x14ac:dyDescent="0.25">
      <c r="A42" t="s">
        <v>175</v>
      </c>
      <c r="D42" t="s">
        <v>279</v>
      </c>
      <c r="E42" t="s">
        <v>32</v>
      </c>
      <c r="F42" t="s">
        <v>31</v>
      </c>
      <c r="G42" s="7" t="s">
        <v>482</v>
      </c>
    </row>
    <row r="43" spans="1:7" x14ac:dyDescent="0.25">
      <c r="A43" t="s">
        <v>225</v>
      </c>
      <c r="D43" t="s">
        <v>305</v>
      </c>
      <c r="E43" t="s">
        <v>28</v>
      </c>
      <c r="F43" t="s">
        <v>33</v>
      </c>
      <c r="G43" s="7" t="s">
        <v>482</v>
      </c>
    </row>
    <row r="44" spans="1:7" x14ac:dyDescent="0.25">
      <c r="A44" t="s">
        <v>244</v>
      </c>
      <c r="D44" t="s">
        <v>293</v>
      </c>
      <c r="E44" t="s">
        <v>28</v>
      </c>
      <c r="F44" t="s">
        <v>33</v>
      </c>
      <c r="G44" s="7" t="s">
        <v>482</v>
      </c>
    </row>
    <row r="45" spans="1:7" x14ac:dyDescent="0.25">
      <c r="A45" t="s">
        <v>145</v>
      </c>
      <c r="D45" t="s">
        <v>275</v>
      </c>
      <c r="E45" t="s">
        <v>28</v>
      </c>
      <c r="F45" t="s">
        <v>33</v>
      </c>
      <c r="G45" s="7" t="s">
        <v>482</v>
      </c>
    </row>
    <row r="46" spans="1:7" x14ac:dyDescent="0.25">
      <c r="A46" t="s">
        <v>178</v>
      </c>
      <c r="D46" t="s">
        <v>275</v>
      </c>
      <c r="E46" t="s">
        <v>28</v>
      </c>
      <c r="F46" t="s">
        <v>31</v>
      </c>
      <c r="G46" s="7" t="s">
        <v>487</v>
      </c>
    </row>
    <row r="47" spans="1:7" x14ac:dyDescent="0.25">
      <c r="A47" t="s">
        <v>230</v>
      </c>
      <c r="D47" t="s">
        <v>313</v>
      </c>
      <c r="E47" t="s">
        <v>28</v>
      </c>
      <c r="F47" t="s">
        <v>31</v>
      </c>
      <c r="G47" s="7" t="s">
        <v>487</v>
      </c>
    </row>
    <row r="48" spans="1:7" x14ac:dyDescent="0.25">
      <c r="A48" t="s">
        <v>185</v>
      </c>
      <c r="D48" t="s">
        <v>307</v>
      </c>
      <c r="E48" t="s">
        <v>32</v>
      </c>
      <c r="F48" t="s">
        <v>31</v>
      </c>
      <c r="G48" s="7" t="s">
        <v>487</v>
      </c>
    </row>
    <row r="49" spans="1:7" x14ac:dyDescent="0.25">
      <c r="A49" t="s">
        <v>196</v>
      </c>
      <c r="D49" t="s">
        <v>307</v>
      </c>
      <c r="E49" t="s">
        <v>32</v>
      </c>
      <c r="F49" t="s">
        <v>31</v>
      </c>
      <c r="G49" s="7" t="s">
        <v>487</v>
      </c>
    </row>
    <row r="50" spans="1:7" x14ac:dyDescent="0.25">
      <c r="A50" t="s">
        <v>221</v>
      </c>
      <c r="D50" t="s">
        <v>310</v>
      </c>
      <c r="E50" t="s">
        <v>28</v>
      </c>
      <c r="F50" t="s">
        <v>31</v>
      </c>
      <c r="G50" s="7" t="s">
        <v>474</v>
      </c>
    </row>
    <row r="51" spans="1:7" x14ac:dyDescent="0.25">
      <c r="A51" t="s">
        <v>251</v>
      </c>
      <c r="D51" t="s">
        <v>318</v>
      </c>
      <c r="E51" t="s">
        <v>28</v>
      </c>
      <c r="F51" t="s">
        <v>31</v>
      </c>
      <c r="G51" s="7" t="s">
        <v>474</v>
      </c>
    </row>
    <row r="52" spans="1:7" x14ac:dyDescent="0.25">
      <c r="A52" t="s">
        <v>200</v>
      </c>
      <c r="D52" t="s">
        <v>283</v>
      </c>
      <c r="E52" t="s">
        <v>28</v>
      </c>
      <c r="F52" t="s">
        <v>31</v>
      </c>
      <c r="G52" s="7" t="s">
        <v>474</v>
      </c>
    </row>
    <row r="53" spans="1:7" x14ac:dyDescent="0.25">
      <c r="A53" t="s">
        <v>133</v>
      </c>
      <c r="D53" t="s">
        <v>287</v>
      </c>
      <c r="E53" t="s">
        <v>32</v>
      </c>
      <c r="F53" t="s">
        <v>31</v>
      </c>
      <c r="G53" s="7" t="s">
        <v>474</v>
      </c>
    </row>
    <row r="54" spans="1:7" x14ac:dyDescent="0.25">
      <c r="A54" t="s">
        <v>261</v>
      </c>
      <c r="D54" t="s">
        <v>266</v>
      </c>
      <c r="E54" t="s">
        <v>29</v>
      </c>
      <c r="F54" t="s">
        <v>31</v>
      </c>
      <c r="G54" s="7" t="s">
        <v>474</v>
      </c>
    </row>
    <row r="55" spans="1:7" x14ac:dyDescent="0.25">
      <c r="A55" t="s">
        <v>187</v>
      </c>
      <c r="D55" t="s">
        <v>291</v>
      </c>
      <c r="E55" t="s">
        <v>30</v>
      </c>
      <c r="F55" t="s">
        <v>31</v>
      </c>
      <c r="G55" s="7" t="s">
        <v>474</v>
      </c>
    </row>
    <row r="56" spans="1:7" x14ac:dyDescent="0.25">
      <c r="A56" t="s">
        <v>188</v>
      </c>
      <c r="D56" t="s">
        <v>291</v>
      </c>
      <c r="E56" t="s">
        <v>32</v>
      </c>
      <c r="F56" t="s">
        <v>31</v>
      </c>
      <c r="G56" s="7" t="s">
        <v>474</v>
      </c>
    </row>
    <row r="57" spans="1:7" x14ac:dyDescent="0.25">
      <c r="A57" t="s">
        <v>57</v>
      </c>
      <c r="D57" t="s">
        <v>265</v>
      </c>
      <c r="E57" t="s">
        <v>32</v>
      </c>
      <c r="F57" t="s">
        <v>34</v>
      </c>
      <c r="G57" s="7" t="s">
        <v>474</v>
      </c>
    </row>
    <row r="58" spans="1:7" x14ac:dyDescent="0.25">
      <c r="A58" t="s">
        <v>101</v>
      </c>
      <c r="D58" t="s">
        <v>285</v>
      </c>
      <c r="E58" t="s">
        <v>32</v>
      </c>
      <c r="F58" t="s">
        <v>33</v>
      </c>
      <c r="G58" s="7" t="s">
        <v>474</v>
      </c>
    </row>
    <row r="59" spans="1:7" x14ac:dyDescent="0.25">
      <c r="A59" t="s">
        <v>206</v>
      </c>
      <c r="D59" t="s">
        <v>288</v>
      </c>
      <c r="E59" t="s">
        <v>28</v>
      </c>
      <c r="F59" t="s">
        <v>53</v>
      </c>
      <c r="G59" s="7" t="s">
        <v>474</v>
      </c>
    </row>
    <row r="60" spans="1:7" x14ac:dyDescent="0.25">
      <c r="A60" t="s">
        <v>178</v>
      </c>
      <c r="D60" t="s">
        <v>286</v>
      </c>
      <c r="E60" t="s">
        <v>28</v>
      </c>
      <c r="F60" t="s">
        <v>31</v>
      </c>
      <c r="G60" s="7" t="s">
        <v>476</v>
      </c>
    </row>
    <row r="61" spans="1:7" x14ac:dyDescent="0.25">
      <c r="A61" t="s">
        <v>162</v>
      </c>
      <c r="D61" t="s">
        <v>265</v>
      </c>
      <c r="E61" t="s">
        <v>28</v>
      </c>
      <c r="F61" t="s">
        <v>31</v>
      </c>
      <c r="G61" s="7" t="s">
        <v>476</v>
      </c>
    </row>
    <row r="62" spans="1:7" x14ac:dyDescent="0.25">
      <c r="A62" t="s">
        <v>141</v>
      </c>
      <c r="D62" t="s">
        <v>280</v>
      </c>
      <c r="E62" t="s">
        <v>32</v>
      </c>
      <c r="F62" t="s">
        <v>31</v>
      </c>
      <c r="G62" s="7" t="s">
        <v>476</v>
      </c>
    </row>
    <row r="63" spans="1:7" x14ac:dyDescent="0.25">
      <c r="A63" t="s">
        <v>205</v>
      </c>
      <c r="D63" t="s">
        <v>277</v>
      </c>
      <c r="E63" t="s">
        <v>32</v>
      </c>
      <c r="F63" t="s">
        <v>31</v>
      </c>
      <c r="G63" s="7" t="s">
        <v>476</v>
      </c>
    </row>
    <row r="64" spans="1:7" x14ac:dyDescent="0.25">
      <c r="A64" t="s">
        <v>114</v>
      </c>
      <c r="D64" t="s">
        <v>284</v>
      </c>
      <c r="E64" t="s">
        <v>32</v>
      </c>
      <c r="F64" t="s">
        <v>34</v>
      </c>
      <c r="G64" s="7" t="s">
        <v>476</v>
      </c>
    </row>
    <row r="65" spans="1:7" x14ac:dyDescent="0.25">
      <c r="A65" t="s">
        <v>117</v>
      </c>
      <c r="D65" t="s">
        <v>286</v>
      </c>
      <c r="E65" t="s">
        <v>28</v>
      </c>
      <c r="F65" t="s">
        <v>53</v>
      </c>
      <c r="G65" s="7" t="s">
        <v>476</v>
      </c>
    </row>
    <row r="66" spans="1:7" x14ac:dyDescent="0.25">
      <c r="A66" t="s">
        <v>130</v>
      </c>
      <c r="D66" t="s">
        <v>285</v>
      </c>
      <c r="E66" t="s">
        <v>28</v>
      </c>
      <c r="F66" t="s">
        <v>33</v>
      </c>
      <c r="G66" s="7" t="s">
        <v>476</v>
      </c>
    </row>
    <row r="67" spans="1:7" x14ac:dyDescent="0.25">
      <c r="A67" t="s">
        <v>220</v>
      </c>
      <c r="D67" t="s">
        <v>280</v>
      </c>
      <c r="E67" t="s">
        <v>28</v>
      </c>
      <c r="F67" t="s">
        <v>33</v>
      </c>
      <c r="G67" s="7" t="s">
        <v>476</v>
      </c>
    </row>
    <row r="68" spans="1:7" x14ac:dyDescent="0.25">
      <c r="A68" t="s">
        <v>248</v>
      </c>
      <c r="D68" t="s">
        <v>287</v>
      </c>
      <c r="E68" t="s">
        <v>28</v>
      </c>
      <c r="F68" t="s">
        <v>33</v>
      </c>
      <c r="G68" s="7" t="s">
        <v>476</v>
      </c>
    </row>
    <row r="69" spans="1:7" x14ac:dyDescent="0.25">
      <c r="A69" t="s">
        <v>108</v>
      </c>
      <c r="D69" t="s">
        <v>286</v>
      </c>
      <c r="E69" t="s">
        <v>28</v>
      </c>
      <c r="F69" t="s">
        <v>31</v>
      </c>
      <c r="G69" s="7" t="s">
        <v>475</v>
      </c>
    </row>
    <row r="70" spans="1:7" x14ac:dyDescent="0.25">
      <c r="A70" t="s">
        <v>100</v>
      </c>
      <c r="D70" t="s">
        <v>303</v>
      </c>
      <c r="E70" t="s">
        <v>29</v>
      </c>
      <c r="F70" t="s">
        <v>31</v>
      </c>
      <c r="G70" s="7" t="s">
        <v>475</v>
      </c>
    </row>
    <row r="71" spans="1:7" x14ac:dyDescent="0.25">
      <c r="A71" t="s">
        <v>200</v>
      </c>
      <c r="D71" t="s">
        <v>310</v>
      </c>
      <c r="E71" t="s">
        <v>29</v>
      </c>
      <c r="F71" t="s">
        <v>34</v>
      </c>
      <c r="G71" s="7" t="s">
        <v>475</v>
      </c>
    </row>
    <row r="72" spans="1:7" x14ac:dyDescent="0.25">
      <c r="A72" t="s">
        <v>238</v>
      </c>
      <c r="D72" t="s">
        <v>293</v>
      </c>
      <c r="E72" t="s">
        <v>28</v>
      </c>
      <c r="F72" t="s">
        <v>31</v>
      </c>
      <c r="G72" s="7" t="s">
        <v>493</v>
      </c>
    </row>
    <row r="73" spans="1:7" x14ac:dyDescent="0.25">
      <c r="A73" t="s">
        <v>243</v>
      </c>
      <c r="D73" t="s">
        <v>287</v>
      </c>
      <c r="E73" t="s">
        <v>28</v>
      </c>
      <c r="F73" t="s">
        <v>31</v>
      </c>
      <c r="G73" s="7" t="s">
        <v>493</v>
      </c>
    </row>
    <row r="74" spans="1:7" x14ac:dyDescent="0.25">
      <c r="A74" t="s">
        <v>116</v>
      </c>
      <c r="D74" t="s">
        <v>308</v>
      </c>
      <c r="E74" t="s">
        <v>28</v>
      </c>
      <c r="F74" t="s">
        <v>53</v>
      </c>
      <c r="G74" s="7" t="s">
        <v>493</v>
      </c>
    </row>
    <row r="75" spans="1:7" x14ac:dyDescent="0.25">
      <c r="A75" t="s">
        <v>143</v>
      </c>
      <c r="D75" t="s">
        <v>265</v>
      </c>
      <c r="E75" t="s">
        <v>28</v>
      </c>
      <c r="F75" t="s">
        <v>53</v>
      </c>
      <c r="G75" s="7" t="s">
        <v>493</v>
      </c>
    </row>
    <row r="76" spans="1:7" x14ac:dyDescent="0.25">
      <c r="A76" t="s">
        <v>170</v>
      </c>
      <c r="D76" t="s">
        <v>276</v>
      </c>
      <c r="E76" t="s">
        <v>28</v>
      </c>
      <c r="F76" t="s">
        <v>31</v>
      </c>
      <c r="G76" s="7" t="s">
        <v>490</v>
      </c>
    </row>
    <row r="77" spans="1:7" x14ac:dyDescent="0.25">
      <c r="A77" t="s">
        <v>236</v>
      </c>
      <c r="D77" t="s">
        <v>280</v>
      </c>
      <c r="E77" t="s">
        <v>32</v>
      </c>
      <c r="F77" t="s">
        <v>31</v>
      </c>
      <c r="G77" s="7" t="s">
        <v>490</v>
      </c>
    </row>
    <row r="78" spans="1:7" x14ac:dyDescent="0.25">
      <c r="A78" t="s">
        <v>258</v>
      </c>
      <c r="D78" t="s">
        <v>289</v>
      </c>
      <c r="E78" t="s">
        <v>28</v>
      </c>
      <c r="F78" t="s">
        <v>33</v>
      </c>
      <c r="G78" s="7" t="s">
        <v>490</v>
      </c>
    </row>
    <row r="79" spans="1:7" x14ac:dyDescent="0.25">
      <c r="A79" t="s">
        <v>141</v>
      </c>
      <c r="D79" t="s">
        <v>313</v>
      </c>
      <c r="E79" t="s">
        <v>28</v>
      </c>
      <c r="F79" t="s">
        <v>31</v>
      </c>
      <c r="G79" s="7" t="s">
        <v>485</v>
      </c>
    </row>
    <row r="80" spans="1:7" x14ac:dyDescent="0.25">
      <c r="A80" t="s">
        <v>155</v>
      </c>
      <c r="D80" t="s">
        <v>305</v>
      </c>
      <c r="E80" t="s">
        <v>28</v>
      </c>
      <c r="F80" t="s">
        <v>31</v>
      </c>
      <c r="G80" s="7" t="s">
        <v>485</v>
      </c>
    </row>
    <row r="81" spans="1:7" x14ac:dyDescent="0.25">
      <c r="A81" t="s">
        <v>191</v>
      </c>
      <c r="D81" t="s">
        <v>318</v>
      </c>
      <c r="E81" t="s">
        <v>29</v>
      </c>
      <c r="F81" t="s">
        <v>31</v>
      </c>
      <c r="G81" s="7" t="s">
        <v>485</v>
      </c>
    </row>
    <row r="82" spans="1:7" x14ac:dyDescent="0.25">
      <c r="A82" t="s">
        <v>215</v>
      </c>
      <c r="D82" t="s">
        <v>301</v>
      </c>
      <c r="E82" t="s">
        <v>28</v>
      </c>
      <c r="F82" t="s">
        <v>53</v>
      </c>
      <c r="G82" s="7" t="s">
        <v>485</v>
      </c>
    </row>
    <row r="83" spans="1:7" x14ac:dyDescent="0.25">
      <c r="A83" t="s">
        <v>103</v>
      </c>
      <c r="D83" t="s">
        <v>281</v>
      </c>
      <c r="E83" t="s">
        <v>28</v>
      </c>
      <c r="F83" t="s">
        <v>31</v>
      </c>
      <c r="G83" s="7" t="s">
        <v>478</v>
      </c>
    </row>
    <row r="84" spans="1:7" x14ac:dyDescent="0.25">
      <c r="A84" t="s">
        <v>171</v>
      </c>
      <c r="D84" t="s">
        <v>282</v>
      </c>
      <c r="E84" t="s">
        <v>28</v>
      </c>
      <c r="F84" t="s">
        <v>31</v>
      </c>
      <c r="G84" s="7" t="s">
        <v>478</v>
      </c>
    </row>
    <row r="85" spans="1:7" x14ac:dyDescent="0.25">
      <c r="A85" t="s">
        <v>71</v>
      </c>
      <c r="D85" t="s">
        <v>58</v>
      </c>
      <c r="E85" t="s">
        <v>28</v>
      </c>
      <c r="F85" t="s">
        <v>31</v>
      </c>
      <c r="G85" s="7" t="s">
        <v>478</v>
      </c>
    </row>
    <row r="86" spans="1:7" x14ac:dyDescent="0.25">
      <c r="A86" t="s">
        <v>87</v>
      </c>
      <c r="D86" t="s">
        <v>270</v>
      </c>
      <c r="E86" t="s">
        <v>32</v>
      </c>
      <c r="F86" t="s">
        <v>31</v>
      </c>
      <c r="G86" s="7" t="s">
        <v>478</v>
      </c>
    </row>
    <row r="87" spans="1:7" x14ac:dyDescent="0.25">
      <c r="A87" t="s">
        <v>89</v>
      </c>
      <c r="D87" t="s">
        <v>315</v>
      </c>
      <c r="E87" t="s">
        <v>32</v>
      </c>
      <c r="F87" t="s">
        <v>31</v>
      </c>
      <c r="G87" s="7" t="s">
        <v>478</v>
      </c>
    </row>
    <row r="88" spans="1:7" x14ac:dyDescent="0.25">
      <c r="A88" t="s">
        <v>59</v>
      </c>
      <c r="D88" t="s">
        <v>312</v>
      </c>
      <c r="E88" t="s">
        <v>28</v>
      </c>
      <c r="F88" t="s">
        <v>53</v>
      </c>
      <c r="G88" s="7" t="s">
        <v>478</v>
      </c>
    </row>
    <row r="89" spans="1:7" x14ac:dyDescent="0.25">
      <c r="A89" t="s">
        <v>224</v>
      </c>
      <c r="D89" t="s">
        <v>273</v>
      </c>
      <c r="E89" t="s">
        <v>28</v>
      </c>
      <c r="F89" t="s">
        <v>33</v>
      </c>
      <c r="G89" s="7" t="s">
        <v>478</v>
      </c>
    </row>
    <row r="90" spans="1:7" x14ac:dyDescent="0.25">
      <c r="A90" t="s">
        <v>176</v>
      </c>
      <c r="D90" t="s">
        <v>284</v>
      </c>
      <c r="E90" t="s">
        <v>32</v>
      </c>
      <c r="F90" t="s">
        <v>34</v>
      </c>
      <c r="G90" s="7" t="s">
        <v>478</v>
      </c>
    </row>
    <row r="91" spans="1:7" x14ac:dyDescent="0.25">
      <c r="A91" t="s">
        <v>243</v>
      </c>
      <c r="D91" t="s">
        <v>298</v>
      </c>
      <c r="E91" t="s">
        <v>32</v>
      </c>
      <c r="F91" t="s">
        <v>34</v>
      </c>
      <c r="G91" s="7" t="s">
        <v>478</v>
      </c>
    </row>
    <row r="92" spans="1:7" x14ac:dyDescent="0.25">
      <c r="A92" t="s">
        <v>184</v>
      </c>
      <c r="D92" t="s">
        <v>287</v>
      </c>
      <c r="E92" t="s">
        <v>28</v>
      </c>
      <c r="F92" t="s">
        <v>31</v>
      </c>
      <c r="G92" s="7" t="s">
        <v>494</v>
      </c>
    </row>
    <row r="93" spans="1:7" x14ac:dyDescent="0.25">
      <c r="A93" t="s">
        <v>118</v>
      </c>
      <c r="D93" t="s">
        <v>290</v>
      </c>
      <c r="E93" t="s">
        <v>28</v>
      </c>
      <c r="F93" t="s">
        <v>31</v>
      </c>
      <c r="G93" s="7" t="s">
        <v>494</v>
      </c>
    </row>
    <row r="94" spans="1:7" x14ac:dyDescent="0.25">
      <c r="A94" t="s">
        <v>238</v>
      </c>
      <c r="D94" t="s">
        <v>288</v>
      </c>
      <c r="E94" t="s">
        <v>28</v>
      </c>
      <c r="F94" t="s">
        <v>31</v>
      </c>
      <c r="G94" s="7" t="s">
        <v>494</v>
      </c>
    </row>
    <row r="95" spans="1:7" x14ac:dyDescent="0.25">
      <c r="A95" t="s">
        <v>101</v>
      </c>
      <c r="D95" t="s">
        <v>289</v>
      </c>
      <c r="E95" t="s">
        <v>28</v>
      </c>
      <c r="F95" t="s">
        <v>31</v>
      </c>
      <c r="G95" s="7" t="s">
        <v>494</v>
      </c>
    </row>
    <row r="96" spans="1:7" x14ac:dyDescent="0.25">
      <c r="A96" t="s">
        <v>262</v>
      </c>
      <c r="D96" t="s">
        <v>276</v>
      </c>
      <c r="E96" t="s">
        <v>28</v>
      </c>
      <c r="F96" t="s">
        <v>33</v>
      </c>
      <c r="G96" s="7" t="s">
        <v>494</v>
      </c>
    </row>
    <row r="97" spans="1:7" x14ac:dyDescent="0.25">
      <c r="A97" t="s">
        <v>124</v>
      </c>
      <c r="D97" t="s">
        <v>311</v>
      </c>
      <c r="E97" t="s">
        <v>28</v>
      </c>
      <c r="F97" t="s">
        <v>33</v>
      </c>
      <c r="G97" s="7" t="s">
        <v>494</v>
      </c>
    </row>
    <row r="98" spans="1:7" x14ac:dyDescent="0.25">
      <c r="A98" t="s">
        <v>128</v>
      </c>
      <c r="D98" t="s">
        <v>313</v>
      </c>
      <c r="E98" t="s">
        <v>32</v>
      </c>
      <c r="F98" t="s">
        <v>33</v>
      </c>
      <c r="G98" s="7" t="s">
        <v>494</v>
      </c>
    </row>
    <row r="99" spans="1:7" x14ac:dyDescent="0.25">
      <c r="A99" t="s">
        <v>152</v>
      </c>
      <c r="D99" t="s">
        <v>274</v>
      </c>
      <c r="E99" t="s">
        <v>28</v>
      </c>
      <c r="F99" t="s">
        <v>31</v>
      </c>
      <c r="G99" s="7" t="s">
        <v>488</v>
      </c>
    </row>
    <row r="100" spans="1:7" x14ac:dyDescent="0.25">
      <c r="A100" t="s">
        <v>92</v>
      </c>
      <c r="D100" t="s">
        <v>296</v>
      </c>
      <c r="E100" t="s">
        <v>28</v>
      </c>
      <c r="F100" t="s">
        <v>31</v>
      </c>
      <c r="G100" s="7" t="s">
        <v>488</v>
      </c>
    </row>
    <row r="101" spans="1:7" x14ac:dyDescent="0.25">
      <c r="A101" t="s">
        <v>65</v>
      </c>
      <c r="D101" t="s">
        <v>282</v>
      </c>
      <c r="E101" t="s">
        <v>28</v>
      </c>
      <c r="F101" t="s">
        <v>31</v>
      </c>
      <c r="G101" s="7" t="s">
        <v>488</v>
      </c>
    </row>
    <row r="102" spans="1:7" x14ac:dyDescent="0.25">
      <c r="A102" t="s">
        <v>127</v>
      </c>
      <c r="D102" t="s">
        <v>305</v>
      </c>
      <c r="E102" t="s">
        <v>28</v>
      </c>
      <c r="F102" t="s">
        <v>31</v>
      </c>
      <c r="G102" s="7" t="s">
        <v>488</v>
      </c>
    </row>
    <row r="103" spans="1:7" x14ac:dyDescent="0.25">
      <c r="A103" t="s">
        <v>83</v>
      </c>
      <c r="D103" t="s">
        <v>279</v>
      </c>
      <c r="E103" t="s">
        <v>28</v>
      </c>
      <c r="F103" t="s">
        <v>31</v>
      </c>
      <c r="G103" s="7" t="s">
        <v>488</v>
      </c>
    </row>
    <row r="104" spans="1:7" x14ac:dyDescent="0.25">
      <c r="A104" t="s">
        <v>77</v>
      </c>
      <c r="D104" t="s">
        <v>284</v>
      </c>
      <c r="E104" t="s">
        <v>28</v>
      </c>
      <c r="F104" t="s">
        <v>31</v>
      </c>
      <c r="G104" s="7" t="s">
        <v>488</v>
      </c>
    </row>
    <row r="105" spans="1:7" x14ac:dyDescent="0.25">
      <c r="A105" t="s">
        <v>85</v>
      </c>
      <c r="D105" t="s">
        <v>271</v>
      </c>
      <c r="E105" t="s">
        <v>30</v>
      </c>
      <c r="F105" t="s">
        <v>31</v>
      </c>
      <c r="G105" s="7" t="s">
        <v>488</v>
      </c>
    </row>
    <row r="106" spans="1:7" x14ac:dyDescent="0.25">
      <c r="A106" t="s">
        <v>195</v>
      </c>
      <c r="D106" t="s">
        <v>297</v>
      </c>
      <c r="E106" t="s">
        <v>32</v>
      </c>
      <c r="F106" t="s">
        <v>31</v>
      </c>
      <c r="G106" s="7" t="s">
        <v>488</v>
      </c>
    </row>
    <row r="107" spans="1:7" x14ac:dyDescent="0.25">
      <c r="A107" t="s">
        <v>75</v>
      </c>
      <c r="D107" t="s">
        <v>278</v>
      </c>
      <c r="E107" t="s">
        <v>28</v>
      </c>
      <c r="F107" t="s">
        <v>31</v>
      </c>
      <c r="G107" s="7" t="s">
        <v>495</v>
      </c>
    </row>
    <row r="108" spans="1:7" x14ac:dyDescent="0.25">
      <c r="A108" t="s">
        <v>192</v>
      </c>
      <c r="D108" t="s">
        <v>277</v>
      </c>
      <c r="E108" t="s">
        <v>28</v>
      </c>
      <c r="F108" t="s">
        <v>31</v>
      </c>
      <c r="G108" s="7" t="s">
        <v>495</v>
      </c>
    </row>
    <row r="109" spans="1:7" x14ac:dyDescent="0.25">
      <c r="A109" t="s">
        <v>180</v>
      </c>
      <c r="D109" t="s">
        <v>279</v>
      </c>
      <c r="E109" t="s">
        <v>28</v>
      </c>
      <c r="F109" t="s">
        <v>31</v>
      </c>
      <c r="G109" s="7" t="s">
        <v>495</v>
      </c>
    </row>
    <row r="110" spans="1:7" x14ac:dyDescent="0.25">
      <c r="A110" t="s">
        <v>263</v>
      </c>
      <c r="D110" t="s">
        <v>290</v>
      </c>
      <c r="E110" t="s">
        <v>28</v>
      </c>
      <c r="F110" t="s">
        <v>33</v>
      </c>
      <c r="G110" s="7" t="s">
        <v>495</v>
      </c>
    </row>
    <row r="111" spans="1:7" x14ac:dyDescent="0.25">
      <c r="A111" t="s">
        <v>175</v>
      </c>
      <c r="D111" t="s">
        <v>283</v>
      </c>
      <c r="E111" t="s">
        <v>28</v>
      </c>
      <c r="F111" t="s">
        <v>33</v>
      </c>
      <c r="G111" s="7" t="s">
        <v>495</v>
      </c>
    </row>
    <row r="112" spans="1:7" x14ac:dyDescent="0.25">
      <c r="A112" t="s">
        <v>79</v>
      </c>
      <c r="D112" t="s">
        <v>291</v>
      </c>
      <c r="E112" t="s">
        <v>28</v>
      </c>
      <c r="F112" t="s">
        <v>33</v>
      </c>
      <c r="G112" s="7" t="s">
        <v>495</v>
      </c>
    </row>
    <row r="113" spans="1:7" x14ac:dyDescent="0.25">
      <c r="A113" t="s">
        <v>68</v>
      </c>
      <c r="D113" t="s">
        <v>316</v>
      </c>
      <c r="E113" t="s">
        <v>28</v>
      </c>
      <c r="F113" t="s">
        <v>33</v>
      </c>
      <c r="G113" s="7" t="s">
        <v>495</v>
      </c>
    </row>
    <row r="114" spans="1:7" x14ac:dyDescent="0.25">
      <c r="A114" t="s">
        <v>137</v>
      </c>
      <c r="D114" t="s">
        <v>317</v>
      </c>
      <c r="E114" t="s">
        <v>28</v>
      </c>
      <c r="F114" t="s">
        <v>31</v>
      </c>
      <c r="G114" s="7" t="s">
        <v>479</v>
      </c>
    </row>
    <row r="115" spans="1:7" x14ac:dyDescent="0.25">
      <c r="A115" t="s">
        <v>176</v>
      </c>
      <c r="D115" t="s">
        <v>293</v>
      </c>
      <c r="E115" t="s">
        <v>29</v>
      </c>
      <c r="F115" t="s">
        <v>31</v>
      </c>
      <c r="G115" s="7" t="s">
        <v>479</v>
      </c>
    </row>
    <row r="116" spans="1:7" x14ac:dyDescent="0.25">
      <c r="A116" t="s">
        <v>111</v>
      </c>
      <c r="D116" t="s">
        <v>290</v>
      </c>
      <c r="E116" t="s">
        <v>28</v>
      </c>
      <c r="F116" t="s">
        <v>33</v>
      </c>
      <c r="G116" s="7" t="s">
        <v>479</v>
      </c>
    </row>
    <row r="117" spans="1:7" x14ac:dyDescent="0.25">
      <c r="A117" t="s">
        <v>180</v>
      </c>
      <c r="D117" t="s">
        <v>316</v>
      </c>
      <c r="E117" t="s">
        <v>28</v>
      </c>
      <c r="F117" t="s">
        <v>33</v>
      </c>
      <c r="G117" s="7" t="s">
        <v>479</v>
      </c>
    </row>
    <row r="118" spans="1:7" x14ac:dyDescent="0.25">
      <c r="A118" t="s">
        <v>90</v>
      </c>
      <c r="D118" t="s">
        <v>279</v>
      </c>
      <c r="E118" t="s">
        <v>28</v>
      </c>
      <c r="F118" t="s">
        <v>53</v>
      </c>
      <c r="G118" s="7" t="s">
        <v>479</v>
      </c>
    </row>
    <row r="119" spans="1:7" x14ac:dyDescent="0.25">
      <c r="A119" t="s">
        <v>108</v>
      </c>
      <c r="D119" t="s">
        <v>302</v>
      </c>
      <c r="E119" t="s">
        <v>32</v>
      </c>
      <c r="F119" t="s">
        <v>34</v>
      </c>
      <c r="G119" s="7" t="s">
        <v>479</v>
      </c>
    </row>
    <row r="120" spans="1:7" x14ac:dyDescent="0.25">
      <c r="A120" t="s">
        <v>209</v>
      </c>
      <c r="D120" t="s">
        <v>313</v>
      </c>
      <c r="E120" t="s">
        <v>28</v>
      </c>
      <c r="F120" t="s">
        <v>33</v>
      </c>
      <c r="G120" s="7" t="s">
        <v>479</v>
      </c>
    </row>
    <row r="121" spans="1:7" x14ac:dyDescent="0.25">
      <c r="A121" t="s">
        <v>190</v>
      </c>
      <c r="D121" t="s">
        <v>292</v>
      </c>
      <c r="E121" t="s">
        <v>28</v>
      </c>
      <c r="F121" t="s">
        <v>31</v>
      </c>
      <c r="G121" s="7" t="s">
        <v>483</v>
      </c>
    </row>
    <row r="122" spans="1:7" x14ac:dyDescent="0.25">
      <c r="A122" t="s">
        <v>66</v>
      </c>
      <c r="D122" t="s">
        <v>269</v>
      </c>
      <c r="E122" t="s">
        <v>28</v>
      </c>
      <c r="F122" t="s">
        <v>31</v>
      </c>
      <c r="G122" s="7" t="s">
        <v>483</v>
      </c>
    </row>
    <row r="123" spans="1:7" x14ac:dyDescent="0.25">
      <c r="A123" t="s">
        <v>241</v>
      </c>
      <c r="D123" t="s">
        <v>269</v>
      </c>
      <c r="E123" t="s">
        <v>28</v>
      </c>
      <c r="F123" t="s">
        <v>31</v>
      </c>
      <c r="G123" s="7" t="s">
        <v>483</v>
      </c>
    </row>
    <row r="124" spans="1:7" x14ac:dyDescent="0.25">
      <c r="A124" t="s">
        <v>128</v>
      </c>
      <c r="D124" t="s">
        <v>290</v>
      </c>
      <c r="E124" t="s">
        <v>28</v>
      </c>
      <c r="F124" t="s">
        <v>31</v>
      </c>
      <c r="G124" s="7" t="s">
        <v>483</v>
      </c>
    </row>
    <row r="125" spans="1:7" x14ac:dyDescent="0.25">
      <c r="A125" t="s">
        <v>179</v>
      </c>
      <c r="D125" t="s">
        <v>288</v>
      </c>
      <c r="E125" t="s">
        <v>28</v>
      </c>
      <c r="F125" t="s">
        <v>31</v>
      </c>
      <c r="G125" s="7" t="s">
        <v>483</v>
      </c>
    </row>
    <row r="126" spans="1:7" x14ac:dyDescent="0.25">
      <c r="A126" t="s">
        <v>120</v>
      </c>
      <c r="D126" t="s">
        <v>277</v>
      </c>
      <c r="E126" t="s">
        <v>28</v>
      </c>
      <c r="F126" t="s">
        <v>31</v>
      </c>
      <c r="G126" s="7" t="s">
        <v>483</v>
      </c>
    </row>
    <row r="127" spans="1:7" x14ac:dyDescent="0.25">
      <c r="A127" t="s">
        <v>119</v>
      </c>
      <c r="D127" t="s">
        <v>286</v>
      </c>
      <c r="E127" t="s">
        <v>32</v>
      </c>
      <c r="F127" t="s">
        <v>31</v>
      </c>
      <c r="G127" s="7" t="s">
        <v>483</v>
      </c>
    </row>
    <row r="128" spans="1:7" x14ac:dyDescent="0.25">
      <c r="A128" t="s">
        <v>121</v>
      </c>
      <c r="D128" t="s">
        <v>271</v>
      </c>
      <c r="E128" t="s">
        <v>32</v>
      </c>
      <c r="F128" t="s">
        <v>31</v>
      </c>
      <c r="G128" s="7" t="s">
        <v>483</v>
      </c>
    </row>
    <row r="129" spans="1:7" x14ac:dyDescent="0.25">
      <c r="A129" t="s">
        <v>127</v>
      </c>
      <c r="D129" t="s">
        <v>315</v>
      </c>
      <c r="E129" t="s">
        <v>32</v>
      </c>
      <c r="F129" t="s">
        <v>31</v>
      </c>
      <c r="G129" s="7" t="s">
        <v>483</v>
      </c>
    </row>
    <row r="130" spans="1:7" x14ac:dyDescent="0.25">
      <c r="A130" t="s">
        <v>125</v>
      </c>
      <c r="D130" t="s">
        <v>295</v>
      </c>
      <c r="E130" t="s">
        <v>32</v>
      </c>
      <c r="F130" t="s">
        <v>31</v>
      </c>
      <c r="G130" s="7" t="s">
        <v>483</v>
      </c>
    </row>
    <row r="131" spans="1:7" x14ac:dyDescent="0.25">
      <c r="A131" t="s">
        <v>78</v>
      </c>
      <c r="D131" t="s">
        <v>285</v>
      </c>
      <c r="E131" t="s">
        <v>28</v>
      </c>
      <c r="F131" t="s">
        <v>33</v>
      </c>
      <c r="G131" s="7" t="s">
        <v>483</v>
      </c>
    </row>
    <row r="132" spans="1:7" x14ac:dyDescent="0.25">
      <c r="A132" t="s">
        <v>122</v>
      </c>
      <c r="D132" t="s">
        <v>295</v>
      </c>
      <c r="E132" t="s">
        <v>28</v>
      </c>
      <c r="F132" t="s">
        <v>53</v>
      </c>
      <c r="G132" s="7" t="s">
        <v>483</v>
      </c>
    </row>
    <row r="133" spans="1:7" x14ac:dyDescent="0.25">
      <c r="A133" t="s">
        <v>222</v>
      </c>
      <c r="D133" t="s">
        <v>275</v>
      </c>
      <c r="E133" t="s">
        <v>28</v>
      </c>
      <c r="F133" t="s">
        <v>33</v>
      </c>
      <c r="G133" s="7" t="s">
        <v>472</v>
      </c>
    </row>
    <row r="134" spans="1:7" x14ac:dyDescent="0.25">
      <c r="A134" t="s">
        <v>93</v>
      </c>
      <c r="D134" t="s">
        <v>277</v>
      </c>
      <c r="E134" t="s">
        <v>28</v>
      </c>
      <c r="F134" t="s">
        <v>33</v>
      </c>
      <c r="G134" s="7" t="s">
        <v>472</v>
      </c>
    </row>
    <row r="135" spans="1:7" x14ac:dyDescent="0.25">
      <c r="A135" t="s">
        <v>149</v>
      </c>
      <c r="D135" t="s">
        <v>280</v>
      </c>
      <c r="E135" t="s">
        <v>28</v>
      </c>
      <c r="F135" t="s">
        <v>33</v>
      </c>
      <c r="G135" s="7" t="s">
        <v>472</v>
      </c>
    </row>
    <row r="136" spans="1:7" x14ac:dyDescent="0.25">
      <c r="A136" t="s">
        <v>138</v>
      </c>
      <c r="D136" t="s">
        <v>271</v>
      </c>
      <c r="E136" t="s">
        <v>30</v>
      </c>
      <c r="F136" t="s">
        <v>35</v>
      </c>
      <c r="G136" s="7" t="s">
        <v>471</v>
      </c>
    </row>
    <row r="137" spans="1:7" x14ac:dyDescent="0.25">
      <c r="A137" t="s">
        <v>204</v>
      </c>
      <c r="D137" t="s">
        <v>276</v>
      </c>
      <c r="E137" t="s">
        <v>28</v>
      </c>
      <c r="F137" t="s">
        <v>33</v>
      </c>
      <c r="G137" s="7" t="s">
        <v>471</v>
      </c>
    </row>
    <row r="138" spans="1:7" x14ac:dyDescent="0.25">
      <c r="A138" t="s">
        <v>236</v>
      </c>
      <c r="D138" t="s">
        <v>281</v>
      </c>
      <c r="E138" t="s">
        <v>28</v>
      </c>
      <c r="F138" t="s">
        <v>53</v>
      </c>
      <c r="G138" s="7" t="s">
        <v>471</v>
      </c>
    </row>
    <row r="139" spans="1:7" x14ac:dyDescent="0.25">
      <c r="A139" t="s">
        <v>232</v>
      </c>
      <c r="D139" t="s">
        <v>275</v>
      </c>
      <c r="E139" t="s">
        <v>28</v>
      </c>
      <c r="F139" t="s">
        <v>31</v>
      </c>
      <c r="G139" s="7" t="s">
        <v>486</v>
      </c>
    </row>
    <row r="140" spans="1:7" x14ac:dyDescent="0.25">
      <c r="A140" t="s">
        <v>136</v>
      </c>
      <c r="D140" t="s">
        <v>282</v>
      </c>
      <c r="E140" t="s">
        <v>28</v>
      </c>
      <c r="F140" t="s">
        <v>31</v>
      </c>
      <c r="G140" s="7" t="s">
        <v>486</v>
      </c>
    </row>
    <row r="141" spans="1:7" x14ac:dyDescent="0.25">
      <c r="A141" t="s">
        <v>258</v>
      </c>
      <c r="D141" t="s">
        <v>283</v>
      </c>
      <c r="E141" t="s">
        <v>28</v>
      </c>
      <c r="F141" t="s">
        <v>31</v>
      </c>
      <c r="G141" s="7" t="s">
        <v>486</v>
      </c>
    </row>
    <row r="142" spans="1:7" x14ac:dyDescent="0.25">
      <c r="A142" t="s">
        <v>109</v>
      </c>
      <c r="D142" t="s">
        <v>318</v>
      </c>
      <c r="E142" t="s">
        <v>29</v>
      </c>
      <c r="F142" t="s">
        <v>31</v>
      </c>
      <c r="G142" s="7" t="s">
        <v>486</v>
      </c>
    </row>
    <row r="143" spans="1:7" x14ac:dyDescent="0.25">
      <c r="A143" t="s">
        <v>95</v>
      </c>
      <c r="D143" t="s">
        <v>303</v>
      </c>
      <c r="E143" t="s">
        <v>29</v>
      </c>
      <c r="F143" t="s">
        <v>31</v>
      </c>
      <c r="G143" s="7" t="s">
        <v>486</v>
      </c>
    </row>
    <row r="144" spans="1:7" x14ac:dyDescent="0.25">
      <c r="A144" t="s">
        <v>207</v>
      </c>
      <c r="D144" t="s">
        <v>274</v>
      </c>
      <c r="E144" t="s">
        <v>28</v>
      </c>
      <c r="F144" t="s">
        <v>31</v>
      </c>
      <c r="G144" s="7" t="s">
        <v>480</v>
      </c>
    </row>
    <row r="145" spans="1:7" x14ac:dyDescent="0.25">
      <c r="A145" t="s">
        <v>129</v>
      </c>
      <c r="D145" t="s">
        <v>290</v>
      </c>
      <c r="E145" t="s">
        <v>28</v>
      </c>
      <c r="F145" t="s">
        <v>33</v>
      </c>
      <c r="G145" s="7" t="s">
        <v>480</v>
      </c>
    </row>
    <row r="146" spans="1:7" x14ac:dyDescent="0.25">
      <c r="A146" t="s">
        <v>134</v>
      </c>
      <c r="D146" t="s">
        <v>314</v>
      </c>
      <c r="E146" t="s">
        <v>28</v>
      </c>
      <c r="F146" t="s">
        <v>33</v>
      </c>
      <c r="G146" s="7" t="s">
        <v>480</v>
      </c>
    </row>
    <row r="147" spans="1:7" x14ac:dyDescent="0.25">
      <c r="A147" t="s">
        <v>169</v>
      </c>
      <c r="D147" t="s">
        <v>317</v>
      </c>
      <c r="E147" t="s">
        <v>28</v>
      </c>
      <c r="F147" t="s">
        <v>33</v>
      </c>
      <c r="G147" s="7" t="s">
        <v>480</v>
      </c>
    </row>
    <row r="148" spans="1:7" x14ac:dyDescent="0.25">
      <c r="A148" t="s">
        <v>195</v>
      </c>
      <c r="D148" t="s">
        <v>304</v>
      </c>
      <c r="E148" t="s">
        <v>28</v>
      </c>
      <c r="F148" t="s">
        <v>53</v>
      </c>
      <c r="G148" s="7" t="s">
        <v>480</v>
      </c>
    </row>
    <row r="149" spans="1:7" x14ac:dyDescent="0.25">
      <c r="A149" t="s">
        <v>103</v>
      </c>
      <c r="D149" t="s">
        <v>293</v>
      </c>
      <c r="E149" t="s">
        <v>28</v>
      </c>
      <c r="F149" t="s">
        <v>31</v>
      </c>
      <c r="G149" s="7" t="s">
        <v>468</v>
      </c>
    </row>
    <row r="150" spans="1:7" x14ac:dyDescent="0.25">
      <c r="A150" t="s">
        <v>135</v>
      </c>
      <c r="D150" t="s">
        <v>293</v>
      </c>
      <c r="E150" t="s">
        <v>29</v>
      </c>
      <c r="F150" t="s">
        <v>31</v>
      </c>
      <c r="G150" s="7" t="s">
        <v>468</v>
      </c>
    </row>
    <row r="151" spans="1:7" x14ac:dyDescent="0.25">
      <c r="A151" t="s">
        <v>189</v>
      </c>
      <c r="D151" t="s">
        <v>270</v>
      </c>
      <c r="E151" t="s">
        <v>28</v>
      </c>
      <c r="F151" t="s">
        <v>33</v>
      </c>
      <c r="G151" s="7" t="s">
        <v>468</v>
      </c>
    </row>
    <row r="152" spans="1:7" x14ac:dyDescent="0.25">
      <c r="A152" t="s">
        <v>223</v>
      </c>
      <c r="D152" t="s">
        <v>307</v>
      </c>
      <c r="E152" t="s">
        <v>28</v>
      </c>
      <c r="F152" t="s">
        <v>31</v>
      </c>
      <c r="G152" s="7" t="s">
        <v>491</v>
      </c>
    </row>
    <row r="153" spans="1:7" x14ac:dyDescent="0.25">
      <c r="A153" t="s">
        <v>88</v>
      </c>
      <c r="D153" t="s">
        <v>285</v>
      </c>
      <c r="E153" t="s">
        <v>28</v>
      </c>
      <c r="F153" t="s">
        <v>31</v>
      </c>
      <c r="G153" s="7" t="s">
        <v>491</v>
      </c>
    </row>
    <row r="154" spans="1:7" x14ac:dyDescent="0.25">
      <c r="A154" t="s">
        <v>249</v>
      </c>
      <c r="D154" t="s">
        <v>278</v>
      </c>
      <c r="E154" t="s">
        <v>28</v>
      </c>
      <c r="F154" t="s">
        <v>31</v>
      </c>
      <c r="G154" s="7" t="s">
        <v>491</v>
      </c>
    </row>
    <row r="155" spans="1:7" x14ac:dyDescent="0.25">
      <c r="A155" t="s">
        <v>59</v>
      </c>
      <c r="D155" t="s">
        <v>274</v>
      </c>
      <c r="E155" t="s">
        <v>28</v>
      </c>
      <c r="F155" t="s">
        <v>31</v>
      </c>
      <c r="G155" s="7" t="s">
        <v>491</v>
      </c>
    </row>
    <row r="156" spans="1:7" x14ac:dyDescent="0.25">
      <c r="A156" t="s">
        <v>232</v>
      </c>
      <c r="D156" t="s">
        <v>268</v>
      </c>
      <c r="E156" t="s">
        <v>28</v>
      </c>
      <c r="F156" t="s">
        <v>31</v>
      </c>
      <c r="G156" s="7" t="s">
        <v>491</v>
      </c>
    </row>
    <row r="157" spans="1:7" x14ac:dyDescent="0.25">
      <c r="A157" t="s">
        <v>137</v>
      </c>
      <c r="D157" t="s">
        <v>267</v>
      </c>
      <c r="E157" t="s">
        <v>28</v>
      </c>
      <c r="F157" t="s">
        <v>31</v>
      </c>
      <c r="G157" s="7" t="s">
        <v>491</v>
      </c>
    </row>
    <row r="158" spans="1:7" x14ac:dyDescent="0.25">
      <c r="A158" t="s">
        <v>142</v>
      </c>
      <c r="D158" t="s">
        <v>293</v>
      </c>
      <c r="E158" t="s">
        <v>28</v>
      </c>
      <c r="F158" t="s">
        <v>31</v>
      </c>
      <c r="G158" s="7" t="s">
        <v>491</v>
      </c>
    </row>
    <row r="159" spans="1:7" x14ac:dyDescent="0.25">
      <c r="A159" t="s">
        <v>250</v>
      </c>
      <c r="D159" t="s">
        <v>279</v>
      </c>
      <c r="E159" t="s">
        <v>32</v>
      </c>
      <c r="F159" t="s">
        <v>31</v>
      </c>
      <c r="G159" s="7" t="s">
        <v>491</v>
      </c>
    </row>
    <row r="160" spans="1:7" x14ac:dyDescent="0.25">
      <c r="A160" t="s">
        <v>123</v>
      </c>
      <c r="D160" t="s">
        <v>278</v>
      </c>
      <c r="E160" t="s">
        <v>32</v>
      </c>
      <c r="F160" t="s">
        <v>31</v>
      </c>
      <c r="G160" s="7" t="s">
        <v>491</v>
      </c>
    </row>
    <row r="161" spans="1:7" x14ac:dyDescent="0.25">
      <c r="A161" t="s">
        <v>120</v>
      </c>
      <c r="D161" t="s">
        <v>274</v>
      </c>
      <c r="E161" t="s">
        <v>28</v>
      </c>
      <c r="F161" t="s">
        <v>31</v>
      </c>
      <c r="G161" s="7" t="s">
        <v>469</v>
      </c>
    </row>
    <row r="162" spans="1:7" x14ac:dyDescent="0.25">
      <c r="A162" t="s">
        <v>211</v>
      </c>
      <c r="D162" t="s">
        <v>282</v>
      </c>
      <c r="E162" t="s">
        <v>28</v>
      </c>
      <c r="F162" t="s">
        <v>31</v>
      </c>
      <c r="G162" s="7" t="s">
        <v>469</v>
      </c>
    </row>
    <row r="163" spans="1:7" x14ac:dyDescent="0.25">
      <c r="A163" t="s">
        <v>256</v>
      </c>
      <c r="D163" t="s">
        <v>284</v>
      </c>
      <c r="E163" t="s">
        <v>28</v>
      </c>
      <c r="F163" t="s">
        <v>31</v>
      </c>
      <c r="G163" s="7" t="s">
        <v>469</v>
      </c>
    </row>
    <row r="164" spans="1:7" x14ac:dyDescent="0.25">
      <c r="A164" t="s">
        <v>129</v>
      </c>
      <c r="D164" t="s">
        <v>275</v>
      </c>
      <c r="E164" t="s">
        <v>28</v>
      </c>
      <c r="F164" t="s">
        <v>31</v>
      </c>
      <c r="G164" s="7" t="s">
        <v>469</v>
      </c>
    </row>
    <row r="165" spans="1:7" x14ac:dyDescent="0.25">
      <c r="A165" t="s">
        <v>149</v>
      </c>
      <c r="D165" t="s">
        <v>287</v>
      </c>
      <c r="E165" t="s">
        <v>28</v>
      </c>
      <c r="F165" t="s">
        <v>31</v>
      </c>
      <c r="G165" s="7" t="s">
        <v>469</v>
      </c>
    </row>
    <row r="166" spans="1:7" x14ac:dyDescent="0.25">
      <c r="A166" t="s">
        <v>99</v>
      </c>
      <c r="D166" t="s">
        <v>269</v>
      </c>
      <c r="E166" t="s">
        <v>28</v>
      </c>
      <c r="F166" t="s">
        <v>31</v>
      </c>
      <c r="G166" s="7" t="s">
        <v>469</v>
      </c>
    </row>
    <row r="167" spans="1:7" x14ac:dyDescent="0.25">
      <c r="A167" t="s">
        <v>118</v>
      </c>
      <c r="D167" t="s">
        <v>267</v>
      </c>
      <c r="E167" t="s">
        <v>28</v>
      </c>
      <c r="F167" t="s">
        <v>31</v>
      </c>
      <c r="G167" s="7" t="s">
        <v>469</v>
      </c>
    </row>
    <row r="168" spans="1:7" x14ac:dyDescent="0.25">
      <c r="A168" t="s">
        <v>144</v>
      </c>
      <c r="D168" t="s">
        <v>288</v>
      </c>
      <c r="E168" t="s">
        <v>28</v>
      </c>
      <c r="F168" t="s">
        <v>31</v>
      </c>
      <c r="G168" s="7" t="s">
        <v>469</v>
      </c>
    </row>
    <row r="169" spans="1:7" x14ac:dyDescent="0.25">
      <c r="A169" t="s">
        <v>100</v>
      </c>
      <c r="D169" t="s">
        <v>271</v>
      </c>
      <c r="E169" t="s">
        <v>32</v>
      </c>
      <c r="F169" t="s">
        <v>31</v>
      </c>
      <c r="G169" s="7" t="s">
        <v>469</v>
      </c>
    </row>
    <row r="170" spans="1:7" x14ac:dyDescent="0.25">
      <c r="A170" t="s">
        <v>234</v>
      </c>
      <c r="D170" t="s">
        <v>309</v>
      </c>
      <c r="E170" t="s">
        <v>28</v>
      </c>
      <c r="F170" t="s">
        <v>33</v>
      </c>
      <c r="G170" s="7" t="s">
        <v>469</v>
      </c>
    </row>
    <row r="171" spans="1:7" x14ac:dyDescent="0.25">
      <c r="A171" t="s">
        <v>92</v>
      </c>
      <c r="D171" t="s">
        <v>268</v>
      </c>
      <c r="E171" t="s">
        <v>28</v>
      </c>
      <c r="F171" t="s">
        <v>33</v>
      </c>
      <c r="G171" s="7" t="s">
        <v>469</v>
      </c>
    </row>
    <row r="172" spans="1:7" x14ac:dyDescent="0.25">
      <c r="A172" t="s">
        <v>69</v>
      </c>
      <c r="D172" t="s">
        <v>303</v>
      </c>
      <c r="E172" t="s">
        <v>28</v>
      </c>
      <c r="F172" t="s">
        <v>31</v>
      </c>
      <c r="G172" s="7" t="s">
        <v>496</v>
      </c>
    </row>
    <row r="173" spans="1:7" x14ac:dyDescent="0.25">
      <c r="A173" t="s">
        <v>134</v>
      </c>
      <c r="D173" t="s">
        <v>276</v>
      </c>
      <c r="E173" t="s">
        <v>28</v>
      </c>
      <c r="F173" t="s">
        <v>31</v>
      </c>
      <c r="G173" s="7" t="s">
        <v>496</v>
      </c>
    </row>
    <row r="174" spans="1:7" x14ac:dyDescent="0.25">
      <c r="A174" t="s">
        <v>115</v>
      </c>
      <c r="D174" t="s">
        <v>307</v>
      </c>
      <c r="E174" t="s">
        <v>30</v>
      </c>
      <c r="F174" t="s">
        <v>35</v>
      </c>
      <c r="G174" s="7" t="s">
        <v>496</v>
      </c>
    </row>
    <row r="175" spans="1:7" x14ac:dyDescent="0.25">
      <c r="A175" t="s">
        <v>109</v>
      </c>
      <c r="D175" t="s">
        <v>303</v>
      </c>
      <c r="E175" t="s">
        <v>28</v>
      </c>
      <c r="F175" t="s">
        <v>33</v>
      </c>
      <c r="G175" s="7" t="s">
        <v>496</v>
      </c>
    </row>
    <row r="176" spans="1:7" x14ac:dyDescent="0.25">
      <c r="A176" t="s">
        <v>123</v>
      </c>
      <c r="D176" t="s">
        <v>284</v>
      </c>
      <c r="E176" t="s">
        <v>30</v>
      </c>
      <c r="F176" t="s">
        <v>35</v>
      </c>
      <c r="G176" s="7" t="s">
        <v>470</v>
      </c>
    </row>
    <row r="177" spans="1:7" x14ac:dyDescent="0.25">
      <c r="A177" t="s">
        <v>188</v>
      </c>
      <c r="D177" t="s">
        <v>296</v>
      </c>
      <c r="E177" t="s">
        <v>28</v>
      </c>
      <c r="F177" t="s">
        <v>33</v>
      </c>
      <c r="G177" s="7" t="s">
        <v>470</v>
      </c>
    </row>
    <row r="178" spans="1:7" x14ac:dyDescent="0.25">
      <c r="A178" t="s">
        <v>60</v>
      </c>
      <c r="D178" t="s">
        <v>270</v>
      </c>
      <c r="E178" t="s">
        <v>28</v>
      </c>
      <c r="F178" t="s">
        <v>33</v>
      </c>
      <c r="G178" s="7" t="s">
        <v>470</v>
      </c>
    </row>
    <row r="179" spans="1:7" x14ac:dyDescent="0.25">
      <c r="A179" t="s">
        <v>212</v>
      </c>
      <c r="D179" t="s">
        <v>273</v>
      </c>
      <c r="E179" t="s">
        <v>32</v>
      </c>
      <c r="F179" t="s">
        <v>33</v>
      </c>
      <c r="G179" s="7" t="s">
        <v>470</v>
      </c>
    </row>
    <row r="180" spans="1:7" x14ac:dyDescent="0.25">
      <c r="A180" t="s">
        <v>170</v>
      </c>
      <c r="D180" t="s">
        <v>272</v>
      </c>
      <c r="E180" t="s">
        <v>32</v>
      </c>
      <c r="F180" t="s">
        <v>53</v>
      </c>
      <c r="G180" s="7" t="s">
        <v>470</v>
      </c>
    </row>
    <row r="181" spans="1:7" x14ac:dyDescent="0.25">
      <c r="A181" t="s">
        <v>131</v>
      </c>
      <c r="D181" t="s">
        <v>300</v>
      </c>
      <c r="E181" t="s">
        <v>28</v>
      </c>
      <c r="F181" t="s">
        <v>31</v>
      </c>
      <c r="G181" s="7" t="s">
        <v>497</v>
      </c>
    </row>
    <row r="182" spans="1:7" x14ac:dyDescent="0.25">
      <c r="A182" t="s">
        <v>237</v>
      </c>
      <c r="D182" t="s">
        <v>267</v>
      </c>
      <c r="E182" t="s">
        <v>28</v>
      </c>
      <c r="F182" t="s">
        <v>33</v>
      </c>
      <c r="G182" s="7" t="s">
        <v>497</v>
      </c>
    </row>
    <row r="183" spans="1:7" x14ac:dyDescent="0.25">
      <c r="A183" t="s">
        <v>144</v>
      </c>
      <c r="D183" t="s">
        <v>283</v>
      </c>
      <c r="E183" t="s">
        <v>32</v>
      </c>
      <c r="F183" t="s">
        <v>34</v>
      </c>
    </row>
    <row r="184" spans="1:7" x14ac:dyDescent="0.25">
      <c r="A184" t="s">
        <v>264</v>
      </c>
      <c r="D184" t="s">
        <v>287</v>
      </c>
      <c r="E184" t="s">
        <v>28</v>
      </c>
      <c r="F184" t="s">
        <v>53</v>
      </c>
    </row>
    <row r="185" spans="1:7" x14ac:dyDescent="0.25">
      <c r="A185" t="s">
        <v>216</v>
      </c>
      <c r="D185" t="s">
        <v>286</v>
      </c>
      <c r="E185" t="s">
        <v>29</v>
      </c>
      <c r="F185" t="s">
        <v>33</v>
      </c>
    </row>
    <row r="186" spans="1:7" x14ac:dyDescent="0.25">
      <c r="A186" t="s">
        <v>203</v>
      </c>
      <c r="D186" t="s">
        <v>285</v>
      </c>
      <c r="E186" t="s">
        <v>28</v>
      </c>
      <c r="F186" t="s">
        <v>33</v>
      </c>
    </row>
  </sheetData>
  <phoneticPr fontId="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946B4-91FB-489D-A56E-95B760530F6A}">
  <sheetPr>
    <tabColor theme="6"/>
  </sheetPr>
  <dimension ref="A1:S261"/>
  <sheetViews>
    <sheetView topLeftCell="E1" workbookViewId="0">
      <selection activeCell="R2" sqref="R2"/>
    </sheetView>
  </sheetViews>
  <sheetFormatPr defaultRowHeight="15" x14ac:dyDescent="0.25"/>
  <cols>
    <col min="1" max="1" width="12.75" style="6" customWidth="1"/>
    <col min="2" max="2" width="10.625" customWidth="1"/>
    <col min="5" max="5" width="10.125" customWidth="1"/>
    <col min="6" max="6" width="9.25" customWidth="1"/>
    <col min="8" max="9" width="10.75" customWidth="1"/>
    <col min="10" max="10" width="12.875" customWidth="1"/>
    <col min="11" max="11" width="13.125" style="7" customWidth="1"/>
    <col min="12" max="12" width="13.125" customWidth="1"/>
    <col min="13" max="13" width="14.625" customWidth="1"/>
    <col min="14" max="15" width="14.75" customWidth="1"/>
    <col min="16" max="17" width="11.875" customWidth="1"/>
    <col min="18" max="18" width="18.375" style="7" customWidth="1"/>
    <col min="19" max="19" width="18.75" bestFit="1" customWidth="1"/>
  </cols>
  <sheetData>
    <row r="1" spans="1:19" x14ac:dyDescent="0.25">
      <c r="A1" s="2" t="s">
        <v>0</v>
      </c>
      <c r="B1" s="2" t="s">
        <v>1</v>
      </c>
      <c r="C1" s="2" t="s">
        <v>2</v>
      </c>
      <c r="D1" s="2" t="s">
        <v>3</v>
      </c>
      <c r="E1" s="2" t="s">
        <v>4</v>
      </c>
      <c r="F1" s="2" t="s">
        <v>5</v>
      </c>
      <c r="G1" s="2" t="s">
        <v>6</v>
      </c>
      <c r="H1" s="2" t="s">
        <v>7</v>
      </c>
      <c r="I1" s="2" t="s">
        <v>8</v>
      </c>
      <c r="J1" s="2" t="s">
        <v>37</v>
      </c>
      <c r="K1" s="8" t="s">
        <v>9</v>
      </c>
      <c r="L1" s="2" t="s">
        <v>10</v>
      </c>
      <c r="M1" s="2" t="s">
        <v>330</v>
      </c>
      <c r="N1" s="2" t="s">
        <v>11</v>
      </c>
      <c r="O1" s="2" t="s">
        <v>12</v>
      </c>
      <c r="P1" s="2" t="s">
        <v>13</v>
      </c>
      <c r="Q1" s="8" t="s">
        <v>14</v>
      </c>
      <c r="R1" s="8" t="s">
        <v>15</v>
      </c>
      <c r="S1" s="3" t="s">
        <v>16</v>
      </c>
    </row>
    <row r="2" spans="1:19" x14ac:dyDescent="0.25">
      <c r="A2" s="6" t="s">
        <v>165</v>
      </c>
      <c r="B2" s="6">
        <v>75287</v>
      </c>
      <c r="E2" t="s">
        <v>269</v>
      </c>
      <c r="F2" t="s">
        <v>23</v>
      </c>
      <c r="G2">
        <v>7</v>
      </c>
      <c r="H2" t="s">
        <v>28</v>
      </c>
      <c r="I2" t="s">
        <v>33</v>
      </c>
      <c r="K2" s="7">
        <v>44562</v>
      </c>
      <c r="L2" t="s">
        <v>21</v>
      </c>
      <c r="M2">
        <v>5</v>
      </c>
      <c r="Q2" s="7"/>
      <c r="R2" s="7" t="str">
        <f>IF(EDATE(January[[#This Row],[Closed Date]],1)=31,"",EDATE(January[[#This Row],[Closed Date]],1))</f>
        <v/>
      </c>
    </row>
    <row r="3" spans="1:19" x14ac:dyDescent="0.25">
      <c r="A3" s="6" t="s">
        <v>171</v>
      </c>
      <c r="B3" s="6">
        <v>75249</v>
      </c>
      <c r="E3" t="s">
        <v>287</v>
      </c>
      <c r="F3" t="s">
        <v>22</v>
      </c>
      <c r="G3">
        <v>1</v>
      </c>
      <c r="H3" t="s">
        <v>28</v>
      </c>
      <c r="I3" t="s">
        <v>33</v>
      </c>
      <c r="K3" s="7">
        <v>44562</v>
      </c>
      <c r="L3" t="s">
        <v>21</v>
      </c>
      <c r="M3">
        <v>19</v>
      </c>
      <c r="Q3" s="7"/>
      <c r="R3" s="7" t="str">
        <f>IF(EDATE(January[[#This Row],[Closed Date]],1)=31,"",EDATE(January[[#This Row],[Closed Date]],1))</f>
        <v/>
      </c>
    </row>
    <row r="4" spans="1:19" x14ac:dyDescent="0.25">
      <c r="A4" s="6" t="s">
        <v>173</v>
      </c>
      <c r="B4" s="6">
        <v>75237</v>
      </c>
      <c r="E4" t="s">
        <v>319</v>
      </c>
      <c r="F4" t="s">
        <v>22</v>
      </c>
      <c r="G4">
        <v>7</v>
      </c>
      <c r="H4" t="s">
        <v>28</v>
      </c>
      <c r="I4" t="s">
        <v>33</v>
      </c>
      <c r="J4" t="s">
        <v>42</v>
      </c>
      <c r="K4" s="7">
        <v>44562</v>
      </c>
      <c r="L4" t="s">
        <v>20</v>
      </c>
      <c r="M4">
        <v>26</v>
      </c>
      <c r="N4" t="s">
        <v>46</v>
      </c>
      <c r="O4">
        <v>1</v>
      </c>
      <c r="P4">
        <v>200</v>
      </c>
      <c r="Q4" s="7">
        <v>44568</v>
      </c>
      <c r="R4" s="7">
        <f>IF(EDATE(January[[#This Row],[Closed Date]],1)=31,"",EDATE(January[[#This Row],[Closed Date]],1))</f>
        <v>44599</v>
      </c>
      <c r="S4" t="s">
        <v>20</v>
      </c>
    </row>
    <row r="5" spans="1:19" x14ac:dyDescent="0.25">
      <c r="A5" s="6" t="s">
        <v>195</v>
      </c>
      <c r="B5" s="6">
        <v>75237</v>
      </c>
      <c r="E5" t="s">
        <v>301</v>
      </c>
      <c r="F5" t="s">
        <v>22</v>
      </c>
      <c r="G5">
        <v>5</v>
      </c>
      <c r="H5" t="s">
        <v>30</v>
      </c>
      <c r="I5" t="s">
        <v>31</v>
      </c>
      <c r="J5" t="s">
        <v>40</v>
      </c>
      <c r="K5" s="7">
        <v>44562</v>
      </c>
      <c r="L5" t="s">
        <v>20</v>
      </c>
      <c r="Q5" s="7">
        <v>44562</v>
      </c>
      <c r="R5" s="7">
        <f>IF(EDATE(January[[#This Row],[Closed Date]],1)=31,"",EDATE(January[[#This Row],[Closed Date]],1))</f>
        <v>44593</v>
      </c>
      <c r="S5" t="s">
        <v>20</v>
      </c>
    </row>
    <row r="6" spans="1:19" x14ac:dyDescent="0.25">
      <c r="A6" s="6" t="s">
        <v>86</v>
      </c>
      <c r="B6" s="6">
        <v>75240</v>
      </c>
      <c r="E6" t="s">
        <v>287</v>
      </c>
      <c r="F6" t="s">
        <v>23</v>
      </c>
      <c r="G6">
        <v>5</v>
      </c>
      <c r="H6" t="s">
        <v>28</v>
      </c>
      <c r="I6" t="s">
        <v>33</v>
      </c>
      <c r="K6" s="7">
        <v>44563</v>
      </c>
      <c r="L6" t="s">
        <v>21</v>
      </c>
      <c r="M6">
        <v>14</v>
      </c>
      <c r="Q6" s="7"/>
      <c r="R6" s="7" t="str">
        <f>IF(EDATE(January[[#This Row],[Closed Date]],1)=31,"",EDATE(January[[#This Row],[Closed Date]],1))</f>
        <v/>
      </c>
    </row>
    <row r="7" spans="1:19" x14ac:dyDescent="0.25">
      <c r="A7" s="6" t="s">
        <v>176</v>
      </c>
      <c r="B7" s="6">
        <v>75219</v>
      </c>
      <c r="E7" t="s">
        <v>310</v>
      </c>
      <c r="F7" t="s">
        <v>22</v>
      </c>
      <c r="G7">
        <v>4</v>
      </c>
      <c r="H7" t="s">
        <v>32</v>
      </c>
      <c r="I7" t="s">
        <v>33</v>
      </c>
      <c r="K7" s="7">
        <v>44563</v>
      </c>
      <c r="L7" t="s">
        <v>21</v>
      </c>
      <c r="M7">
        <v>12</v>
      </c>
      <c r="Q7" s="7"/>
      <c r="R7" s="7" t="str">
        <f>IF(EDATE(January[[#This Row],[Closed Date]],1)=31,"",EDATE(January[[#This Row],[Closed Date]],1))</f>
        <v/>
      </c>
    </row>
    <row r="8" spans="1:19" x14ac:dyDescent="0.25">
      <c r="A8" s="6" t="s">
        <v>207</v>
      </c>
      <c r="B8" s="6">
        <v>75233</v>
      </c>
      <c r="E8" t="s">
        <v>310</v>
      </c>
      <c r="F8" t="s">
        <v>22</v>
      </c>
      <c r="G8">
        <v>4</v>
      </c>
      <c r="H8" t="s">
        <v>32</v>
      </c>
      <c r="I8" t="s">
        <v>33</v>
      </c>
      <c r="K8" s="7">
        <v>44563</v>
      </c>
      <c r="L8" t="s">
        <v>21</v>
      </c>
      <c r="M8">
        <v>5</v>
      </c>
      <c r="Q8" s="7"/>
      <c r="R8" s="7" t="str">
        <f>IF(EDATE(January[[#This Row],[Closed Date]],1)=31,"",EDATE(January[[#This Row],[Closed Date]],1))</f>
        <v/>
      </c>
    </row>
    <row r="9" spans="1:19" x14ac:dyDescent="0.25">
      <c r="A9" s="6" t="s">
        <v>196</v>
      </c>
      <c r="B9" s="6">
        <v>75203</v>
      </c>
      <c r="E9" t="s">
        <v>284</v>
      </c>
      <c r="F9" t="s">
        <v>22</v>
      </c>
      <c r="G9">
        <v>0.5</v>
      </c>
      <c r="H9" t="s">
        <v>28</v>
      </c>
      <c r="I9" t="s">
        <v>33</v>
      </c>
      <c r="K9" s="7">
        <v>44563</v>
      </c>
      <c r="L9" t="s">
        <v>21</v>
      </c>
      <c r="M9">
        <v>14</v>
      </c>
      <c r="Q9" s="7"/>
      <c r="R9" s="7" t="str">
        <f>IF(EDATE(January[[#This Row],[Closed Date]],1)=31,"",EDATE(January[[#This Row],[Closed Date]],1))</f>
        <v/>
      </c>
    </row>
    <row r="10" spans="1:19" x14ac:dyDescent="0.25">
      <c r="A10" s="6" t="s">
        <v>197</v>
      </c>
      <c r="B10" s="6">
        <v>75206</v>
      </c>
      <c r="E10" t="s">
        <v>293</v>
      </c>
      <c r="F10" t="s">
        <v>22</v>
      </c>
      <c r="G10">
        <v>6</v>
      </c>
      <c r="H10" t="s">
        <v>28</v>
      </c>
      <c r="I10" t="s">
        <v>33</v>
      </c>
      <c r="K10" s="7">
        <v>44563</v>
      </c>
      <c r="L10" t="s">
        <v>21</v>
      </c>
      <c r="M10">
        <v>13</v>
      </c>
      <c r="Q10" s="7"/>
      <c r="R10" s="7" t="str">
        <f>IF(EDATE(January[[#This Row],[Closed Date]],1)=31,"",EDATE(January[[#This Row],[Closed Date]],1))</f>
        <v/>
      </c>
    </row>
    <row r="11" spans="1:19" x14ac:dyDescent="0.25">
      <c r="A11" s="6" t="s">
        <v>174</v>
      </c>
      <c r="B11" s="6">
        <v>75080</v>
      </c>
      <c r="E11" t="s">
        <v>319</v>
      </c>
      <c r="F11" t="s">
        <v>22</v>
      </c>
      <c r="G11">
        <v>1</v>
      </c>
      <c r="H11" t="s">
        <v>32</v>
      </c>
      <c r="I11" t="s">
        <v>34</v>
      </c>
      <c r="K11" s="7">
        <v>44563</v>
      </c>
      <c r="L11" t="s">
        <v>21</v>
      </c>
      <c r="Q11" s="7"/>
      <c r="R11" s="7" t="str">
        <f>IF(EDATE(January[[#This Row],[Closed Date]],1)=31,"",EDATE(January[[#This Row],[Closed Date]],1))</f>
        <v/>
      </c>
    </row>
    <row r="12" spans="1:19" x14ac:dyDescent="0.25">
      <c r="A12" s="6" t="s">
        <v>201</v>
      </c>
      <c r="B12" s="6">
        <v>75219</v>
      </c>
      <c r="E12" t="s">
        <v>285</v>
      </c>
      <c r="F12" t="s">
        <v>22</v>
      </c>
      <c r="G12">
        <v>4</v>
      </c>
      <c r="H12" t="s">
        <v>30</v>
      </c>
      <c r="I12" t="s">
        <v>35</v>
      </c>
      <c r="K12" s="7">
        <v>44563</v>
      </c>
      <c r="L12" t="s">
        <v>21</v>
      </c>
      <c r="M12">
        <v>26</v>
      </c>
      <c r="Q12" s="7"/>
      <c r="R12" s="7" t="str">
        <f>IF(EDATE(January[[#This Row],[Closed Date]],1)=31,"",EDATE(January[[#This Row],[Closed Date]],1))</f>
        <v/>
      </c>
    </row>
    <row r="13" spans="1:19" x14ac:dyDescent="0.25">
      <c r="A13" s="6" t="s">
        <v>168</v>
      </c>
      <c r="B13" s="6">
        <v>75249</v>
      </c>
      <c r="E13" t="s">
        <v>319</v>
      </c>
      <c r="F13" t="s">
        <v>23</v>
      </c>
      <c r="G13">
        <v>1</v>
      </c>
      <c r="H13" t="s">
        <v>28</v>
      </c>
      <c r="I13" t="s">
        <v>53</v>
      </c>
      <c r="K13" s="7">
        <v>44563</v>
      </c>
      <c r="L13" t="s">
        <v>21</v>
      </c>
      <c r="M13">
        <v>24</v>
      </c>
      <c r="Q13" s="7"/>
      <c r="R13" s="7" t="str">
        <f>IF(EDATE(January[[#This Row],[Closed Date]],1)=31,"",EDATE(January[[#This Row],[Closed Date]],1))</f>
        <v/>
      </c>
    </row>
    <row r="14" spans="1:19" x14ac:dyDescent="0.25">
      <c r="A14" s="6" t="s">
        <v>172</v>
      </c>
      <c r="B14" s="6">
        <v>75208</v>
      </c>
      <c r="E14" t="s">
        <v>274</v>
      </c>
      <c r="F14" t="s">
        <v>22</v>
      </c>
      <c r="G14">
        <v>3</v>
      </c>
      <c r="H14" t="s">
        <v>28</v>
      </c>
      <c r="I14" t="s">
        <v>53</v>
      </c>
      <c r="K14" s="7">
        <v>44563</v>
      </c>
      <c r="L14" t="s">
        <v>21</v>
      </c>
      <c r="M14">
        <v>25</v>
      </c>
      <c r="Q14" s="7"/>
      <c r="R14" s="7" t="str">
        <f>IF(EDATE(January[[#This Row],[Closed Date]],1)=31,"",EDATE(January[[#This Row],[Closed Date]],1))</f>
        <v/>
      </c>
    </row>
    <row r="15" spans="1:19" x14ac:dyDescent="0.25">
      <c r="A15" s="6" t="s">
        <v>235</v>
      </c>
      <c r="B15" s="6">
        <v>75203</v>
      </c>
      <c r="E15" t="s">
        <v>275</v>
      </c>
      <c r="F15" t="s">
        <v>22</v>
      </c>
      <c r="G15">
        <v>3</v>
      </c>
      <c r="H15" t="s">
        <v>28</v>
      </c>
      <c r="I15" t="s">
        <v>33</v>
      </c>
      <c r="J15" t="s">
        <v>36</v>
      </c>
      <c r="K15" s="7">
        <v>44563</v>
      </c>
      <c r="L15" t="s">
        <v>20</v>
      </c>
      <c r="M15">
        <v>25</v>
      </c>
      <c r="N15" t="s">
        <v>55</v>
      </c>
      <c r="O15">
        <v>1</v>
      </c>
      <c r="P15">
        <v>125</v>
      </c>
      <c r="Q15" s="7">
        <v>44569</v>
      </c>
      <c r="R15" s="7">
        <f>IF(EDATE(January[[#This Row],[Closed Date]],1)=31,"",EDATE(January[[#This Row],[Closed Date]],1))</f>
        <v>44600</v>
      </c>
      <c r="S15" t="s">
        <v>20</v>
      </c>
    </row>
    <row r="16" spans="1:19" x14ac:dyDescent="0.25">
      <c r="A16" s="6" t="s">
        <v>72</v>
      </c>
      <c r="B16" s="6">
        <v>75230</v>
      </c>
      <c r="E16" t="s">
        <v>302</v>
      </c>
      <c r="F16" t="s">
        <v>23</v>
      </c>
      <c r="G16">
        <v>12</v>
      </c>
      <c r="H16" t="s">
        <v>28</v>
      </c>
      <c r="I16" t="s">
        <v>33</v>
      </c>
      <c r="J16" t="s">
        <v>42</v>
      </c>
      <c r="K16" s="7">
        <v>44563</v>
      </c>
      <c r="L16" t="s">
        <v>20</v>
      </c>
      <c r="M16">
        <v>25</v>
      </c>
      <c r="N16" t="s">
        <v>320</v>
      </c>
      <c r="O16">
        <v>1</v>
      </c>
      <c r="P16">
        <v>200</v>
      </c>
      <c r="Q16" s="7">
        <v>44570</v>
      </c>
      <c r="R16" s="7">
        <f>IF(EDATE(January[[#This Row],[Closed Date]],1)=31,"",EDATE(January[[#This Row],[Closed Date]],1))</f>
        <v>44601</v>
      </c>
      <c r="S16" t="s">
        <v>20</v>
      </c>
    </row>
    <row r="17" spans="1:19" x14ac:dyDescent="0.25">
      <c r="A17" s="6" t="s">
        <v>223</v>
      </c>
      <c r="B17" s="6">
        <v>75249</v>
      </c>
      <c r="E17" t="s">
        <v>311</v>
      </c>
      <c r="F17" t="s">
        <v>23</v>
      </c>
      <c r="G17">
        <v>7</v>
      </c>
      <c r="H17" t="s">
        <v>28</v>
      </c>
      <c r="I17" t="s">
        <v>33</v>
      </c>
      <c r="J17" t="s">
        <v>40</v>
      </c>
      <c r="K17" s="7">
        <v>44563</v>
      </c>
      <c r="L17" t="s">
        <v>20</v>
      </c>
      <c r="M17">
        <v>24</v>
      </c>
      <c r="N17" t="s">
        <v>56</v>
      </c>
      <c r="O17">
        <v>1</v>
      </c>
      <c r="P17">
        <v>500</v>
      </c>
      <c r="Q17" s="7">
        <v>44569</v>
      </c>
      <c r="R17" s="7">
        <f>IF(EDATE(January[[#This Row],[Closed Date]],1)=31,"",EDATE(January[[#This Row],[Closed Date]],1))</f>
        <v>44600</v>
      </c>
      <c r="S17" t="s">
        <v>20</v>
      </c>
    </row>
    <row r="18" spans="1:19" x14ac:dyDescent="0.25">
      <c r="A18" s="6" t="s">
        <v>257</v>
      </c>
      <c r="B18" s="6">
        <v>75232</v>
      </c>
      <c r="E18" t="s">
        <v>295</v>
      </c>
      <c r="F18" t="s">
        <v>26</v>
      </c>
      <c r="G18">
        <v>1</v>
      </c>
      <c r="H18" t="s">
        <v>28</v>
      </c>
      <c r="I18" t="s">
        <v>33</v>
      </c>
      <c r="K18" s="7">
        <v>44564</v>
      </c>
      <c r="L18" t="s">
        <v>21</v>
      </c>
      <c r="M18">
        <v>13</v>
      </c>
      <c r="Q18" s="7"/>
      <c r="R18" s="7" t="str">
        <f>IF(EDATE(January[[#This Row],[Closed Date]],1)=31,"",EDATE(January[[#This Row],[Closed Date]],1))</f>
        <v/>
      </c>
    </row>
    <row r="19" spans="1:19" x14ac:dyDescent="0.25">
      <c r="A19" s="6" t="s">
        <v>200</v>
      </c>
      <c r="B19" s="6">
        <v>75240</v>
      </c>
      <c r="E19" t="s">
        <v>316</v>
      </c>
      <c r="F19" t="s">
        <v>22</v>
      </c>
      <c r="G19">
        <v>5</v>
      </c>
      <c r="H19" t="s">
        <v>28</v>
      </c>
      <c r="I19" t="s">
        <v>33</v>
      </c>
      <c r="K19" s="7">
        <v>44564</v>
      </c>
      <c r="L19" t="s">
        <v>21</v>
      </c>
      <c r="M19">
        <v>16</v>
      </c>
      <c r="Q19" s="7"/>
      <c r="R19" s="7" t="str">
        <f>IF(EDATE(January[[#This Row],[Closed Date]],1)=31,"",EDATE(January[[#This Row],[Closed Date]],1))</f>
        <v/>
      </c>
    </row>
    <row r="20" spans="1:19" x14ac:dyDescent="0.25">
      <c r="A20" s="6" t="s">
        <v>204</v>
      </c>
      <c r="B20" s="6">
        <v>75249</v>
      </c>
      <c r="E20" t="s">
        <v>312</v>
      </c>
      <c r="F20" t="s">
        <v>23</v>
      </c>
      <c r="G20">
        <v>3</v>
      </c>
      <c r="H20" t="s">
        <v>28</v>
      </c>
      <c r="I20" t="s">
        <v>33</v>
      </c>
      <c r="K20" s="7">
        <v>44564</v>
      </c>
      <c r="L20" t="s">
        <v>21</v>
      </c>
      <c r="M20">
        <v>20</v>
      </c>
      <c r="Q20" s="7"/>
      <c r="R20" s="7" t="str">
        <f>IF(EDATE(January[[#This Row],[Closed Date]],1)=31,"",EDATE(January[[#This Row],[Closed Date]],1))</f>
        <v/>
      </c>
    </row>
    <row r="21" spans="1:19" x14ac:dyDescent="0.25">
      <c r="A21" s="6" t="s">
        <v>141</v>
      </c>
      <c r="B21" s="6">
        <v>75244</v>
      </c>
      <c r="E21" t="s">
        <v>288</v>
      </c>
      <c r="F21" t="s">
        <v>22</v>
      </c>
      <c r="G21">
        <v>7</v>
      </c>
      <c r="H21" t="s">
        <v>32</v>
      </c>
      <c r="I21" t="s">
        <v>33</v>
      </c>
      <c r="K21" s="7">
        <v>44564</v>
      </c>
      <c r="L21" t="s">
        <v>20</v>
      </c>
      <c r="M21">
        <v>26</v>
      </c>
      <c r="N21" t="s">
        <v>50</v>
      </c>
      <c r="O21">
        <v>1</v>
      </c>
      <c r="P21">
        <v>70</v>
      </c>
      <c r="Q21" s="7">
        <v>44570</v>
      </c>
      <c r="R21" s="7">
        <f>IF(EDATE(January[[#This Row],[Closed Date]],1)=31,"",EDATE(January[[#This Row],[Closed Date]],1))</f>
        <v>44601</v>
      </c>
      <c r="S21" t="s">
        <v>20</v>
      </c>
    </row>
    <row r="22" spans="1:19" x14ac:dyDescent="0.25">
      <c r="A22" s="6" t="s">
        <v>139</v>
      </c>
      <c r="B22" s="6">
        <v>75226</v>
      </c>
      <c r="E22" t="s">
        <v>285</v>
      </c>
      <c r="F22" t="s">
        <v>23</v>
      </c>
      <c r="G22">
        <v>5</v>
      </c>
      <c r="H22" t="s">
        <v>28</v>
      </c>
      <c r="I22" t="s">
        <v>31</v>
      </c>
      <c r="J22" t="s">
        <v>38</v>
      </c>
      <c r="K22" s="7">
        <v>44564</v>
      </c>
      <c r="L22" t="s">
        <v>20</v>
      </c>
      <c r="Q22" s="7">
        <v>44564</v>
      </c>
      <c r="R22" s="7">
        <f>IF(EDATE(January[[#This Row],[Closed Date]],1)=31,"",EDATE(January[[#This Row],[Closed Date]],1))</f>
        <v>44595</v>
      </c>
      <c r="S22" t="s">
        <v>20</v>
      </c>
    </row>
    <row r="23" spans="1:19" x14ac:dyDescent="0.25">
      <c r="A23" s="6" t="s">
        <v>67</v>
      </c>
      <c r="B23" s="6">
        <v>75287</v>
      </c>
      <c r="E23" t="s">
        <v>267</v>
      </c>
      <c r="F23" t="s">
        <v>23</v>
      </c>
      <c r="G23">
        <v>5</v>
      </c>
      <c r="H23" t="s">
        <v>30</v>
      </c>
      <c r="I23" t="s">
        <v>31</v>
      </c>
      <c r="K23" s="7">
        <v>44564</v>
      </c>
      <c r="L23" t="s">
        <v>20</v>
      </c>
      <c r="Q23" s="7">
        <v>44564</v>
      </c>
      <c r="R23" s="7">
        <f>IF(EDATE(January[[#This Row],[Closed Date]],1)=31,"",EDATE(January[[#This Row],[Closed Date]],1))</f>
        <v>44595</v>
      </c>
      <c r="S23" t="s">
        <v>20</v>
      </c>
    </row>
    <row r="24" spans="1:19" x14ac:dyDescent="0.25">
      <c r="A24" s="6" t="s">
        <v>184</v>
      </c>
      <c r="B24" s="6">
        <v>75201</v>
      </c>
      <c r="E24" t="s">
        <v>317</v>
      </c>
      <c r="F24" t="s">
        <v>23</v>
      </c>
      <c r="G24">
        <v>7</v>
      </c>
      <c r="H24" t="s">
        <v>32</v>
      </c>
      <c r="I24" t="s">
        <v>31</v>
      </c>
      <c r="J24" t="s">
        <v>52</v>
      </c>
      <c r="K24" s="7">
        <v>44564</v>
      </c>
      <c r="L24" t="s">
        <v>20</v>
      </c>
      <c r="N24" t="s">
        <v>47</v>
      </c>
      <c r="Q24" s="7">
        <v>44564</v>
      </c>
      <c r="R24" s="7">
        <f>IF(EDATE(January[[#This Row],[Closed Date]],1)=31,"",EDATE(January[[#This Row],[Closed Date]],1))</f>
        <v>44595</v>
      </c>
      <c r="S24" t="s">
        <v>20</v>
      </c>
    </row>
    <row r="25" spans="1:19" x14ac:dyDescent="0.25">
      <c r="A25" s="6" t="s">
        <v>167</v>
      </c>
      <c r="B25" s="6">
        <v>75287</v>
      </c>
      <c r="E25" t="s">
        <v>290</v>
      </c>
      <c r="F25" t="s">
        <v>23</v>
      </c>
      <c r="G25">
        <v>2</v>
      </c>
      <c r="H25" t="s">
        <v>32</v>
      </c>
      <c r="I25" t="s">
        <v>31</v>
      </c>
      <c r="J25" t="s">
        <v>38</v>
      </c>
      <c r="K25" s="7">
        <v>44564</v>
      </c>
      <c r="L25" t="s">
        <v>20</v>
      </c>
      <c r="Q25" s="7">
        <v>44564</v>
      </c>
      <c r="R25" s="7">
        <f>IF(EDATE(January[[#This Row],[Closed Date]],1)=31,"",EDATE(January[[#This Row],[Closed Date]],1))</f>
        <v>44595</v>
      </c>
      <c r="S25" t="s">
        <v>20</v>
      </c>
    </row>
    <row r="26" spans="1:19" x14ac:dyDescent="0.25">
      <c r="A26" s="6" t="s">
        <v>188</v>
      </c>
      <c r="B26" s="6">
        <v>75240</v>
      </c>
      <c r="E26" t="s">
        <v>294</v>
      </c>
      <c r="F26" t="s">
        <v>22</v>
      </c>
      <c r="G26">
        <v>0.25</v>
      </c>
      <c r="H26" t="s">
        <v>28</v>
      </c>
      <c r="I26" t="s">
        <v>33</v>
      </c>
      <c r="K26" s="7">
        <v>44565</v>
      </c>
      <c r="L26" t="s">
        <v>21</v>
      </c>
      <c r="M26">
        <v>16</v>
      </c>
      <c r="Q26" s="7"/>
      <c r="R26" s="7" t="str">
        <f>IF(EDATE(January[[#This Row],[Closed Date]],1)=31,"",EDATE(January[[#This Row],[Closed Date]],1))</f>
        <v/>
      </c>
    </row>
    <row r="27" spans="1:19" x14ac:dyDescent="0.25">
      <c r="A27" s="6" t="s">
        <v>187</v>
      </c>
      <c r="B27" s="6">
        <v>75219</v>
      </c>
      <c r="E27" t="s">
        <v>275</v>
      </c>
      <c r="F27" t="s">
        <v>22</v>
      </c>
      <c r="G27">
        <v>2</v>
      </c>
      <c r="H27" t="s">
        <v>28</v>
      </c>
      <c r="I27" t="s">
        <v>33</v>
      </c>
      <c r="K27" s="7">
        <v>44565</v>
      </c>
      <c r="L27" t="s">
        <v>21</v>
      </c>
      <c r="M27">
        <v>12</v>
      </c>
      <c r="Q27" s="7"/>
      <c r="R27" s="7" t="str">
        <f>IF(EDATE(January[[#This Row],[Closed Date]],1)=31,"",EDATE(January[[#This Row],[Closed Date]],1))</f>
        <v/>
      </c>
    </row>
    <row r="28" spans="1:19" x14ac:dyDescent="0.25">
      <c r="A28" s="6" t="s">
        <v>186</v>
      </c>
      <c r="B28" s="6">
        <v>75240</v>
      </c>
      <c r="E28" t="s">
        <v>289</v>
      </c>
      <c r="F28" t="s">
        <v>23</v>
      </c>
      <c r="G28">
        <v>5</v>
      </c>
      <c r="H28" t="s">
        <v>28</v>
      </c>
      <c r="I28" t="s">
        <v>33</v>
      </c>
      <c r="K28" s="7">
        <v>44565</v>
      </c>
      <c r="L28" t="s">
        <v>21</v>
      </c>
      <c r="M28">
        <v>0</v>
      </c>
      <c r="Q28" s="7"/>
      <c r="R28" s="7" t="str">
        <f>IF(EDATE(January[[#This Row],[Closed Date]],1)=31,"",EDATE(January[[#This Row],[Closed Date]],1))</f>
        <v/>
      </c>
    </row>
    <row r="29" spans="1:19" x14ac:dyDescent="0.25">
      <c r="A29" s="6" t="s">
        <v>113</v>
      </c>
      <c r="B29" s="6">
        <v>75080</v>
      </c>
      <c r="E29" t="s">
        <v>311</v>
      </c>
      <c r="F29" t="s">
        <v>22</v>
      </c>
      <c r="G29">
        <v>1</v>
      </c>
      <c r="H29" t="s">
        <v>32</v>
      </c>
      <c r="I29" t="s">
        <v>34</v>
      </c>
      <c r="K29" s="7">
        <v>44565</v>
      </c>
      <c r="L29" t="s">
        <v>21</v>
      </c>
      <c r="Q29" s="7"/>
      <c r="R29" s="7" t="str">
        <f>IF(EDATE(January[[#This Row],[Closed Date]],1)=31,"",EDATE(January[[#This Row],[Closed Date]],1))</f>
        <v/>
      </c>
    </row>
    <row r="30" spans="1:19" x14ac:dyDescent="0.25">
      <c r="A30" s="6" t="s">
        <v>209</v>
      </c>
      <c r="B30" s="6">
        <v>75208</v>
      </c>
      <c r="E30" t="s">
        <v>266</v>
      </c>
      <c r="F30" t="s">
        <v>23</v>
      </c>
      <c r="G30">
        <v>4</v>
      </c>
      <c r="H30" t="s">
        <v>28</v>
      </c>
      <c r="I30" t="s">
        <v>53</v>
      </c>
      <c r="K30" s="7">
        <v>44565</v>
      </c>
      <c r="L30" t="s">
        <v>21</v>
      </c>
      <c r="M30">
        <v>8</v>
      </c>
      <c r="Q30" s="7"/>
      <c r="R30" s="7" t="str">
        <f>IF(EDATE(January[[#This Row],[Closed Date]],1)=31,"",EDATE(January[[#This Row],[Closed Date]],1))</f>
        <v/>
      </c>
    </row>
    <row r="31" spans="1:19" x14ac:dyDescent="0.25">
      <c r="A31" s="6" t="s">
        <v>240</v>
      </c>
      <c r="B31" s="6">
        <v>75080</v>
      </c>
      <c r="E31" t="s">
        <v>292</v>
      </c>
      <c r="F31" t="s">
        <v>23</v>
      </c>
      <c r="G31">
        <v>3</v>
      </c>
      <c r="H31" t="s">
        <v>28</v>
      </c>
      <c r="I31" t="s">
        <v>31</v>
      </c>
      <c r="J31" t="s">
        <v>40</v>
      </c>
      <c r="K31" s="7">
        <v>44565</v>
      </c>
      <c r="L31" t="s">
        <v>20</v>
      </c>
      <c r="Q31" s="7">
        <v>44565</v>
      </c>
      <c r="R31" s="7">
        <f>IF(EDATE(January[[#This Row],[Closed Date]],1)=31,"",EDATE(January[[#This Row],[Closed Date]],1))</f>
        <v>44596</v>
      </c>
      <c r="S31" t="s">
        <v>20</v>
      </c>
    </row>
    <row r="32" spans="1:19" x14ac:dyDescent="0.25">
      <c r="A32" s="6" t="s">
        <v>68</v>
      </c>
      <c r="B32" s="6">
        <v>75223</v>
      </c>
      <c r="E32" t="s">
        <v>271</v>
      </c>
      <c r="F32" t="s">
        <v>23</v>
      </c>
      <c r="G32">
        <v>8</v>
      </c>
      <c r="H32" t="s">
        <v>30</v>
      </c>
      <c r="I32" t="s">
        <v>31</v>
      </c>
      <c r="J32" t="s">
        <v>44</v>
      </c>
      <c r="K32" s="7">
        <v>44565</v>
      </c>
      <c r="L32" t="s">
        <v>20</v>
      </c>
      <c r="Q32" s="7">
        <v>44565</v>
      </c>
      <c r="R32" s="7">
        <f>IF(EDATE(January[[#This Row],[Closed Date]],1)=31,"",EDATE(January[[#This Row],[Closed Date]],1))</f>
        <v>44596</v>
      </c>
      <c r="S32" t="s">
        <v>20</v>
      </c>
    </row>
    <row r="33" spans="1:19" x14ac:dyDescent="0.25">
      <c r="A33" s="6" t="s">
        <v>227</v>
      </c>
      <c r="B33" s="6">
        <v>75287</v>
      </c>
      <c r="E33" t="s">
        <v>314</v>
      </c>
      <c r="F33" t="s">
        <v>22</v>
      </c>
      <c r="G33">
        <v>3</v>
      </c>
      <c r="H33" t="s">
        <v>28</v>
      </c>
      <c r="I33" t="s">
        <v>53</v>
      </c>
      <c r="J33" t="s">
        <v>42</v>
      </c>
      <c r="K33" s="7">
        <v>44565</v>
      </c>
      <c r="L33" t="s">
        <v>20</v>
      </c>
      <c r="M33">
        <v>31</v>
      </c>
      <c r="N33" t="s">
        <v>54</v>
      </c>
      <c r="O33">
        <v>1</v>
      </c>
      <c r="P33">
        <v>50</v>
      </c>
      <c r="Q33" s="7">
        <v>44571</v>
      </c>
      <c r="R33" s="7">
        <f>IF(EDATE(January[[#This Row],[Closed Date]],1)=31,"",EDATE(January[[#This Row],[Closed Date]],1))</f>
        <v>44602</v>
      </c>
      <c r="S33" t="s">
        <v>20</v>
      </c>
    </row>
    <row r="34" spans="1:19" x14ac:dyDescent="0.25">
      <c r="A34" s="6" t="s">
        <v>76</v>
      </c>
      <c r="B34" s="6">
        <v>75235</v>
      </c>
      <c r="E34" t="s">
        <v>291</v>
      </c>
      <c r="F34" t="s">
        <v>22</v>
      </c>
      <c r="G34">
        <v>5</v>
      </c>
      <c r="H34" t="s">
        <v>28</v>
      </c>
      <c r="I34" t="s">
        <v>33</v>
      </c>
      <c r="K34" s="7">
        <v>44566</v>
      </c>
      <c r="L34" t="s">
        <v>21</v>
      </c>
      <c r="M34">
        <v>20</v>
      </c>
      <c r="Q34" s="7"/>
      <c r="R34" s="7" t="str">
        <f>IF(EDATE(January[[#This Row],[Closed Date]],1)=31,"",EDATE(January[[#This Row],[Closed Date]],1))</f>
        <v/>
      </c>
    </row>
    <row r="35" spans="1:19" x14ac:dyDescent="0.25">
      <c r="A35" s="6" t="s">
        <v>245</v>
      </c>
      <c r="B35" s="6">
        <v>75249</v>
      </c>
      <c r="E35" t="s">
        <v>271</v>
      </c>
      <c r="F35" t="s">
        <v>22</v>
      </c>
      <c r="G35">
        <v>2</v>
      </c>
      <c r="H35" t="s">
        <v>28</v>
      </c>
      <c r="I35" t="s">
        <v>33</v>
      </c>
      <c r="K35" s="7">
        <v>44566</v>
      </c>
      <c r="L35" t="s">
        <v>21</v>
      </c>
      <c r="M35">
        <v>16</v>
      </c>
      <c r="Q35" s="7"/>
      <c r="R35" s="7" t="str">
        <f>IF(EDATE(January[[#This Row],[Closed Date]],1)=31,"",EDATE(January[[#This Row],[Closed Date]],1))</f>
        <v/>
      </c>
    </row>
    <row r="36" spans="1:19" x14ac:dyDescent="0.25">
      <c r="A36" s="6" t="s">
        <v>191</v>
      </c>
      <c r="B36" s="6">
        <v>75249</v>
      </c>
      <c r="E36" t="s">
        <v>288</v>
      </c>
      <c r="F36" t="s">
        <v>22</v>
      </c>
      <c r="G36">
        <v>6</v>
      </c>
      <c r="H36" t="s">
        <v>28</v>
      </c>
      <c r="I36" t="s">
        <v>33</v>
      </c>
      <c r="K36" s="7">
        <v>44566</v>
      </c>
      <c r="L36" t="s">
        <v>21</v>
      </c>
      <c r="M36">
        <v>9</v>
      </c>
      <c r="Q36" s="7"/>
      <c r="R36" s="7" t="str">
        <f>IF(EDATE(January[[#This Row],[Closed Date]],1)=31,"",EDATE(January[[#This Row],[Closed Date]],1))</f>
        <v/>
      </c>
    </row>
    <row r="37" spans="1:19" x14ac:dyDescent="0.25">
      <c r="A37" s="6" t="s">
        <v>166</v>
      </c>
      <c r="B37" s="6">
        <v>75219</v>
      </c>
      <c r="E37" t="s">
        <v>269</v>
      </c>
      <c r="F37" t="s">
        <v>22</v>
      </c>
      <c r="G37">
        <v>3</v>
      </c>
      <c r="H37" t="s">
        <v>28</v>
      </c>
      <c r="I37" t="s">
        <v>33</v>
      </c>
      <c r="K37" s="7">
        <v>44566</v>
      </c>
      <c r="L37" t="s">
        <v>21</v>
      </c>
      <c r="M37">
        <v>16</v>
      </c>
      <c r="Q37" s="7"/>
      <c r="R37" s="7" t="str">
        <f>IF(EDATE(January[[#This Row],[Closed Date]],1)=31,"",EDATE(January[[#This Row],[Closed Date]],1))</f>
        <v/>
      </c>
    </row>
    <row r="38" spans="1:19" x14ac:dyDescent="0.25">
      <c r="A38" s="6" t="s">
        <v>74</v>
      </c>
      <c r="B38" s="6">
        <v>75201</v>
      </c>
      <c r="E38" t="s">
        <v>289</v>
      </c>
      <c r="F38" t="s">
        <v>23</v>
      </c>
      <c r="G38">
        <v>1</v>
      </c>
      <c r="H38" t="s">
        <v>28</v>
      </c>
      <c r="I38" t="s">
        <v>33</v>
      </c>
      <c r="K38" s="7">
        <v>44566</v>
      </c>
      <c r="L38" t="s">
        <v>21</v>
      </c>
      <c r="M38">
        <v>18</v>
      </c>
      <c r="Q38" s="7"/>
      <c r="R38" s="7" t="str">
        <f>IF(EDATE(January[[#This Row],[Closed Date]],1)=31,"",EDATE(January[[#This Row],[Closed Date]],1))</f>
        <v/>
      </c>
    </row>
    <row r="39" spans="1:19" x14ac:dyDescent="0.25">
      <c r="A39" s="6" t="s">
        <v>194</v>
      </c>
      <c r="B39" s="6">
        <v>75232</v>
      </c>
      <c r="E39" t="s">
        <v>283</v>
      </c>
      <c r="F39" t="s">
        <v>23</v>
      </c>
      <c r="G39">
        <v>7</v>
      </c>
      <c r="H39" t="s">
        <v>28</v>
      </c>
      <c r="I39" t="s">
        <v>53</v>
      </c>
      <c r="K39" s="7">
        <v>44566</v>
      </c>
      <c r="L39" t="s">
        <v>21</v>
      </c>
      <c r="M39">
        <v>28</v>
      </c>
      <c r="Q39" s="7"/>
      <c r="R39" s="7" t="str">
        <f>IF(EDATE(January[[#This Row],[Closed Date]],1)=31,"",EDATE(January[[#This Row],[Closed Date]],1))</f>
        <v/>
      </c>
    </row>
    <row r="40" spans="1:19" x14ac:dyDescent="0.25">
      <c r="A40" s="6" t="s">
        <v>62</v>
      </c>
      <c r="B40" s="6">
        <v>75240</v>
      </c>
      <c r="E40" t="s">
        <v>277</v>
      </c>
      <c r="F40" t="s">
        <v>23</v>
      </c>
      <c r="G40">
        <v>6</v>
      </c>
      <c r="H40" t="s">
        <v>32</v>
      </c>
      <c r="I40" t="s">
        <v>31</v>
      </c>
      <c r="K40" s="7">
        <v>44566</v>
      </c>
      <c r="L40" t="s">
        <v>20</v>
      </c>
      <c r="Q40" s="7">
        <v>44566</v>
      </c>
      <c r="R40" s="7">
        <f>IF(EDATE(January[[#This Row],[Closed Date]],1)=31,"",EDATE(January[[#This Row],[Closed Date]],1))</f>
        <v>44597</v>
      </c>
      <c r="S40" t="s">
        <v>20</v>
      </c>
    </row>
    <row r="41" spans="1:19" x14ac:dyDescent="0.25">
      <c r="A41" s="6" t="s">
        <v>132</v>
      </c>
      <c r="B41" s="6">
        <v>75216</v>
      </c>
      <c r="E41" t="s">
        <v>265</v>
      </c>
      <c r="F41" t="s">
        <v>23</v>
      </c>
      <c r="G41">
        <v>2</v>
      </c>
      <c r="H41" t="s">
        <v>28</v>
      </c>
      <c r="I41" t="s">
        <v>31</v>
      </c>
      <c r="K41" s="7">
        <v>44566</v>
      </c>
      <c r="L41" t="s">
        <v>20</v>
      </c>
      <c r="Q41" s="7">
        <v>44566</v>
      </c>
      <c r="R41" s="7">
        <f>IF(EDATE(January[[#This Row],[Closed Date]],1)=31,"",EDATE(January[[#This Row],[Closed Date]],1))</f>
        <v>44597</v>
      </c>
      <c r="S41" t="s">
        <v>20</v>
      </c>
    </row>
    <row r="42" spans="1:19" x14ac:dyDescent="0.25">
      <c r="A42" s="6" t="s">
        <v>174</v>
      </c>
      <c r="B42" s="6">
        <v>75236</v>
      </c>
      <c r="E42" t="s">
        <v>288</v>
      </c>
      <c r="F42" t="s">
        <v>23</v>
      </c>
      <c r="G42">
        <v>2</v>
      </c>
      <c r="H42" t="s">
        <v>32</v>
      </c>
      <c r="I42" t="s">
        <v>34</v>
      </c>
      <c r="K42" s="7">
        <v>44567</v>
      </c>
      <c r="L42" t="s">
        <v>21</v>
      </c>
      <c r="Q42" s="7"/>
      <c r="R42" s="7" t="str">
        <f>IF(EDATE(January[[#This Row],[Closed Date]],1)=31,"",EDATE(January[[#This Row],[Closed Date]],1))</f>
        <v/>
      </c>
    </row>
    <row r="43" spans="1:19" x14ac:dyDescent="0.25">
      <c r="A43" s="6" t="s">
        <v>189</v>
      </c>
      <c r="B43" s="6">
        <v>75254</v>
      </c>
      <c r="E43" t="s">
        <v>288</v>
      </c>
      <c r="F43" t="s">
        <v>23</v>
      </c>
      <c r="G43">
        <v>8</v>
      </c>
      <c r="H43" t="s">
        <v>28</v>
      </c>
      <c r="I43" t="s">
        <v>31</v>
      </c>
      <c r="K43" s="7">
        <v>44567</v>
      </c>
      <c r="L43" t="s">
        <v>20</v>
      </c>
      <c r="Q43" s="7">
        <v>44567</v>
      </c>
      <c r="R43" s="7">
        <f>IF(EDATE(January[[#This Row],[Closed Date]],1)=31,"",EDATE(January[[#This Row],[Closed Date]],1))</f>
        <v>44598</v>
      </c>
      <c r="S43" t="s">
        <v>20</v>
      </c>
    </row>
    <row r="44" spans="1:19" x14ac:dyDescent="0.25">
      <c r="A44" s="6" t="s">
        <v>154</v>
      </c>
      <c r="B44" s="6">
        <v>75287</v>
      </c>
      <c r="E44" t="s">
        <v>289</v>
      </c>
      <c r="F44" t="s">
        <v>22</v>
      </c>
      <c r="G44">
        <v>1</v>
      </c>
      <c r="H44" t="s">
        <v>28</v>
      </c>
      <c r="I44" t="s">
        <v>31</v>
      </c>
      <c r="K44" s="7">
        <v>44567</v>
      </c>
      <c r="L44" t="s">
        <v>20</v>
      </c>
      <c r="Q44" s="7">
        <v>44567</v>
      </c>
      <c r="R44" s="7">
        <f>IF(EDATE(January[[#This Row],[Closed Date]],1)=31,"",EDATE(January[[#This Row],[Closed Date]],1))</f>
        <v>44598</v>
      </c>
      <c r="S44" t="s">
        <v>20</v>
      </c>
    </row>
    <row r="45" spans="1:19" x14ac:dyDescent="0.25">
      <c r="A45" s="6" t="s">
        <v>80</v>
      </c>
      <c r="B45" s="6">
        <v>75287</v>
      </c>
      <c r="E45" t="s">
        <v>309</v>
      </c>
      <c r="F45" t="s">
        <v>22</v>
      </c>
      <c r="G45">
        <v>0.5</v>
      </c>
      <c r="H45" t="s">
        <v>28</v>
      </c>
      <c r="I45" t="s">
        <v>53</v>
      </c>
      <c r="J45" t="s">
        <v>38</v>
      </c>
      <c r="K45" s="7">
        <v>44567</v>
      </c>
      <c r="L45" t="s">
        <v>20</v>
      </c>
      <c r="M45">
        <v>36</v>
      </c>
      <c r="N45" t="s">
        <v>54</v>
      </c>
      <c r="O45">
        <v>2</v>
      </c>
      <c r="P45">
        <v>40</v>
      </c>
      <c r="Q45" s="7">
        <v>44574</v>
      </c>
      <c r="R45" s="7">
        <f>IF(EDATE(January[[#This Row],[Closed Date]],1)=31,"",EDATE(January[[#This Row],[Closed Date]],1))</f>
        <v>44605</v>
      </c>
      <c r="S45" t="s">
        <v>20</v>
      </c>
    </row>
    <row r="46" spans="1:19" x14ac:dyDescent="0.25">
      <c r="A46" s="6" t="s">
        <v>221</v>
      </c>
      <c r="B46" s="6">
        <v>75214</v>
      </c>
      <c r="E46" t="s">
        <v>268</v>
      </c>
      <c r="F46" t="s">
        <v>22</v>
      </c>
      <c r="G46">
        <v>8</v>
      </c>
      <c r="H46" t="s">
        <v>28</v>
      </c>
      <c r="I46" t="s">
        <v>33</v>
      </c>
      <c r="K46" s="7">
        <v>44568</v>
      </c>
      <c r="L46" t="s">
        <v>21</v>
      </c>
      <c r="M46">
        <v>18</v>
      </c>
      <c r="Q46" s="7"/>
      <c r="R46" s="7" t="str">
        <f>IF(EDATE(January[[#This Row],[Closed Date]],1)=31,"",EDATE(January[[#This Row],[Closed Date]],1))</f>
        <v/>
      </c>
    </row>
    <row r="47" spans="1:19" x14ac:dyDescent="0.25">
      <c r="A47" s="6" t="s">
        <v>79</v>
      </c>
      <c r="B47" s="6">
        <v>75287</v>
      </c>
      <c r="E47" t="s">
        <v>272</v>
      </c>
      <c r="F47" t="s">
        <v>22</v>
      </c>
      <c r="G47">
        <v>6</v>
      </c>
      <c r="H47" t="s">
        <v>28</v>
      </c>
      <c r="I47" t="s">
        <v>33</v>
      </c>
      <c r="K47" s="7">
        <v>44568</v>
      </c>
      <c r="L47" t="s">
        <v>21</v>
      </c>
      <c r="M47">
        <v>14</v>
      </c>
      <c r="Q47" s="7"/>
      <c r="R47" s="7" t="str">
        <f>IF(EDATE(January[[#This Row],[Closed Date]],1)=31,"",EDATE(January[[#This Row],[Closed Date]],1))</f>
        <v/>
      </c>
    </row>
    <row r="48" spans="1:19" x14ac:dyDescent="0.25">
      <c r="A48" s="6" t="s">
        <v>122</v>
      </c>
      <c r="B48" s="6">
        <v>75240</v>
      </c>
      <c r="E48" t="s">
        <v>272</v>
      </c>
      <c r="F48" t="s">
        <v>23</v>
      </c>
      <c r="G48">
        <v>8</v>
      </c>
      <c r="H48" t="s">
        <v>28</v>
      </c>
      <c r="I48" t="s">
        <v>33</v>
      </c>
      <c r="K48" s="7">
        <v>44568</v>
      </c>
      <c r="L48" t="s">
        <v>21</v>
      </c>
      <c r="M48">
        <v>15</v>
      </c>
      <c r="Q48" s="7"/>
      <c r="R48" s="7" t="str">
        <f>IF(EDATE(January[[#This Row],[Closed Date]],1)=31,"",EDATE(January[[#This Row],[Closed Date]],1))</f>
        <v/>
      </c>
    </row>
    <row r="49" spans="1:19" x14ac:dyDescent="0.25">
      <c r="A49" s="6" t="s">
        <v>206</v>
      </c>
      <c r="B49" s="6">
        <v>75235</v>
      </c>
      <c r="E49" t="s">
        <v>314</v>
      </c>
      <c r="F49" t="s">
        <v>22</v>
      </c>
      <c r="G49">
        <v>0.25</v>
      </c>
      <c r="H49" t="s">
        <v>28</v>
      </c>
      <c r="I49" t="s">
        <v>33</v>
      </c>
      <c r="K49" s="7">
        <v>44568</v>
      </c>
      <c r="L49" t="s">
        <v>21</v>
      </c>
      <c r="M49">
        <v>19</v>
      </c>
      <c r="Q49" s="7"/>
      <c r="R49" s="7" t="str">
        <f>IF(EDATE(January[[#This Row],[Closed Date]],1)=31,"",EDATE(January[[#This Row],[Closed Date]],1))</f>
        <v/>
      </c>
    </row>
    <row r="50" spans="1:19" x14ac:dyDescent="0.25">
      <c r="A50" s="6" t="s">
        <v>220</v>
      </c>
      <c r="B50" s="6">
        <v>75249</v>
      </c>
      <c r="E50" t="s">
        <v>316</v>
      </c>
      <c r="F50" t="s">
        <v>22</v>
      </c>
      <c r="G50">
        <v>9</v>
      </c>
      <c r="H50" t="s">
        <v>28</v>
      </c>
      <c r="I50" t="s">
        <v>33</v>
      </c>
      <c r="K50" s="7">
        <v>44568</v>
      </c>
      <c r="L50" t="s">
        <v>21</v>
      </c>
      <c r="M50">
        <v>8</v>
      </c>
      <c r="Q50" s="7"/>
      <c r="R50" s="7" t="str">
        <f>IF(EDATE(January[[#This Row],[Closed Date]],1)=31,"",EDATE(January[[#This Row],[Closed Date]],1))</f>
        <v/>
      </c>
    </row>
    <row r="51" spans="1:19" x14ac:dyDescent="0.25">
      <c r="A51" s="6" t="s">
        <v>205</v>
      </c>
      <c r="B51" s="6">
        <v>75220</v>
      </c>
      <c r="E51" t="s">
        <v>287</v>
      </c>
      <c r="F51" t="s">
        <v>22</v>
      </c>
      <c r="G51">
        <v>7</v>
      </c>
      <c r="H51" t="s">
        <v>28</v>
      </c>
      <c r="I51" t="s">
        <v>33</v>
      </c>
      <c r="K51" s="7">
        <v>44568</v>
      </c>
      <c r="L51" t="s">
        <v>21</v>
      </c>
      <c r="M51">
        <v>14</v>
      </c>
      <c r="Q51" s="7"/>
      <c r="R51" s="7" t="str">
        <f>IF(EDATE(January[[#This Row],[Closed Date]],1)=31,"",EDATE(January[[#This Row],[Closed Date]],1))</f>
        <v/>
      </c>
    </row>
    <row r="52" spans="1:19" x14ac:dyDescent="0.25">
      <c r="A52" s="6" t="s">
        <v>76</v>
      </c>
      <c r="B52" s="6">
        <v>75224</v>
      </c>
      <c r="E52" t="s">
        <v>308</v>
      </c>
      <c r="F52" t="s">
        <v>23</v>
      </c>
      <c r="G52">
        <v>7</v>
      </c>
      <c r="H52" t="s">
        <v>28</v>
      </c>
      <c r="I52" t="s">
        <v>33</v>
      </c>
      <c r="K52" s="7">
        <v>44568</v>
      </c>
      <c r="L52" t="s">
        <v>21</v>
      </c>
      <c r="M52">
        <v>15</v>
      </c>
      <c r="Q52" s="7"/>
      <c r="R52" s="7" t="str">
        <f>IF(EDATE(January[[#This Row],[Closed Date]],1)=31,"",EDATE(January[[#This Row],[Closed Date]],1))</f>
        <v/>
      </c>
    </row>
    <row r="53" spans="1:19" x14ac:dyDescent="0.25">
      <c r="A53" s="6" t="s">
        <v>157</v>
      </c>
      <c r="B53" s="6">
        <v>75236</v>
      </c>
      <c r="E53" t="s">
        <v>58</v>
      </c>
      <c r="F53" t="s">
        <v>23</v>
      </c>
      <c r="G53">
        <v>6</v>
      </c>
      <c r="H53" t="s">
        <v>28</v>
      </c>
      <c r="I53" t="s">
        <v>33</v>
      </c>
      <c r="K53" s="7">
        <v>44568</v>
      </c>
      <c r="L53" t="s">
        <v>21</v>
      </c>
      <c r="M53">
        <v>6</v>
      </c>
      <c r="Q53" s="7"/>
      <c r="R53" s="7" t="str">
        <f>IF(EDATE(January[[#This Row],[Closed Date]],1)=31,"",EDATE(January[[#This Row],[Closed Date]],1))</f>
        <v/>
      </c>
    </row>
    <row r="54" spans="1:19" x14ac:dyDescent="0.25">
      <c r="A54" s="6" t="s">
        <v>190</v>
      </c>
      <c r="B54" s="6">
        <v>75240</v>
      </c>
      <c r="E54" t="s">
        <v>276</v>
      </c>
      <c r="F54" t="s">
        <v>22</v>
      </c>
      <c r="G54">
        <v>1</v>
      </c>
      <c r="H54" t="s">
        <v>32</v>
      </c>
      <c r="I54" t="s">
        <v>34</v>
      </c>
      <c r="K54" s="7">
        <v>44568</v>
      </c>
      <c r="L54" t="s">
        <v>21</v>
      </c>
      <c r="Q54" s="7"/>
      <c r="R54" s="7" t="str">
        <f>IF(EDATE(January[[#This Row],[Closed Date]],1)=31,"",EDATE(January[[#This Row],[Closed Date]],1))</f>
        <v/>
      </c>
    </row>
    <row r="55" spans="1:19" x14ac:dyDescent="0.25">
      <c r="A55" s="6" t="s">
        <v>168</v>
      </c>
      <c r="B55" s="6">
        <v>75235</v>
      </c>
      <c r="E55" t="s">
        <v>303</v>
      </c>
      <c r="F55" t="s">
        <v>22</v>
      </c>
      <c r="G55">
        <v>4</v>
      </c>
      <c r="H55" t="s">
        <v>32</v>
      </c>
      <c r="I55" t="s">
        <v>34</v>
      </c>
      <c r="K55" s="7">
        <v>44568</v>
      </c>
      <c r="L55" t="s">
        <v>21</v>
      </c>
      <c r="Q55" s="7"/>
      <c r="R55" s="7" t="str">
        <f>IF(EDATE(January[[#This Row],[Closed Date]],1)=31,"",EDATE(January[[#This Row],[Closed Date]],1))</f>
        <v/>
      </c>
    </row>
    <row r="56" spans="1:19" x14ac:dyDescent="0.25">
      <c r="A56" s="6" t="s">
        <v>77</v>
      </c>
      <c r="B56" s="6">
        <v>75220</v>
      </c>
      <c r="E56" t="s">
        <v>307</v>
      </c>
      <c r="F56" t="s">
        <v>23</v>
      </c>
      <c r="G56">
        <v>2</v>
      </c>
      <c r="H56" t="s">
        <v>28</v>
      </c>
      <c r="I56" t="s">
        <v>33</v>
      </c>
      <c r="J56" t="s">
        <v>36</v>
      </c>
      <c r="K56" s="7">
        <v>44568</v>
      </c>
      <c r="L56" t="s">
        <v>20</v>
      </c>
      <c r="M56">
        <v>28</v>
      </c>
      <c r="N56" t="s">
        <v>55</v>
      </c>
      <c r="O56">
        <v>2</v>
      </c>
      <c r="P56">
        <v>125</v>
      </c>
      <c r="Q56" s="7">
        <v>44574</v>
      </c>
      <c r="R56" s="7">
        <f>IF(EDATE(January[[#This Row],[Closed Date]],1)=31,"",EDATE(January[[#This Row],[Closed Date]],1))</f>
        <v>44605</v>
      </c>
      <c r="S56" t="s">
        <v>20</v>
      </c>
    </row>
    <row r="57" spans="1:19" x14ac:dyDescent="0.25">
      <c r="A57" s="6" t="s">
        <v>64</v>
      </c>
      <c r="B57" s="6">
        <v>75217</v>
      </c>
      <c r="E57" t="s">
        <v>58</v>
      </c>
      <c r="F57" t="s">
        <v>22</v>
      </c>
      <c r="G57">
        <v>1</v>
      </c>
      <c r="H57" t="s">
        <v>28</v>
      </c>
      <c r="I57" t="s">
        <v>33</v>
      </c>
      <c r="J57" t="s">
        <v>42</v>
      </c>
      <c r="K57" s="7">
        <v>44568</v>
      </c>
      <c r="L57" t="s">
        <v>20</v>
      </c>
      <c r="M57">
        <v>29</v>
      </c>
      <c r="N57" t="s">
        <v>320</v>
      </c>
      <c r="O57">
        <v>2</v>
      </c>
      <c r="P57">
        <v>200</v>
      </c>
      <c r="Q57" s="7">
        <v>44574</v>
      </c>
      <c r="R57" s="7">
        <f>IF(EDATE(January[[#This Row],[Closed Date]],1)=31,"",EDATE(January[[#This Row],[Closed Date]],1))</f>
        <v>44605</v>
      </c>
      <c r="S57" t="s">
        <v>20</v>
      </c>
    </row>
    <row r="58" spans="1:19" x14ac:dyDescent="0.25">
      <c r="A58" s="6" t="s">
        <v>179</v>
      </c>
      <c r="B58" s="6">
        <v>75203</v>
      </c>
      <c r="E58" t="s">
        <v>271</v>
      </c>
      <c r="F58" t="s">
        <v>23</v>
      </c>
      <c r="G58">
        <v>5</v>
      </c>
      <c r="H58" t="s">
        <v>32</v>
      </c>
      <c r="I58" t="s">
        <v>31</v>
      </c>
      <c r="J58" t="s">
        <v>52</v>
      </c>
      <c r="K58" s="7">
        <v>44568</v>
      </c>
      <c r="L58" t="s">
        <v>20</v>
      </c>
      <c r="N58" t="s">
        <v>47</v>
      </c>
      <c r="Q58" s="7">
        <v>44568</v>
      </c>
      <c r="R58" s="7">
        <f>IF(EDATE(January[[#This Row],[Closed Date]],1)=31,"",EDATE(January[[#This Row],[Closed Date]],1))</f>
        <v>44599</v>
      </c>
      <c r="S58" t="s">
        <v>20</v>
      </c>
    </row>
    <row r="59" spans="1:19" x14ac:dyDescent="0.25">
      <c r="A59" s="6" t="s">
        <v>263</v>
      </c>
      <c r="B59" s="6">
        <v>75234</v>
      </c>
      <c r="E59" t="s">
        <v>275</v>
      </c>
      <c r="F59" t="s">
        <v>22</v>
      </c>
      <c r="G59">
        <v>2</v>
      </c>
      <c r="H59" t="s">
        <v>28</v>
      </c>
      <c r="I59" t="s">
        <v>31</v>
      </c>
      <c r="K59" s="7">
        <v>44568</v>
      </c>
      <c r="L59" t="s">
        <v>20</v>
      </c>
      <c r="Q59" s="7">
        <v>44568</v>
      </c>
      <c r="R59" s="7">
        <f>IF(EDATE(January[[#This Row],[Closed Date]],1)=31,"",EDATE(January[[#This Row],[Closed Date]],1))</f>
        <v>44599</v>
      </c>
      <c r="S59" t="s">
        <v>20</v>
      </c>
    </row>
    <row r="60" spans="1:19" x14ac:dyDescent="0.25">
      <c r="A60" s="6" t="s">
        <v>199</v>
      </c>
      <c r="B60" s="6">
        <v>75223</v>
      </c>
      <c r="E60" t="s">
        <v>268</v>
      </c>
      <c r="F60" t="s">
        <v>22</v>
      </c>
      <c r="G60">
        <v>6</v>
      </c>
      <c r="H60" t="s">
        <v>28</v>
      </c>
      <c r="I60" t="s">
        <v>31</v>
      </c>
      <c r="J60" t="s">
        <v>38</v>
      </c>
      <c r="K60" s="7">
        <v>44568</v>
      </c>
      <c r="L60" t="s">
        <v>20</v>
      </c>
      <c r="Q60" s="7">
        <v>44568</v>
      </c>
      <c r="R60" s="7">
        <f>IF(EDATE(January[[#This Row],[Closed Date]],1)=31,"",EDATE(January[[#This Row],[Closed Date]],1))</f>
        <v>44599</v>
      </c>
      <c r="S60" t="s">
        <v>21</v>
      </c>
    </row>
    <row r="61" spans="1:19" x14ac:dyDescent="0.25">
      <c r="A61" s="6" t="s">
        <v>74</v>
      </c>
      <c r="B61" s="6">
        <v>75040</v>
      </c>
      <c r="E61" t="s">
        <v>285</v>
      </c>
      <c r="F61" t="s">
        <v>22</v>
      </c>
      <c r="G61">
        <v>13</v>
      </c>
      <c r="H61" t="s">
        <v>30</v>
      </c>
      <c r="I61" t="s">
        <v>35</v>
      </c>
      <c r="K61" s="7">
        <v>44568</v>
      </c>
      <c r="L61" t="s">
        <v>20</v>
      </c>
      <c r="M61">
        <v>36</v>
      </c>
      <c r="N61" t="s">
        <v>48</v>
      </c>
      <c r="O61">
        <v>1</v>
      </c>
      <c r="P61">
        <v>250</v>
      </c>
      <c r="Q61" s="7">
        <v>44580</v>
      </c>
      <c r="R61" s="7">
        <f>IF(EDATE(January[[#This Row],[Closed Date]],1)=31,"",EDATE(January[[#This Row],[Closed Date]],1))</f>
        <v>44611</v>
      </c>
      <c r="S61" t="s">
        <v>20</v>
      </c>
    </row>
    <row r="62" spans="1:19" x14ac:dyDescent="0.25">
      <c r="A62" s="6" t="s">
        <v>224</v>
      </c>
      <c r="B62" s="6">
        <v>75225</v>
      </c>
      <c r="E62" t="s">
        <v>287</v>
      </c>
      <c r="F62" t="s">
        <v>22</v>
      </c>
      <c r="G62">
        <v>4</v>
      </c>
      <c r="H62" t="s">
        <v>28</v>
      </c>
      <c r="I62" t="s">
        <v>33</v>
      </c>
      <c r="K62" s="7">
        <v>44569</v>
      </c>
      <c r="L62" t="s">
        <v>21</v>
      </c>
      <c r="M62">
        <v>15</v>
      </c>
      <c r="Q62" s="7"/>
      <c r="R62" s="7" t="str">
        <f>IF(EDATE(January[[#This Row],[Closed Date]],1)=31,"",EDATE(January[[#This Row],[Closed Date]],1))</f>
        <v/>
      </c>
    </row>
    <row r="63" spans="1:19" x14ac:dyDescent="0.25">
      <c r="A63" s="6" t="s">
        <v>229</v>
      </c>
      <c r="B63" s="6">
        <v>75254</v>
      </c>
      <c r="E63" t="s">
        <v>279</v>
      </c>
      <c r="F63" t="s">
        <v>23</v>
      </c>
      <c r="G63">
        <v>2</v>
      </c>
      <c r="H63" t="s">
        <v>28</v>
      </c>
      <c r="I63" t="s">
        <v>33</v>
      </c>
      <c r="K63" s="7">
        <v>44569</v>
      </c>
      <c r="L63" t="s">
        <v>21</v>
      </c>
      <c r="M63">
        <v>12</v>
      </c>
      <c r="Q63" s="7"/>
      <c r="R63" s="7" t="str">
        <f>IF(EDATE(January[[#This Row],[Closed Date]],1)=31,"",EDATE(January[[#This Row],[Closed Date]],1))</f>
        <v/>
      </c>
    </row>
    <row r="64" spans="1:19" x14ac:dyDescent="0.25">
      <c r="A64" s="6" t="s">
        <v>251</v>
      </c>
      <c r="B64" s="6">
        <v>75253</v>
      </c>
      <c r="E64" t="s">
        <v>278</v>
      </c>
      <c r="F64" t="s">
        <v>22</v>
      </c>
      <c r="G64">
        <v>0.5</v>
      </c>
      <c r="H64" t="s">
        <v>29</v>
      </c>
      <c r="I64" t="s">
        <v>33</v>
      </c>
      <c r="K64" s="7">
        <v>44569</v>
      </c>
      <c r="L64" t="s">
        <v>21</v>
      </c>
      <c r="M64">
        <v>16</v>
      </c>
      <c r="Q64" s="7"/>
      <c r="R64" s="7" t="str">
        <f>IF(EDATE(January[[#This Row],[Closed Date]],1)=31,"",EDATE(January[[#This Row],[Closed Date]],1))</f>
        <v/>
      </c>
    </row>
    <row r="65" spans="1:19" x14ac:dyDescent="0.25">
      <c r="A65" s="6" t="s">
        <v>182</v>
      </c>
      <c r="B65" s="6">
        <v>75249</v>
      </c>
      <c r="E65" t="s">
        <v>277</v>
      </c>
      <c r="F65" t="s">
        <v>23</v>
      </c>
      <c r="G65">
        <v>8</v>
      </c>
      <c r="H65" t="s">
        <v>32</v>
      </c>
      <c r="I65" t="s">
        <v>34</v>
      </c>
      <c r="K65" s="7">
        <v>44569</v>
      </c>
      <c r="L65" t="s">
        <v>21</v>
      </c>
      <c r="Q65" s="7"/>
      <c r="R65" s="7" t="str">
        <f>IF(EDATE(January[[#This Row],[Closed Date]],1)=31,"",EDATE(January[[#This Row],[Closed Date]],1))</f>
        <v/>
      </c>
    </row>
    <row r="66" spans="1:19" x14ac:dyDescent="0.25">
      <c r="A66" s="6" t="s">
        <v>71</v>
      </c>
      <c r="B66" s="6">
        <v>75246</v>
      </c>
      <c r="E66" t="s">
        <v>301</v>
      </c>
      <c r="F66" t="s">
        <v>23</v>
      </c>
      <c r="G66">
        <v>10</v>
      </c>
      <c r="H66" t="s">
        <v>28</v>
      </c>
      <c r="I66" t="s">
        <v>33</v>
      </c>
      <c r="J66" t="s">
        <v>36</v>
      </c>
      <c r="K66" s="7">
        <v>44569</v>
      </c>
      <c r="L66" t="s">
        <v>20</v>
      </c>
      <c r="M66">
        <v>30</v>
      </c>
      <c r="N66" t="s">
        <v>56</v>
      </c>
      <c r="O66">
        <v>2</v>
      </c>
      <c r="P66">
        <v>125</v>
      </c>
      <c r="Q66" s="7">
        <v>44575</v>
      </c>
      <c r="R66" s="7">
        <f>IF(EDATE(January[[#This Row],[Closed Date]],1)=31,"",EDATE(January[[#This Row],[Closed Date]],1))</f>
        <v>44606</v>
      </c>
      <c r="S66" t="s">
        <v>20</v>
      </c>
    </row>
    <row r="67" spans="1:19" x14ac:dyDescent="0.25">
      <c r="A67" t="s">
        <v>261</v>
      </c>
      <c r="B67" s="6">
        <v>75235</v>
      </c>
      <c r="E67" t="s">
        <v>269</v>
      </c>
      <c r="F67" t="s">
        <v>23</v>
      </c>
      <c r="G67">
        <v>3</v>
      </c>
      <c r="H67" t="s">
        <v>28</v>
      </c>
      <c r="I67" t="s">
        <v>31</v>
      </c>
      <c r="J67" t="s">
        <v>38</v>
      </c>
      <c r="K67" s="7">
        <v>44569</v>
      </c>
      <c r="L67" t="s">
        <v>20</v>
      </c>
      <c r="Q67" s="7">
        <v>44569</v>
      </c>
      <c r="R67" s="7">
        <f>IF(EDATE(January[[#This Row],[Closed Date]],1)=31,"",EDATE(January[[#This Row],[Closed Date]],1))</f>
        <v>44600</v>
      </c>
      <c r="S67" t="s">
        <v>20</v>
      </c>
    </row>
    <row r="68" spans="1:19" x14ac:dyDescent="0.25">
      <c r="A68" t="s">
        <v>231</v>
      </c>
      <c r="B68" s="6">
        <v>75214</v>
      </c>
      <c r="E68" t="s">
        <v>315</v>
      </c>
      <c r="F68" t="s">
        <v>22</v>
      </c>
      <c r="G68">
        <v>8</v>
      </c>
      <c r="H68" t="s">
        <v>32</v>
      </c>
      <c r="I68" t="s">
        <v>31</v>
      </c>
      <c r="J68" t="s">
        <v>52</v>
      </c>
      <c r="K68" s="7">
        <v>44569</v>
      </c>
      <c r="L68" t="s">
        <v>20</v>
      </c>
      <c r="Q68" s="7">
        <v>44569</v>
      </c>
      <c r="R68" s="7">
        <f>IF(EDATE(January[[#This Row],[Closed Date]],1)=31,"",EDATE(January[[#This Row],[Closed Date]],1))</f>
        <v>44600</v>
      </c>
      <c r="S68" t="s">
        <v>20</v>
      </c>
    </row>
    <row r="69" spans="1:19" x14ac:dyDescent="0.25">
      <c r="A69" t="s">
        <v>64</v>
      </c>
      <c r="B69" s="6">
        <v>75224</v>
      </c>
      <c r="E69" t="s">
        <v>290</v>
      </c>
      <c r="F69" t="s">
        <v>22</v>
      </c>
      <c r="G69">
        <v>2</v>
      </c>
      <c r="H69" t="s">
        <v>28</v>
      </c>
      <c r="I69" t="s">
        <v>31</v>
      </c>
      <c r="K69" s="7">
        <v>44569</v>
      </c>
      <c r="L69" t="s">
        <v>20</v>
      </c>
      <c r="Q69" s="7">
        <v>44569</v>
      </c>
      <c r="R69" s="7">
        <f>IF(EDATE(January[[#This Row],[Closed Date]],1)=31,"",EDATE(January[[#This Row],[Closed Date]],1))</f>
        <v>44600</v>
      </c>
      <c r="S69" t="s">
        <v>20</v>
      </c>
    </row>
    <row r="70" spans="1:19" x14ac:dyDescent="0.25">
      <c r="A70" t="s">
        <v>262</v>
      </c>
      <c r="B70" s="6">
        <v>75247</v>
      </c>
      <c r="E70" t="s">
        <v>295</v>
      </c>
      <c r="F70" t="s">
        <v>22</v>
      </c>
      <c r="G70">
        <v>3</v>
      </c>
      <c r="H70" t="s">
        <v>28</v>
      </c>
      <c r="I70" t="s">
        <v>33</v>
      </c>
      <c r="K70" s="7">
        <v>44570</v>
      </c>
      <c r="L70" t="s">
        <v>21</v>
      </c>
      <c r="M70">
        <v>6</v>
      </c>
      <c r="Q70" s="7"/>
      <c r="R70" s="7" t="str">
        <f>IF(EDATE(January[[#This Row],[Closed Date]],1)=31,"",EDATE(January[[#This Row],[Closed Date]],1))</f>
        <v/>
      </c>
    </row>
    <row r="71" spans="1:19" x14ac:dyDescent="0.25">
      <c r="A71" t="s">
        <v>243</v>
      </c>
      <c r="B71" s="6">
        <v>75287</v>
      </c>
      <c r="E71" t="s">
        <v>277</v>
      </c>
      <c r="F71" t="s">
        <v>22</v>
      </c>
      <c r="G71">
        <v>5</v>
      </c>
      <c r="H71" t="s">
        <v>28</v>
      </c>
      <c r="I71" t="s">
        <v>33</v>
      </c>
      <c r="K71" s="7">
        <v>44570</v>
      </c>
      <c r="L71" t="s">
        <v>21</v>
      </c>
      <c r="M71">
        <v>20</v>
      </c>
      <c r="Q71" s="7"/>
      <c r="R71" s="7" t="str">
        <f>IF(EDATE(January[[#This Row],[Closed Date]],1)=31,"",EDATE(January[[#This Row],[Closed Date]],1))</f>
        <v/>
      </c>
    </row>
    <row r="72" spans="1:19" x14ac:dyDescent="0.25">
      <c r="A72" t="s">
        <v>215</v>
      </c>
      <c r="B72" s="6">
        <v>75252</v>
      </c>
      <c r="E72" t="s">
        <v>274</v>
      </c>
      <c r="F72" t="s">
        <v>23</v>
      </c>
      <c r="G72">
        <v>2</v>
      </c>
      <c r="H72" t="s">
        <v>28</v>
      </c>
      <c r="I72" t="s">
        <v>53</v>
      </c>
      <c r="K72" s="7">
        <v>44570</v>
      </c>
      <c r="L72" t="s">
        <v>21</v>
      </c>
      <c r="M72">
        <v>16</v>
      </c>
      <c r="Q72" s="7"/>
      <c r="R72" s="7" t="str">
        <f>IF(EDATE(January[[#This Row],[Closed Date]],1)=31,"",EDATE(January[[#This Row],[Closed Date]],1))</f>
        <v/>
      </c>
    </row>
    <row r="73" spans="1:19" x14ac:dyDescent="0.25">
      <c r="A73" t="s">
        <v>69</v>
      </c>
      <c r="B73" s="6">
        <v>75244</v>
      </c>
      <c r="E73" t="s">
        <v>277</v>
      </c>
      <c r="F73" t="s">
        <v>22</v>
      </c>
      <c r="G73">
        <v>1</v>
      </c>
      <c r="H73" t="s">
        <v>28</v>
      </c>
      <c r="I73" t="s">
        <v>53</v>
      </c>
      <c r="K73" s="7">
        <v>44570</v>
      </c>
      <c r="L73" t="s">
        <v>21</v>
      </c>
      <c r="M73">
        <v>19</v>
      </c>
      <c r="Q73" s="7"/>
      <c r="R73" s="7" t="str">
        <f>IF(EDATE(January[[#This Row],[Closed Date]],1)=31,"",EDATE(January[[#This Row],[Closed Date]],1))</f>
        <v/>
      </c>
    </row>
    <row r="74" spans="1:19" x14ac:dyDescent="0.25">
      <c r="A74" t="s">
        <v>159</v>
      </c>
      <c r="B74" s="6">
        <v>75235</v>
      </c>
      <c r="E74" t="s">
        <v>273</v>
      </c>
      <c r="F74" t="s">
        <v>22</v>
      </c>
      <c r="G74">
        <v>8</v>
      </c>
      <c r="H74" t="s">
        <v>28</v>
      </c>
      <c r="I74" t="s">
        <v>33</v>
      </c>
      <c r="J74" t="s">
        <v>39</v>
      </c>
      <c r="K74" s="7">
        <v>44570</v>
      </c>
      <c r="L74" t="s">
        <v>20</v>
      </c>
      <c r="M74">
        <v>25</v>
      </c>
      <c r="N74" t="s">
        <v>45</v>
      </c>
      <c r="O74">
        <v>1</v>
      </c>
      <c r="P74">
        <v>400</v>
      </c>
      <c r="Q74" s="7">
        <v>44576</v>
      </c>
      <c r="R74" s="7">
        <f>IF(EDATE(January[[#This Row],[Closed Date]],1)=31,"",EDATE(January[[#This Row],[Closed Date]],1))</f>
        <v>44607</v>
      </c>
      <c r="S74" t="s">
        <v>20</v>
      </c>
    </row>
    <row r="75" spans="1:19" x14ac:dyDescent="0.25">
      <c r="A75" t="s">
        <v>84</v>
      </c>
      <c r="B75" s="6">
        <v>75238</v>
      </c>
      <c r="E75" t="s">
        <v>303</v>
      </c>
      <c r="F75" t="s">
        <v>23</v>
      </c>
      <c r="G75">
        <v>16</v>
      </c>
      <c r="H75" t="s">
        <v>28</v>
      </c>
      <c r="I75" t="s">
        <v>31</v>
      </c>
      <c r="J75" t="s">
        <v>40</v>
      </c>
      <c r="K75" s="7">
        <v>44570</v>
      </c>
      <c r="L75" t="s">
        <v>20</v>
      </c>
      <c r="Q75" s="7">
        <v>44570</v>
      </c>
      <c r="R75" s="7">
        <f>IF(EDATE(January[[#This Row],[Closed Date]],1)=31,"",EDATE(January[[#This Row],[Closed Date]],1))</f>
        <v>44601</v>
      </c>
      <c r="S75" t="s">
        <v>20</v>
      </c>
    </row>
    <row r="76" spans="1:19" x14ac:dyDescent="0.25">
      <c r="A76" t="s">
        <v>239</v>
      </c>
      <c r="B76" s="6">
        <v>75234</v>
      </c>
      <c r="E76" t="s">
        <v>267</v>
      </c>
      <c r="F76" t="s">
        <v>23</v>
      </c>
      <c r="G76">
        <v>0.75</v>
      </c>
      <c r="H76" t="s">
        <v>28</v>
      </c>
      <c r="I76" t="s">
        <v>31</v>
      </c>
      <c r="K76" s="7">
        <v>44570</v>
      </c>
      <c r="L76" t="s">
        <v>20</v>
      </c>
      <c r="Q76" s="7">
        <v>44570</v>
      </c>
      <c r="R76" s="7">
        <f>IF(EDATE(January[[#This Row],[Closed Date]],1)=31,"",EDATE(January[[#This Row],[Closed Date]],1))</f>
        <v>44601</v>
      </c>
      <c r="S76" t="s">
        <v>20</v>
      </c>
    </row>
    <row r="77" spans="1:19" x14ac:dyDescent="0.25">
      <c r="A77" t="s">
        <v>261</v>
      </c>
      <c r="B77" s="6">
        <v>75232</v>
      </c>
      <c r="E77" t="s">
        <v>288</v>
      </c>
      <c r="F77" t="s">
        <v>22</v>
      </c>
      <c r="G77">
        <v>7</v>
      </c>
      <c r="H77" t="s">
        <v>28</v>
      </c>
      <c r="I77" t="s">
        <v>31</v>
      </c>
      <c r="K77" s="7">
        <v>44570</v>
      </c>
      <c r="L77" t="s">
        <v>20</v>
      </c>
      <c r="Q77" s="7">
        <v>44570</v>
      </c>
      <c r="R77" s="7">
        <f>IF(EDATE(January[[#This Row],[Closed Date]],1)=31,"",EDATE(January[[#This Row],[Closed Date]],1))</f>
        <v>44601</v>
      </c>
      <c r="S77" t="s">
        <v>20</v>
      </c>
    </row>
    <row r="78" spans="1:19" x14ac:dyDescent="0.25">
      <c r="A78" t="s">
        <v>244</v>
      </c>
      <c r="B78" s="6">
        <v>75240</v>
      </c>
      <c r="E78" t="s">
        <v>319</v>
      </c>
      <c r="F78" t="s">
        <v>23</v>
      </c>
      <c r="G78">
        <v>5</v>
      </c>
      <c r="H78" t="s">
        <v>28</v>
      </c>
      <c r="I78" t="s">
        <v>33</v>
      </c>
      <c r="K78" s="7">
        <v>44571</v>
      </c>
      <c r="L78" t="s">
        <v>21</v>
      </c>
      <c r="M78">
        <v>14</v>
      </c>
      <c r="Q78" s="7"/>
      <c r="R78" s="7" t="str">
        <f>IF(EDATE(January[[#This Row],[Closed Date]],1)=31,"",EDATE(January[[#This Row],[Closed Date]],1))</f>
        <v/>
      </c>
    </row>
    <row r="79" spans="1:19" x14ac:dyDescent="0.25">
      <c r="A79" t="s">
        <v>70</v>
      </c>
      <c r="B79" s="6">
        <v>75231</v>
      </c>
      <c r="E79" t="s">
        <v>267</v>
      </c>
      <c r="F79" t="s">
        <v>23</v>
      </c>
      <c r="G79">
        <v>11</v>
      </c>
      <c r="H79" t="s">
        <v>28</v>
      </c>
      <c r="I79" t="s">
        <v>33</v>
      </c>
      <c r="K79" s="7">
        <v>44571</v>
      </c>
      <c r="L79" t="s">
        <v>21</v>
      </c>
      <c r="M79">
        <v>8</v>
      </c>
      <c r="Q79" s="7"/>
      <c r="R79" s="7" t="str">
        <f>IF(EDATE(January[[#This Row],[Closed Date]],1)=31,"",EDATE(January[[#This Row],[Closed Date]],1))</f>
        <v/>
      </c>
    </row>
    <row r="80" spans="1:19" x14ac:dyDescent="0.25">
      <c r="A80" t="s">
        <v>259</v>
      </c>
      <c r="B80" s="6">
        <v>75214</v>
      </c>
      <c r="E80" t="s">
        <v>276</v>
      </c>
      <c r="F80" t="s">
        <v>23</v>
      </c>
      <c r="G80">
        <v>4</v>
      </c>
      <c r="H80" t="s">
        <v>30</v>
      </c>
      <c r="I80" t="s">
        <v>34</v>
      </c>
      <c r="K80" s="7">
        <v>44571</v>
      </c>
      <c r="L80" t="s">
        <v>21</v>
      </c>
      <c r="Q80" s="7"/>
      <c r="R80" s="7" t="str">
        <f>IF(EDATE(January[[#This Row],[Closed Date]],1)=31,"",EDATE(January[[#This Row],[Closed Date]],1))</f>
        <v/>
      </c>
    </row>
    <row r="81" spans="1:19" x14ac:dyDescent="0.25">
      <c r="A81" t="s">
        <v>90</v>
      </c>
      <c r="B81" s="6">
        <v>75251</v>
      </c>
      <c r="E81" t="s">
        <v>281</v>
      </c>
      <c r="F81" t="s">
        <v>22</v>
      </c>
      <c r="G81">
        <v>3</v>
      </c>
      <c r="H81" t="s">
        <v>28</v>
      </c>
      <c r="I81" t="s">
        <v>53</v>
      </c>
      <c r="K81" s="7">
        <v>44571</v>
      </c>
      <c r="L81" t="s">
        <v>21</v>
      </c>
      <c r="M81">
        <v>14</v>
      </c>
      <c r="Q81" s="7"/>
      <c r="R81" s="7" t="str">
        <f>IF(EDATE(January[[#This Row],[Closed Date]],1)=31,"",EDATE(January[[#This Row],[Closed Date]],1))</f>
        <v/>
      </c>
    </row>
    <row r="82" spans="1:19" x14ac:dyDescent="0.25">
      <c r="A82" t="s">
        <v>124</v>
      </c>
      <c r="B82" s="6">
        <v>75220</v>
      </c>
      <c r="E82" t="s">
        <v>283</v>
      </c>
      <c r="F82" t="s">
        <v>22</v>
      </c>
      <c r="G82">
        <v>8</v>
      </c>
      <c r="H82" t="s">
        <v>28</v>
      </c>
      <c r="I82" t="s">
        <v>53</v>
      </c>
      <c r="K82" s="7">
        <v>44571</v>
      </c>
      <c r="L82" t="s">
        <v>21</v>
      </c>
      <c r="M82">
        <v>19</v>
      </c>
      <c r="Q82" s="7"/>
      <c r="R82" s="7" t="str">
        <f>IF(EDATE(January[[#This Row],[Closed Date]],1)=31,"",EDATE(January[[#This Row],[Closed Date]],1))</f>
        <v/>
      </c>
    </row>
    <row r="83" spans="1:19" x14ac:dyDescent="0.25">
      <c r="A83" t="s">
        <v>85</v>
      </c>
      <c r="B83" s="6">
        <v>75237</v>
      </c>
      <c r="E83" t="s">
        <v>296</v>
      </c>
      <c r="F83" t="s">
        <v>23</v>
      </c>
      <c r="G83">
        <v>3</v>
      </c>
      <c r="H83" t="s">
        <v>28</v>
      </c>
      <c r="I83" t="s">
        <v>33</v>
      </c>
      <c r="J83" t="s">
        <v>38</v>
      </c>
      <c r="K83" s="7">
        <v>44571</v>
      </c>
      <c r="L83" t="s">
        <v>20</v>
      </c>
      <c r="M83">
        <v>28</v>
      </c>
      <c r="N83" t="s">
        <v>55</v>
      </c>
      <c r="O83">
        <v>3</v>
      </c>
      <c r="P83">
        <v>86</v>
      </c>
      <c r="Q83" s="7">
        <v>44577</v>
      </c>
      <c r="R83" s="7">
        <f>IF(EDATE(January[[#This Row],[Closed Date]],1)=31,"",EDATE(January[[#This Row],[Closed Date]],1))</f>
        <v>44608</v>
      </c>
      <c r="S83" t="s">
        <v>20</v>
      </c>
    </row>
    <row r="84" spans="1:19" x14ac:dyDescent="0.25">
      <c r="A84" t="s">
        <v>185</v>
      </c>
      <c r="B84" s="6">
        <v>75201</v>
      </c>
      <c r="E84" t="s">
        <v>272</v>
      </c>
      <c r="F84" t="s">
        <v>22</v>
      </c>
      <c r="G84">
        <v>7</v>
      </c>
      <c r="H84" t="s">
        <v>28</v>
      </c>
      <c r="I84" t="s">
        <v>33</v>
      </c>
      <c r="J84" t="s">
        <v>40</v>
      </c>
      <c r="K84" s="7">
        <v>44571</v>
      </c>
      <c r="L84" t="s">
        <v>20</v>
      </c>
      <c r="M84">
        <v>29</v>
      </c>
      <c r="N84" t="s">
        <v>46</v>
      </c>
      <c r="O84">
        <v>2</v>
      </c>
      <c r="P84">
        <v>400</v>
      </c>
      <c r="Q84" s="7">
        <v>44577</v>
      </c>
      <c r="R84" s="7">
        <f>IF(EDATE(January[[#This Row],[Closed Date]],1)=31,"",EDATE(January[[#This Row],[Closed Date]],1))</f>
        <v>44608</v>
      </c>
      <c r="S84" t="s">
        <v>20</v>
      </c>
    </row>
    <row r="85" spans="1:19" x14ac:dyDescent="0.25">
      <c r="A85" t="s">
        <v>246</v>
      </c>
      <c r="B85" s="6">
        <v>75249</v>
      </c>
      <c r="E85" t="s">
        <v>267</v>
      </c>
      <c r="F85" t="s">
        <v>23</v>
      </c>
      <c r="G85">
        <v>4</v>
      </c>
      <c r="H85" t="s">
        <v>28</v>
      </c>
      <c r="I85" t="s">
        <v>31</v>
      </c>
      <c r="K85" s="7">
        <v>44571</v>
      </c>
      <c r="L85" t="s">
        <v>20</v>
      </c>
      <c r="Q85" s="7">
        <v>44571</v>
      </c>
      <c r="R85" s="7">
        <f>IF(EDATE(January[[#This Row],[Closed Date]],1)=31,"",EDATE(January[[#This Row],[Closed Date]],1))</f>
        <v>44602</v>
      </c>
      <c r="S85" t="s">
        <v>20</v>
      </c>
    </row>
    <row r="86" spans="1:19" x14ac:dyDescent="0.25">
      <c r="A86" t="s">
        <v>78</v>
      </c>
      <c r="B86" s="6">
        <v>75203</v>
      </c>
      <c r="E86" t="s">
        <v>279</v>
      </c>
      <c r="F86" t="s">
        <v>23</v>
      </c>
      <c r="G86">
        <v>0.5</v>
      </c>
      <c r="H86" t="s">
        <v>28</v>
      </c>
      <c r="I86" t="s">
        <v>33</v>
      </c>
      <c r="K86" s="7">
        <v>44572</v>
      </c>
      <c r="L86" t="s">
        <v>21</v>
      </c>
      <c r="M86">
        <v>16</v>
      </c>
      <c r="Q86" s="7"/>
      <c r="R86" s="7" t="str">
        <f>IF(EDATE(January[[#This Row],[Closed Date]],1)=31,"",EDATE(January[[#This Row],[Closed Date]],1))</f>
        <v/>
      </c>
    </row>
    <row r="87" spans="1:19" x14ac:dyDescent="0.25">
      <c r="A87" t="s">
        <v>183</v>
      </c>
      <c r="B87" s="6">
        <v>75252</v>
      </c>
      <c r="E87" t="s">
        <v>297</v>
      </c>
      <c r="F87" t="s">
        <v>23</v>
      </c>
      <c r="G87">
        <v>4</v>
      </c>
      <c r="H87" t="s">
        <v>29</v>
      </c>
      <c r="I87" t="s">
        <v>33</v>
      </c>
      <c r="K87" s="7">
        <v>44572</v>
      </c>
      <c r="L87" t="s">
        <v>21</v>
      </c>
      <c r="M87">
        <v>21</v>
      </c>
      <c r="Q87" s="7"/>
      <c r="R87" s="7" t="str">
        <f>IF(EDATE(January[[#This Row],[Closed Date]],1)=31,"",EDATE(January[[#This Row],[Closed Date]],1))</f>
        <v/>
      </c>
    </row>
    <row r="88" spans="1:19" x14ac:dyDescent="0.25">
      <c r="A88" t="s">
        <v>255</v>
      </c>
      <c r="B88" s="6">
        <v>75225</v>
      </c>
      <c r="E88" t="s">
        <v>290</v>
      </c>
      <c r="F88" t="s">
        <v>22</v>
      </c>
      <c r="G88">
        <v>2</v>
      </c>
      <c r="H88" t="s">
        <v>30</v>
      </c>
      <c r="I88" t="s">
        <v>35</v>
      </c>
      <c r="K88" s="7">
        <v>44572</v>
      </c>
      <c r="L88" t="s">
        <v>21</v>
      </c>
      <c r="M88">
        <v>32</v>
      </c>
      <c r="Q88" s="7"/>
      <c r="R88" s="7" t="str">
        <f>IF(EDATE(January[[#This Row],[Closed Date]],1)=31,"",EDATE(January[[#This Row],[Closed Date]],1))</f>
        <v/>
      </c>
    </row>
    <row r="89" spans="1:19" x14ac:dyDescent="0.25">
      <c r="A89" t="s">
        <v>71</v>
      </c>
      <c r="B89" s="6">
        <v>75201</v>
      </c>
      <c r="E89" t="s">
        <v>279</v>
      </c>
      <c r="F89" t="s">
        <v>22</v>
      </c>
      <c r="G89">
        <v>8</v>
      </c>
      <c r="H89" t="s">
        <v>30</v>
      </c>
      <c r="I89" t="s">
        <v>35</v>
      </c>
      <c r="K89" s="7">
        <v>44572</v>
      </c>
      <c r="L89" t="s">
        <v>21</v>
      </c>
      <c r="M89">
        <v>33</v>
      </c>
      <c r="Q89" s="7"/>
      <c r="R89" s="7" t="str">
        <f>IF(EDATE(January[[#This Row],[Closed Date]],1)=31,"",EDATE(January[[#This Row],[Closed Date]],1))</f>
        <v/>
      </c>
    </row>
    <row r="90" spans="1:19" x14ac:dyDescent="0.25">
      <c r="A90" t="s">
        <v>260</v>
      </c>
      <c r="B90" s="6">
        <v>75201</v>
      </c>
      <c r="E90" t="s">
        <v>293</v>
      </c>
      <c r="F90" t="s">
        <v>22</v>
      </c>
      <c r="G90">
        <v>4</v>
      </c>
      <c r="H90" t="s">
        <v>28</v>
      </c>
      <c r="I90" t="s">
        <v>31</v>
      </c>
      <c r="K90" s="7">
        <v>44572</v>
      </c>
      <c r="L90" t="s">
        <v>20</v>
      </c>
      <c r="Q90" s="7">
        <v>44572</v>
      </c>
      <c r="R90" s="7">
        <f>IF(EDATE(January[[#This Row],[Closed Date]],1)=31,"",EDATE(January[[#This Row],[Closed Date]],1))</f>
        <v>44603</v>
      </c>
      <c r="S90" t="s">
        <v>20</v>
      </c>
    </row>
    <row r="91" spans="1:19" x14ac:dyDescent="0.25">
      <c r="A91" t="s">
        <v>172</v>
      </c>
      <c r="B91" s="6">
        <v>75212</v>
      </c>
      <c r="E91" t="s">
        <v>291</v>
      </c>
      <c r="F91" t="s">
        <v>22</v>
      </c>
      <c r="G91">
        <v>11</v>
      </c>
      <c r="H91" t="s">
        <v>32</v>
      </c>
      <c r="I91" t="s">
        <v>31</v>
      </c>
      <c r="J91" t="s">
        <v>52</v>
      </c>
      <c r="K91" s="7">
        <v>44572</v>
      </c>
      <c r="L91" t="s">
        <v>20</v>
      </c>
      <c r="Q91" s="7">
        <v>44572</v>
      </c>
      <c r="R91" s="7">
        <f>IF(EDATE(January[[#This Row],[Closed Date]],1)=31,"",EDATE(January[[#This Row],[Closed Date]],1))</f>
        <v>44603</v>
      </c>
      <c r="S91" t="s">
        <v>20</v>
      </c>
    </row>
    <row r="92" spans="1:19" x14ac:dyDescent="0.25">
      <c r="A92" t="s">
        <v>96</v>
      </c>
      <c r="B92" s="6">
        <v>75232</v>
      </c>
      <c r="E92" t="s">
        <v>279</v>
      </c>
      <c r="F92" t="s">
        <v>23</v>
      </c>
      <c r="G92">
        <v>0.5</v>
      </c>
      <c r="H92" t="s">
        <v>32</v>
      </c>
      <c r="I92" t="s">
        <v>34</v>
      </c>
      <c r="K92" s="7">
        <v>44572</v>
      </c>
      <c r="L92" t="s">
        <v>20</v>
      </c>
      <c r="N92" t="s">
        <v>47</v>
      </c>
      <c r="Q92" s="7">
        <v>44576</v>
      </c>
      <c r="R92" s="7">
        <f>IF(EDATE(January[[#This Row],[Closed Date]],1)=31,"",EDATE(January[[#This Row],[Closed Date]],1))</f>
        <v>44607</v>
      </c>
      <c r="S92" t="s">
        <v>20</v>
      </c>
    </row>
    <row r="93" spans="1:19" x14ac:dyDescent="0.25">
      <c r="A93" t="s">
        <v>82</v>
      </c>
      <c r="B93" s="6">
        <v>75253</v>
      </c>
      <c r="E93" t="s">
        <v>287</v>
      </c>
      <c r="F93" t="s">
        <v>23</v>
      </c>
      <c r="G93">
        <v>10</v>
      </c>
      <c r="H93" t="s">
        <v>32</v>
      </c>
      <c r="I93" t="s">
        <v>53</v>
      </c>
      <c r="K93" s="7">
        <v>44572</v>
      </c>
      <c r="L93" t="s">
        <v>20</v>
      </c>
      <c r="M93">
        <v>32</v>
      </c>
      <c r="N93" t="s">
        <v>54</v>
      </c>
      <c r="O93">
        <v>3</v>
      </c>
      <c r="P93">
        <v>60</v>
      </c>
      <c r="Q93" s="7">
        <v>44578</v>
      </c>
      <c r="R93" s="7">
        <f>IF(EDATE(January[[#This Row],[Closed Date]],1)=31,"",EDATE(January[[#This Row],[Closed Date]],1))</f>
        <v>44609</v>
      </c>
      <c r="S93" t="s">
        <v>20</v>
      </c>
    </row>
    <row r="94" spans="1:19" x14ac:dyDescent="0.25">
      <c r="A94" t="s">
        <v>94</v>
      </c>
      <c r="B94" s="6">
        <v>75249</v>
      </c>
      <c r="E94" t="s">
        <v>280</v>
      </c>
      <c r="F94" t="s">
        <v>23</v>
      </c>
      <c r="G94">
        <v>6</v>
      </c>
      <c r="H94" t="s">
        <v>28</v>
      </c>
      <c r="I94" t="s">
        <v>33</v>
      </c>
      <c r="K94" s="7">
        <v>44573</v>
      </c>
      <c r="L94" t="s">
        <v>21</v>
      </c>
      <c r="M94">
        <v>8</v>
      </c>
      <c r="Q94" s="7"/>
      <c r="R94" s="7" t="str">
        <f>IF(EDATE(January[[#This Row],[Closed Date]],1)=31,"",EDATE(January[[#This Row],[Closed Date]],1))</f>
        <v/>
      </c>
    </row>
    <row r="95" spans="1:19" x14ac:dyDescent="0.25">
      <c r="A95" t="s">
        <v>181</v>
      </c>
      <c r="B95" s="6">
        <v>75241</v>
      </c>
      <c r="E95" t="s">
        <v>278</v>
      </c>
      <c r="F95" t="s">
        <v>23</v>
      </c>
      <c r="G95">
        <v>3</v>
      </c>
      <c r="H95" t="s">
        <v>32</v>
      </c>
      <c r="I95" t="s">
        <v>34</v>
      </c>
      <c r="K95" s="7">
        <v>44573</v>
      </c>
      <c r="L95" t="s">
        <v>21</v>
      </c>
      <c r="Q95" s="7"/>
      <c r="R95" s="7" t="str">
        <f>IF(EDATE(January[[#This Row],[Closed Date]],1)=31,"",EDATE(January[[#This Row],[Closed Date]],1))</f>
        <v/>
      </c>
    </row>
    <row r="96" spans="1:19" x14ac:dyDescent="0.25">
      <c r="A96" t="s">
        <v>62</v>
      </c>
      <c r="B96" s="6">
        <v>75251</v>
      </c>
      <c r="E96" t="s">
        <v>290</v>
      </c>
      <c r="F96" t="s">
        <v>22</v>
      </c>
      <c r="G96">
        <v>1</v>
      </c>
      <c r="H96" t="s">
        <v>28</v>
      </c>
      <c r="I96" t="s">
        <v>53</v>
      </c>
      <c r="K96" s="7">
        <v>44573</v>
      </c>
      <c r="L96" t="s">
        <v>21</v>
      </c>
      <c r="M96">
        <v>24</v>
      </c>
      <c r="Q96" s="7"/>
      <c r="R96" s="7" t="str">
        <f>IF(EDATE(January[[#This Row],[Closed Date]],1)=31,"",EDATE(January[[#This Row],[Closed Date]],1))</f>
        <v/>
      </c>
    </row>
    <row r="97" spans="1:19" x14ac:dyDescent="0.25">
      <c r="A97" t="s">
        <v>98</v>
      </c>
      <c r="B97" s="6">
        <v>75220</v>
      </c>
      <c r="E97" t="s">
        <v>290</v>
      </c>
      <c r="F97" t="s">
        <v>22</v>
      </c>
      <c r="G97">
        <v>4</v>
      </c>
      <c r="H97" t="s">
        <v>28</v>
      </c>
      <c r="I97" t="s">
        <v>33</v>
      </c>
      <c r="J97" t="s">
        <v>36</v>
      </c>
      <c r="K97" s="7">
        <v>44573</v>
      </c>
      <c r="L97" t="s">
        <v>20</v>
      </c>
      <c r="M97">
        <v>35</v>
      </c>
      <c r="N97" t="s">
        <v>56</v>
      </c>
      <c r="O97">
        <v>3</v>
      </c>
      <c r="P97">
        <v>135</v>
      </c>
      <c r="Q97" s="7">
        <v>44579</v>
      </c>
      <c r="R97" s="7">
        <f>IF(EDATE(January[[#This Row],[Closed Date]],1)=31,"",EDATE(January[[#This Row],[Closed Date]],1))</f>
        <v>44610</v>
      </c>
      <c r="S97" t="s">
        <v>21</v>
      </c>
    </row>
    <row r="98" spans="1:19" x14ac:dyDescent="0.25">
      <c r="A98" t="s">
        <v>87</v>
      </c>
      <c r="B98" s="6">
        <v>75240</v>
      </c>
      <c r="E98" t="s">
        <v>318</v>
      </c>
      <c r="F98" t="s">
        <v>23</v>
      </c>
      <c r="G98">
        <v>3</v>
      </c>
      <c r="H98" t="s">
        <v>28</v>
      </c>
      <c r="I98" t="s">
        <v>33</v>
      </c>
      <c r="J98" t="s">
        <v>40</v>
      </c>
      <c r="K98" s="7">
        <v>44573</v>
      </c>
      <c r="L98" t="s">
        <v>20</v>
      </c>
      <c r="M98">
        <v>31</v>
      </c>
      <c r="N98" t="s">
        <v>46</v>
      </c>
      <c r="O98">
        <v>3</v>
      </c>
      <c r="P98">
        <v>500</v>
      </c>
      <c r="Q98" s="7">
        <v>44579</v>
      </c>
      <c r="R98" s="7">
        <f>IF(EDATE(January[[#This Row],[Closed Date]],1)=31,"",EDATE(January[[#This Row],[Closed Date]],1))</f>
        <v>44610</v>
      </c>
      <c r="S98" t="s">
        <v>20</v>
      </c>
    </row>
    <row r="99" spans="1:19" x14ac:dyDescent="0.25">
      <c r="A99" t="s">
        <v>247</v>
      </c>
      <c r="B99" s="6">
        <v>75240</v>
      </c>
      <c r="E99" t="s">
        <v>313</v>
      </c>
      <c r="F99" t="s">
        <v>22</v>
      </c>
      <c r="G99">
        <v>1</v>
      </c>
      <c r="H99" t="s">
        <v>28</v>
      </c>
      <c r="I99" t="s">
        <v>31</v>
      </c>
      <c r="J99" t="s">
        <v>41</v>
      </c>
      <c r="K99" s="7">
        <v>44573</v>
      </c>
      <c r="L99" t="s">
        <v>20</v>
      </c>
      <c r="Q99" s="7">
        <v>44573</v>
      </c>
      <c r="R99" s="7">
        <f>IF(EDATE(January[[#This Row],[Closed Date]],1)=31,"",EDATE(January[[#This Row],[Closed Date]],1))</f>
        <v>44604</v>
      </c>
      <c r="S99" t="s">
        <v>20</v>
      </c>
    </row>
    <row r="100" spans="1:19" x14ac:dyDescent="0.25">
      <c r="A100" t="s">
        <v>160</v>
      </c>
      <c r="B100" s="6">
        <v>75247</v>
      </c>
      <c r="E100" t="s">
        <v>271</v>
      </c>
      <c r="F100" t="s">
        <v>23</v>
      </c>
      <c r="G100">
        <v>1</v>
      </c>
      <c r="H100" t="s">
        <v>28</v>
      </c>
      <c r="I100" t="s">
        <v>31</v>
      </c>
      <c r="J100" t="s">
        <v>44</v>
      </c>
      <c r="K100" s="7">
        <v>44573</v>
      </c>
      <c r="L100" t="s">
        <v>20</v>
      </c>
      <c r="Q100" s="7">
        <v>44573</v>
      </c>
      <c r="R100" s="7">
        <f>IF(EDATE(January[[#This Row],[Closed Date]],1)=31,"",EDATE(January[[#This Row],[Closed Date]],1))</f>
        <v>44604</v>
      </c>
      <c r="S100" t="s">
        <v>20</v>
      </c>
    </row>
    <row r="101" spans="1:19" x14ac:dyDescent="0.25">
      <c r="A101" t="s">
        <v>221</v>
      </c>
      <c r="B101" s="6">
        <v>75235</v>
      </c>
      <c r="E101" t="s">
        <v>283</v>
      </c>
      <c r="F101" t="s">
        <v>22</v>
      </c>
      <c r="G101">
        <v>7</v>
      </c>
      <c r="H101" t="s">
        <v>30</v>
      </c>
      <c r="I101" t="s">
        <v>31</v>
      </c>
      <c r="J101" t="s">
        <v>38</v>
      </c>
      <c r="K101" s="7">
        <v>44573</v>
      </c>
      <c r="L101" t="s">
        <v>20</v>
      </c>
      <c r="Q101" s="7">
        <v>44573</v>
      </c>
      <c r="R101" s="7">
        <f>IF(EDATE(January[[#This Row],[Closed Date]],1)=31,"",EDATE(January[[#This Row],[Closed Date]],1))</f>
        <v>44604</v>
      </c>
      <c r="S101" t="s">
        <v>20</v>
      </c>
    </row>
    <row r="102" spans="1:19" x14ac:dyDescent="0.25">
      <c r="A102" t="s">
        <v>102</v>
      </c>
      <c r="B102" s="6">
        <v>75211</v>
      </c>
      <c r="E102" t="s">
        <v>297</v>
      </c>
      <c r="F102" t="s">
        <v>22</v>
      </c>
      <c r="G102">
        <v>5</v>
      </c>
      <c r="H102" t="s">
        <v>28</v>
      </c>
      <c r="I102" t="s">
        <v>33</v>
      </c>
      <c r="K102" s="7">
        <v>44574</v>
      </c>
      <c r="L102" t="s">
        <v>21</v>
      </c>
      <c r="M102">
        <v>15</v>
      </c>
      <c r="Q102" s="7"/>
      <c r="R102" s="7" t="str">
        <f>IF(EDATE(January[[#This Row],[Closed Date]],1)=31,"",EDATE(January[[#This Row],[Closed Date]],1))</f>
        <v/>
      </c>
    </row>
    <row r="103" spans="1:19" x14ac:dyDescent="0.25">
      <c r="A103" t="s">
        <v>104</v>
      </c>
      <c r="B103" s="6">
        <v>75232</v>
      </c>
      <c r="E103" t="s">
        <v>270</v>
      </c>
      <c r="F103" t="s">
        <v>23</v>
      </c>
      <c r="G103">
        <v>8</v>
      </c>
      <c r="H103" t="s">
        <v>28</v>
      </c>
      <c r="I103" t="s">
        <v>33</v>
      </c>
      <c r="K103" s="7">
        <v>44574</v>
      </c>
      <c r="L103" t="s">
        <v>21</v>
      </c>
      <c r="M103">
        <v>14</v>
      </c>
      <c r="Q103" s="7"/>
      <c r="R103" s="7" t="str">
        <f>IF(EDATE(January[[#This Row],[Closed Date]],1)=31,"",EDATE(January[[#This Row],[Closed Date]],1))</f>
        <v/>
      </c>
    </row>
    <row r="104" spans="1:19" x14ac:dyDescent="0.25">
      <c r="A104" t="s">
        <v>61</v>
      </c>
      <c r="B104" s="6">
        <v>75220</v>
      </c>
      <c r="E104" t="s">
        <v>268</v>
      </c>
      <c r="F104" t="s">
        <v>22</v>
      </c>
      <c r="G104">
        <v>6</v>
      </c>
      <c r="H104" t="s">
        <v>28</v>
      </c>
      <c r="I104" t="s">
        <v>33</v>
      </c>
      <c r="K104" s="7">
        <v>44574</v>
      </c>
      <c r="L104" t="s">
        <v>21</v>
      </c>
      <c r="M104">
        <v>20</v>
      </c>
      <c r="Q104" s="7"/>
      <c r="R104" s="7" t="str">
        <f>IF(EDATE(January[[#This Row],[Closed Date]],1)=31,"",EDATE(January[[#This Row],[Closed Date]],1))</f>
        <v/>
      </c>
    </row>
    <row r="105" spans="1:19" x14ac:dyDescent="0.25">
      <c r="A105" t="s">
        <v>198</v>
      </c>
      <c r="B105" s="6">
        <v>75203</v>
      </c>
      <c r="E105" t="s">
        <v>287</v>
      </c>
      <c r="F105" t="s">
        <v>22</v>
      </c>
      <c r="G105">
        <v>8</v>
      </c>
      <c r="H105" t="s">
        <v>28</v>
      </c>
      <c r="I105" t="s">
        <v>33</v>
      </c>
      <c r="K105" s="7">
        <v>44574</v>
      </c>
      <c r="L105" t="s">
        <v>21</v>
      </c>
      <c r="M105">
        <v>16</v>
      </c>
      <c r="Q105" s="7"/>
      <c r="R105" s="7" t="str">
        <f>IF(EDATE(January[[#This Row],[Closed Date]],1)=31,"",EDATE(January[[#This Row],[Closed Date]],1))</f>
        <v/>
      </c>
    </row>
    <row r="106" spans="1:19" x14ac:dyDescent="0.25">
      <c r="A106" t="s">
        <v>77</v>
      </c>
      <c r="B106" s="6">
        <v>75215</v>
      </c>
      <c r="E106" t="s">
        <v>289</v>
      </c>
      <c r="F106" t="s">
        <v>23</v>
      </c>
      <c r="G106">
        <v>1</v>
      </c>
      <c r="H106" t="s">
        <v>28</v>
      </c>
      <c r="I106" t="s">
        <v>53</v>
      </c>
      <c r="K106" s="7">
        <v>44574</v>
      </c>
      <c r="L106" t="s">
        <v>21</v>
      </c>
      <c r="M106">
        <v>25</v>
      </c>
      <c r="Q106" s="7"/>
      <c r="R106" s="7" t="str">
        <f>IF(EDATE(January[[#This Row],[Closed Date]],1)=31,"",EDATE(January[[#This Row],[Closed Date]],1))</f>
        <v/>
      </c>
    </row>
    <row r="107" spans="1:19" x14ac:dyDescent="0.25">
      <c r="A107" t="s">
        <v>82</v>
      </c>
      <c r="B107" s="6">
        <v>75211</v>
      </c>
      <c r="E107" t="s">
        <v>279</v>
      </c>
      <c r="F107" t="s">
        <v>22</v>
      </c>
      <c r="G107">
        <v>4</v>
      </c>
      <c r="H107" t="s">
        <v>28</v>
      </c>
      <c r="I107" t="s">
        <v>53</v>
      </c>
      <c r="K107" s="7">
        <v>44574</v>
      </c>
      <c r="L107" t="s">
        <v>21</v>
      </c>
      <c r="M107">
        <v>28</v>
      </c>
      <c r="Q107" s="7"/>
      <c r="R107" s="7" t="str">
        <f>IF(EDATE(January[[#This Row],[Closed Date]],1)=31,"",EDATE(January[[#This Row],[Closed Date]],1))</f>
        <v/>
      </c>
    </row>
    <row r="108" spans="1:19" x14ac:dyDescent="0.25">
      <c r="A108" t="s">
        <v>65</v>
      </c>
      <c r="B108" s="6">
        <v>75229</v>
      </c>
      <c r="E108" t="s">
        <v>290</v>
      </c>
      <c r="F108" t="s">
        <v>23</v>
      </c>
      <c r="G108">
        <v>4</v>
      </c>
      <c r="H108" t="s">
        <v>28</v>
      </c>
      <c r="I108" t="s">
        <v>33</v>
      </c>
      <c r="J108" t="s">
        <v>36</v>
      </c>
      <c r="K108" s="7">
        <v>44574</v>
      </c>
      <c r="L108" t="s">
        <v>20</v>
      </c>
      <c r="M108">
        <v>34</v>
      </c>
      <c r="N108" t="s">
        <v>55</v>
      </c>
      <c r="O108">
        <v>4</v>
      </c>
      <c r="P108">
        <v>125</v>
      </c>
      <c r="Q108" s="7">
        <v>44582</v>
      </c>
      <c r="R108" s="7">
        <f>IF(EDATE(January[[#This Row],[Closed Date]],1)=31,"",EDATE(January[[#This Row],[Closed Date]],1))</f>
        <v>44613</v>
      </c>
      <c r="S108" t="s">
        <v>20</v>
      </c>
    </row>
    <row r="109" spans="1:19" x14ac:dyDescent="0.25">
      <c r="A109" t="s">
        <v>254</v>
      </c>
      <c r="B109" s="6">
        <v>75208</v>
      </c>
      <c r="E109" t="s">
        <v>281</v>
      </c>
      <c r="F109" t="s">
        <v>25</v>
      </c>
      <c r="G109">
        <v>2</v>
      </c>
      <c r="H109" t="s">
        <v>28</v>
      </c>
      <c r="I109" t="s">
        <v>33</v>
      </c>
      <c r="J109" t="s">
        <v>38</v>
      </c>
      <c r="K109" s="7">
        <v>44574</v>
      </c>
      <c r="L109" t="s">
        <v>20</v>
      </c>
      <c r="M109">
        <v>25</v>
      </c>
      <c r="N109" t="s">
        <v>55</v>
      </c>
      <c r="O109">
        <v>5</v>
      </c>
      <c r="P109">
        <v>75</v>
      </c>
      <c r="Q109" s="7">
        <v>44580</v>
      </c>
      <c r="R109" s="7">
        <f>IF(EDATE(January[[#This Row],[Closed Date]],1)=31,"",EDATE(January[[#This Row],[Closed Date]],1))</f>
        <v>44611</v>
      </c>
      <c r="S109" t="s">
        <v>20</v>
      </c>
    </row>
    <row r="110" spans="1:19" x14ac:dyDescent="0.25">
      <c r="A110" t="s">
        <v>95</v>
      </c>
      <c r="B110" s="6">
        <v>75231</v>
      </c>
      <c r="E110" t="s">
        <v>284</v>
      </c>
      <c r="F110" t="s">
        <v>22</v>
      </c>
      <c r="G110">
        <v>9</v>
      </c>
      <c r="H110" t="s">
        <v>28</v>
      </c>
      <c r="I110" t="s">
        <v>31</v>
      </c>
      <c r="K110" s="7">
        <v>44574</v>
      </c>
      <c r="L110" t="s">
        <v>20</v>
      </c>
      <c r="Q110" s="7">
        <v>44574</v>
      </c>
      <c r="R110" s="7">
        <f>IF(EDATE(January[[#This Row],[Closed Date]],1)=31,"",EDATE(January[[#This Row],[Closed Date]],1))</f>
        <v>44605</v>
      </c>
      <c r="S110" t="s">
        <v>20</v>
      </c>
    </row>
    <row r="111" spans="1:19" x14ac:dyDescent="0.25">
      <c r="A111" t="s">
        <v>63</v>
      </c>
      <c r="B111" s="6">
        <v>75201</v>
      </c>
      <c r="E111" t="s">
        <v>315</v>
      </c>
      <c r="F111" t="s">
        <v>23</v>
      </c>
      <c r="G111">
        <v>1</v>
      </c>
      <c r="H111" t="s">
        <v>29</v>
      </c>
      <c r="I111" t="s">
        <v>31</v>
      </c>
      <c r="K111" s="7">
        <v>44574</v>
      </c>
      <c r="L111" t="s">
        <v>20</v>
      </c>
      <c r="Q111" s="7">
        <v>44574</v>
      </c>
      <c r="R111" s="7">
        <f>IF(EDATE(January[[#This Row],[Closed Date]],1)=31,"",EDATE(January[[#This Row],[Closed Date]],1))</f>
        <v>44605</v>
      </c>
      <c r="S111" t="s">
        <v>20</v>
      </c>
    </row>
    <row r="112" spans="1:19" x14ac:dyDescent="0.25">
      <c r="A112" t="s">
        <v>80</v>
      </c>
      <c r="B112" s="6">
        <v>75233</v>
      </c>
      <c r="E112" t="s">
        <v>283</v>
      </c>
      <c r="F112" t="s">
        <v>23</v>
      </c>
      <c r="G112">
        <v>3</v>
      </c>
      <c r="H112" t="s">
        <v>32</v>
      </c>
      <c r="I112" t="s">
        <v>31</v>
      </c>
      <c r="J112" t="s">
        <v>40</v>
      </c>
      <c r="K112" s="7">
        <v>44574</v>
      </c>
      <c r="L112" t="s">
        <v>20</v>
      </c>
      <c r="Q112" s="7">
        <v>44574</v>
      </c>
      <c r="R112" s="7">
        <f>IF(EDATE(January[[#This Row],[Closed Date]],1)=31,"",EDATE(January[[#This Row],[Closed Date]],1))</f>
        <v>44605</v>
      </c>
      <c r="S112" t="s">
        <v>20</v>
      </c>
    </row>
    <row r="113" spans="1:19" x14ac:dyDescent="0.25">
      <c r="A113" t="s">
        <v>163</v>
      </c>
      <c r="B113" s="6">
        <v>75287</v>
      </c>
      <c r="E113" t="s">
        <v>276</v>
      </c>
      <c r="F113" t="s">
        <v>22</v>
      </c>
      <c r="G113">
        <v>6</v>
      </c>
      <c r="H113" t="s">
        <v>30</v>
      </c>
      <c r="I113" t="s">
        <v>35</v>
      </c>
      <c r="K113" s="7">
        <v>44574</v>
      </c>
      <c r="L113" t="s">
        <v>20</v>
      </c>
      <c r="M113">
        <v>38</v>
      </c>
      <c r="N113" t="s">
        <v>48</v>
      </c>
      <c r="O113">
        <v>2</v>
      </c>
      <c r="P113">
        <v>500</v>
      </c>
      <c r="Q113" s="7">
        <v>44583</v>
      </c>
      <c r="R113" s="7">
        <f>IF(EDATE(January[[#This Row],[Closed Date]],1)=31,"",EDATE(January[[#This Row],[Closed Date]],1))</f>
        <v>44614</v>
      </c>
      <c r="S113" t="s">
        <v>20</v>
      </c>
    </row>
    <row r="114" spans="1:19" x14ac:dyDescent="0.25">
      <c r="A114" t="s">
        <v>105</v>
      </c>
      <c r="B114" s="6">
        <v>75208</v>
      </c>
      <c r="E114" t="s">
        <v>266</v>
      </c>
      <c r="F114" t="s">
        <v>22</v>
      </c>
      <c r="G114">
        <v>2</v>
      </c>
      <c r="H114" t="s">
        <v>28</v>
      </c>
      <c r="I114" t="s">
        <v>33</v>
      </c>
      <c r="K114" s="7">
        <v>44575</v>
      </c>
      <c r="L114" t="s">
        <v>21</v>
      </c>
      <c r="M114">
        <v>21</v>
      </c>
      <c r="Q114" s="7"/>
      <c r="R114" s="7" t="str">
        <f>IF(EDATE(January[[#This Row],[Closed Date]],1)=31,"",EDATE(January[[#This Row],[Closed Date]],1))</f>
        <v/>
      </c>
    </row>
    <row r="115" spans="1:19" x14ac:dyDescent="0.25">
      <c r="A115" t="s">
        <v>66</v>
      </c>
      <c r="B115" s="6">
        <v>75240</v>
      </c>
      <c r="E115" t="s">
        <v>284</v>
      </c>
      <c r="F115" t="s">
        <v>23</v>
      </c>
      <c r="G115">
        <v>13</v>
      </c>
      <c r="H115" t="s">
        <v>28</v>
      </c>
      <c r="I115" t="s">
        <v>33</v>
      </c>
      <c r="K115" s="7">
        <v>44575</v>
      </c>
      <c r="L115" t="s">
        <v>21</v>
      </c>
      <c r="M115">
        <v>16</v>
      </c>
      <c r="Q115" s="7"/>
      <c r="R115" s="7" t="str">
        <f>IF(EDATE(January[[#This Row],[Closed Date]],1)=31,"",EDATE(January[[#This Row],[Closed Date]],1))</f>
        <v/>
      </c>
    </row>
    <row r="116" spans="1:19" x14ac:dyDescent="0.25">
      <c r="A116" t="s">
        <v>238</v>
      </c>
      <c r="B116" s="6">
        <v>75220</v>
      </c>
      <c r="E116" t="s">
        <v>269</v>
      </c>
      <c r="F116" t="s">
        <v>22</v>
      </c>
      <c r="G116">
        <v>4</v>
      </c>
      <c r="H116" t="s">
        <v>30</v>
      </c>
      <c r="I116" t="s">
        <v>35</v>
      </c>
      <c r="K116" s="7">
        <v>44575</v>
      </c>
      <c r="L116" t="s">
        <v>21</v>
      </c>
      <c r="M116">
        <v>28</v>
      </c>
      <c r="Q116" s="7"/>
      <c r="R116" s="7" t="str">
        <f>IF(EDATE(January[[#This Row],[Closed Date]],1)=31,"",EDATE(January[[#This Row],[Closed Date]],1))</f>
        <v/>
      </c>
    </row>
    <row r="117" spans="1:19" x14ac:dyDescent="0.25">
      <c r="A117" t="s">
        <v>88</v>
      </c>
      <c r="B117" s="6">
        <v>75080</v>
      </c>
      <c r="E117" t="s">
        <v>298</v>
      </c>
      <c r="F117" t="s">
        <v>22</v>
      </c>
      <c r="G117">
        <v>1</v>
      </c>
      <c r="H117" t="s">
        <v>30</v>
      </c>
      <c r="I117" t="s">
        <v>34</v>
      </c>
      <c r="K117" s="7">
        <v>44575</v>
      </c>
      <c r="L117" t="s">
        <v>20</v>
      </c>
      <c r="N117" t="s">
        <v>51</v>
      </c>
      <c r="Q117" s="7">
        <v>44582</v>
      </c>
      <c r="R117" s="7">
        <f>IF(EDATE(January[[#This Row],[Closed Date]],1)=31,"",EDATE(January[[#This Row],[Closed Date]],1))</f>
        <v>44613</v>
      </c>
      <c r="S117" t="s">
        <v>20</v>
      </c>
    </row>
    <row r="118" spans="1:19" x14ac:dyDescent="0.25">
      <c r="A118" t="s">
        <v>170</v>
      </c>
      <c r="B118" s="6">
        <v>75249</v>
      </c>
      <c r="E118" t="s">
        <v>318</v>
      </c>
      <c r="F118" t="s">
        <v>23</v>
      </c>
      <c r="G118">
        <v>3</v>
      </c>
      <c r="H118" t="s">
        <v>28</v>
      </c>
      <c r="I118" t="s">
        <v>33</v>
      </c>
      <c r="K118" s="7">
        <v>44576</v>
      </c>
      <c r="L118" t="s">
        <v>21</v>
      </c>
      <c r="M118">
        <v>14</v>
      </c>
      <c r="Q118" s="7"/>
      <c r="R118" s="7" t="str">
        <f>IF(EDATE(January[[#This Row],[Closed Date]],1)=31,"",EDATE(January[[#This Row],[Closed Date]],1))</f>
        <v/>
      </c>
    </row>
    <row r="119" spans="1:19" x14ac:dyDescent="0.25">
      <c r="A119" t="s">
        <v>230</v>
      </c>
      <c r="B119" s="6">
        <v>75203</v>
      </c>
      <c r="E119" t="s">
        <v>285</v>
      </c>
      <c r="F119" t="s">
        <v>22</v>
      </c>
      <c r="G119">
        <v>8</v>
      </c>
      <c r="H119" t="s">
        <v>28</v>
      </c>
      <c r="I119" t="s">
        <v>33</v>
      </c>
      <c r="K119" s="7">
        <v>44576</v>
      </c>
      <c r="L119" t="s">
        <v>21</v>
      </c>
      <c r="M119">
        <v>15</v>
      </c>
      <c r="Q119" s="7"/>
      <c r="R119" s="7" t="str">
        <f>IF(EDATE(January[[#This Row],[Closed Date]],1)=31,"",EDATE(January[[#This Row],[Closed Date]],1))</f>
        <v/>
      </c>
    </row>
    <row r="120" spans="1:19" x14ac:dyDescent="0.25">
      <c r="A120" t="s">
        <v>106</v>
      </c>
      <c r="B120" s="6">
        <v>75287</v>
      </c>
      <c r="E120" t="s">
        <v>288</v>
      </c>
      <c r="F120" t="s">
        <v>23</v>
      </c>
      <c r="G120">
        <v>0.75</v>
      </c>
      <c r="H120" t="s">
        <v>28</v>
      </c>
      <c r="I120" t="s">
        <v>53</v>
      </c>
      <c r="K120" s="7">
        <v>44576</v>
      </c>
      <c r="L120" t="s">
        <v>21</v>
      </c>
      <c r="M120">
        <v>27</v>
      </c>
      <c r="Q120" s="7"/>
      <c r="R120" s="7" t="str">
        <f>IF(EDATE(January[[#This Row],[Closed Date]],1)=31,"",EDATE(January[[#This Row],[Closed Date]],1))</f>
        <v/>
      </c>
    </row>
    <row r="121" spans="1:19" x14ac:dyDescent="0.25">
      <c r="A121" t="s">
        <v>183</v>
      </c>
      <c r="B121" s="6">
        <v>75206</v>
      </c>
      <c r="E121" t="s">
        <v>297</v>
      </c>
      <c r="F121" t="s">
        <v>22</v>
      </c>
      <c r="G121">
        <v>7</v>
      </c>
      <c r="H121" t="s">
        <v>28</v>
      </c>
      <c r="I121" t="s">
        <v>33</v>
      </c>
      <c r="J121" t="s">
        <v>38</v>
      </c>
      <c r="K121" s="7">
        <v>44576</v>
      </c>
      <c r="L121" t="s">
        <v>20</v>
      </c>
      <c r="M121">
        <v>26</v>
      </c>
      <c r="N121" t="s">
        <v>45</v>
      </c>
      <c r="O121">
        <v>2</v>
      </c>
      <c r="P121">
        <v>240</v>
      </c>
      <c r="Q121" s="7">
        <v>44582</v>
      </c>
      <c r="R121" s="7">
        <f>IF(EDATE(January[[#This Row],[Closed Date]],1)=31,"",EDATE(January[[#This Row],[Closed Date]],1))</f>
        <v>44613</v>
      </c>
      <c r="S121" t="s">
        <v>20</v>
      </c>
    </row>
    <row r="122" spans="1:19" x14ac:dyDescent="0.25">
      <c r="A122" t="s">
        <v>193</v>
      </c>
      <c r="B122" s="6">
        <v>75223</v>
      </c>
      <c r="E122" t="s">
        <v>286</v>
      </c>
      <c r="F122" t="s">
        <v>22</v>
      </c>
      <c r="G122">
        <v>8</v>
      </c>
      <c r="H122" t="s">
        <v>28</v>
      </c>
      <c r="I122" t="s">
        <v>33</v>
      </c>
      <c r="K122" s="7">
        <v>44577</v>
      </c>
      <c r="L122" t="s">
        <v>21</v>
      </c>
      <c r="M122">
        <v>20</v>
      </c>
      <c r="Q122" s="7"/>
      <c r="R122" s="7" t="str">
        <f>IF(EDATE(January[[#This Row],[Closed Date]],1)=31,"",EDATE(January[[#This Row],[Closed Date]],1))</f>
        <v/>
      </c>
    </row>
    <row r="123" spans="1:19" x14ac:dyDescent="0.25">
      <c r="A123" t="s">
        <v>107</v>
      </c>
      <c r="B123" s="6">
        <v>75218</v>
      </c>
      <c r="E123" t="s">
        <v>276</v>
      </c>
      <c r="F123" t="s">
        <v>23</v>
      </c>
      <c r="G123">
        <v>1</v>
      </c>
      <c r="H123" t="s">
        <v>28</v>
      </c>
      <c r="I123" t="s">
        <v>33</v>
      </c>
      <c r="K123" s="7">
        <v>44577</v>
      </c>
      <c r="L123" t="s">
        <v>21</v>
      </c>
      <c r="M123">
        <v>16</v>
      </c>
      <c r="Q123" s="7"/>
      <c r="R123" s="7" t="str">
        <f>IF(EDATE(January[[#This Row],[Closed Date]],1)=31,"",EDATE(January[[#This Row],[Closed Date]],1))</f>
        <v/>
      </c>
    </row>
    <row r="124" spans="1:19" x14ac:dyDescent="0.25">
      <c r="A124" t="s">
        <v>208</v>
      </c>
      <c r="B124" s="6">
        <v>75248</v>
      </c>
      <c r="E124" t="s">
        <v>266</v>
      </c>
      <c r="F124" t="s">
        <v>23</v>
      </c>
      <c r="G124">
        <v>4</v>
      </c>
      <c r="H124" t="s">
        <v>28</v>
      </c>
      <c r="I124" t="s">
        <v>33</v>
      </c>
      <c r="K124" s="7">
        <v>44577</v>
      </c>
      <c r="L124" t="s">
        <v>21</v>
      </c>
      <c r="M124">
        <v>14</v>
      </c>
      <c r="Q124" s="7"/>
      <c r="R124" s="7" t="str">
        <f>IF(EDATE(January[[#This Row],[Closed Date]],1)=31,"",EDATE(January[[#This Row],[Closed Date]],1))</f>
        <v/>
      </c>
    </row>
    <row r="125" spans="1:19" x14ac:dyDescent="0.25">
      <c r="A125" t="s">
        <v>84</v>
      </c>
      <c r="B125" s="6">
        <v>75224</v>
      </c>
      <c r="E125" t="s">
        <v>278</v>
      </c>
      <c r="F125" t="s">
        <v>22</v>
      </c>
      <c r="G125">
        <v>6</v>
      </c>
      <c r="H125" t="s">
        <v>28</v>
      </c>
      <c r="I125" t="s">
        <v>33</v>
      </c>
      <c r="K125" s="7">
        <v>44577</v>
      </c>
      <c r="L125" t="s">
        <v>21</v>
      </c>
      <c r="M125">
        <v>21</v>
      </c>
      <c r="Q125" s="7"/>
      <c r="R125" s="7" t="str">
        <f>IF(EDATE(January[[#This Row],[Closed Date]],1)=31,"",EDATE(January[[#This Row],[Closed Date]],1))</f>
        <v/>
      </c>
    </row>
    <row r="126" spans="1:19" x14ac:dyDescent="0.25">
      <c r="A126" s="4" t="s">
        <v>72</v>
      </c>
      <c r="B126" s="6">
        <v>75211</v>
      </c>
      <c r="E126" t="s">
        <v>270</v>
      </c>
      <c r="F126" t="s">
        <v>23</v>
      </c>
      <c r="G126">
        <v>3</v>
      </c>
      <c r="H126" t="s">
        <v>32</v>
      </c>
      <c r="I126" t="s">
        <v>34</v>
      </c>
      <c r="K126" s="7">
        <v>44577</v>
      </c>
      <c r="L126" t="s">
        <v>21</v>
      </c>
      <c r="Q126" s="7"/>
      <c r="R126" s="7" t="str">
        <f>IF(EDATE(January[[#This Row],[Closed Date]],1)=31,"",EDATE(January[[#This Row],[Closed Date]],1))</f>
        <v/>
      </c>
    </row>
    <row r="127" spans="1:19" x14ac:dyDescent="0.25">
      <c r="A127" s="6" t="s">
        <v>157</v>
      </c>
      <c r="B127" s="6">
        <v>75231</v>
      </c>
      <c r="E127" t="s">
        <v>280</v>
      </c>
      <c r="F127" t="s">
        <v>23</v>
      </c>
      <c r="G127">
        <v>1</v>
      </c>
      <c r="H127" t="s">
        <v>29</v>
      </c>
      <c r="I127" t="s">
        <v>31</v>
      </c>
      <c r="J127" t="s">
        <v>43</v>
      </c>
      <c r="K127" s="7">
        <v>44577</v>
      </c>
      <c r="L127" t="s">
        <v>20</v>
      </c>
      <c r="Q127" s="7">
        <v>44577</v>
      </c>
      <c r="R127" s="7">
        <f>IF(EDATE(January[[#This Row],[Closed Date]],1)=31,"",EDATE(January[[#This Row],[Closed Date]],1))</f>
        <v>44608</v>
      </c>
      <c r="S127" t="s">
        <v>20</v>
      </c>
    </row>
    <row r="128" spans="1:19" x14ac:dyDescent="0.25">
      <c r="A128" s="6" t="s">
        <v>230</v>
      </c>
      <c r="B128" s="6">
        <v>75218</v>
      </c>
      <c r="E128" t="s">
        <v>284</v>
      </c>
      <c r="F128" t="s">
        <v>22</v>
      </c>
      <c r="G128">
        <v>12</v>
      </c>
      <c r="H128" t="s">
        <v>28</v>
      </c>
      <c r="I128" t="s">
        <v>31</v>
      </c>
      <c r="K128" s="7">
        <v>44577</v>
      </c>
      <c r="L128" t="s">
        <v>20</v>
      </c>
      <c r="Q128" s="7">
        <v>44577</v>
      </c>
      <c r="R128" s="7">
        <f>IF(EDATE(January[[#This Row],[Closed Date]],1)=31,"",EDATE(January[[#This Row],[Closed Date]],1))</f>
        <v>44608</v>
      </c>
      <c r="S128" t="s">
        <v>20</v>
      </c>
    </row>
    <row r="129" spans="1:19" x14ac:dyDescent="0.25">
      <c r="A129" s="6" t="s">
        <v>185</v>
      </c>
      <c r="B129" s="6">
        <v>75231</v>
      </c>
      <c r="E129" t="s">
        <v>271</v>
      </c>
      <c r="F129" t="s">
        <v>22</v>
      </c>
      <c r="G129">
        <v>0.25</v>
      </c>
      <c r="H129" t="s">
        <v>28</v>
      </c>
      <c r="I129" t="s">
        <v>31</v>
      </c>
      <c r="K129" s="7">
        <v>44577</v>
      </c>
      <c r="L129" t="s">
        <v>20</v>
      </c>
      <c r="Q129" s="7">
        <v>44577</v>
      </c>
      <c r="R129" s="7">
        <f>IF(EDATE(January[[#This Row],[Closed Date]],1)=31,"",EDATE(January[[#This Row],[Closed Date]],1))</f>
        <v>44608</v>
      </c>
      <c r="S129" t="s">
        <v>20</v>
      </c>
    </row>
    <row r="130" spans="1:19" x14ac:dyDescent="0.25">
      <c r="A130" s="6" t="s">
        <v>162</v>
      </c>
      <c r="B130" s="6">
        <v>75208</v>
      </c>
      <c r="E130" t="s">
        <v>291</v>
      </c>
      <c r="F130" t="s">
        <v>23</v>
      </c>
      <c r="G130">
        <v>0.5</v>
      </c>
      <c r="H130" t="s">
        <v>28</v>
      </c>
      <c r="I130" t="s">
        <v>33</v>
      </c>
      <c r="K130" s="7">
        <v>44578</v>
      </c>
      <c r="L130" t="s">
        <v>21</v>
      </c>
      <c r="M130">
        <v>14</v>
      </c>
      <c r="Q130" s="7"/>
      <c r="R130" s="7" t="str">
        <f>IF(EDATE(January[[#This Row],[Closed Date]],1)=31,"",EDATE(January[[#This Row],[Closed Date]],1))</f>
        <v/>
      </c>
    </row>
    <row r="131" spans="1:19" x14ac:dyDescent="0.25">
      <c r="A131" s="6" t="s">
        <v>85</v>
      </c>
      <c r="B131" s="6">
        <v>75217</v>
      </c>
      <c r="E131" t="s">
        <v>267</v>
      </c>
      <c r="F131" t="s">
        <v>23</v>
      </c>
      <c r="G131">
        <v>0.5</v>
      </c>
      <c r="H131" t="s">
        <v>28</v>
      </c>
      <c r="I131" t="s">
        <v>33</v>
      </c>
      <c r="K131" s="7">
        <v>44578</v>
      </c>
      <c r="L131" t="s">
        <v>21</v>
      </c>
      <c r="M131">
        <v>20</v>
      </c>
      <c r="Q131" s="7"/>
      <c r="R131" s="7" t="str">
        <f>IF(EDATE(January[[#This Row],[Closed Date]],1)=31,"",EDATE(January[[#This Row],[Closed Date]],1))</f>
        <v/>
      </c>
    </row>
    <row r="132" spans="1:19" x14ac:dyDescent="0.25">
      <c r="A132" s="6" t="s">
        <v>108</v>
      </c>
      <c r="B132" s="6">
        <v>75226</v>
      </c>
      <c r="E132" t="s">
        <v>282</v>
      </c>
      <c r="F132" t="s">
        <v>23</v>
      </c>
      <c r="G132">
        <v>6</v>
      </c>
      <c r="H132" t="s">
        <v>28</v>
      </c>
      <c r="I132" t="s">
        <v>53</v>
      </c>
      <c r="K132" s="7">
        <v>44578</v>
      </c>
      <c r="L132" t="s">
        <v>21</v>
      </c>
      <c r="M132">
        <v>24</v>
      </c>
      <c r="Q132" s="7"/>
      <c r="R132" s="7" t="str">
        <f>IF(EDATE(January[[#This Row],[Closed Date]],1)=31,"",EDATE(January[[#This Row],[Closed Date]],1))</f>
        <v/>
      </c>
    </row>
    <row r="133" spans="1:19" x14ac:dyDescent="0.25">
      <c r="A133" s="6" t="s">
        <v>109</v>
      </c>
      <c r="B133" s="6">
        <v>75219</v>
      </c>
      <c r="E133" t="s">
        <v>273</v>
      </c>
      <c r="F133" t="s">
        <v>22</v>
      </c>
      <c r="G133">
        <v>4</v>
      </c>
      <c r="H133" t="s">
        <v>28</v>
      </c>
      <c r="I133" t="s">
        <v>31</v>
      </c>
      <c r="K133" s="7">
        <v>44578</v>
      </c>
      <c r="L133" t="s">
        <v>20</v>
      </c>
      <c r="Q133" s="7">
        <v>44578</v>
      </c>
      <c r="R133" s="7">
        <f>IF(EDATE(January[[#This Row],[Closed Date]],1)=31,"",EDATE(January[[#This Row],[Closed Date]],1))</f>
        <v>44609</v>
      </c>
      <c r="S133" t="s">
        <v>20</v>
      </c>
    </row>
    <row r="134" spans="1:19" x14ac:dyDescent="0.25">
      <c r="A134" s="6" t="s">
        <v>173</v>
      </c>
      <c r="B134" s="6">
        <v>75232</v>
      </c>
      <c r="E134" t="s">
        <v>305</v>
      </c>
      <c r="F134" t="s">
        <v>23</v>
      </c>
      <c r="G134">
        <v>7</v>
      </c>
      <c r="H134" t="s">
        <v>28</v>
      </c>
      <c r="I134" t="s">
        <v>31</v>
      </c>
      <c r="K134" s="7">
        <v>44578</v>
      </c>
      <c r="L134" t="s">
        <v>20</v>
      </c>
      <c r="Q134" s="7">
        <v>44578</v>
      </c>
      <c r="R134" s="7">
        <f>IF(EDATE(January[[#This Row],[Closed Date]],1)=31,"",EDATE(January[[#This Row],[Closed Date]],1))</f>
        <v>44609</v>
      </c>
      <c r="S134" t="s">
        <v>20</v>
      </c>
    </row>
    <row r="135" spans="1:19" x14ac:dyDescent="0.25">
      <c r="A135" s="6" t="s">
        <v>141</v>
      </c>
      <c r="B135" s="6">
        <v>75231</v>
      </c>
      <c r="E135" t="s">
        <v>58</v>
      </c>
      <c r="F135" t="s">
        <v>23</v>
      </c>
      <c r="G135">
        <v>1</v>
      </c>
      <c r="H135" t="s">
        <v>28</v>
      </c>
      <c r="I135" t="s">
        <v>31</v>
      </c>
      <c r="J135" t="s">
        <v>43</v>
      </c>
      <c r="K135" s="7">
        <v>44578</v>
      </c>
      <c r="L135" t="s">
        <v>20</v>
      </c>
      <c r="Q135" s="7">
        <v>44578</v>
      </c>
      <c r="R135" s="7">
        <f>IF(EDATE(January[[#This Row],[Closed Date]],1)=31,"",EDATE(January[[#This Row],[Closed Date]],1))</f>
        <v>44609</v>
      </c>
      <c r="S135" t="s">
        <v>20</v>
      </c>
    </row>
    <row r="136" spans="1:19" x14ac:dyDescent="0.25">
      <c r="A136" s="6" t="s">
        <v>205</v>
      </c>
      <c r="B136" s="6">
        <v>75249</v>
      </c>
      <c r="E136" t="s">
        <v>278</v>
      </c>
      <c r="F136" t="s">
        <v>23</v>
      </c>
      <c r="G136">
        <v>4</v>
      </c>
      <c r="H136" t="s">
        <v>32</v>
      </c>
      <c r="I136" t="s">
        <v>34</v>
      </c>
      <c r="K136" s="7">
        <v>44578</v>
      </c>
      <c r="L136" t="s">
        <v>20</v>
      </c>
      <c r="N136" t="s">
        <v>51</v>
      </c>
      <c r="Q136" s="7">
        <v>44583</v>
      </c>
      <c r="R136" s="7">
        <f>IF(EDATE(January[[#This Row],[Closed Date]],1)=31,"",EDATE(January[[#This Row],[Closed Date]],1))</f>
        <v>44614</v>
      </c>
      <c r="S136" t="s">
        <v>20</v>
      </c>
    </row>
    <row r="137" spans="1:19" x14ac:dyDescent="0.25">
      <c r="A137" s="6" t="s">
        <v>162</v>
      </c>
      <c r="B137" s="6">
        <v>75019</v>
      </c>
      <c r="E137" t="s">
        <v>286</v>
      </c>
      <c r="F137" t="s">
        <v>22</v>
      </c>
      <c r="G137">
        <v>6</v>
      </c>
      <c r="H137" t="s">
        <v>28</v>
      </c>
      <c r="I137" t="s">
        <v>53</v>
      </c>
      <c r="J137" t="s">
        <v>41</v>
      </c>
      <c r="K137" s="7">
        <v>44578</v>
      </c>
      <c r="L137" t="s">
        <v>20</v>
      </c>
      <c r="M137">
        <v>30</v>
      </c>
      <c r="N137" t="s">
        <v>54</v>
      </c>
      <c r="O137">
        <v>4</v>
      </c>
      <c r="P137">
        <v>25</v>
      </c>
      <c r="Q137" s="7">
        <v>44582</v>
      </c>
      <c r="R137" s="7">
        <f>IF(EDATE(January[[#This Row],[Closed Date]],1)=31,"",EDATE(January[[#This Row],[Closed Date]],1))</f>
        <v>44613</v>
      </c>
      <c r="S137" t="s">
        <v>20</v>
      </c>
    </row>
    <row r="138" spans="1:19" x14ac:dyDescent="0.25">
      <c r="A138" s="6" t="s">
        <v>216</v>
      </c>
      <c r="B138" s="6">
        <v>75223</v>
      </c>
      <c r="E138" t="s">
        <v>294</v>
      </c>
      <c r="F138" t="s">
        <v>22</v>
      </c>
      <c r="G138">
        <v>5</v>
      </c>
      <c r="H138" t="s">
        <v>28</v>
      </c>
      <c r="I138" t="s">
        <v>33</v>
      </c>
      <c r="K138" s="7">
        <v>44579</v>
      </c>
      <c r="L138" t="s">
        <v>21</v>
      </c>
      <c r="M138">
        <v>16</v>
      </c>
      <c r="Q138" s="7"/>
      <c r="R138" s="7" t="str">
        <f>IF(EDATE(January[[#This Row],[Closed Date]],1)=31,"",EDATE(January[[#This Row],[Closed Date]],1))</f>
        <v/>
      </c>
    </row>
    <row r="139" spans="1:19" x14ac:dyDescent="0.25">
      <c r="A139" s="6" t="s">
        <v>241</v>
      </c>
      <c r="B139" s="6">
        <v>75218</v>
      </c>
      <c r="E139" t="s">
        <v>312</v>
      </c>
      <c r="F139" t="s">
        <v>22</v>
      </c>
      <c r="G139">
        <v>2</v>
      </c>
      <c r="H139" t="s">
        <v>28</v>
      </c>
      <c r="I139" t="s">
        <v>33</v>
      </c>
      <c r="K139" s="7">
        <v>44579</v>
      </c>
      <c r="L139" t="s">
        <v>21</v>
      </c>
      <c r="M139">
        <v>13</v>
      </c>
      <c r="Q139" s="7"/>
      <c r="R139" s="7" t="str">
        <f>IF(EDATE(January[[#This Row],[Closed Date]],1)=31,"",EDATE(January[[#This Row],[Closed Date]],1))</f>
        <v/>
      </c>
    </row>
    <row r="140" spans="1:19" x14ac:dyDescent="0.25">
      <c r="A140" s="6" t="s">
        <v>89</v>
      </c>
      <c r="B140" s="6">
        <v>75208</v>
      </c>
      <c r="E140" t="s">
        <v>294</v>
      </c>
      <c r="F140" t="s">
        <v>23</v>
      </c>
      <c r="G140">
        <v>1</v>
      </c>
      <c r="H140" t="s">
        <v>28</v>
      </c>
      <c r="I140" t="s">
        <v>33</v>
      </c>
      <c r="K140" s="7">
        <v>44579</v>
      </c>
      <c r="L140" t="s">
        <v>21</v>
      </c>
      <c r="M140">
        <v>16</v>
      </c>
      <c r="Q140" s="7"/>
      <c r="R140" s="7" t="str">
        <f>IF(EDATE(January[[#This Row],[Closed Date]],1)=31,"",EDATE(January[[#This Row],[Closed Date]],1))</f>
        <v/>
      </c>
    </row>
    <row r="141" spans="1:19" x14ac:dyDescent="0.25">
      <c r="A141" s="6" t="s">
        <v>110</v>
      </c>
      <c r="B141" s="6">
        <v>75203</v>
      </c>
      <c r="E141" t="s">
        <v>283</v>
      </c>
      <c r="F141" t="s">
        <v>23</v>
      </c>
      <c r="G141">
        <v>8</v>
      </c>
      <c r="H141" t="s">
        <v>28</v>
      </c>
      <c r="I141" t="s">
        <v>33</v>
      </c>
      <c r="K141" s="7">
        <v>44579</v>
      </c>
      <c r="L141" t="s">
        <v>21</v>
      </c>
      <c r="M141">
        <v>16</v>
      </c>
      <c r="Q141" s="7"/>
      <c r="R141" s="7" t="str">
        <f>IF(EDATE(January[[#This Row],[Closed Date]],1)=31,"",EDATE(January[[#This Row],[Closed Date]],1))</f>
        <v/>
      </c>
    </row>
    <row r="142" spans="1:19" x14ac:dyDescent="0.25">
      <c r="A142" s="6" t="s">
        <v>159</v>
      </c>
      <c r="B142" s="6">
        <v>75287</v>
      </c>
      <c r="E142" t="s">
        <v>269</v>
      </c>
      <c r="F142" t="s">
        <v>22</v>
      </c>
      <c r="G142">
        <v>9</v>
      </c>
      <c r="H142" t="s">
        <v>28</v>
      </c>
      <c r="I142" t="s">
        <v>53</v>
      </c>
      <c r="K142" s="7">
        <v>44579</v>
      </c>
      <c r="L142" t="s">
        <v>21</v>
      </c>
      <c r="M142">
        <v>16</v>
      </c>
      <c r="Q142" s="7"/>
      <c r="R142" s="7" t="str">
        <f>IF(EDATE(January[[#This Row],[Closed Date]],1)=31,"",EDATE(January[[#This Row],[Closed Date]],1))</f>
        <v/>
      </c>
    </row>
    <row r="143" spans="1:19" x14ac:dyDescent="0.25">
      <c r="A143" s="4" t="s">
        <v>177</v>
      </c>
      <c r="B143" s="6">
        <v>75204</v>
      </c>
      <c r="E143" t="s">
        <v>280</v>
      </c>
      <c r="F143" t="s">
        <v>22</v>
      </c>
      <c r="G143">
        <v>2</v>
      </c>
      <c r="H143" t="s">
        <v>28</v>
      </c>
      <c r="I143" t="s">
        <v>53</v>
      </c>
      <c r="K143" s="7">
        <v>44579</v>
      </c>
      <c r="L143" t="s">
        <v>21</v>
      </c>
      <c r="M143">
        <v>27</v>
      </c>
      <c r="Q143" s="7"/>
      <c r="R143" s="7" t="str">
        <f>IF(EDATE(January[[#This Row],[Closed Date]],1)=31,"",EDATE(January[[#This Row],[Closed Date]],1))</f>
        <v/>
      </c>
    </row>
    <row r="144" spans="1:19" x14ac:dyDescent="0.25">
      <c r="A144" s="6" t="s">
        <v>89</v>
      </c>
      <c r="B144" s="6">
        <v>75220</v>
      </c>
      <c r="E144" t="s">
        <v>270</v>
      </c>
      <c r="F144" t="s">
        <v>22</v>
      </c>
      <c r="G144">
        <v>6</v>
      </c>
      <c r="H144" t="s">
        <v>28</v>
      </c>
      <c r="I144" t="s">
        <v>33</v>
      </c>
      <c r="J144" t="s">
        <v>41</v>
      </c>
      <c r="K144" s="7">
        <v>44579</v>
      </c>
      <c r="L144" t="s">
        <v>20</v>
      </c>
      <c r="M144">
        <v>37</v>
      </c>
      <c r="N144" t="s">
        <v>56</v>
      </c>
      <c r="O144">
        <v>4</v>
      </c>
      <c r="P144">
        <v>250</v>
      </c>
      <c r="Q144" s="7">
        <v>44585</v>
      </c>
      <c r="R144" s="7">
        <f>IF(EDATE(January[[#This Row],[Closed Date]],1)=31,"",EDATE(January[[#This Row],[Closed Date]],1))</f>
        <v>44616</v>
      </c>
      <c r="S144" t="s">
        <v>20</v>
      </c>
    </row>
    <row r="145" spans="1:19" x14ac:dyDescent="0.25">
      <c r="A145" s="6" t="s">
        <v>198</v>
      </c>
      <c r="B145" s="6">
        <v>75204</v>
      </c>
      <c r="E145" t="s">
        <v>267</v>
      </c>
      <c r="F145" t="s">
        <v>22</v>
      </c>
      <c r="G145">
        <v>4</v>
      </c>
      <c r="H145" t="s">
        <v>29</v>
      </c>
      <c r="I145" t="s">
        <v>33</v>
      </c>
      <c r="J145" t="s">
        <v>44</v>
      </c>
      <c r="K145" s="7">
        <v>44579</v>
      </c>
      <c r="L145" t="s">
        <v>20</v>
      </c>
      <c r="M145">
        <v>38</v>
      </c>
      <c r="O145">
        <v>1234</v>
      </c>
      <c r="P145">
        <v>400</v>
      </c>
      <c r="Q145" s="7">
        <v>44584</v>
      </c>
      <c r="R145" s="7">
        <f>IF(EDATE(January[[#This Row],[Closed Date]],1)=31,"",EDATE(January[[#This Row],[Closed Date]],1))</f>
        <v>44615</v>
      </c>
      <c r="S145" t="s">
        <v>20</v>
      </c>
    </row>
    <row r="146" spans="1:19" x14ac:dyDescent="0.25">
      <c r="A146" s="4" t="s">
        <v>110</v>
      </c>
      <c r="B146" s="6">
        <v>75235</v>
      </c>
      <c r="E146" t="s">
        <v>287</v>
      </c>
      <c r="F146" t="s">
        <v>23</v>
      </c>
      <c r="G146">
        <v>4</v>
      </c>
      <c r="H146" t="s">
        <v>28</v>
      </c>
      <c r="I146" t="s">
        <v>31</v>
      </c>
      <c r="K146" s="7">
        <v>44579</v>
      </c>
      <c r="L146" t="s">
        <v>20</v>
      </c>
      <c r="Q146" s="7">
        <v>44579</v>
      </c>
      <c r="R146" s="7">
        <f>IF(EDATE(January[[#This Row],[Closed Date]],1)=31,"",EDATE(January[[#This Row],[Closed Date]],1))</f>
        <v>44610</v>
      </c>
      <c r="S146" t="s">
        <v>20</v>
      </c>
    </row>
    <row r="147" spans="1:19" x14ac:dyDescent="0.25">
      <c r="A147" s="6" t="s">
        <v>112</v>
      </c>
      <c r="B147" s="6">
        <v>75207</v>
      </c>
      <c r="E147" t="s">
        <v>268</v>
      </c>
      <c r="F147" t="s">
        <v>22</v>
      </c>
      <c r="G147">
        <v>0.5</v>
      </c>
      <c r="H147" t="s">
        <v>32</v>
      </c>
      <c r="I147" t="s">
        <v>31</v>
      </c>
      <c r="J147" t="s">
        <v>41</v>
      </c>
      <c r="K147" s="7">
        <v>44579</v>
      </c>
      <c r="L147" t="s">
        <v>20</v>
      </c>
      <c r="Q147" s="7">
        <v>44579</v>
      </c>
      <c r="R147" s="7">
        <f>IF(EDATE(January[[#This Row],[Closed Date]],1)=31,"",EDATE(January[[#This Row],[Closed Date]],1))</f>
        <v>44610</v>
      </c>
      <c r="S147" t="s">
        <v>20</v>
      </c>
    </row>
    <row r="148" spans="1:19" x14ac:dyDescent="0.25">
      <c r="A148" s="6" t="s">
        <v>115</v>
      </c>
      <c r="B148" s="6">
        <v>75230</v>
      </c>
      <c r="E148" t="s">
        <v>283</v>
      </c>
      <c r="F148" t="s">
        <v>22</v>
      </c>
      <c r="G148">
        <v>2</v>
      </c>
      <c r="H148" t="s">
        <v>28</v>
      </c>
      <c r="I148" t="s">
        <v>31</v>
      </c>
      <c r="K148" s="7">
        <v>44579</v>
      </c>
      <c r="L148" t="s">
        <v>20</v>
      </c>
      <c r="Q148" s="7">
        <v>44579</v>
      </c>
      <c r="R148" s="7">
        <f>IF(EDATE(January[[#This Row],[Closed Date]],1)=31,"",EDATE(January[[#This Row],[Closed Date]],1))</f>
        <v>44610</v>
      </c>
      <c r="S148" t="s">
        <v>20</v>
      </c>
    </row>
    <row r="149" spans="1:19" x14ac:dyDescent="0.25">
      <c r="A149" s="6" t="s">
        <v>208</v>
      </c>
      <c r="B149" s="6">
        <v>75209</v>
      </c>
      <c r="E149" t="s">
        <v>300</v>
      </c>
      <c r="F149" t="s">
        <v>22</v>
      </c>
      <c r="G149">
        <v>8</v>
      </c>
      <c r="H149" t="s">
        <v>28</v>
      </c>
      <c r="I149" t="s">
        <v>53</v>
      </c>
      <c r="J149" t="s">
        <v>40</v>
      </c>
      <c r="K149" s="7">
        <v>44579</v>
      </c>
      <c r="L149" t="s">
        <v>20</v>
      </c>
      <c r="M149">
        <v>34</v>
      </c>
      <c r="N149" t="s">
        <v>54</v>
      </c>
      <c r="O149">
        <v>5</v>
      </c>
      <c r="P149">
        <v>40</v>
      </c>
      <c r="Q149" s="7">
        <v>44585</v>
      </c>
      <c r="R149" s="7">
        <f>IF(EDATE(January[[#This Row],[Closed Date]],1)=31,"",EDATE(January[[#This Row],[Closed Date]],1))</f>
        <v>44616</v>
      </c>
      <c r="S149" t="s">
        <v>20</v>
      </c>
    </row>
    <row r="150" spans="1:19" x14ac:dyDescent="0.25">
      <c r="A150" s="6" t="s">
        <v>116</v>
      </c>
      <c r="B150" s="6">
        <v>75238</v>
      </c>
      <c r="E150" t="s">
        <v>284</v>
      </c>
      <c r="F150" t="s">
        <v>22</v>
      </c>
      <c r="G150">
        <v>10</v>
      </c>
      <c r="H150" t="s">
        <v>29</v>
      </c>
      <c r="I150" t="s">
        <v>33</v>
      </c>
      <c r="K150" s="7">
        <v>44580</v>
      </c>
      <c r="L150" t="s">
        <v>21</v>
      </c>
      <c r="M150">
        <v>16</v>
      </c>
      <c r="Q150" s="7"/>
      <c r="R150" s="7" t="str">
        <f>IF(EDATE(January[[#This Row],[Closed Date]],1)=31,"",EDATE(January[[#This Row],[Closed Date]],1))</f>
        <v/>
      </c>
    </row>
    <row r="151" spans="1:19" x14ac:dyDescent="0.25">
      <c r="A151" s="6" t="s">
        <v>101</v>
      </c>
      <c r="B151" s="6">
        <v>75226</v>
      </c>
      <c r="E151" t="s">
        <v>283</v>
      </c>
      <c r="F151" t="s">
        <v>23</v>
      </c>
      <c r="G151">
        <v>6</v>
      </c>
      <c r="H151" t="s">
        <v>28</v>
      </c>
      <c r="I151" t="s">
        <v>53</v>
      </c>
      <c r="K151" s="7">
        <v>44580</v>
      </c>
      <c r="L151" t="s">
        <v>21</v>
      </c>
      <c r="M151">
        <v>14</v>
      </c>
      <c r="Q151" s="7"/>
      <c r="R151" s="7" t="str">
        <f>IF(EDATE(January[[#This Row],[Closed Date]],1)=31,"",EDATE(January[[#This Row],[Closed Date]],1))</f>
        <v/>
      </c>
    </row>
    <row r="152" spans="1:19" x14ac:dyDescent="0.25">
      <c r="A152" s="6" t="s">
        <v>87</v>
      </c>
      <c r="B152" s="6">
        <v>75220</v>
      </c>
      <c r="E152" t="s">
        <v>281</v>
      </c>
      <c r="F152" t="s">
        <v>23</v>
      </c>
      <c r="G152">
        <v>6</v>
      </c>
      <c r="H152" t="s">
        <v>28</v>
      </c>
      <c r="I152" t="s">
        <v>31</v>
      </c>
      <c r="K152" s="7">
        <v>44580</v>
      </c>
      <c r="L152" t="s">
        <v>20</v>
      </c>
      <c r="Q152" s="7">
        <v>44580</v>
      </c>
      <c r="R152" s="7">
        <f>IF(EDATE(January[[#This Row],[Closed Date]],1)=31,"",EDATE(January[[#This Row],[Closed Date]],1))</f>
        <v>44611</v>
      </c>
      <c r="S152" t="s">
        <v>20</v>
      </c>
    </row>
    <row r="153" spans="1:19" x14ac:dyDescent="0.25">
      <c r="A153" s="4" t="s">
        <v>238</v>
      </c>
      <c r="B153" s="6">
        <v>75201</v>
      </c>
      <c r="E153" t="s">
        <v>268</v>
      </c>
      <c r="F153" t="s">
        <v>23</v>
      </c>
      <c r="G153">
        <v>5</v>
      </c>
      <c r="H153" t="s">
        <v>28</v>
      </c>
      <c r="I153" t="s">
        <v>53</v>
      </c>
      <c r="J153" t="s">
        <v>36</v>
      </c>
      <c r="K153" s="7">
        <v>44580</v>
      </c>
      <c r="L153" t="s">
        <v>20</v>
      </c>
      <c r="M153">
        <v>33</v>
      </c>
      <c r="N153" t="s">
        <v>54</v>
      </c>
      <c r="O153">
        <v>6</v>
      </c>
      <c r="P153">
        <v>15</v>
      </c>
      <c r="Q153" s="7">
        <v>44589</v>
      </c>
      <c r="R153" s="7">
        <f>IF(EDATE(January[[#This Row],[Closed Date]],1)=31,"",EDATE(January[[#This Row],[Closed Date]],1))</f>
        <v>44620</v>
      </c>
      <c r="S153" t="s">
        <v>20</v>
      </c>
    </row>
    <row r="154" spans="1:19" x14ac:dyDescent="0.25">
      <c r="A154" t="s">
        <v>118</v>
      </c>
      <c r="B154" s="6">
        <v>75231</v>
      </c>
      <c r="E154" t="s">
        <v>278</v>
      </c>
      <c r="F154" t="s">
        <v>22</v>
      </c>
      <c r="G154">
        <v>6</v>
      </c>
      <c r="H154" t="s">
        <v>28</v>
      </c>
      <c r="I154" t="s">
        <v>33</v>
      </c>
      <c r="K154" s="7">
        <v>44581</v>
      </c>
      <c r="L154" t="s">
        <v>21</v>
      </c>
      <c r="M154">
        <v>14</v>
      </c>
      <c r="Q154" s="7"/>
      <c r="R154" s="7" t="str">
        <f>IF(EDATE(January[[#This Row],[Closed Date]],1)=31,"",EDATE(January[[#This Row],[Closed Date]],1))</f>
        <v/>
      </c>
    </row>
    <row r="155" spans="1:19" x14ac:dyDescent="0.25">
      <c r="A155" t="s">
        <v>92</v>
      </c>
      <c r="B155" s="6">
        <v>75235</v>
      </c>
      <c r="E155" t="s">
        <v>266</v>
      </c>
      <c r="F155" t="s">
        <v>22</v>
      </c>
      <c r="G155">
        <v>10</v>
      </c>
      <c r="H155" t="s">
        <v>28</v>
      </c>
      <c r="I155" t="s">
        <v>33</v>
      </c>
      <c r="K155" s="7">
        <v>44581</v>
      </c>
      <c r="L155" t="s">
        <v>21</v>
      </c>
      <c r="M155">
        <v>9</v>
      </c>
      <c r="Q155" s="7"/>
      <c r="R155" s="7" t="str">
        <f>IF(EDATE(January[[#This Row],[Closed Date]],1)=31,"",EDATE(January[[#This Row],[Closed Date]],1))</f>
        <v/>
      </c>
    </row>
    <row r="156" spans="1:19" x14ac:dyDescent="0.25">
      <c r="A156" t="s">
        <v>65</v>
      </c>
      <c r="B156" s="6">
        <v>75237</v>
      </c>
      <c r="E156" t="s">
        <v>282</v>
      </c>
      <c r="F156" t="s">
        <v>22</v>
      </c>
      <c r="G156">
        <v>5</v>
      </c>
      <c r="H156" t="s">
        <v>28</v>
      </c>
      <c r="I156" t="s">
        <v>33</v>
      </c>
      <c r="K156" s="7">
        <v>44581</v>
      </c>
      <c r="L156" t="s">
        <v>21</v>
      </c>
      <c r="M156">
        <v>14</v>
      </c>
      <c r="Q156" s="7"/>
      <c r="R156" s="7" t="str">
        <f>IF(EDATE(January[[#This Row],[Closed Date]],1)=31,"",EDATE(January[[#This Row],[Closed Date]],1))</f>
        <v/>
      </c>
    </row>
    <row r="157" spans="1:19" x14ac:dyDescent="0.25">
      <c r="A157" t="s">
        <v>247</v>
      </c>
      <c r="B157" s="6">
        <v>75208</v>
      </c>
      <c r="E157" t="s">
        <v>270</v>
      </c>
      <c r="F157" t="s">
        <v>23</v>
      </c>
      <c r="G157">
        <v>2</v>
      </c>
      <c r="H157" t="s">
        <v>32</v>
      </c>
      <c r="I157" t="s">
        <v>34</v>
      </c>
      <c r="K157" s="7">
        <v>44581</v>
      </c>
      <c r="L157" t="s">
        <v>21</v>
      </c>
      <c r="Q157" s="7"/>
      <c r="R157" s="7" t="str">
        <f>IF(EDATE(January[[#This Row],[Closed Date]],1)=31,"",EDATE(January[[#This Row],[Closed Date]],1))</f>
        <v/>
      </c>
    </row>
    <row r="158" spans="1:19" x14ac:dyDescent="0.25">
      <c r="A158" t="s">
        <v>117</v>
      </c>
      <c r="B158" s="6">
        <v>75232</v>
      </c>
      <c r="E158" t="s">
        <v>272</v>
      </c>
      <c r="F158" t="s">
        <v>23</v>
      </c>
      <c r="G158">
        <v>6</v>
      </c>
      <c r="H158" t="s">
        <v>28</v>
      </c>
      <c r="I158" t="s">
        <v>53</v>
      </c>
      <c r="K158" s="7">
        <v>44581</v>
      </c>
      <c r="L158" t="s">
        <v>21</v>
      </c>
      <c r="M158">
        <v>15</v>
      </c>
      <c r="Q158" s="7"/>
      <c r="R158" s="7" t="str">
        <f>IF(EDATE(January[[#This Row],[Closed Date]],1)=31,"",EDATE(January[[#This Row],[Closed Date]],1))</f>
        <v/>
      </c>
    </row>
    <row r="159" spans="1:19" x14ac:dyDescent="0.25">
      <c r="A159" t="s">
        <v>93</v>
      </c>
      <c r="B159" s="6">
        <v>75207</v>
      </c>
      <c r="E159" t="s">
        <v>306</v>
      </c>
      <c r="F159" t="s">
        <v>23</v>
      </c>
      <c r="G159">
        <v>4</v>
      </c>
      <c r="H159" t="s">
        <v>28</v>
      </c>
      <c r="I159" t="s">
        <v>53</v>
      </c>
      <c r="K159" s="7">
        <v>44581</v>
      </c>
      <c r="L159" t="s">
        <v>21</v>
      </c>
      <c r="M159">
        <v>19</v>
      </c>
      <c r="Q159" s="7"/>
      <c r="R159" s="7" t="str">
        <f>IF(EDATE(January[[#This Row],[Closed Date]],1)=31,"",EDATE(January[[#This Row],[Closed Date]],1))</f>
        <v/>
      </c>
    </row>
    <row r="160" spans="1:19" x14ac:dyDescent="0.25">
      <c r="A160" t="s">
        <v>83</v>
      </c>
      <c r="B160" s="6">
        <v>75203</v>
      </c>
      <c r="E160" t="s">
        <v>308</v>
      </c>
      <c r="F160" t="s">
        <v>22</v>
      </c>
      <c r="G160">
        <v>10</v>
      </c>
      <c r="H160" t="s">
        <v>28</v>
      </c>
      <c r="I160" t="s">
        <v>31</v>
      </c>
      <c r="J160" t="s">
        <v>38</v>
      </c>
      <c r="K160" s="7">
        <v>44581</v>
      </c>
      <c r="L160" t="s">
        <v>20</v>
      </c>
      <c r="Q160" s="7">
        <v>44581</v>
      </c>
      <c r="R160" s="7">
        <f>IF(EDATE(January[[#This Row],[Closed Date]],1)=31,"",EDATE(January[[#This Row],[Closed Date]],1))</f>
        <v>44612</v>
      </c>
      <c r="S160" t="s">
        <v>20</v>
      </c>
    </row>
    <row r="161" spans="1:19" x14ac:dyDescent="0.25">
      <c r="A161" t="s">
        <v>61</v>
      </c>
      <c r="B161" s="6">
        <v>75249</v>
      </c>
      <c r="E161" t="s">
        <v>316</v>
      </c>
      <c r="F161" t="s">
        <v>23</v>
      </c>
      <c r="G161">
        <v>5</v>
      </c>
      <c r="H161" t="s">
        <v>28</v>
      </c>
      <c r="I161" t="s">
        <v>31</v>
      </c>
      <c r="J161" t="s">
        <v>36</v>
      </c>
      <c r="K161" s="7">
        <v>44581</v>
      </c>
      <c r="L161" t="s">
        <v>20</v>
      </c>
      <c r="Q161" s="7">
        <v>44581</v>
      </c>
      <c r="R161" s="7">
        <f>IF(EDATE(January[[#This Row],[Closed Date]],1)=31,"",EDATE(January[[#This Row],[Closed Date]],1))</f>
        <v>44612</v>
      </c>
      <c r="S161" t="s">
        <v>20</v>
      </c>
    </row>
    <row r="162" spans="1:19" x14ac:dyDescent="0.25">
      <c r="A162" t="s">
        <v>251</v>
      </c>
      <c r="B162" s="6">
        <v>75240</v>
      </c>
      <c r="E162" t="s">
        <v>310</v>
      </c>
      <c r="F162" t="s">
        <v>23</v>
      </c>
      <c r="G162">
        <v>3</v>
      </c>
      <c r="H162" t="s">
        <v>32</v>
      </c>
      <c r="I162" t="s">
        <v>31</v>
      </c>
      <c r="J162" t="s">
        <v>52</v>
      </c>
      <c r="K162" s="7">
        <v>44581</v>
      </c>
      <c r="L162" t="s">
        <v>20</v>
      </c>
      <c r="Q162" s="7">
        <v>44581</v>
      </c>
      <c r="R162" s="7">
        <f>IF(EDATE(January[[#This Row],[Closed Date]],1)=31,"",EDATE(January[[#This Row],[Closed Date]],1))</f>
        <v>44612</v>
      </c>
      <c r="S162" t="s">
        <v>20</v>
      </c>
    </row>
    <row r="163" spans="1:19" x14ac:dyDescent="0.25">
      <c r="A163" t="s">
        <v>175</v>
      </c>
      <c r="B163" s="6">
        <v>75235</v>
      </c>
      <c r="E163" t="s">
        <v>284</v>
      </c>
      <c r="F163" t="s">
        <v>23</v>
      </c>
      <c r="G163">
        <v>0.25</v>
      </c>
      <c r="H163" t="s">
        <v>28</v>
      </c>
      <c r="I163" t="s">
        <v>31</v>
      </c>
      <c r="K163" s="7">
        <v>44581</v>
      </c>
      <c r="L163" t="s">
        <v>20</v>
      </c>
      <c r="Q163" s="7">
        <v>44581</v>
      </c>
      <c r="R163" s="7">
        <f>IF(EDATE(January[[#This Row],[Closed Date]],1)=31,"",EDATE(January[[#This Row],[Closed Date]],1))</f>
        <v>44612</v>
      </c>
      <c r="S163" t="s">
        <v>20</v>
      </c>
    </row>
    <row r="164" spans="1:19" x14ac:dyDescent="0.25">
      <c r="A164" t="s">
        <v>212</v>
      </c>
      <c r="B164" s="6">
        <v>75219</v>
      </c>
      <c r="E164" t="s">
        <v>292</v>
      </c>
      <c r="F164" t="s">
        <v>22</v>
      </c>
      <c r="H164" t="s">
        <v>28</v>
      </c>
      <c r="I164" t="s">
        <v>31</v>
      </c>
      <c r="J164" t="s">
        <v>41</v>
      </c>
      <c r="K164" s="7">
        <v>44581</v>
      </c>
      <c r="L164" t="s">
        <v>20</v>
      </c>
      <c r="Q164" s="7">
        <v>44581</v>
      </c>
      <c r="R164" s="7">
        <f>IF(EDATE(January[[#This Row],[Closed Date]],1)=31,"",EDATE(January[[#This Row],[Closed Date]],1))</f>
        <v>44612</v>
      </c>
      <c r="S164" t="s">
        <v>21</v>
      </c>
    </row>
    <row r="165" spans="1:19" x14ac:dyDescent="0.25">
      <c r="A165" t="s">
        <v>124</v>
      </c>
      <c r="B165" s="6">
        <v>75240</v>
      </c>
      <c r="E165" t="s">
        <v>276</v>
      </c>
      <c r="F165" t="s">
        <v>22</v>
      </c>
      <c r="G165">
        <v>5</v>
      </c>
      <c r="H165" t="s">
        <v>28</v>
      </c>
      <c r="I165" t="s">
        <v>31</v>
      </c>
      <c r="J165" t="s">
        <v>38</v>
      </c>
      <c r="K165" s="7">
        <v>44581</v>
      </c>
      <c r="L165" t="s">
        <v>20</v>
      </c>
      <c r="Q165" s="7">
        <v>44581</v>
      </c>
      <c r="R165" s="7">
        <f>IF(EDATE(January[[#This Row],[Closed Date]],1)=31,"",EDATE(January[[#This Row],[Closed Date]],1))</f>
        <v>44612</v>
      </c>
      <c r="S165" t="s">
        <v>20</v>
      </c>
    </row>
    <row r="166" spans="1:19" x14ac:dyDescent="0.25">
      <c r="A166" t="s">
        <v>119</v>
      </c>
      <c r="B166" s="6">
        <v>75203</v>
      </c>
      <c r="E166" t="s">
        <v>270</v>
      </c>
      <c r="F166" t="s">
        <v>22</v>
      </c>
      <c r="G166">
        <v>3</v>
      </c>
      <c r="H166" t="s">
        <v>28</v>
      </c>
      <c r="I166" t="s">
        <v>33</v>
      </c>
      <c r="K166" s="7">
        <v>44582</v>
      </c>
      <c r="L166" t="s">
        <v>21</v>
      </c>
      <c r="M166">
        <v>14</v>
      </c>
      <c r="Q166" s="7"/>
      <c r="R166" s="7" t="str">
        <f>IF(EDATE(January[[#This Row],[Closed Date]],1)=31,"",EDATE(January[[#This Row],[Closed Date]],1))</f>
        <v/>
      </c>
    </row>
    <row r="167" spans="1:19" x14ac:dyDescent="0.25">
      <c r="A167" t="s">
        <v>121</v>
      </c>
      <c r="B167" s="6">
        <v>75229</v>
      </c>
      <c r="E167" t="s">
        <v>280</v>
      </c>
      <c r="F167" t="s">
        <v>23</v>
      </c>
      <c r="G167">
        <v>7</v>
      </c>
      <c r="H167" t="s">
        <v>28</v>
      </c>
      <c r="I167" t="s">
        <v>33</v>
      </c>
      <c r="K167" s="7">
        <v>44582</v>
      </c>
      <c r="L167" t="s">
        <v>21</v>
      </c>
      <c r="M167">
        <v>16</v>
      </c>
      <c r="Q167" s="7"/>
      <c r="R167" s="7" t="str">
        <f>IF(EDATE(January[[#This Row],[Closed Date]],1)=31,"",EDATE(January[[#This Row],[Closed Date]],1))</f>
        <v/>
      </c>
    </row>
    <row r="168" spans="1:19" x14ac:dyDescent="0.25">
      <c r="A168" t="s">
        <v>232</v>
      </c>
      <c r="B168" s="6">
        <v>75230</v>
      </c>
      <c r="E168" t="s">
        <v>295</v>
      </c>
      <c r="F168" t="s">
        <v>22</v>
      </c>
      <c r="G168">
        <v>11</v>
      </c>
      <c r="H168" t="s">
        <v>28</v>
      </c>
      <c r="I168" t="s">
        <v>33</v>
      </c>
      <c r="K168" s="7">
        <v>44582</v>
      </c>
      <c r="L168" t="s">
        <v>21</v>
      </c>
      <c r="M168">
        <v>15</v>
      </c>
      <c r="Q168" s="7"/>
      <c r="R168" s="7" t="str">
        <f>IF(EDATE(January[[#This Row],[Closed Date]],1)=31,"",EDATE(January[[#This Row],[Closed Date]],1))</f>
        <v/>
      </c>
    </row>
    <row r="169" spans="1:19" x14ac:dyDescent="0.25">
      <c r="A169" t="s">
        <v>95</v>
      </c>
      <c r="B169" s="6">
        <v>75204</v>
      </c>
      <c r="E169" t="s">
        <v>292</v>
      </c>
      <c r="F169" t="s">
        <v>22</v>
      </c>
      <c r="G169">
        <v>5</v>
      </c>
      <c r="H169" t="s">
        <v>28</v>
      </c>
      <c r="I169" t="s">
        <v>33</v>
      </c>
      <c r="K169" s="7">
        <v>44582</v>
      </c>
      <c r="L169" t="s">
        <v>21</v>
      </c>
      <c r="M169">
        <v>14</v>
      </c>
      <c r="Q169" s="7"/>
      <c r="R169" s="7" t="str">
        <f>IF(EDATE(January[[#This Row],[Closed Date]],1)=31,"",EDATE(January[[#This Row],[Closed Date]],1))</f>
        <v/>
      </c>
    </row>
    <row r="170" spans="1:19" x14ac:dyDescent="0.25">
      <c r="A170" t="s">
        <v>193</v>
      </c>
      <c r="B170" s="6">
        <v>75287</v>
      </c>
      <c r="E170" t="s">
        <v>278</v>
      </c>
      <c r="F170" t="s">
        <v>22</v>
      </c>
      <c r="G170">
        <v>5</v>
      </c>
      <c r="H170" t="s">
        <v>28</v>
      </c>
      <c r="I170" t="s">
        <v>33</v>
      </c>
      <c r="K170" s="7">
        <v>44582</v>
      </c>
      <c r="L170" t="s">
        <v>21</v>
      </c>
      <c r="M170">
        <v>16</v>
      </c>
      <c r="Q170" s="7"/>
      <c r="R170" s="7" t="str">
        <f>IF(EDATE(January[[#This Row],[Closed Date]],1)=31,"",EDATE(January[[#This Row],[Closed Date]],1))</f>
        <v/>
      </c>
    </row>
    <row r="171" spans="1:19" x14ac:dyDescent="0.25">
      <c r="A171" t="s">
        <v>99</v>
      </c>
      <c r="B171" s="6">
        <v>75238</v>
      </c>
      <c r="E171" t="s">
        <v>304</v>
      </c>
      <c r="F171" t="s">
        <v>22</v>
      </c>
      <c r="G171">
        <v>3</v>
      </c>
      <c r="H171" t="s">
        <v>30</v>
      </c>
      <c r="I171" t="s">
        <v>31</v>
      </c>
      <c r="K171" s="7">
        <v>44582</v>
      </c>
      <c r="L171" t="s">
        <v>20</v>
      </c>
      <c r="Q171" s="7">
        <v>44582</v>
      </c>
      <c r="R171" s="7">
        <f>IF(EDATE(January[[#This Row],[Closed Date]],1)=31,"",EDATE(January[[#This Row],[Closed Date]],1))</f>
        <v>44613</v>
      </c>
      <c r="S171" t="s">
        <v>20</v>
      </c>
    </row>
    <row r="172" spans="1:19" x14ac:dyDescent="0.25">
      <c r="A172" t="s">
        <v>133</v>
      </c>
      <c r="B172" s="6">
        <v>75228</v>
      </c>
      <c r="E172" t="s">
        <v>266</v>
      </c>
      <c r="F172" t="s">
        <v>22</v>
      </c>
      <c r="G172">
        <v>1</v>
      </c>
      <c r="H172" t="s">
        <v>30</v>
      </c>
      <c r="I172" t="s">
        <v>35</v>
      </c>
      <c r="K172" s="7">
        <v>44582</v>
      </c>
      <c r="L172" t="s">
        <v>20</v>
      </c>
      <c r="M172">
        <v>35</v>
      </c>
      <c r="N172" t="s">
        <v>48</v>
      </c>
      <c r="O172">
        <v>3</v>
      </c>
      <c r="P172">
        <v>250</v>
      </c>
      <c r="Q172" s="7">
        <v>44593</v>
      </c>
      <c r="R172" s="7">
        <f>IF(EDATE(January[[#This Row],[Closed Date]],1)=31,"",EDATE(January[[#This Row],[Closed Date]],1))</f>
        <v>44621</v>
      </c>
      <c r="S172" t="s">
        <v>20</v>
      </c>
    </row>
    <row r="173" spans="1:19" x14ac:dyDescent="0.25">
      <c r="A173" t="s">
        <v>160</v>
      </c>
      <c r="B173" s="6">
        <v>75287</v>
      </c>
      <c r="E173" t="s">
        <v>317</v>
      </c>
      <c r="F173" t="s">
        <v>22</v>
      </c>
      <c r="G173">
        <v>1</v>
      </c>
      <c r="H173" t="s">
        <v>28</v>
      </c>
      <c r="I173" t="s">
        <v>53</v>
      </c>
      <c r="J173" t="s">
        <v>39</v>
      </c>
      <c r="K173" s="7">
        <v>44582</v>
      </c>
      <c r="L173" t="s">
        <v>20</v>
      </c>
      <c r="M173">
        <v>31</v>
      </c>
      <c r="N173" t="s">
        <v>54</v>
      </c>
      <c r="O173">
        <v>7</v>
      </c>
      <c r="P173">
        <v>25</v>
      </c>
      <c r="Q173" s="7">
        <v>44588</v>
      </c>
      <c r="R173" s="7">
        <f>IF(EDATE(January[[#This Row],[Closed Date]],1)=31,"",EDATE(January[[#This Row],[Closed Date]],1))</f>
        <v>44619</v>
      </c>
      <c r="S173" t="s">
        <v>20</v>
      </c>
    </row>
    <row r="174" spans="1:19" x14ac:dyDescent="0.25">
      <c r="A174" t="s">
        <v>126</v>
      </c>
      <c r="B174" s="6">
        <v>75216</v>
      </c>
      <c r="E174" t="s">
        <v>289</v>
      </c>
      <c r="F174" t="s">
        <v>23</v>
      </c>
      <c r="G174">
        <v>6</v>
      </c>
      <c r="H174" t="s">
        <v>28</v>
      </c>
      <c r="I174" t="s">
        <v>33</v>
      </c>
      <c r="K174" s="7">
        <v>44583</v>
      </c>
      <c r="L174" t="s">
        <v>21</v>
      </c>
      <c r="M174">
        <v>13</v>
      </c>
      <c r="Q174" s="7"/>
      <c r="R174" s="7" t="str">
        <f>IF(EDATE(January[[#This Row],[Closed Date]],1)=31,"",EDATE(January[[#This Row],[Closed Date]],1))</f>
        <v/>
      </c>
    </row>
    <row r="175" spans="1:19" x14ac:dyDescent="0.25">
      <c r="A175" t="s">
        <v>103</v>
      </c>
      <c r="B175" s="6">
        <v>75231</v>
      </c>
      <c r="E175" t="s">
        <v>298</v>
      </c>
      <c r="F175" t="s">
        <v>23</v>
      </c>
      <c r="G175">
        <v>6</v>
      </c>
      <c r="H175" t="s">
        <v>28</v>
      </c>
      <c r="I175" t="s">
        <v>33</v>
      </c>
      <c r="K175" s="7">
        <v>44583</v>
      </c>
      <c r="L175" t="s">
        <v>21</v>
      </c>
      <c r="M175">
        <v>14</v>
      </c>
      <c r="Q175" s="7"/>
      <c r="R175" s="7" t="str">
        <f>IF(EDATE(January[[#This Row],[Closed Date]],1)=31,"",EDATE(January[[#This Row],[Closed Date]],1))</f>
        <v/>
      </c>
    </row>
    <row r="176" spans="1:19" x14ac:dyDescent="0.25">
      <c r="A176" t="s">
        <v>108</v>
      </c>
      <c r="B176" s="6">
        <v>75220</v>
      </c>
      <c r="E176" t="s">
        <v>283</v>
      </c>
      <c r="F176" t="s">
        <v>22</v>
      </c>
      <c r="G176">
        <v>2</v>
      </c>
      <c r="H176" t="s">
        <v>30</v>
      </c>
      <c r="I176" t="s">
        <v>35</v>
      </c>
      <c r="K176" s="7">
        <v>44583</v>
      </c>
      <c r="L176" t="s">
        <v>21</v>
      </c>
      <c r="M176">
        <v>20</v>
      </c>
      <c r="Q176" s="7"/>
      <c r="R176" s="7" t="str">
        <f>IF(EDATE(January[[#This Row],[Closed Date]],1)=31,"",EDATE(January[[#This Row],[Closed Date]],1))</f>
        <v/>
      </c>
    </row>
    <row r="177" spans="1:19" x14ac:dyDescent="0.25">
      <c r="A177" t="s">
        <v>125</v>
      </c>
      <c r="B177" s="6">
        <v>75201</v>
      </c>
      <c r="E177" t="s">
        <v>288</v>
      </c>
      <c r="F177" t="s">
        <v>23</v>
      </c>
      <c r="G177">
        <v>2</v>
      </c>
      <c r="H177" t="s">
        <v>28</v>
      </c>
      <c r="I177" t="s">
        <v>53</v>
      </c>
      <c r="K177" s="7">
        <v>44583</v>
      </c>
      <c r="L177" t="s">
        <v>21</v>
      </c>
      <c r="M177">
        <v>29</v>
      </c>
      <c r="Q177" s="7"/>
      <c r="R177" s="7" t="str">
        <f>IF(EDATE(January[[#This Row],[Closed Date]],1)=31,"",EDATE(January[[#This Row],[Closed Date]],1))</f>
        <v/>
      </c>
    </row>
    <row r="178" spans="1:19" x14ac:dyDescent="0.25">
      <c r="A178" t="s">
        <v>226</v>
      </c>
      <c r="B178" s="6">
        <v>75006</v>
      </c>
      <c r="E178" t="s">
        <v>312</v>
      </c>
      <c r="F178" t="s">
        <v>22</v>
      </c>
      <c r="G178">
        <v>5</v>
      </c>
      <c r="H178" t="s">
        <v>28</v>
      </c>
      <c r="I178" t="s">
        <v>33</v>
      </c>
      <c r="J178" t="s">
        <v>39</v>
      </c>
      <c r="K178" s="7">
        <v>44583</v>
      </c>
      <c r="L178" t="s">
        <v>20</v>
      </c>
      <c r="M178">
        <v>25</v>
      </c>
      <c r="N178" t="s">
        <v>45</v>
      </c>
      <c r="O178">
        <v>3</v>
      </c>
      <c r="P178">
        <v>433</v>
      </c>
      <c r="Q178" s="7">
        <v>44592</v>
      </c>
      <c r="R178" s="7">
        <f>IF(EDATE(January[[#This Row],[Closed Date]],1)=31,"",EDATE(January[[#This Row],[Closed Date]],1))</f>
        <v>44620</v>
      </c>
      <c r="S178" t="s">
        <v>20</v>
      </c>
    </row>
    <row r="179" spans="1:19" x14ac:dyDescent="0.25">
      <c r="A179" t="s">
        <v>232</v>
      </c>
      <c r="B179" s="6">
        <v>75240</v>
      </c>
      <c r="E179" t="s">
        <v>315</v>
      </c>
      <c r="F179" t="s">
        <v>22</v>
      </c>
      <c r="G179">
        <v>8</v>
      </c>
      <c r="H179" t="s">
        <v>28</v>
      </c>
      <c r="I179" t="s">
        <v>31</v>
      </c>
      <c r="J179" t="s">
        <v>38</v>
      </c>
      <c r="K179" s="7">
        <v>44583</v>
      </c>
      <c r="L179" t="s">
        <v>20</v>
      </c>
      <c r="Q179" s="7">
        <v>44583</v>
      </c>
      <c r="R179" s="7">
        <f>IF(EDATE(January[[#This Row],[Closed Date]],1)=31,"",EDATE(January[[#This Row],[Closed Date]],1))</f>
        <v>44614</v>
      </c>
      <c r="S179" t="s">
        <v>20</v>
      </c>
    </row>
    <row r="180" spans="1:19" x14ac:dyDescent="0.25">
      <c r="A180" t="s">
        <v>123</v>
      </c>
      <c r="B180" s="6">
        <v>75205</v>
      </c>
      <c r="E180" t="s">
        <v>291</v>
      </c>
      <c r="F180" t="s">
        <v>22</v>
      </c>
      <c r="G180">
        <v>8</v>
      </c>
      <c r="H180" t="s">
        <v>30</v>
      </c>
      <c r="I180" t="s">
        <v>31</v>
      </c>
      <c r="J180" t="s">
        <v>38</v>
      </c>
      <c r="K180" s="7">
        <v>44583</v>
      </c>
      <c r="L180" t="s">
        <v>20</v>
      </c>
      <c r="Q180" s="7">
        <v>44583</v>
      </c>
      <c r="R180" s="7">
        <f>IF(EDATE(January[[#This Row],[Closed Date]],1)=31,"",EDATE(January[[#This Row],[Closed Date]],1))</f>
        <v>44614</v>
      </c>
      <c r="S180" t="s">
        <v>20</v>
      </c>
    </row>
    <row r="181" spans="1:19" x14ac:dyDescent="0.25">
      <c r="A181" t="s">
        <v>223</v>
      </c>
      <c r="B181" s="6">
        <v>75235</v>
      </c>
      <c r="E181" t="s">
        <v>276</v>
      </c>
      <c r="F181" t="s">
        <v>23</v>
      </c>
      <c r="G181">
        <v>6</v>
      </c>
      <c r="H181" t="s">
        <v>28</v>
      </c>
      <c r="I181" t="s">
        <v>31</v>
      </c>
      <c r="J181" t="s">
        <v>38</v>
      </c>
      <c r="K181" s="7">
        <v>44583</v>
      </c>
      <c r="L181" t="s">
        <v>20</v>
      </c>
      <c r="Q181" s="7">
        <v>44583</v>
      </c>
      <c r="R181" s="7">
        <f>IF(EDATE(January[[#This Row],[Closed Date]],1)=31,"",EDATE(January[[#This Row],[Closed Date]],1))</f>
        <v>44614</v>
      </c>
      <c r="S181" t="s">
        <v>20</v>
      </c>
    </row>
    <row r="182" spans="1:19" x14ac:dyDescent="0.25">
      <c r="A182" t="s">
        <v>100</v>
      </c>
      <c r="B182" s="6">
        <v>75232</v>
      </c>
      <c r="E182" t="s">
        <v>285</v>
      </c>
      <c r="F182" t="s">
        <v>23</v>
      </c>
      <c r="G182">
        <v>5</v>
      </c>
      <c r="H182" t="s">
        <v>28</v>
      </c>
      <c r="I182" t="s">
        <v>31</v>
      </c>
      <c r="J182" t="s">
        <v>40</v>
      </c>
      <c r="K182" s="7">
        <v>44583</v>
      </c>
      <c r="L182" t="s">
        <v>20</v>
      </c>
      <c r="Q182" s="7">
        <v>44583</v>
      </c>
      <c r="R182" s="7">
        <f>IF(EDATE(January[[#This Row],[Closed Date]],1)=31,"",EDATE(January[[#This Row],[Closed Date]],1))</f>
        <v>44614</v>
      </c>
      <c r="S182" t="s">
        <v>20</v>
      </c>
    </row>
    <row r="183" spans="1:19" x14ac:dyDescent="0.25">
      <c r="A183" t="s">
        <v>107</v>
      </c>
      <c r="B183" s="6">
        <v>75224</v>
      </c>
      <c r="E183" t="s">
        <v>287</v>
      </c>
      <c r="F183" t="s">
        <v>22</v>
      </c>
      <c r="G183">
        <v>3</v>
      </c>
      <c r="H183" t="s">
        <v>32</v>
      </c>
      <c r="I183" t="s">
        <v>31</v>
      </c>
      <c r="J183" t="s">
        <v>36</v>
      </c>
      <c r="K183" s="7">
        <v>44583</v>
      </c>
      <c r="L183" t="s">
        <v>20</v>
      </c>
      <c r="Q183" s="7">
        <v>44583</v>
      </c>
      <c r="R183" s="7">
        <f>IF(EDATE(January[[#This Row],[Closed Date]],1)=31,"",EDATE(January[[#This Row],[Closed Date]],1))</f>
        <v>44614</v>
      </c>
      <c r="S183" t="s">
        <v>20</v>
      </c>
    </row>
    <row r="184" spans="1:19" x14ac:dyDescent="0.25">
      <c r="A184" t="s">
        <v>192</v>
      </c>
      <c r="B184" s="6">
        <v>75203</v>
      </c>
      <c r="E184" t="s">
        <v>288</v>
      </c>
      <c r="F184" t="s">
        <v>22</v>
      </c>
      <c r="G184">
        <v>5</v>
      </c>
      <c r="H184" t="s">
        <v>30</v>
      </c>
      <c r="I184" t="s">
        <v>31</v>
      </c>
      <c r="J184" t="s">
        <v>52</v>
      </c>
      <c r="K184" s="7">
        <v>44583</v>
      </c>
      <c r="L184" t="s">
        <v>20</v>
      </c>
      <c r="Q184" s="7">
        <v>44583</v>
      </c>
      <c r="R184" s="7">
        <f>IF(EDATE(January[[#This Row],[Closed Date]],1)=31,"",EDATE(January[[#This Row],[Closed Date]],1))</f>
        <v>44614</v>
      </c>
      <c r="S184" t="s">
        <v>20</v>
      </c>
    </row>
    <row r="185" spans="1:19" x14ac:dyDescent="0.25">
      <c r="A185" t="s">
        <v>233</v>
      </c>
      <c r="B185" s="6">
        <v>75236</v>
      </c>
      <c r="E185" t="s">
        <v>293</v>
      </c>
      <c r="F185" t="s">
        <v>22</v>
      </c>
      <c r="G185">
        <v>1</v>
      </c>
      <c r="H185" t="s">
        <v>28</v>
      </c>
      <c r="I185" t="s">
        <v>53</v>
      </c>
      <c r="J185" t="s">
        <v>40</v>
      </c>
      <c r="K185" s="7">
        <v>44583</v>
      </c>
      <c r="L185" t="s">
        <v>20</v>
      </c>
      <c r="M185">
        <v>37</v>
      </c>
      <c r="N185" t="s">
        <v>54</v>
      </c>
      <c r="O185">
        <v>8</v>
      </c>
      <c r="P185">
        <v>15</v>
      </c>
      <c r="Q185" s="7">
        <v>44589</v>
      </c>
      <c r="R185" s="7">
        <f>IF(EDATE(January[[#This Row],[Closed Date]],1)=31,"",EDATE(January[[#This Row],[Closed Date]],1))</f>
        <v>44620</v>
      </c>
      <c r="S185" t="s">
        <v>21</v>
      </c>
    </row>
    <row r="186" spans="1:19" x14ac:dyDescent="0.25">
      <c r="A186" t="s">
        <v>127</v>
      </c>
      <c r="B186" s="6">
        <v>75201</v>
      </c>
      <c r="E186" t="s">
        <v>273</v>
      </c>
      <c r="F186" t="s">
        <v>22</v>
      </c>
      <c r="G186">
        <v>9</v>
      </c>
      <c r="H186" t="s">
        <v>28</v>
      </c>
      <c r="I186" t="s">
        <v>33</v>
      </c>
      <c r="K186" s="7">
        <v>44584</v>
      </c>
      <c r="L186" t="s">
        <v>21</v>
      </c>
      <c r="M186">
        <v>9</v>
      </c>
      <c r="Q186" s="7"/>
      <c r="R186" s="7" t="str">
        <f>IF(EDATE(January[[#This Row],[Closed Date]],1)=31,"",EDATE(January[[#This Row],[Closed Date]],1))</f>
        <v/>
      </c>
    </row>
    <row r="187" spans="1:19" x14ac:dyDescent="0.25">
      <c r="A187" t="s">
        <v>128</v>
      </c>
      <c r="B187" s="6">
        <v>75235</v>
      </c>
      <c r="E187" t="s">
        <v>286</v>
      </c>
      <c r="F187" t="s">
        <v>23</v>
      </c>
      <c r="G187">
        <v>7</v>
      </c>
      <c r="H187" t="s">
        <v>28</v>
      </c>
      <c r="I187" t="s">
        <v>33</v>
      </c>
      <c r="K187" s="7">
        <v>44584</v>
      </c>
      <c r="L187" t="s">
        <v>21</v>
      </c>
      <c r="M187">
        <v>15</v>
      </c>
      <c r="Q187" s="7"/>
      <c r="R187" s="7" t="str">
        <f>IF(EDATE(January[[#This Row],[Closed Date]],1)=31,"",EDATE(January[[#This Row],[Closed Date]],1))</f>
        <v/>
      </c>
    </row>
    <row r="188" spans="1:19" x14ac:dyDescent="0.25">
      <c r="A188" t="s">
        <v>258</v>
      </c>
      <c r="B188" s="6">
        <v>75203</v>
      </c>
      <c r="E188" t="s">
        <v>270</v>
      </c>
      <c r="F188" t="s">
        <v>22</v>
      </c>
      <c r="G188">
        <v>2</v>
      </c>
      <c r="H188" t="s">
        <v>28</v>
      </c>
      <c r="I188" t="s">
        <v>33</v>
      </c>
      <c r="K188" s="7">
        <v>44584</v>
      </c>
      <c r="L188" t="s">
        <v>21</v>
      </c>
      <c r="M188">
        <v>16</v>
      </c>
      <c r="Q188" s="7"/>
      <c r="R188" s="7" t="str">
        <f>IF(EDATE(January[[#This Row],[Closed Date]],1)=31,"",EDATE(January[[#This Row],[Closed Date]],1))</f>
        <v/>
      </c>
    </row>
    <row r="189" spans="1:19" x14ac:dyDescent="0.25">
      <c r="A189" t="s">
        <v>109</v>
      </c>
      <c r="B189" s="6">
        <v>75237</v>
      </c>
      <c r="E189" t="s">
        <v>285</v>
      </c>
      <c r="F189" t="s">
        <v>23</v>
      </c>
      <c r="G189">
        <v>1</v>
      </c>
      <c r="H189" t="s">
        <v>28</v>
      </c>
      <c r="I189" t="s">
        <v>33</v>
      </c>
      <c r="K189" s="7">
        <v>44584</v>
      </c>
      <c r="L189" t="s">
        <v>21</v>
      </c>
      <c r="M189">
        <v>13</v>
      </c>
      <c r="Q189" s="7"/>
      <c r="R189" s="7" t="str">
        <f>IF(EDATE(January[[#This Row],[Closed Date]],1)=31,"",EDATE(January[[#This Row],[Closed Date]],1))</f>
        <v/>
      </c>
    </row>
    <row r="190" spans="1:19" x14ac:dyDescent="0.25">
      <c r="A190" t="s">
        <v>111</v>
      </c>
      <c r="B190" s="6">
        <v>75229</v>
      </c>
      <c r="E190" t="s">
        <v>273</v>
      </c>
      <c r="F190" t="s">
        <v>22</v>
      </c>
      <c r="G190">
        <v>5</v>
      </c>
      <c r="H190" t="s">
        <v>30</v>
      </c>
      <c r="I190" t="s">
        <v>35</v>
      </c>
      <c r="K190" s="7">
        <v>44584</v>
      </c>
      <c r="L190" t="s">
        <v>21</v>
      </c>
      <c r="M190">
        <v>29</v>
      </c>
      <c r="Q190" s="7"/>
      <c r="R190" s="7" t="str">
        <f>IF(EDATE(January[[#This Row],[Closed Date]],1)=31,"",EDATE(January[[#This Row],[Closed Date]],1))</f>
        <v/>
      </c>
    </row>
    <row r="191" spans="1:19" x14ac:dyDescent="0.25">
      <c r="A191" t="s">
        <v>166</v>
      </c>
      <c r="B191" s="6">
        <v>75214</v>
      </c>
      <c r="E191" t="s">
        <v>294</v>
      </c>
      <c r="F191" t="s">
        <v>23</v>
      </c>
      <c r="G191">
        <v>0.5</v>
      </c>
      <c r="H191" t="s">
        <v>28</v>
      </c>
      <c r="I191" t="s">
        <v>33</v>
      </c>
      <c r="J191" t="s">
        <v>42</v>
      </c>
      <c r="K191" s="7">
        <v>44584</v>
      </c>
      <c r="L191" t="s">
        <v>20</v>
      </c>
      <c r="M191">
        <v>34</v>
      </c>
      <c r="N191" t="s">
        <v>56</v>
      </c>
      <c r="O191">
        <v>5</v>
      </c>
      <c r="P191">
        <v>300</v>
      </c>
      <c r="Q191" s="7">
        <v>44590</v>
      </c>
      <c r="R191" s="7">
        <f>IF(EDATE(January[[#This Row],[Closed Date]],1)=31,"",EDATE(January[[#This Row],[Closed Date]],1))</f>
        <v>44620</v>
      </c>
      <c r="S191" t="s">
        <v>20</v>
      </c>
    </row>
    <row r="192" spans="1:19" x14ac:dyDescent="0.25">
      <c r="A192" t="s">
        <v>241</v>
      </c>
      <c r="B192" s="6">
        <v>75051</v>
      </c>
      <c r="E192" t="s">
        <v>313</v>
      </c>
      <c r="F192" t="s">
        <v>22</v>
      </c>
      <c r="G192">
        <v>1</v>
      </c>
      <c r="H192" t="s">
        <v>28</v>
      </c>
      <c r="I192" t="s">
        <v>33</v>
      </c>
      <c r="J192" t="s">
        <v>42</v>
      </c>
      <c r="K192" s="7">
        <v>44584</v>
      </c>
      <c r="L192" t="s">
        <v>20</v>
      </c>
      <c r="M192">
        <v>26</v>
      </c>
      <c r="N192" t="s">
        <v>320</v>
      </c>
      <c r="O192">
        <v>3</v>
      </c>
      <c r="P192">
        <v>500</v>
      </c>
      <c r="Q192" s="7">
        <v>44590</v>
      </c>
      <c r="R192" s="7">
        <f>IF(EDATE(January[[#This Row],[Closed Date]],1)=31,"",EDATE(January[[#This Row],[Closed Date]],1))</f>
        <v>44620</v>
      </c>
      <c r="S192" t="s">
        <v>20</v>
      </c>
    </row>
    <row r="193" spans="1:19" x14ac:dyDescent="0.25">
      <c r="A193" t="s">
        <v>75</v>
      </c>
      <c r="B193" s="6">
        <v>75240</v>
      </c>
      <c r="E193" t="s">
        <v>281</v>
      </c>
      <c r="F193" t="s">
        <v>22</v>
      </c>
      <c r="G193">
        <v>2</v>
      </c>
      <c r="H193" t="s">
        <v>28</v>
      </c>
      <c r="I193" t="s">
        <v>31</v>
      </c>
      <c r="J193" t="s">
        <v>38</v>
      </c>
      <c r="K193" s="7">
        <v>44584</v>
      </c>
      <c r="L193" t="s">
        <v>20</v>
      </c>
      <c r="Q193" s="7">
        <v>44584</v>
      </c>
      <c r="R193" s="7">
        <f>IF(EDATE(January[[#This Row],[Closed Date]],1)=31,"",EDATE(January[[#This Row],[Closed Date]],1))</f>
        <v>44615</v>
      </c>
      <c r="S193" t="s">
        <v>20</v>
      </c>
    </row>
    <row r="194" spans="1:19" x14ac:dyDescent="0.25">
      <c r="A194" t="s">
        <v>233</v>
      </c>
      <c r="B194" s="6">
        <v>75201</v>
      </c>
      <c r="E194" t="s">
        <v>309</v>
      </c>
      <c r="F194" t="s">
        <v>22</v>
      </c>
      <c r="G194">
        <v>5</v>
      </c>
      <c r="H194" t="s">
        <v>28</v>
      </c>
      <c r="I194" t="s">
        <v>33</v>
      </c>
      <c r="K194" s="7">
        <v>44585</v>
      </c>
      <c r="L194" t="s">
        <v>21</v>
      </c>
      <c r="M194">
        <v>14</v>
      </c>
      <c r="Q194" s="7"/>
      <c r="R194" s="7" t="str">
        <f>IF(EDATE(January[[#This Row],[Closed Date]],1)=31,"",EDATE(January[[#This Row],[Closed Date]],1))</f>
        <v/>
      </c>
    </row>
    <row r="195" spans="1:19" x14ac:dyDescent="0.25">
      <c r="A195" t="s">
        <v>116</v>
      </c>
      <c r="B195" s="6">
        <v>75208</v>
      </c>
      <c r="E195" t="s">
        <v>288</v>
      </c>
      <c r="F195" t="s">
        <v>22</v>
      </c>
      <c r="G195">
        <v>14</v>
      </c>
      <c r="H195" t="s">
        <v>28</v>
      </c>
      <c r="I195" t="s">
        <v>33</v>
      </c>
      <c r="K195" s="7">
        <v>44585</v>
      </c>
      <c r="L195" t="s">
        <v>21</v>
      </c>
      <c r="M195">
        <v>9</v>
      </c>
      <c r="Q195" s="7"/>
      <c r="R195" s="7" t="str">
        <f>IF(EDATE(January[[#This Row],[Closed Date]],1)=31,"",EDATE(January[[#This Row],[Closed Date]],1))</f>
        <v/>
      </c>
    </row>
    <row r="196" spans="1:19" x14ac:dyDescent="0.25">
      <c r="A196" t="s">
        <v>117</v>
      </c>
      <c r="B196" s="6">
        <v>75204</v>
      </c>
      <c r="E196" t="s">
        <v>268</v>
      </c>
      <c r="F196" t="s">
        <v>22</v>
      </c>
      <c r="G196">
        <v>11</v>
      </c>
      <c r="H196" t="s">
        <v>28</v>
      </c>
      <c r="I196" t="s">
        <v>33</v>
      </c>
      <c r="K196" s="7">
        <v>44585</v>
      </c>
      <c r="L196" t="s">
        <v>21</v>
      </c>
      <c r="M196">
        <v>15</v>
      </c>
      <c r="Q196" s="7"/>
      <c r="R196" s="7" t="str">
        <f>IF(EDATE(January[[#This Row],[Closed Date]],1)=31,"",EDATE(January[[#This Row],[Closed Date]],1))</f>
        <v/>
      </c>
    </row>
    <row r="197" spans="1:19" x14ac:dyDescent="0.25">
      <c r="A197" t="s">
        <v>129</v>
      </c>
      <c r="B197" s="6">
        <v>75218</v>
      </c>
      <c r="E197" t="s">
        <v>286</v>
      </c>
      <c r="F197" t="s">
        <v>22</v>
      </c>
      <c r="G197">
        <v>6</v>
      </c>
      <c r="H197" t="s">
        <v>30</v>
      </c>
      <c r="I197" t="s">
        <v>34</v>
      </c>
      <c r="K197" s="7">
        <v>44585</v>
      </c>
      <c r="L197" t="s">
        <v>21</v>
      </c>
      <c r="Q197" s="7"/>
      <c r="R197" s="7" t="str">
        <f>IF(EDATE(January[[#This Row],[Closed Date]],1)=31,"",EDATE(January[[#This Row],[Closed Date]],1))</f>
        <v/>
      </c>
    </row>
    <row r="198" spans="1:19" x14ac:dyDescent="0.25">
      <c r="A198" t="s">
        <v>75</v>
      </c>
      <c r="B198" s="6">
        <v>75134</v>
      </c>
      <c r="E198" t="s">
        <v>284</v>
      </c>
      <c r="F198" t="s">
        <v>23</v>
      </c>
      <c r="G198">
        <v>6</v>
      </c>
      <c r="H198" t="s">
        <v>28</v>
      </c>
      <c r="I198" t="s">
        <v>33</v>
      </c>
      <c r="J198" t="s">
        <v>36</v>
      </c>
      <c r="K198" s="7">
        <v>44585</v>
      </c>
      <c r="L198" t="s">
        <v>20</v>
      </c>
      <c r="M198">
        <v>27</v>
      </c>
      <c r="N198" t="s">
        <v>55</v>
      </c>
      <c r="O198">
        <v>6</v>
      </c>
      <c r="P198">
        <v>150</v>
      </c>
      <c r="Q198" s="7">
        <v>44594</v>
      </c>
      <c r="R198" s="7">
        <f>IF(EDATE(January[[#This Row],[Closed Date]],1)=31,"",EDATE(January[[#This Row],[Closed Date]],1))</f>
        <v>44622</v>
      </c>
      <c r="S198" t="s">
        <v>20</v>
      </c>
    </row>
    <row r="199" spans="1:19" x14ac:dyDescent="0.25">
      <c r="A199" t="s">
        <v>192</v>
      </c>
      <c r="B199" s="6">
        <v>75206</v>
      </c>
      <c r="E199" t="s">
        <v>291</v>
      </c>
      <c r="F199" t="s">
        <v>23</v>
      </c>
      <c r="G199">
        <v>5</v>
      </c>
      <c r="H199" t="s">
        <v>28</v>
      </c>
      <c r="I199" t="s">
        <v>33</v>
      </c>
      <c r="J199" t="s">
        <v>39</v>
      </c>
      <c r="K199" s="7">
        <v>44585</v>
      </c>
      <c r="L199" t="s">
        <v>20</v>
      </c>
      <c r="M199">
        <v>28</v>
      </c>
      <c r="N199" t="s">
        <v>320</v>
      </c>
      <c r="O199">
        <v>4</v>
      </c>
      <c r="P199">
        <v>250</v>
      </c>
      <c r="Q199" s="7">
        <v>44591</v>
      </c>
      <c r="R199" s="7">
        <f>IF(EDATE(January[[#This Row],[Closed Date]],1)=31,"",EDATE(January[[#This Row],[Closed Date]],1))</f>
        <v>44620</v>
      </c>
      <c r="S199" t="s">
        <v>20</v>
      </c>
    </row>
    <row r="200" spans="1:19" x14ac:dyDescent="0.25">
      <c r="A200" t="s">
        <v>130</v>
      </c>
      <c r="B200" s="6">
        <v>75254</v>
      </c>
      <c r="E200" t="s">
        <v>297</v>
      </c>
      <c r="F200" t="s">
        <v>23</v>
      </c>
      <c r="G200">
        <v>6</v>
      </c>
      <c r="H200" t="s">
        <v>32</v>
      </c>
      <c r="I200" t="s">
        <v>31</v>
      </c>
      <c r="J200" t="s">
        <v>40</v>
      </c>
      <c r="K200" s="7">
        <v>44585</v>
      </c>
      <c r="L200" t="s">
        <v>20</v>
      </c>
      <c r="Q200" s="7">
        <v>44585</v>
      </c>
      <c r="R200" s="7">
        <f>IF(EDATE(January[[#This Row],[Closed Date]],1)=31,"",EDATE(January[[#This Row],[Closed Date]],1))</f>
        <v>44616</v>
      </c>
      <c r="S200" t="s">
        <v>20</v>
      </c>
    </row>
    <row r="201" spans="1:19" x14ac:dyDescent="0.25">
      <c r="A201" t="s">
        <v>59</v>
      </c>
      <c r="B201" s="6">
        <v>75205</v>
      </c>
      <c r="E201" t="s">
        <v>302</v>
      </c>
      <c r="F201" t="s">
        <v>22</v>
      </c>
      <c r="G201">
        <v>1</v>
      </c>
      <c r="H201" t="s">
        <v>28</v>
      </c>
      <c r="I201" t="s">
        <v>31</v>
      </c>
      <c r="K201" s="7">
        <v>44585</v>
      </c>
      <c r="L201" t="s">
        <v>20</v>
      </c>
      <c r="Q201" s="7">
        <v>44585</v>
      </c>
      <c r="R201" s="7">
        <f>IF(EDATE(January[[#This Row],[Closed Date]],1)=31,"",EDATE(January[[#This Row],[Closed Date]],1))</f>
        <v>44616</v>
      </c>
      <c r="S201" t="s">
        <v>20</v>
      </c>
    </row>
    <row r="202" spans="1:19" x14ac:dyDescent="0.25">
      <c r="A202" t="s">
        <v>118</v>
      </c>
      <c r="B202" s="6">
        <v>75287</v>
      </c>
      <c r="E202" t="s">
        <v>58</v>
      </c>
      <c r="F202" t="s">
        <v>22</v>
      </c>
      <c r="G202">
        <v>5</v>
      </c>
      <c r="H202" t="s">
        <v>28</v>
      </c>
      <c r="I202" t="s">
        <v>33</v>
      </c>
      <c r="K202" s="7">
        <v>44586</v>
      </c>
      <c r="L202" t="s">
        <v>21</v>
      </c>
      <c r="M202">
        <v>5</v>
      </c>
      <c r="Q202" s="7"/>
      <c r="R202" s="7" t="str">
        <f>IF(EDATE(January[[#This Row],[Closed Date]],1)=31,"",EDATE(January[[#This Row],[Closed Date]],1))</f>
        <v/>
      </c>
    </row>
    <row r="203" spans="1:19" x14ac:dyDescent="0.25">
      <c r="A203" t="s">
        <v>179</v>
      </c>
      <c r="B203" s="6">
        <v>75216</v>
      </c>
      <c r="E203" t="s">
        <v>280</v>
      </c>
      <c r="F203" t="s">
        <v>22</v>
      </c>
      <c r="G203">
        <v>10</v>
      </c>
      <c r="H203" t="s">
        <v>28</v>
      </c>
      <c r="I203" t="s">
        <v>53</v>
      </c>
      <c r="K203" s="7">
        <v>44586</v>
      </c>
      <c r="L203" t="s">
        <v>21</v>
      </c>
      <c r="M203">
        <v>27</v>
      </c>
      <c r="Q203" s="7"/>
      <c r="R203" s="7" t="str">
        <f>IF(EDATE(January[[#This Row],[Closed Date]],1)=31,"",EDATE(January[[#This Row],[Closed Date]],1))</f>
        <v/>
      </c>
    </row>
    <row r="204" spans="1:19" x14ac:dyDescent="0.25">
      <c r="A204" t="s">
        <v>120</v>
      </c>
      <c r="B204" s="6">
        <v>75201</v>
      </c>
      <c r="E204" t="s">
        <v>313</v>
      </c>
      <c r="F204" t="s">
        <v>22</v>
      </c>
      <c r="G204">
        <v>4</v>
      </c>
      <c r="H204" t="s">
        <v>28</v>
      </c>
      <c r="I204" t="s">
        <v>53</v>
      </c>
      <c r="K204" s="7">
        <v>44586</v>
      </c>
      <c r="L204" t="s">
        <v>21</v>
      </c>
      <c r="M204">
        <v>24</v>
      </c>
      <c r="Q204" s="7"/>
      <c r="R204" s="7" t="str">
        <f>IF(EDATE(January[[#This Row],[Closed Date]],1)=31,"",EDATE(January[[#This Row],[Closed Date]],1))</f>
        <v/>
      </c>
    </row>
    <row r="205" spans="1:19" x14ac:dyDescent="0.25">
      <c r="A205" t="s">
        <v>69</v>
      </c>
      <c r="B205" s="6">
        <v>75203</v>
      </c>
      <c r="E205" t="s">
        <v>319</v>
      </c>
      <c r="F205" t="s">
        <v>23</v>
      </c>
      <c r="G205">
        <v>6</v>
      </c>
      <c r="H205" t="s">
        <v>28</v>
      </c>
      <c r="I205" t="s">
        <v>33</v>
      </c>
      <c r="J205" t="s">
        <v>38</v>
      </c>
      <c r="K205" s="7">
        <v>44586</v>
      </c>
      <c r="L205" t="s">
        <v>20</v>
      </c>
      <c r="M205">
        <v>40</v>
      </c>
      <c r="N205" t="s">
        <v>320</v>
      </c>
      <c r="O205">
        <v>5</v>
      </c>
      <c r="P205">
        <v>342</v>
      </c>
      <c r="Q205" s="7">
        <v>44592</v>
      </c>
      <c r="R205" s="7">
        <f>IF(EDATE(January[[#This Row],[Closed Date]],1)=31,"",EDATE(January[[#This Row],[Closed Date]],1))</f>
        <v>44620</v>
      </c>
      <c r="S205" t="s">
        <v>20</v>
      </c>
    </row>
    <row r="206" spans="1:19" x14ac:dyDescent="0.25">
      <c r="A206" t="s">
        <v>99</v>
      </c>
      <c r="B206" s="6">
        <v>75214</v>
      </c>
      <c r="E206" t="s">
        <v>289</v>
      </c>
      <c r="F206" t="s">
        <v>22</v>
      </c>
      <c r="G206">
        <v>2</v>
      </c>
      <c r="H206" t="s">
        <v>30</v>
      </c>
      <c r="I206" t="s">
        <v>31</v>
      </c>
      <c r="K206" s="7">
        <v>44586</v>
      </c>
      <c r="L206" t="s">
        <v>20</v>
      </c>
      <c r="Q206" s="7">
        <v>44586</v>
      </c>
      <c r="R206" s="7">
        <f>IF(EDATE(January[[#This Row],[Closed Date]],1)=31,"",EDATE(January[[#This Row],[Closed Date]],1))</f>
        <v>44617</v>
      </c>
      <c r="S206" t="s">
        <v>20</v>
      </c>
    </row>
    <row r="207" spans="1:19" x14ac:dyDescent="0.25">
      <c r="A207" t="s">
        <v>131</v>
      </c>
      <c r="B207" s="6">
        <v>75201</v>
      </c>
      <c r="E207" t="s">
        <v>279</v>
      </c>
      <c r="F207" t="s">
        <v>22</v>
      </c>
      <c r="G207">
        <v>9</v>
      </c>
      <c r="H207" t="s">
        <v>28</v>
      </c>
      <c r="I207" t="s">
        <v>31</v>
      </c>
      <c r="K207" s="7">
        <v>44586</v>
      </c>
      <c r="L207" t="s">
        <v>20</v>
      </c>
      <c r="Q207" s="7">
        <v>44586</v>
      </c>
      <c r="R207" s="7">
        <f>IF(EDATE(January[[#This Row],[Closed Date]],1)=31,"",EDATE(January[[#This Row],[Closed Date]],1))</f>
        <v>44617</v>
      </c>
      <c r="S207" t="s">
        <v>20</v>
      </c>
    </row>
    <row r="208" spans="1:19" x14ac:dyDescent="0.25">
      <c r="A208" t="s">
        <v>134</v>
      </c>
      <c r="B208" s="6">
        <v>75226</v>
      </c>
      <c r="E208" t="s">
        <v>277</v>
      </c>
      <c r="F208" t="s">
        <v>22</v>
      </c>
      <c r="G208">
        <v>8</v>
      </c>
      <c r="H208" t="s">
        <v>28</v>
      </c>
      <c r="I208" t="s">
        <v>31</v>
      </c>
      <c r="K208" s="7">
        <v>44586</v>
      </c>
      <c r="L208" t="s">
        <v>20</v>
      </c>
      <c r="Q208" s="7">
        <v>44586</v>
      </c>
      <c r="R208" s="7">
        <f>IF(EDATE(January[[#This Row],[Closed Date]],1)=31,"",EDATE(January[[#This Row],[Closed Date]],1))</f>
        <v>44617</v>
      </c>
      <c r="S208" t="s">
        <v>20</v>
      </c>
    </row>
    <row r="209" spans="1:19" x14ac:dyDescent="0.25">
      <c r="A209" t="s">
        <v>119</v>
      </c>
      <c r="B209" s="6">
        <v>75224</v>
      </c>
      <c r="E209" t="s">
        <v>289</v>
      </c>
      <c r="F209" t="s">
        <v>23</v>
      </c>
      <c r="G209">
        <v>8</v>
      </c>
      <c r="H209" t="s">
        <v>28</v>
      </c>
      <c r="I209" t="s">
        <v>31</v>
      </c>
      <c r="K209" s="7">
        <v>44586</v>
      </c>
      <c r="L209" t="s">
        <v>20</v>
      </c>
      <c r="Q209" s="7">
        <v>44586</v>
      </c>
      <c r="R209" s="7">
        <f>IF(EDATE(January[[#This Row],[Closed Date]],1)=31,"",EDATE(January[[#This Row],[Closed Date]],1))</f>
        <v>44617</v>
      </c>
      <c r="S209" t="s">
        <v>20</v>
      </c>
    </row>
    <row r="210" spans="1:19" x14ac:dyDescent="0.25">
      <c r="A210" t="s">
        <v>125</v>
      </c>
      <c r="B210" s="6">
        <v>75226</v>
      </c>
      <c r="E210" t="s">
        <v>289</v>
      </c>
      <c r="F210" t="s">
        <v>23</v>
      </c>
      <c r="G210">
        <v>4</v>
      </c>
      <c r="H210" t="s">
        <v>28</v>
      </c>
      <c r="I210" t="s">
        <v>33</v>
      </c>
      <c r="K210" s="7">
        <v>44587</v>
      </c>
      <c r="L210" t="s">
        <v>21</v>
      </c>
      <c r="M210">
        <v>14</v>
      </c>
      <c r="Q210" s="7"/>
      <c r="R210" s="7" t="str">
        <f>IF(EDATE(January[[#This Row],[Closed Date]],1)=31,"",EDATE(January[[#This Row],[Closed Date]],1))</f>
        <v/>
      </c>
    </row>
    <row r="211" spans="1:19" x14ac:dyDescent="0.25">
      <c r="A211" t="s">
        <v>136</v>
      </c>
      <c r="B211" s="6">
        <v>75220</v>
      </c>
      <c r="E211" t="s">
        <v>289</v>
      </c>
      <c r="F211" t="s">
        <v>22</v>
      </c>
      <c r="G211">
        <v>2</v>
      </c>
      <c r="H211" t="s">
        <v>28</v>
      </c>
      <c r="I211" t="s">
        <v>31</v>
      </c>
      <c r="J211" t="s">
        <v>52</v>
      </c>
      <c r="K211" s="7">
        <v>44587</v>
      </c>
      <c r="L211" t="s">
        <v>20</v>
      </c>
      <c r="Q211" s="7">
        <v>44587</v>
      </c>
      <c r="R211" s="7">
        <f>IF(EDATE(January[[#This Row],[Closed Date]],1)=31,"",EDATE(January[[#This Row],[Closed Date]],1))</f>
        <v>44618</v>
      </c>
      <c r="S211" t="s">
        <v>20</v>
      </c>
    </row>
    <row r="212" spans="1:19" x14ac:dyDescent="0.25">
      <c r="A212" t="s">
        <v>132</v>
      </c>
      <c r="B212" s="6">
        <v>75235</v>
      </c>
      <c r="E212" t="s">
        <v>313</v>
      </c>
      <c r="F212" t="s">
        <v>23</v>
      </c>
      <c r="G212">
        <v>4</v>
      </c>
      <c r="H212" t="s">
        <v>28</v>
      </c>
      <c r="I212" t="s">
        <v>31</v>
      </c>
      <c r="K212" s="7">
        <v>44587</v>
      </c>
      <c r="L212" t="s">
        <v>20</v>
      </c>
      <c r="Q212" s="7">
        <v>44587</v>
      </c>
      <c r="R212" s="7">
        <f>IF(EDATE(January[[#This Row],[Closed Date]],1)=31,"",EDATE(January[[#This Row],[Closed Date]],1))</f>
        <v>44618</v>
      </c>
      <c r="S212" t="s">
        <v>20</v>
      </c>
    </row>
    <row r="213" spans="1:19" x14ac:dyDescent="0.25">
      <c r="A213" t="s">
        <v>113</v>
      </c>
      <c r="B213" s="6">
        <v>75220</v>
      </c>
      <c r="E213" t="s">
        <v>274</v>
      </c>
      <c r="F213" t="s">
        <v>22</v>
      </c>
      <c r="G213">
        <v>9</v>
      </c>
      <c r="H213" t="s">
        <v>28</v>
      </c>
      <c r="I213" t="s">
        <v>53</v>
      </c>
      <c r="J213" t="s">
        <v>40</v>
      </c>
      <c r="K213" s="7">
        <v>44587</v>
      </c>
      <c r="L213" t="s">
        <v>20</v>
      </c>
      <c r="M213">
        <v>32</v>
      </c>
      <c r="N213" t="s">
        <v>54</v>
      </c>
      <c r="O213">
        <v>9</v>
      </c>
      <c r="P213">
        <v>25</v>
      </c>
      <c r="Q213" s="7">
        <v>44595</v>
      </c>
      <c r="R213" s="7">
        <f>IF(EDATE(January[[#This Row],[Closed Date]],1)=31,"",EDATE(January[[#This Row],[Closed Date]],1))</f>
        <v>44623</v>
      </c>
      <c r="S213" t="s">
        <v>20</v>
      </c>
    </row>
    <row r="214" spans="1:19" x14ac:dyDescent="0.25">
      <c r="A214" t="s">
        <v>129</v>
      </c>
      <c r="B214" s="6">
        <v>75226</v>
      </c>
      <c r="E214" t="s">
        <v>290</v>
      </c>
      <c r="F214" t="s">
        <v>22</v>
      </c>
      <c r="G214">
        <v>0.25</v>
      </c>
      <c r="H214" t="s">
        <v>28</v>
      </c>
      <c r="I214" t="s">
        <v>33</v>
      </c>
      <c r="K214" s="7">
        <v>44588</v>
      </c>
      <c r="L214" t="s">
        <v>21</v>
      </c>
      <c r="M214">
        <v>13</v>
      </c>
      <c r="Q214" s="7"/>
      <c r="R214" s="7" t="str">
        <f>IF(EDATE(January[[#This Row],[Closed Date]],1)=31,"",EDATE(January[[#This Row],[Closed Date]],1))</f>
        <v/>
      </c>
    </row>
    <row r="215" spans="1:19" x14ac:dyDescent="0.25">
      <c r="A215" t="s">
        <v>67</v>
      </c>
      <c r="B215" s="6">
        <v>75080</v>
      </c>
      <c r="E215" t="s">
        <v>285</v>
      </c>
      <c r="F215" t="s">
        <v>22</v>
      </c>
      <c r="G215">
        <v>9</v>
      </c>
      <c r="H215" t="s">
        <v>28</v>
      </c>
      <c r="I215" t="s">
        <v>33</v>
      </c>
      <c r="K215" s="7">
        <v>44588</v>
      </c>
      <c r="L215" t="s">
        <v>21</v>
      </c>
      <c r="M215">
        <v>16</v>
      </c>
      <c r="Q215" s="7"/>
      <c r="R215" s="7" t="str">
        <f>IF(EDATE(January[[#This Row],[Closed Date]],1)=31,"",EDATE(January[[#This Row],[Closed Date]],1))</f>
        <v/>
      </c>
    </row>
    <row r="216" spans="1:19" x14ac:dyDescent="0.25">
      <c r="A216" t="s">
        <v>144</v>
      </c>
      <c r="B216" s="6">
        <v>75218</v>
      </c>
      <c r="E216" t="s">
        <v>286</v>
      </c>
      <c r="F216" t="s">
        <v>23</v>
      </c>
      <c r="G216">
        <v>8</v>
      </c>
      <c r="H216" t="s">
        <v>32</v>
      </c>
      <c r="I216" t="s">
        <v>34</v>
      </c>
      <c r="K216" s="7">
        <v>44588</v>
      </c>
      <c r="L216" t="s">
        <v>21</v>
      </c>
      <c r="Q216" s="7"/>
      <c r="R216" s="7" t="str">
        <f>IF(EDATE(January[[#This Row],[Closed Date]],1)=31,"",EDATE(January[[#This Row],[Closed Date]],1))</f>
        <v/>
      </c>
    </row>
    <row r="217" spans="1:19" x14ac:dyDescent="0.25">
      <c r="A217" t="s">
        <v>149</v>
      </c>
      <c r="B217" s="6">
        <v>75254</v>
      </c>
      <c r="E217" t="s">
        <v>318</v>
      </c>
      <c r="F217" t="s">
        <v>22</v>
      </c>
      <c r="G217">
        <v>4</v>
      </c>
      <c r="H217" t="s">
        <v>29</v>
      </c>
      <c r="I217" t="s">
        <v>34</v>
      </c>
      <c r="K217" s="7">
        <v>44588</v>
      </c>
      <c r="L217" t="s">
        <v>21</v>
      </c>
      <c r="Q217" s="7"/>
      <c r="R217" s="7" t="str">
        <f>IF(EDATE(January[[#This Row],[Closed Date]],1)=31,"",EDATE(January[[#This Row],[Closed Date]],1))</f>
        <v/>
      </c>
    </row>
    <row r="218" spans="1:19" x14ac:dyDescent="0.25">
      <c r="A218" t="s">
        <v>203</v>
      </c>
      <c r="B218" s="6">
        <v>75201</v>
      </c>
      <c r="E218" t="s">
        <v>282</v>
      </c>
      <c r="F218" t="s">
        <v>23</v>
      </c>
      <c r="G218">
        <v>7</v>
      </c>
      <c r="H218" t="s">
        <v>32</v>
      </c>
      <c r="I218" t="s">
        <v>53</v>
      </c>
      <c r="K218" s="7">
        <v>44588</v>
      </c>
      <c r="L218" t="s">
        <v>21</v>
      </c>
      <c r="M218">
        <v>15</v>
      </c>
      <c r="Q218" s="7"/>
      <c r="R218" s="7" t="str">
        <f>IF(EDATE(January[[#This Row],[Closed Date]],1)=31,"",EDATE(January[[#This Row],[Closed Date]],1))</f>
        <v/>
      </c>
    </row>
    <row r="219" spans="1:19" x14ac:dyDescent="0.25">
      <c r="A219" t="s">
        <v>103</v>
      </c>
      <c r="B219" s="6">
        <v>75223</v>
      </c>
      <c r="E219" t="s">
        <v>283</v>
      </c>
      <c r="F219" t="s">
        <v>22</v>
      </c>
      <c r="G219">
        <v>0.5</v>
      </c>
      <c r="H219" t="s">
        <v>28</v>
      </c>
      <c r="I219" t="s">
        <v>33</v>
      </c>
      <c r="J219" t="s">
        <v>42</v>
      </c>
      <c r="K219" s="7">
        <v>44588</v>
      </c>
      <c r="L219" t="s">
        <v>20</v>
      </c>
      <c r="M219">
        <v>25</v>
      </c>
      <c r="N219" t="s">
        <v>45</v>
      </c>
      <c r="O219">
        <v>4</v>
      </c>
      <c r="P219">
        <v>350</v>
      </c>
      <c r="Q219" s="7">
        <v>44595</v>
      </c>
      <c r="R219" s="7">
        <f>IF(EDATE(January[[#This Row],[Closed Date]],1)=31,"",EDATE(January[[#This Row],[Closed Date]],1))</f>
        <v>44623</v>
      </c>
      <c r="S219" t="s">
        <v>20</v>
      </c>
    </row>
    <row r="220" spans="1:19" x14ac:dyDescent="0.25">
      <c r="A220" t="s">
        <v>161</v>
      </c>
      <c r="B220" s="6">
        <v>75236</v>
      </c>
      <c r="E220" t="s">
        <v>299</v>
      </c>
      <c r="F220" t="s">
        <v>23</v>
      </c>
      <c r="G220">
        <v>2</v>
      </c>
      <c r="H220" t="s">
        <v>28</v>
      </c>
      <c r="I220" t="s">
        <v>33</v>
      </c>
      <c r="J220" t="s">
        <v>36</v>
      </c>
      <c r="K220" s="7">
        <v>44588</v>
      </c>
      <c r="L220" t="s">
        <v>20</v>
      </c>
      <c r="M220">
        <v>28</v>
      </c>
      <c r="N220" t="s">
        <v>55</v>
      </c>
      <c r="O220">
        <v>7</v>
      </c>
      <c r="P220">
        <v>125</v>
      </c>
      <c r="Q220" s="7">
        <v>44594</v>
      </c>
      <c r="R220" s="7">
        <f>IF(EDATE(January[[#This Row],[Closed Date]],1)=31,"",EDATE(January[[#This Row],[Closed Date]],1))</f>
        <v>44622</v>
      </c>
      <c r="S220" t="s">
        <v>21</v>
      </c>
    </row>
    <row r="221" spans="1:19" x14ac:dyDescent="0.25">
      <c r="A221" t="s">
        <v>135</v>
      </c>
      <c r="B221" s="6">
        <v>75220</v>
      </c>
      <c r="E221" t="s">
        <v>290</v>
      </c>
      <c r="F221" t="s">
        <v>23</v>
      </c>
      <c r="G221">
        <v>5</v>
      </c>
      <c r="H221" t="s">
        <v>28</v>
      </c>
      <c r="I221" t="s">
        <v>31</v>
      </c>
      <c r="J221" t="s">
        <v>38</v>
      </c>
      <c r="K221" s="7">
        <v>44588</v>
      </c>
      <c r="L221" t="s">
        <v>20</v>
      </c>
      <c r="Q221" s="7">
        <v>44588</v>
      </c>
      <c r="R221" s="7">
        <f>IF(EDATE(January[[#This Row],[Closed Date]],1)=31,"",EDATE(January[[#This Row],[Closed Date]],1))</f>
        <v>44619</v>
      </c>
      <c r="S221" t="s">
        <v>20</v>
      </c>
    </row>
    <row r="222" spans="1:19" x14ac:dyDescent="0.25">
      <c r="A222" t="s">
        <v>137</v>
      </c>
      <c r="B222" s="6">
        <v>75228</v>
      </c>
      <c r="E222" t="s">
        <v>296</v>
      </c>
      <c r="F222" t="s">
        <v>22</v>
      </c>
      <c r="G222">
        <v>4</v>
      </c>
      <c r="H222" t="s">
        <v>28</v>
      </c>
      <c r="I222" t="s">
        <v>31</v>
      </c>
      <c r="J222" t="s">
        <v>40</v>
      </c>
      <c r="K222" s="7">
        <v>44588</v>
      </c>
      <c r="L222" t="s">
        <v>20</v>
      </c>
      <c r="Q222" s="7">
        <v>44588</v>
      </c>
      <c r="R222" s="7">
        <f>IF(EDATE(January[[#This Row],[Closed Date]],1)=31,"",EDATE(January[[#This Row],[Closed Date]],1))</f>
        <v>44619</v>
      </c>
      <c r="S222" t="s">
        <v>20</v>
      </c>
    </row>
    <row r="223" spans="1:19" x14ac:dyDescent="0.25">
      <c r="A223" t="s">
        <v>142</v>
      </c>
      <c r="B223" s="6">
        <v>75203</v>
      </c>
      <c r="E223" t="s">
        <v>282</v>
      </c>
      <c r="F223" t="s">
        <v>23</v>
      </c>
      <c r="G223">
        <v>1</v>
      </c>
      <c r="H223" t="s">
        <v>28</v>
      </c>
      <c r="I223" t="s">
        <v>31</v>
      </c>
      <c r="J223" t="s">
        <v>43</v>
      </c>
      <c r="K223" s="7">
        <v>44588</v>
      </c>
      <c r="L223" t="s">
        <v>20</v>
      </c>
      <c r="Q223" s="7">
        <v>44588</v>
      </c>
      <c r="R223" s="7">
        <f>IF(EDATE(January[[#This Row],[Closed Date]],1)=31,"",EDATE(January[[#This Row],[Closed Date]],1))</f>
        <v>44619</v>
      </c>
      <c r="S223" t="s">
        <v>20</v>
      </c>
    </row>
    <row r="224" spans="1:19" x14ac:dyDescent="0.25">
      <c r="A224" t="s">
        <v>88</v>
      </c>
      <c r="B224" s="6">
        <v>75253</v>
      </c>
      <c r="E224" t="s">
        <v>279</v>
      </c>
      <c r="F224" t="s">
        <v>23</v>
      </c>
      <c r="G224">
        <v>2</v>
      </c>
      <c r="H224" t="s">
        <v>28</v>
      </c>
      <c r="I224" t="s">
        <v>31</v>
      </c>
      <c r="J224" t="s">
        <v>38</v>
      </c>
      <c r="K224" s="7">
        <v>44588</v>
      </c>
      <c r="L224" t="s">
        <v>20</v>
      </c>
      <c r="Q224" s="7">
        <v>44588</v>
      </c>
      <c r="R224" s="7">
        <f>IF(EDATE(January[[#This Row],[Closed Date]],1)=31,"",EDATE(January[[#This Row],[Closed Date]],1))</f>
        <v>44619</v>
      </c>
      <c r="S224" t="s">
        <v>20</v>
      </c>
    </row>
    <row r="225" spans="1:19" x14ac:dyDescent="0.25">
      <c r="A225" t="s">
        <v>120</v>
      </c>
      <c r="B225" s="6">
        <v>75254</v>
      </c>
      <c r="E225" t="s">
        <v>286</v>
      </c>
      <c r="F225" t="s">
        <v>23</v>
      </c>
      <c r="G225">
        <v>3</v>
      </c>
      <c r="H225" t="s">
        <v>28</v>
      </c>
      <c r="I225" t="s">
        <v>53</v>
      </c>
      <c r="J225" t="s">
        <v>38</v>
      </c>
      <c r="K225" s="7">
        <v>44588</v>
      </c>
      <c r="L225" t="s">
        <v>20</v>
      </c>
      <c r="M225">
        <v>36</v>
      </c>
      <c r="N225" t="s">
        <v>54</v>
      </c>
      <c r="O225">
        <v>10</v>
      </c>
      <c r="P225">
        <v>40</v>
      </c>
      <c r="Q225" s="7">
        <v>44594</v>
      </c>
      <c r="R225" s="7">
        <f>IF(EDATE(January[[#This Row],[Closed Date]],1)=31,"",EDATE(January[[#This Row],[Closed Date]],1))</f>
        <v>44622</v>
      </c>
      <c r="S225" t="s">
        <v>20</v>
      </c>
    </row>
    <row r="226" spans="1:19" x14ac:dyDescent="0.25">
      <c r="A226" t="s">
        <v>143</v>
      </c>
      <c r="B226" s="6">
        <v>75287</v>
      </c>
      <c r="E226" t="s">
        <v>283</v>
      </c>
      <c r="F226" t="s">
        <v>22</v>
      </c>
      <c r="G226">
        <v>7</v>
      </c>
      <c r="H226" t="s">
        <v>28</v>
      </c>
      <c r="I226" t="s">
        <v>33</v>
      </c>
      <c r="K226" s="7">
        <v>44589</v>
      </c>
      <c r="L226" t="s">
        <v>21</v>
      </c>
      <c r="M226">
        <v>14</v>
      </c>
      <c r="Q226" s="7"/>
      <c r="R226" s="7" t="str">
        <f>IF(EDATE(January[[#This Row],[Closed Date]],1)=31,"",EDATE(January[[#This Row],[Closed Date]],1))</f>
        <v/>
      </c>
    </row>
    <row r="227" spans="1:19" x14ac:dyDescent="0.25">
      <c r="A227" t="s">
        <v>57</v>
      </c>
      <c r="B227" s="6">
        <v>75226</v>
      </c>
      <c r="E227" t="s">
        <v>299</v>
      </c>
      <c r="F227" t="s">
        <v>23</v>
      </c>
      <c r="G227">
        <v>3</v>
      </c>
      <c r="H227" t="s">
        <v>28</v>
      </c>
      <c r="I227" t="s">
        <v>33</v>
      </c>
      <c r="K227" s="7">
        <v>44589</v>
      </c>
      <c r="L227" t="s">
        <v>21</v>
      </c>
      <c r="M227">
        <v>19</v>
      </c>
      <c r="Q227" s="7"/>
      <c r="R227" s="7" t="str">
        <f>IF(EDATE(January[[#This Row],[Closed Date]],1)=31,"",EDATE(January[[#This Row],[Closed Date]],1))</f>
        <v/>
      </c>
    </row>
    <row r="228" spans="1:19" x14ac:dyDescent="0.25">
      <c r="A228" t="s">
        <v>128</v>
      </c>
      <c r="B228" s="6">
        <v>75218</v>
      </c>
      <c r="E228" t="s">
        <v>272</v>
      </c>
      <c r="F228" t="s">
        <v>23</v>
      </c>
      <c r="G228">
        <v>5</v>
      </c>
      <c r="H228" t="s">
        <v>28</v>
      </c>
      <c r="I228" t="s">
        <v>33</v>
      </c>
      <c r="K228" s="7">
        <v>44589</v>
      </c>
      <c r="L228" t="s">
        <v>21</v>
      </c>
      <c r="M228">
        <v>20</v>
      </c>
      <c r="Q228" s="7"/>
      <c r="R228" s="7" t="str">
        <f>IF(EDATE(January[[#This Row],[Closed Date]],1)=31,"",EDATE(January[[#This Row],[Closed Date]],1))</f>
        <v/>
      </c>
    </row>
    <row r="229" spans="1:19" x14ac:dyDescent="0.25">
      <c r="A229" t="s">
        <v>228</v>
      </c>
      <c r="B229" s="6">
        <v>75229</v>
      </c>
      <c r="E229" t="s">
        <v>268</v>
      </c>
      <c r="F229" t="s">
        <v>22</v>
      </c>
      <c r="G229">
        <v>7</v>
      </c>
      <c r="H229" t="s">
        <v>30</v>
      </c>
      <c r="I229" t="s">
        <v>35</v>
      </c>
      <c r="K229" s="7">
        <v>44589</v>
      </c>
      <c r="L229" t="s">
        <v>21</v>
      </c>
      <c r="M229">
        <v>21</v>
      </c>
      <c r="Q229" s="7"/>
      <c r="R229" s="7" t="str">
        <f>IF(EDATE(January[[#This Row],[Closed Date]],1)=31,"",EDATE(January[[#This Row],[Closed Date]],1))</f>
        <v/>
      </c>
    </row>
    <row r="230" spans="1:19" x14ac:dyDescent="0.25">
      <c r="A230" t="s">
        <v>146</v>
      </c>
      <c r="B230" s="6">
        <v>75244</v>
      </c>
      <c r="E230" t="s">
        <v>275</v>
      </c>
      <c r="F230" t="s">
        <v>22</v>
      </c>
      <c r="G230">
        <v>2</v>
      </c>
      <c r="H230" t="s">
        <v>32</v>
      </c>
      <c r="I230" t="s">
        <v>53</v>
      </c>
      <c r="K230" s="7">
        <v>44589</v>
      </c>
      <c r="L230" t="s">
        <v>21</v>
      </c>
      <c r="M230">
        <v>14</v>
      </c>
      <c r="Q230" s="7"/>
      <c r="R230" s="7" t="str">
        <f>IF(EDATE(January[[#This Row],[Closed Date]],1)=31,"",EDATE(January[[#This Row],[Closed Date]],1))</f>
        <v/>
      </c>
    </row>
    <row r="231" spans="1:19" x14ac:dyDescent="0.25">
      <c r="A231" t="s">
        <v>161</v>
      </c>
      <c r="B231" s="6">
        <v>75220</v>
      </c>
      <c r="E231" t="s">
        <v>283</v>
      </c>
      <c r="F231" t="s">
        <v>22</v>
      </c>
      <c r="G231">
        <v>4</v>
      </c>
      <c r="H231" t="s">
        <v>28</v>
      </c>
      <c r="I231" t="s">
        <v>53</v>
      </c>
      <c r="K231" s="7">
        <v>44589</v>
      </c>
      <c r="L231" t="s">
        <v>21</v>
      </c>
      <c r="M231">
        <v>29</v>
      </c>
      <c r="Q231" s="7"/>
      <c r="R231" s="7" t="str">
        <f>IF(EDATE(January[[#This Row],[Closed Date]],1)=31,"",EDATE(January[[#This Row],[Closed Date]],1))</f>
        <v/>
      </c>
    </row>
    <row r="232" spans="1:19" x14ac:dyDescent="0.25">
      <c r="A232" t="s">
        <v>177</v>
      </c>
      <c r="B232" s="6">
        <v>75225</v>
      </c>
      <c r="E232" t="s">
        <v>304</v>
      </c>
      <c r="F232" t="s">
        <v>23</v>
      </c>
      <c r="G232">
        <v>4</v>
      </c>
      <c r="H232" t="s">
        <v>29</v>
      </c>
      <c r="I232" t="s">
        <v>33</v>
      </c>
      <c r="J232" t="s">
        <v>43</v>
      </c>
      <c r="K232" s="7">
        <v>44589</v>
      </c>
      <c r="L232" t="s">
        <v>20</v>
      </c>
      <c r="M232">
        <v>35</v>
      </c>
      <c r="O232" t="s">
        <v>331</v>
      </c>
      <c r="P232">
        <v>100</v>
      </c>
      <c r="Q232" s="7">
        <v>44598</v>
      </c>
      <c r="R232" s="7">
        <f>IF(EDATE(January[[#This Row],[Closed Date]],1)=31,"",EDATE(January[[#This Row],[Closed Date]],1))</f>
        <v>44626</v>
      </c>
      <c r="S232" t="s">
        <v>20</v>
      </c>
    </row>
    <row r="233" spans="1:19" x14ac:dyDescent="0.25">
      <c r="A233" t="s">
        <v>259</v>
      </c>
      <c r="B233">
        <v>75219</v>
      </c>
      <c r="E233" t="s">
        <v>282</v>
      </c>
      <c r="F233" t="s">
        <v>22</v>
      </c>
      <c r="G233">
        <v>1</v>
      </c>
      <c r="H233" t="s">
        <v>28</v>
      </c>
      <c r="I233" t="s">
        <v>33</v>
      </c>
      <c r="J233" t="s">
        <v>36</v>
      </c>
      <c r="K233" s="7">
        <v>44589</v>
      </c>
      <c r="L233" t="s">
        <v>20</v>
      </c>
      <c r="M233">
        <v>35</v>
      </c>
      <c r="N233" t="s">
        <v>55</v>
      </c>
      <c r="O233">
        <v>8</v>
      </c>
      <c r="P233">
        <v>150</v>
      </c>
      <c r="Q233" s="7">
        <v>44595</v>
      </c>
      <c r="R233" s="7">
        <f>IF(EDATE(January[[#This Row],[Closed Date]],1)=31,"",EDATE(January[[#This Row],[Closed Date]],1))</f>
        <v>44623</v>
      </c>
      <c r="S233" t="s">
        <v>20</v>
      </c>
    </row>
    <row r="234" spans="1:19" x14ac:dyDescent="0.25">
      <c r="A234" t="s">
        <v>145</v>
      </c>
      <c r="B234">
        <v>75253</v>
      </c>
      <c r="E234" t="s">
        <v>278</v>
      </c>
      <c r="F234" t="s">
        <v>22</v>
      </c>
      <c r="G234">
        <v>6</v>
      </c>
      <c r="H234" t="s">
        <v>32</v>
      </c>
      <c r="I234" t="s">
        <v>31</v>
      </c>
      <c r="K234" s="7">
        <v>44589</v>
      </c>
      <c r="L234" t="s">
        <v>20</v>
      </c>
      <c r="Q234" s="7">
        <v>44589</v>
      </c>
      <c r="R234" s="7">
        <f>IF(EDATE(January[[#This Row],[Closed Date]],1)=31,"",EDATE(January[[#This Row],[Closed Date]],1))</f>
        <v>44620</v>
      </c>
      <c r="S234" t="s">
        <v>20</v>
      </c>
    </row>
    <row r="235" spans="1:19" x14ac:dyDescent="0.25">
      <c r="A235" t="s">
        <v>222</v>
      </c>
      <c r="B235">
        <v>75220</v>
      </c>
      <c r="E235" t="s">
        <v>307</v>
      </c>
      <c r="F235" t="s">
        <v>22</v>
      </c>
      <c r="G235">
        <v>2</v>
      </c>
      <c r="H235" t="s">
        <v>28</v>
      </c>
      <c r="I235" t="s">
        <v>31</v>
      </c>
      <c r="J235" t="s">
        <v>52</v>
      </c>
      <c r="K235" s="7">
        <v>44589</v>
      </c>
      <c r="L235" t="s">
        <v>20</v>
      </c>
      <c r="Q235" s="7">
        <v>44589</v>
      </c>
      <c r="R235" s="7">
        <f>IF(EDATE(January[[#This Row],[Closed Date]],1)=31,"",EDATE(January[[#This Row],[Closed Date]],1))</f>
        <v>44620</v>
      </c>
      <c r="S235" t="s">
        <v>20</v>
      </c>
    </row>
    <row r="236" spans="1:19" x14ac:dyDescent="0.25">
      <c r="A236" t="s">
        <v>91</v>
      </c>
      <c r="B236">
        <v>75212</v>
      </c>
      <c r="E236" t="s">
        <v>271</v>
      </c>
      <c r="F236" t="s">
        <v>22</v>
      </c>
      <c r="G236">
        <v>7</v>
      </c>
      <c r="H236" t="s">
        <v>32</v>
      </c>
      <c r="I236" t="s">
        <v>31</v>
      </c>
      <c r="J236" t="s">
        <v>52</v>
      </c>
      <c r="K236" s="7">
        <v>44589</v>
      </c>
      <c r="L236" t="s">
        <v>20</v>
      </c>
      <c r="N236" t="s">
        <v>47</v>
      </c>
      <c r="Q236" s="7">
        <v>44589</v>
      </c>
      <c r="R236" s="7">
        <f>IF(EDATE(January[[#This Row],[Closed Date]],1)=31,"",EDATE(January[[#This Row],[Closed Date]],1))</f>
        <v>44620</v>
      </c>
      <c r="S236" t="s">
        <v>20</v>
      </c>
    </row>
    <row r="237" spans="1:19" x14ac:dyDescent="0.25">
      <c r="A237" t="s">
        <v>73</v>
      </c>
      <c r="B237">
        <v>75235</v>
      </c>
      <c r="E237" t="s">
        <v>289</v>
      </c>
      <c r="F237" t="s">
        <v>22</v>
      </c>
      <c r="G237">
        <v>8</v>
      </c>
      <c r="H237" t="s">
        <v>29</v>
      </c>
      <c r="I237" t="s">
        <v>34</v>
      </c>
      <c r="K237" s="7">
        <v>44589</v>
      </c>
      <c r="L237" t="s">
        <v>20</v>
      </c>
      <c r="N237" t="s">
        <v>49</v>
      </c>
      <c r="Q237" s="7">
        <v>44600</v>
      </c>
      <c r="R237" s="7">
        <f>IF(EDATE(January[[#This Row],[Closed Date]],1)=31,"",EDATE(January[[#This Row],[Closed Date]],1))</f>
        <v>44628</v>
      </c>
      <c r="S237" t="s">
        <v>20</v>
      </c>
    </row>
    <row r="238" spans="1:19" x14ac:dyDescent="0.25">
      <c r="A238" t="s">
        <v>164</v>
      </c>
      <c r="B238">
        <v>75203</v>
      </c>
      <c r="E238" t="s">
        <v>58</v>
      </c>
      <c r="F238" t="s">
        <v>22</v>
      </c>
      <c r="G238">
        <v>8</v>
      </c>
      <c r="H238" t="s">
        <v>28</v>
      </c>
      <c r="I238" t="s">
        <v>33</v>
      </c>
      <c r="K238" s="7">
        <v>44590</v>
      </c>
      <c r="L238" t="s">
        <v>21</v>
      </c>
      <c r="M238">
        <v>12</v>
      </c>
      <c r="Q238" s="7"/>
      <c r="R238" s="7" t="str">
        <f>IF(EDATE(January[[#This Row],[Closed Date]],1)=31,"",EDATE(January[[#This Row],[Closed Date]],1))</f>
        <v/>
      </c>
    </row>
    <row r="239" spans="1:19" x14ac:dyDescent="0.25">
      <c r="A239" t="s">
        <v>152</v>
      </c>
      <c r="B239">
        <v>75237</v>
      </c>
      <c r="E239" t="s">
        <v>274</v>
      </c>
      <c r="F239" t="s">
        <v>23</v>
      </c>
      <c r="G239">
        <v>8</v>
      </c>
      <c r="H239" t="s">
        <v>28</v>
      </c>
      <c r="I239" t="s">
        <v>53</v>
      </c>
      <c r="K239" s="7">
        <v>44590</v>
      </c>
      <c r="L239" t="s">
        <v>21</v>
      </c>
      <c r="M239">
        <v>8</v>
      </c>
      <c r="Q239" s="7"/>
      <c r="R239" s="7" t="str">
        <f>IF(EDATE(January[[#This Row],[Closed Date]],1)=31,"",EDATE(January[[#This Row],[Closed Date]],1))</f>
        <v/>
      </c>
    </row>
    <row r="240" spans="1:19" x14ac:dyDescent="0.25">
      <c r="A240" t="s">
        <v>70</v>
      </c>
      <c r="B240">
        <v>75235</v>
      </c>
      <c r="E240" t="s">
        <v>306</v>
      </c>
      <c r="F240" t="s">
        <v>22</v>
      </c>
      <c r="G240">
        <v>5</v>
      </c>
      <c r="H240" t="s">
        <v>28</v>
      </c>
      <c r="I240" t="s">
        <v>33</v>
      </c>
      <c r="J240" t="s">
        <v>39</v>
      </c>
      <c r="K240" s="7">
        <v>44590</v>
      </c>
      <c r="L240" t="s">
        <v>20</v>
      </c>
      <c r="M240">
        <v>30</v>
      </c>
      <c r="N240" t="s">
        <v>46</v>
      </c>
      <c r="O240">
        <v>4</v>
      </c>
      <c r="P240">
        <v>304</v>
      </c>
      <c r="Q240" s="7">
        <v>44596</v>
      </c>
      <c r="R240" s="7">
        <f>IF(EDATE(January[[#This Row],[Closed Date]],1)=31,"",EDATE(January[[#This Row],[Closed Date]],1))</f>
        <v>44624</v>
      </c>
      <c r="S240" t="s">
        <v>20</v>
      </c>
    </row>
    <row r="241" spans="1:19" x14ac:dyDescent="0.25">
      <c r="A241" t="s">
        <v>150</v>
      </c>
      <c r="B241">
        <v>75081</v>
      </c>
      <c r="E241" t="s">
        <v>283</v>
      </c>
      <c r="F241" t="s">
        <v>23</v>
      </c>
      <c r="G241">
        <v>4</v>
      </c>
      <c r="H241" t="s">
        <v>28</v>
      </c>
      <c r="I241" t="s">
        <v>31</v>
      </c>
      <c r="J241" t="s">
        <v>38</v>
      </c>
      <c r="K241" s="7">
        <v>44590</v>
      </c>
      <c r="L241" t="s">
        <v>20</v>
      </c>
      <c r="Q241" s="7">
        <v>44590</v>
      </c>
      <c r="R241" s="7">
        <f>IF(EDATE(January[[#This Row],[Closed Date]],1)=31,"",EDATE(January[[#This Row],[Closed Date]],1))</f>
        <v>44620</v>
      </c>
      <c r="S241" t="s">
        <v>21</v>
      </c>
    </row>
    <row r="242" spans="1:19" x14ac:dyDescent="0.25">
      <c r="A242" t="s">
        <v>147</v>
      </c>
      <c r="B242">
        <v>75229</v>
      </c>
      <c r="E242" t="s">
        <v>269</v>
      </c>
      <c r="F242" t="s">
        <v>22</v>
      </c>
      <c r="G242">
        <v>16</v>
      </c>
      <c r="H242" t="s">
        <v>28</v>
      </c>
      <c r="I242" t="s">
        <v>31</v>
      </c>
      <c r="J242" t="s">
        <v>38</v>
      </c>
      <c r="K242" s="7">
        <v>44590</v>
      </c>
      <c r="L242" t="s">
        <v>20</v>
      </c>
      <c r="Q242" s="7">
        <v>44590</v>
      </c>
      <c r="R242" s="7">
        <f>IF(EDATE(January[[#This Row],[Closed Date]],1)=31,"",EDATE(January[[#This Row],[Closed Date]],1))</f>
        <v>44620</v>
      </c>
      <c r="S242" t="s">
        <v>20</v>
      </c>
    </row>
    <row r="243" spans="1:19" x14ac:dyDescent="0.25">
      <c r="A243" t="s">
        <v>163</v>
      </c>
      <c r="B243">
        <v>75228</v>
      </c>
      <c r="E243" t="s">
        <v>300</v>
      </c>
      <c r="F243" t="s">
        <v>23</v>
      </c>
      <c r="G243">
        <v>7</v>
      </c>
      <c r="H243" t="s">
        <v>28</v>
      </c>
      <c r="I243" t="s">
        <v>31</v>
      </c>
      <c r="J243" t="s">
        <v>38</v>
      </c>
      <c r="K243" s="7">
        <v>44590</v>
      </c>
      <c r="L243" t="s">
        <v>20</v>
      </c>
      <c r="Q243" s="7">
        <v>44590</v>
      </c>
      <c r="R243" s="7">
        <f>IF(EDATE(January[[#This Row],[Closed Date]],1)=31,"",EDATE(January[[#This Row],[Closed Date]],1))</f>
        <v>44620</v>
      </c>
      <c r="S243" t="s">
        <v>20</v>
      </c>
    </row>
    <row r="244" spans="1:19" x14ac:dyDescent="0.25">
      <c r="A244" t="s">
        <v>151</v>
      </c>
      <c r="B244">
        <v>75202</v>
      </c>
      <c r="E244" t="s">
        <v>276</v>
      </c>
      <c r="F244" t="s">
        <v>23</v>
      </c>
      <c r="G244">
        <v>13</v>
      </c>
      <c r="H244" t="s">
        <v>28</v>
      </c>
      <c r="I244" t="s">
        <v>31</v>
      </c>
      <c r="K244" s="7">
        <v>44590</v>
      </c>
      <c r="L244" t="s">
        <v>20</v>
      </c>
      <c r="Q244" s="7">
        <v>44590</v>
      </c>
      <c r="R244" s="7">
        <f>IF(EDATE(January[[#This Row],[Closed Date]],1)=31,"",EDATE(January[[#This Row],[Closed Date]],1))</f>
        <v>44620</v>
      </c>
      <c r="S244" t="s">
        <v>20</v>
      </c>
    </row>
    <row r="245" spans="1:19" x14ac:dyDescent="0.25">
      <c r="A245" t="s">
        <v>156</v>
      </c>
      <c r="B245">
        <v>75220</v>
      </c>
      <c r="E245" t="s">
        <v>277</v>
      </c>
      <c r="F245" t="s">
        <v>23</v>
      </c>
      <c r="G245">
        <v>4</v>
      </c>
      <c r="H245" t="s">
        <v>28</v>
      </c>
      <c r="I245" t="s">
        <v>31</v>
      </c>
      <c r="K245" s="7">
        <v>44590</v>
      </c>
      <c r="L245" t="s">
        <v>20</v>
      </c>
      <c r="Q245" s="7">
        <v>44590</v>
      </c>
      <c r="R245" s="7">
        <f>IF(EDATE(January[[#This Row],[Closed Date]],1)=31,"",EDATE(January[[#This Row],[Closed Date]],1))</f>
        <v>44620</v>
      </c>
      <c r="S245" t="s">
        <v>20</v>
      </c>
    </row>
    <row r="246" spans="1:19" x14ac:dyDescent="0.25">
      <c r="A246" t="s">
        <v>153</v>
      </c>
      <c r="B246">
        <v>75233</v>
      </c>
      <c r="E246" t="s">
        <v>265</v>
      </c>
      <c r="F246" t="s">
        <v>23</v>
      </c>
      <c r="G246">
        <v>10</v>
      </c>
      <c r="H246" t="s">
        <v>28</v>
      </c>
      <c r="I246" t="s">
        <v>53</v>
      </c>
      <c r="K246" s="7">
        <v>44591</v>
      </c>
      <c r="L246" t="s">
        <v>21</v>
      </c>
      <c r="M246">
        <v>19</v>
      </c>
      <c r="Q246" s="7"/>
      <c r="R246" s="7" t="str">
        <f>IF(EDATE(January[[#This Row],[Closed Date]],1)=31,"",EDATE(January[[#This Row],[Closed Date]],1))</f>
        <v/>
      </c>
    </row>
    <row r="247" spans="1:19" x14ac:dyDescent="0.25">
      <c r="A247" t="s">
        <v>169</v>
      </c>
      <c r="B247">
        <v>75287</v>
      </c>
      <c r="E247" t="s">
        <v>314</v>
      </c>
      <c r="F247" t="s">
        <v>22</v>
      </c>
      <c r="G247">
        <v>4</v>
      </c>
      <c r="H247" t="s">
        <v>28</v>
      </c>
      <c r="I247" t="s">
        <v>53</v>
      </c>
      <c r="K247" s="7">
        <v>44591</v>
      </c>
      <c r="L247" t="s">
        <v>21</v>
      </c>
      <c r="M247">
        <v>14</v>
      </c>
      <c r="Q247" s="7"/>
      <c r="R247" s="7" t="str">
        <f>IF(EDATE(January[[#This Row],[Closed Date]],1)=31,"",EDATE(January[[#This Row],[Closed Date]],1))</f>
        <v/>
      </c>
    </row>
    <row r="248" spans="1:19" x14ac:dyDescent="0.25">
      <c r="A248" t="s">
        <v>181</v>
      </c>
      <c r="B248">
        <v>75229</v>
      </c>
      <c r="E248" t="s">
        <v>295</v>
      </c>
      <c r="F248" t="s">
        <v>22</v>
      </c>
      <c r="G248">
        <v>7</v>
      </c>
      <c r="H248" t="s">
        <v>32</v>
      </c>
      <c r="I248" t="s">
        <v>31</v>
      </c>
      <c r="J248" t="s">
        <v>52</v>
      </c>
      <c r="K248" s="7">
        <v>44591</v>
      </c>
      <c r="L248" t="s">
        <v>20</v>
      </c>
      <c r="N248" t="s">
        <v>47</v>
      </c>
      <c r="Q248" s="7">
        <v>44591</v>
      </c>
      <c r="R248" s="7">
        <f>IF(EDATE(January[[#This Row],[Closed Date]],1)=31,"",EDATE(January[[#This Row],[Closed Date]],1))</f>
        <v>44620</v>
      </c>
      <c r="S248" t="s">
        <v>20</v>
      </c>
    </row>
    <row r="249" spans="1:19" x14ac:dyDescent="0.25">
      <c r="A249" t="s">
        <v>253</v>
      </c>
      <c r="B249">
        <v>75217</v>
      </c>
      <c r="E249" t="s">
        <v>285</v>
      </c>
      <c r="F249" t="s">
        <v>23</v>
      </c>
      <c r="G249">
        <v>6</v>
      </c>
      <c r="H249" t="s">
        <v>28</v>
      </c>
      <c r="I249" t="s">
        <v>31</v>
      </c>
      <c r="J249" t="s">
        <v>44</v>
      </c>
      <c r="K249" s="7">
        <v>44591</v>
      </c>
      <c r="L249" t="s">
        <v>20</v>
      </c>
      <c r="Q249" s="7">
        <v>44591</v>
      </c>
      <c r="R249" s="7">
        <f>IF(EDATE(January[[#This Row],[Closed Date]],1)=31,"",EDATE(January[[#This Row],[Closed Date]],1))</f>
        <v>44620</v>
      </c>
      <c r="S249" t="s">
        <v>20</v>
      </c>
    </row>
    <row r="250" spans="1:19" x14ac:dyDescent="0.25">
      <c r="A250" t="s">
        <v>155</v>
      </c>
      <c r="B250">
        <v>75203</v>
      </c>
      <c r="E250" t="s">
        <v>281</v>
      </c>
      <c r="F250" t="s">
        <v>22</v>
      </c>
      <c r="G250">
        <v>3</v>
      </c>
      <c r="H250" t="s">
        <v>28</v>
      </c>
      <c r="I250" t="s">
        <v>33</v>
      </c>
      <c r="K250" s="7">
        <v>44592</v>
      </c>
      <c r="L250" t="s">
        <v>21</v>
      </c>
      <c r="M250">
        <v>16</v>
      </c>
      <c r="Q250" s="7"/>
      <c r="R250" s="7" t="str">
        <f>IF(EDATE(January[[#This Row],[Closed Date]],1)=31,"",EDATE(January[[#This Row],[Closed Date]],1))</f>
        <v/>
      </c>
    </row>
    <row r="251" spans="1:19" x14ac:dyDescent="0.25">
      <c r="A251" t="s">
        <v>156</v>
      </c>
      <c r="B251">
        <v>75206</v>
      </c>
      <c r="E251" t="s">
        <v>285</v>
      </c>
      <c r="F251" t="s">
        <v>23</v>
      </c>
      <c r="G251">
        <v>4</v>
      </c>
      <c r="H251" t="s">
        <v>28</v>
      </c>
      <c r="I251" t="s">
        <v>33</v>
      </c>
      <c r="K251" s="7">
        <v>44592</v>
      </c>
      <c r="L251" t="s">
        <v>21</v>
      </c>
      <c r="M251">
        <v>14</v>
      </c>
      <c r="Q251" s="7"/>
      <c r="R251" s="7" t="str">
        <f>IF(EDATE(January[[#This Row],[Closed Date]],1)=31,"",EDATE(January[[#This Row],[Closed Date]],1))</f>
        <v/>
      </c>
    </row>
    <row r="252" spans="1:19" x14ac:dyDescent="0.25">
      <c r="A252" t="s">
        <v>133</v>
      </c>
      <c r="B252">
        <v>75229</v>
      </c>
      <c r="E252" t="s">
        <v>319</v>
      </c>
      <c r="F252" t="s">
        <v>23</v>
      </c>
      <c r="G252">
        <v>3</v>
      </c>
      <c r="H252" t="s">
        <v>28</v>
      </c>
      <c r="I252" t="s">
        <v>33</v>
      </c>
      <c r="K252" s="7">
        <v>44592</v>
      </c>
      <c r="L252" t="s">
        <v>21</v>
      </c>
      <c r="M252">
        <v>12</v>
      </c>
      <c r="Q252" s="7"/>
      <c r="R252" s="7" t="str">
        <f>IF(EDATE(January[[#This Row],[Closed Date]],1)=31,"",EDATE(January[[#This Row],[Closed Date]],1))</f>
        <v/>
      </c>
    </row>
    <row r="253" spans="1:19" x14ac:dyDescent="0.25">
      <c r="A253" t="s">
        <v>83</v>
      </c>
      <c r="B253">
        <v>75253</v>
      </c>
      <c r="E253" t="s">
        <v>282</v>
      </c>
      <c r="F253" t="s">
        <v>22</v>
      </c>
      <c r="G253">
        <v>1</v>
      </c>
      <c r="H253" t="s">
        <v>28</v>
      </c>
      <c r="I253" t="s">
        <v>33</v>
      </c>
      <c r="K253" s="7">
        <v>44592</v>
      </c>
      <c r="L253" t="s">
        <v>21</v>
      </c>
      <c r="M253">
        <v>16</v>
      </c>
      <c r="Q253" s="7"/>
      <c r="R253" s="7" t="str">
        <f>IF(EDATE(January[[#This Row],[Closed Date]],1)=31,"",EDATE(January[[#This Row],[Closed Date]],1))</f>
        <v/>
      </c>
    </row>
    <row r="254" spans="1:19" x14ac:dyDescent="0.25">
      <c r="A254" t="s">
        <v>127</v>
      </c>
      <c r="B254">
        <v>75218</v>
      </c>
      <c r="E254" t="s">
        <v>313</v>
      </c>
      <c r="F254" t="s">
        <v>22</v>
      </c>
      <c r="G254">
        <v>3</v>
      </c>
      <c r="H254" t="s">
        <v>28</v>
      </c>
      <c r="I254" t="s">
        <v>33</v>
      </c>
      <c r="K254" s="7">
        <v>44592</v>
      </c>
      <c r="L254" t="s">
        <v>21</v>
      </c>
      <c r="M254">
        <v>18</v>
      </c>
      <c r="Q254" s="7"/>
      <c r="R254" s="7" t="str">
        <f>IF(EDATE(January[[#This Row],[Closed Date]],1)=31,"",EDATE(January[[#This Row],[Closed Date]],1))</f>
        <v/>
      </c>
    </row>
    <row r="255" spans="1:19" x14ac:dyDescent="0.25">
      <c r="A255" t="s">
        <v>228</v>
      </c>
      <c r="B255">
        <v>75201</v>
      </c>
      <c r="E255" t="s">
        <v>305</v>
      </c>
      <c r="F255" t="s">
        <v>22</v>
      </c>
      <c r="G255">
        <v>7</v>
      </c>
      <c r="H255" t="s">
        <v>32</v>
      </c>
      <c r="I255" t="s">
        <v>34</v>
      </c>
      <c r="K255" s="7">
        <v>44592</v>
      </c>
      <c r="L255" t="s">
        <v>21</v>
      </c>
      <c r="Q255" s="7"/>
      <c r="R255" s="7" t="str">
        <f>IF(EDATE(January[[#This Row],[Closed Date]],1)=31,"",EDATE(January[[#This Row],[Closed Date]],1))</f>
        <v/>
      </c>
    </row>
    <row r="256" spans="1:19" x14ac:dyDescent="0.25">
      <c r="A256" t="s">
        <v>97</v>
      </c>
      <c r="B256">
        <v>75217</v>
      </c>
      <c r="E256" t="s">
        <v>287</v>
      </c>
      <c r="F256" t="s">
        <v>23</v>
      </c>
      <c r="G256">
        <v>3</v>
      </c>
      <c r="H256" t="s">
        <v>28</v>
      </c>
      <c r="I256" t="s">
        <v>33</v>
      </c>
      <c r="J256" t="s">
        <v>40</v>
      </c>
      <c r="K256" s="7">
        <v>44592</v>
      </c>
      <c r="L256" t="s">
        <v>20</v>
      </c>
      <c r="M256">
        <v>25</v>
      </c>
      <c r="N256" t="s">
        <v>56</v>
      </c>
      <c r="O256">
        <v>6</v>
      </c>
      <c r="P256">
        <v>300</v>
      </c>
      <c r="Q256" s="7">
        <v>44598</v>
      </c>
      <c r="R256" s="7">
        <f>IF(EDATE(January[[#This Row],[Closed Date]],1)=31,"",EDATE(January[[#This Row],[Closed Date]],1))</f>
        <v>44626</v>
      </c>
      <c r="S256" t="s">
        <v>20</v>
      </c>
    </row>
    <row r="257" spans="1:19" x14ac:dyDescent="0.25">
      <c r="A257" t="s">
        <v>148</v>
      </c>
      <c r="B257">
        <v>75201</v>
      </c>
      <c r="E257" t="s">
        <v>288</v>
      </c>
      <c r="F257" t="s">
        <v>23</v>
      </c>
      <c r="G257">
        <v>7</v>
      </c>
      <c r="H257" t="s">
        <v>28</v>
      </c>
      <c r="I257" t="s">
        <v>31</v>
      </c>
      <c r="K257" s="7">
        <v>44592</v>
      </c>
      <c r="L257" t="s">
        <v>20</v>
      </c>
      <c r="Q257" s="7">
        <v>44592</v>
      </c>
      <c r="R257" s="7">
        <f>IF(EDATE(January[[#This Row],[Closed Date]],1)=31,"",EDATE(January[[#This Row],[Closed Date]],1))</f>
        <v>44620</v>
      </c>
      <c r="S257" t="s">
        <v>20</v>
      </c>
    </row>
    <row r="258" spans="1:19" x14ac:dyDescent="0.25">
      <c r="A258" t="s">
        <v>158</v>
      </c>
      <c r="B258">
        <v>75240</v>
      </c>
      <c r="E258" t="s">
        <v>292</v>
      </c>
      <c r="F258" t="s">
        <v>23</v>
      </c>
      <c r="G258">
        <v>10</v>
      </c>
      <c r="H258" t="s">
        <v>28</v>
      </c>
      <c r="I258" t="s">
        <v>31</v>
      </c>
      <c r="J258" t="s">
        <v>36</v>
      </c>
      <c r="K258" s="7">
        <v>44592</v>
      </c>
      <c r="L258" t="s">
        <v>20</v>
      </c>
      <c r="Q258" s="7">
        <v>44592</v>
      </c>
      <c r="R258" s="7">
        <f>IF(EDATE(January[[#This Row],[Closed Date]],1)=31,"",EDATE(January[[#This Row],[Closed Date]],1))</f>
        <v>44620</v>
      </c>
      <c r="S258" t="s">
        <v>20</v>
      </c>
    </row>
    <row r="259" spans="1:19" x14ac:dyDescent="0.25">
      <c r="A259" t="s">
        <v>178</v>
      </c>
      <c r="B259">
        <v>75253</v>
      </c>
      <c r="E259" t="s">
        <v>285</v>
      </c>
      <c r="F259" t="s">
        <v>22</v>
      </c>
      <c r="G259">
        <v>5</v>
      </c>
      <c r="H259" t="s">
        <v>29</v>
      </c>
      <c r="I259" t="s">
        <v>31</v>
      </c>
      <c r="J259" t="s">
        <v>40</v>
      </c>
      <c r="K259" s="7">
        <v>44592</v>
      </c>
      <c r="L259" t="s">
        <v>20</v>
      </c>
      <c r="Q259" s="7">
        <v>44592</v>
      </c>
      <c r="R259" s="7">
        <f>IF(EDATE(January[[#This Row],[Closed Date]],1)=31,"",EDATE(January[[#This Row],[Closed Date]],1))</f>
        <v>44620</v>
      </c>
      <c r="S259" t="s">
        <v>20</v>
      </c>
    </row>
    <row r="260" spans="1:19" x14ac:dyDescent="0.25">
      <c r="A260" t="s">
        <v>180</v>
      </c>
      <c r="B260">
        <v>75244</v>
      </c>
      <c r="E260" t="s">
        <v>281</v>
      </c>
      <c r="F260" t="s">
        <v>27</v>
      </c>
      <c r="G260">
        <v>5</v>
      </c>
      <c r="H260" t="s">
        <v>28</v>
      </c>
      <c r="I260" t="s">
        <v>31</v>
      </c>
      <c r="J260" t="s">
        <v>38</v>
      </c>
      <c r="K260" s="7">
        <v>44592</v>
      </c>
      <c r="L260" t="s">
        <v>20</v>
      </c>
      <c r="Q260" s="7">
        <v>44592</v>
      </c>
      <c r="R260" s="7">
        <f>IF(EDATE(January[[#This Row],[Closed Date]],1)=31,"",EDATE(January[[#This Row],[Closed Date]],1))</f>
        <v>44620</v>
      </c>
      <c r="S260" t="s">
        <v>20</v>
      </c>
    </row>
    <row r="261" spans="1:19" x14ac:dyDescent="0.25">
      <c r="A261" t="s">
        <v>123</v>
      </c>
      <c r="B261">
        <v>75214</v>
      </c>
      <c r="E261" t="s">
        <v>278</v>
      </c>
      <c r="F261" t="s">
        <v>22</v>
      </c>
      <c r="G261">
        <v>8</v>
      </c>
      <c r="H261" t="s">
        <v>30</v>
      </c>
      <c r="I261" t="s">
        <v>31</v>
      </c>
      <c r="K261" s="7">
        <v>44592</v>
      </c>
      <c r="L261" t="s">
        <v>20</v>
      </c>
      <c r="Q261" s="7">
        <v>44592</v>
      </c>
      <c r="R261" s="7">
        <f>IF(EDATE(January[[#This Row],[Closed Date]],1)=31,"",EDATE(January[[#This Row],[Closed Date]],1))</f>
        <v>44620</v>
      </c>
      <c r="S261" t="s">
        <v>20</v>
      </c>
    </row>
  </sheetData>
  <conditionalFormatting sqref="R1:R1048576">
    <cfRule type="cellIs" dxfId="795" priority="1" operator="equal">
      <formula>31</formula>
    </cfRule>
  </conditionalFormatting>
  <dataValidations disablePrompts="1" count="9">
    <dataValidation type="date" allowBlank="1" showInputMessage="1" showErrorMessage="1" errorTitle="Wrong Month" error="The request date falls outside of this page's month. Please record it in the correct month" sqref="K2 K67 K132 K197" xr:uid="{9ADBC97C-5995-4E56-8FAB-C1022FC90B47}">
      <formula1>44562</formula1>
      <formula2>44592</formula2>
    </dataValidation>
    <dataValidation type="whole" operator="greaterThanOrEqual" allowBlank="1" showInputMessage="1" showErrorMessage="1" errorTitle="Whole Number" error="This column requires a whole number" sqref="M2:M66 M69:M133" xr:uid="{2872C343-DC1A-4390-B77C-23C96E7A1A12}">
      <formula1>0</formula1>
    </dataValidation>
    <dataValidation type="list" allowBlank="1" showInputMessage="1" showErrorMessage="1" errorTitle="Wrong Month" error="The request date falls outside of this page's month. Please record it in the correct month" sqref="L2:L261" xr:uid="{DE6B711D-968B-4527-BDEA-1EF433508743}">
      <formula1>Yes_No</formula1>
    </dataValidation>
    <dataValidation type="list" allowBlank="1" showInputMessage="1" showErrorMessage="1" sqref="R67:R1048576 S2:S261" xr:uid="{4860F48A-1C24-48D6-8B20-8CD4233B5279}">
      <formula1>Yes_No</formula1>
    </dataValidation>
    <dataValidation type="list" allowBlank="1" showInputMessage="1" showErrorMessage="1" sqref="N2:N261 M67:M68 M134:M1048576" xr:uid="{B60D757E-C8B0-4336-903B-2F5B233DEC92}">
      <formula1>Partner_Agency</formula1>
    </dataValidation>
    <dataValidation type="list" allowBlank="1" showInputMessage="1" showErrorMessage="1" sqref="I2:I102 I132:I212 I237:I1048576" xr:uid="{4744B30F-453F-4450-9A14-9DCAB3412093}">
      <formula1>Need_Types</formula1>
    </dataValidation>
    <dataValidation type="list" allowBlank="1" showInputMessage="1" showErrorMessage="1" sqref="J236:J1048576 J2:J220" xr:uid="{CCCA714E-56A5-4D9B-AD4B-BDC7A4C210AC}">
      <formula1>Need_Specific</formula1>
    </dataValidation>
    <dataValidation type="list" allowBlank="1" showInputMessage="1" showErrorMessage="1" sqref="F2:F1048576" xr:uid="{E26E122D-203A-4915-9F51-88A57C5C9BA7}">
      <formula1>Pet_Types</formula1>
    </dataValidation>
    <dataValidation type="list" allowBlank="1" showInputMessage="1" showErrorMessage="1" sqref="H2:H1048576" xr:uid="{4494A51D-662F-46EE-92B1-9EA045097F6A}">
      <formula1>Issue_Types</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5D0F-4632-4904-9075-A6E03472D3B3}">
  <sheetPr>
    <tabColor theme="9"/>
  </sheetPr>
  <dimension ref="A1:S269"/>
  <sheetViews>
    <sheetView topLeftCell="F1" workbookViewId="0">
      <selection activeCell="R2" sqref="R2"/>
    </sheetView>
  </sheetViews>
  <sheetFormatPr defaultRowHeight="15" x14ac:dyDescent="0.25"/>
  <cols>
    <col min="1" max="1" width="12.75" style="6"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2" t="s">
        <v>15</v>
      </c>
      <c r="S1" s="3" t="s">
        <v>16</v>
      </c>
    </row>
    <row r="2" spans="1:19" x14ac:dyDescent="0.25">
      <c r="A2" t="s">
        <v>197</v>
      </c>
      <c r="B2" s="6">
        <v>75236</v>
      </c>
      <c r="E2" t="s">
        <v>309</v>
      </c>
      <c r="F2" t="s">
        <v>23</v>
      </c>
      <c r="G2">
        <v>2</v>
      </c>
      <c r="H2" t="s">
        <v>28</v>
      </c>
      <c r="I2" t="s">
        <v>33</v>
      </c>
      <c r="K2" s="7">
        <v>44593</v>
      </c>
      <c r="L2" t="s">
        <v>21</v>
      </c>
      <c r="M2">
        <v>5</v>
      </c>
      <c r="R2" s="7" t="str">
        <f>IF(EDATE(February[[#This Row],[Closed Date]],1)=31,"",EDATE(February[[#This Row],[Closed Date]],1))</f>
        <v/>
      </c>
    </row>
    <row r="3" spans="1:19" x14ac:dyDescent="0.25">
      <c r="A3" t="s">
        <v>136</v>
      </c>
      <c r="B3" s="6">
        <v>75220</v>
      </c>
      <c r="E3" t="s">
        <v>312</v>
      </c>
      <c r="F3" t="s">
        <v>22</v>
      </c>
      <c r="G3">
        <v>5</v>
      </c>
      <c r="H3" t="s">
        <v>28</v>
      </c>
      <c r="I3" t="s">
        <v>33</v>
      </c>
      <c r="K3" s="7">
        <v>44593</v>
      </c>
      <c r="L3" t="s">
        <v>21</v>
      </c>
      <c r="M3">
        <v>14</v>
      </c>
      <c r="R3" s="7" t="str">
        <f>IF(EDATE(February[[#This Row],[Closed Date]],1)=31,"",EDATE(February[[#This Row],[Closed Date]],1))</f>
        <v/>
      </c>
    </row>
    <row r="4" spans="1:19" x14ac:dyDescent="0.25">
      <c r="A4" t="s">
        <v>152</v>
      </c>
      <c r="B4" s="6">
        <v>75287</v>
      </c>
      <c r="E4" t="s">
        <v>303</v>
      </c>
      <c r="F4" t="s">
        <v>22</v>
      </c>
      <c r="G4">
        <v>2</v>
      </c>
      <c r="H4" t="s">
        <v>28</v>
      </c>
      <c r="I4" t="s">
        <v>33</v>
      </c>
      <c r="K4" s="7">
        <v>44593</v>
      </c>
      <c r="L4" t="s">
        <v>21</v>
      </c>
      <c r="M4">
        <v>12</v>
      </c>
      <c r="R4" s="7" t="str">
        <f>IF(EDATE(February[[#This Row],[Closed Date]],1)=31,"",EDATE(February[[#This Row],[Closed Date]],1))</f>
        <v/>
      </c>
    </row>
    <row r="5" spans="1:19" x14ac:dyDescent="0.25">
      <c r="A5" t="s">
        <v>115</v>
      </c>
      <c r="B5" s="6">
        <v>75287</v>
      </c>
      <c r="E5" t="s">
        <v>304</v>
      </c>
      <c r="F5" t="s">
        <v>23</v>
      </c>
      <c r="G5">
        <v>1</v>
      </c>
      <c r="H5" t="s">
        <v>28</v>
      </c>
      <c r="I5" t="s">
        <v>33</v>
      </c>
      <c r="K5" s="7">
        <v>44593</v>
      </c>
      <c r="L5" t="s">
        <v>21</v>
      </c>
      <c r="M5">
        <v>5</v>
      </c>
      <c r="R5" s="7" t="str">
        <f>IF(EDATE(February[[#This Row],[Closed Date]],1)=31,"",EDATE(February[[#This Row],[Closed Date]],1))</f>
        <v/>
      </c>
    </row>
    <row r="6" spans="1:19" x14ac:dyDescent="0.25">
      <c r="A6" t="s">
        <v>130</v>
      </c>
      <c r="B6" s="6">
        <v>75212</v>
      </c>
      <c r="E6" t="s">
        <v>304</v>
      </c>
      <c r="F6" t="s">
        <v>23</v>
      </c>
      <c r="G6">
        <v>6</v>
      </c>
      <c r="H6" t="s">
        <v>28</v>
      </c>
      <c r="I6" t="s">
        <v>33</v>
      </c>
      <c r="K6" s="7">
        <v>44593</v>
      </c>
      <c r="L6" t="s">
        <v>21</v>
      </c>
      <c r="M6">
        <v>16</v>
      </c>
      <c r="R6" s="7" t="str">
        <f>IF(EDATE(February[[#This Row],[Closed Date]],1)=31,"",EDATE(February[[#This Row],[Closed Date]],1))</f>
        <v/>
      </c>
    </row>
    <row r="7" spans="1:19" x14ac:dyDescent="0.25">
      <c r="A7" t="s">
        <v>239</v>
      </c>
      <c r="B7" s="6">
        <v>75215</v>
      </c>
      <c r="E7" t="s">
        <v>308</v>
      </c>
      <c r="F7" t="s">
        <v>22</v>
      </c>
      <c r="G7">
        <v>3</v>
      </c>
      <c r="H7" t="s">
        <v>28</v>
      </c>
      <c r="I7" t="s">
        <v>53</v>
      </c>
      <c r="K7" s="7">
        <v>44593</v>
      </c>
      <c r="L7" t="s">
        <v>21</v>
      </c>
      <c r="M7">
        <v>28</v>
      </c>
      <c r="R7" s="7" t="str">
        <f>IF(EDATE(February[[#This Row],[Closed Date]],1)=31,"",EDATE(February[[#This Row],[Closed Date]],1))</f>
        <v/>
      </c>
    </row>
    <row r="8" spans="1:19" x14ac:dyDescent="0.25">
      <c r="A8" t="s">
        <v>127</v>
      </c>
      <c r="B8" s="6">
        <v>75220</v>
      </c>
      <c r="E8" t="s">
        <v>285</v>
      </c>
      <c r="F8" t="s">
        <v>22</v>
      </c>
      <c r="G8">
        <v>3</v>
      </c>
      <c r="H8" t="s">
        <v>28</v>
      </c>
      <c r="I8" t="s">
        <v>53</v>
      </c>
      <c r="K8" s="7">
        <v>44593</v>
      </c>
      <c r="L8" t="s">
        <v>21</v>
      </c>
      <c r="M8">
        <v>21</v>
      </c>
      <c r="R8" s="7" t="str">
        <f>IF(EDATE(February[[#This Row],[Closed Date]],1)=31,"",EDATE(February[[#This Row],[Closed Date]],1))</f>
        <v/>
      </c>
    </row>
    <row r="9" spans="1:19" x14ac:dyDescent="0.25">
      <c r="A9" t="s">
        <v>200</v>
      </c>
      <c r="B9" s="6">
        <v>75240</v>
      </c>
      <c r="E9" t="s">
        <v>272</v>
      </c>
      <c r="F9" t="s">
        <v>22</v>
      </c>
      <c r="G9">
        <v>5</v>
      </c>
      <c r="H9" t="s">
        <v>28</v>
      </c>
      <c r="I9" t="s">
        <v>53</v>
      </c>
      <c r="K9" s="7">
        <v>44593</v>
      </c>
      <c r="L9" t="s">
        <v>21</v>
      </c>
      <c r="M9">
        <v>27</v>
      </c>
      <c r="R9" s="7" t="str">
        <f>IF(EDATE(February[[#This Row],[Closed Date]],1)=31,"",EDATE(February[[#This Row],[Closed Date]],1))</f>
        <v/>
      </c>
    </row>
    <row r="10" spans="1:19" x14ac:dyDescent="0.25">
      <c r="A10" t="s">
        <v>171</v>
      </c>
      <c r="B10" s="6">
        <v>75206</v>
      </c>
      <c r="E10" t="s">
        <v>297</v>
      </c>
      <c r="F10" t="s">
        <v>22</v>
      </c>
      <c r="G10">
        <v>6</v>
      </c>
      <c r="H10" t="s">
        <v>28</v>
      </c>
      <c r="I10" t="s">
        <v>53</v>
      </c>
      <c r="K10" s="7">
        <v>44593</v>
      </c>
      <c r="L10" t="s">
        <v>21</v>
      </c>
      <c r="M10">
        <v>19</v>
      </c>
      <c r="R10" s="7" t="str">
        <f>IF(EDATE(February[[#This Row],[Closed Date]],1)=31,"",EDATE(February[[#This Row],[Closed Date]],1))</f>
        <v/>
      </c>
    </row>
    <row r="11" spans="1:19" x14ac:dyDescent="0.25">
      <c r="A11" t="s">
        <v>252</v>
      </c>
      <c r="B11" s="6">
        <v>75287</v>
      </c>
      <c r="E11" t="s">
        <v>294</v>
      </c>
      <c r="F11" t="s">
        <v>23</v>
      </c>
      <c r="G11">
        <v>6</v>
      </c>
      <c r="H11" t="s">
        <v>32</v>
      </c>
      <c r="I11" t="s">
        <v>33</v>
      </c>
      <c r="K11" s="7">
        <v>44593</v>
      </c>
      <c r="L11" t="s">
        <v>20</v>
      </c>
      <c r="M11">
        <v>25</v>
      </c>
      <c r="N11" t="s">
        <v>50</v>
      </c>
      <c r="O11">
        <v>2</v>
      </c>
      <c r="P11">
        <v>75</v>
      </c>
      <c r="Q11" s="7">
        <v>44598</v>
      </c>
      <c r="R11" s="7">
        <f>IF(EDATE(February[[#This Row],[Closed Date]],1)=31,"",EDATE(February[[#This Row],[Closed Date]],1))</f>
        <v>44626</v>
      </c>
      <c r="S11" t="s">
        <v>20</v>
      </c>
    </row>
    <row r="12" spans="1:19" x14ac:dyDescent="0.25">
      <c r="A12" t="s">
        <v>147</v>
      </c>
      <c r="B12" s="6">
        <v>75232</v>
      </c>
      <c r="E12" t="s">
        <v>289</v>
      </c>
      <c r="F12" t="s">
        <v>22</v>
      </c>
      <c r="G12">
        <v>11</v>
      </c>
      <c r="H12" t="s">
        <v>30</v>
      </c>
      <c r="I12" t="s">
        <v>31</v>
      </c>
      <c r="K12" s="7">
        <v>44593</v>
      </c>
      <c r="L12" t="s">
        <v>20</v>
      </c>
      <c r="Q12" s="7">
        <v>44593</v>
      </c>
      <c r="R12" s="7">
        <f>IF(EDATE(February[[#This Row],[Closed Date]],1)=31,"",EDATE(February[[#This Row],[Closed Date]],1))</f>
        <v>44621</v>
      </c>
      <c r="S12" t="s">
        <v>20</v>
      </c>
    </row>
    <row r="13" spans="1:19" x14ac:dyDescent="0.25">
      <c r="A13" t="s">
        <v>78</v>
      </c>
      <c r="B13" s="6">
        <v>75215</v>
      </c>
      <c r="E13" t="s">
        <v>273</v>
      </c>
      <c r="F13" t="s">
        <v>23</v>
      </c>
      <c r="G13">
        <v>7</v>
      </c>
      <c r="H13" t="s">
        <v>28</v>
      </c>
      <c r="I13" t="s">
        <v>31</v>
      </c>
      <c r="J13" t="s">
        <v>36</v>
      </c>
      <c r="K13" s="7">
        <v>44593</v>
      </c>
      <c r="L13" t="s">
        <v>20</v>
      </c>
      <c r="Q13" s="7">
        <v>44593</v>
      </c>
      <c r="R13" s="7">
        <f>IF(EDATE(February[[#This Row],[Closed Date]],1)=31,"",EDATE(February[[#This Row],[Closed Date]],1))</f>
        <v>44621</v>
      </c>
      <c r="S13" t="s">
        <v>20</v>
      </c>
    </row>
    <row r="14" spans="1:19" x14ac:dyDescent="0.25">
      <c r="A14" t="s">
        <v>255</v>
      </c>
      <c r="B14" s="6">
        <v>75240</v>
      </c>
      <c r="E14" t="s">
        <v>313</v>
      </c>
      <c r="F14" t="s">
        <v>22</v>
      </c>
      <c r="G14">
        <v>1</v>
      </c>
      <c r="H14" t="s">
        <v>28</v>
      </c>
      <c r="I14" t="s">
        <v>33</v>
      </c>
      <c r="K14" s="7">
        <v>44594</v>
      </c>
      <c r="L14" t="s">
        <v>21</v>
      </c>
      <c r="M14">
        <v>13</v>
      </c>
      <c r="R14" s="7" t="str">
        <f>IF(EDATE(February[[#This Row],[Closed Date]],1)=31,"",EDATE(February[[#This Row],[Closed Date]],1))</f>
        <v/>
      </c>
    </row>
    <row r="15" spans="1:19" x14ac:dyDescent="0.25">
      <c r="A15" t="s">
        <v>134</v>
      </c>
      <c r="B15" s="6">
        <v>75080</v>
      </c>
      <c r="E15" t="s">
        <v>286</v>
      </c>
      <c r="F15" t="s">
        <v>22</v>
      </c>
      <c r="G15">
        <v>0.75</v>
      </c>
      <c r="H15" t="s">
        <v>28</v>
      </c>
      <c r="I15" t="s">
        <v>33</v>
      </c>
      <c r="K15" s="7">
        <v>44594</v>
      </c>
      <c r="L15" t="s">
        <v>21</v>
      </c>
      <c r="M15">
        <v>14</v>
      </c>
      <c r="R15" s="7" t="str">
        <f>IF(EDATE(February[[#This Row],[Closed Date]],1)=31,"",EDATE(February[[#This Row],[Closed Date]],1))</f>
        <v/>
      </c>
    </row>
    <row r="16" spans="1:19" x14ac:dyDescent="0.25">
      <c r="A16" t="s">
        <v>142</v>
      </c>
      <c r="B16" s="6">
        <v>75210</v>
      </c>
      <c r="E16" t="s">
        <v>283</v>
      </c>
      <c r="F16" t="s">
        <v>23</v>
      </c>
      <c r="G16">
        <v>4</v>
      </c>
      <c r="H16" t="s">
        <v>28</v>
      </c>
      <c r="I16" t="s">
        <v>53</v>
      </c>
      <c r="K16" s="7">
        <v>44594</v>
      </c>
      <c r="L16" t="s">
        <v>21</v>
      </c>
      <c r="M16">
        <v>16</v>
      </c>
      <c r="R16" s="7" t="str">
        <f>IF(EDATE(February[[#This Row],[Closed Date]],1)=31,"",EDATE(February[[#This Row],[Closed Date]],1))</f>
        <v/>
      </c>
    </row>
    <row r="17" spans="1:19" x14ac:dyDescent="0.25">
      <c r="A17" t="s">
        <v>128</v>
      </c>
      <c r="B17" s="6">
        <v>75240</v>
      </c>
      <c r="E17" t="s">
        <v>295</v>
      </c>
      <c r="F17" t="s">
        <v>22</v>
      </c>
      <c r="G17">
        <v>7</v>
      </c>
      <c r="H17" t="s">
        <v>28</v>
      </c>
      <c r="I17" t="s">
        <v>33</v>
      </c>
      <c r="J17" t="s">
        <v>40</v>
      </c>
      <c r="K17" s="7">
        <v>44594</v>
      </c>
      <c r="L17" t="s">
        <v>20</v>
      </c>
      <c r="M17">
        <v>26</v>
      </c>
      <c r="N17" t="s">
        <v>320</v>
      </c>
      <c r="O17">
        <v>6</v>
      </c>
      <c r="P17">
        <v>500</v>
      </c>
      <c r="Q17" s="7">
        <v>44600</v>
      </c>
      <c r="R17" s="7">
        <f>IF(EDATE(February[[#This Row],[Closed Date]],1)=31,"",EDATE(February[[#This Row],[Closed Date]],1))</f>
        <v>44628</v>
      </c>
      <c r="S17" t="s">
        <v>20</v>
      </c>
    </row>
    <row r="18" spans="1:19" x14ac:dyDescent="0.25">
      <c r="A18" t="s">
        <v>242</v>
      </c>
      <c r="B18" s="6">
        <v>75203</v>
      </c>
      <c r="E18" t="s">
        <v>313</v>
      </c>
      <c r="F18" t="s">
        <v>23</v>
      </c>
      <c r="G18">
        <v>3</v>
      </c>
      <c r="H18" t="s">
        <v>30</v>
      </c>
      <c r="I18" t="s">
        <v>31</v>
      </c>
      <c r="K18" s="7">
        <v>44594</v>
      </c>
      <c r="L18" t="s">
        <v>20</v>
      </c>
      <c r="Q18" s="7">
        <v>44594</v>
      </c>
      <c r="R18" s="7">
        <f>IF(EDATE(February[[#This Row],[Closed Date]],1)=31,"",EDATE(February[[#This Row],[Closed Date]],1))</f>
        <v>44622</v>
      </c>
      <c r="S18" t="s">
        <v>20</v>
      </c>
    </row>
    <row r="19" spans="1:19" x14ac:dyDescent="0.25">
      <c r="A19" t="s">
        <v>169</v>
      </c>
      <c r="B19" s="6">
        <v>75217</v>
      </c>
      <c r="E19" t="s">
        <v>287</v>
      </c>
      <c r="F19" t="s">
        <v>22</v>
      </c>
      <c r="G19">
        <v>4</v>
      </c>
      <c r="H19" t="s">
        <v>32</v>
      </c>
      <c r="I19" t="s">
        <v>31</v>
      </c>
      <c r="J19" t="s">
        <v>38</v>
      </c>
      <c r="K19" s="7">
        <v>44594</v>
      </c>
      <c r="L19" t="s">
        <v>20</v>
      </c>
      <c r="Q19" s="7">
        <v>44594</v>
      </c>
      <c r="R19" s="7">
        <f>IF(EDATE(February[[#This Row],[Closed Date]],1)=31,"",EDATE(February[[#This Row],[Closed Date]],1))</f>
        <v>44622</v>
      </c>
      <c r="S19" t="s">
        <v>20</v>
      </c>
    </row>
    <row r="20" spans="1:19" x14ac:dyDescent="0.25">
      <c r="A20" t="s">
        <v>164</v>
      </c>
      <c r="B20" s="6">
        <v>75212</v>
      </c>
      <c r="E20" t="s">
        <v>309</v>
      </c>
      <c r="F20" t="s">
        <v>22</v>
      </c>
      <c r="G20">
        <v>11</v>
      </c>
      <c r="H20" t="s">
        <v>28</v>
      </c>
      <c r="I20" t="s">
        <v>31</v>
      </c>
      <c r="J20" t="s">
        <v>38</v>
      </c>
      <c r="K20" s="7">
        <v>44594</v>
      </c>
      <c r="L20" t="s">
        <v>20</v>
      </c>
      <c r="Q20" s="7">
        <v>44594</v>
      </c>
      <c r="R20" s="7">
        <f>IF(EDATE(February[[#This Row],[Closed Date]],1)=31,"",EDATE(February[[#This Row],[Closed Date]],1))</f>
        <v>44622</v>
      </c>
      <c r="S20" t="s">
        <v>20</v>
      </c>
    </row>
    <row r="21" spans="1:19" x14ac:dyDescent="0.25">
      <c r="A21" t="s">
        <v>111</v>
      </c>
      <c r="B21" s="6">
        <v>75233</v>
      </c>
      <c r="E21" t="s">
        <v>294</v>
      </c>
      <c r="F21" t="s">
        <v>23</v>
      </c>
      <c r="G21">
        <v>5</v>
      </c>
      <c r="H21" t="s">
        <v>28</v>
      </c>
      <c r="I21" t="s">
        <v>31</v>
      </c>
      <c r="J21" t="s">
        <v>40</v>
      </c>
      <c r="K21" s="7">
        <v>44594</v>
      </c>
      <c r="L21" t="s">
        <v>20</v>
      </c>
      <c r="Q21" s="7">
        <v>44594</v>
      </c>
      <c r="R21" s="7">
        <f>IF(EDATE(February[[#This Row],[Closed Date]],1)=31,"",EDATE(February[[#This Row],[Closed Date]],1))</f>
        <v>44622</v>
      </c>
      <c r="S21" t="s">
        <v>20</v>
      </c>
    </row>
    <row r="22" spans="1:19" x14ac:dyDescent="0.25">
      <c r="A22" t="s">
        <v>172</v>
      </c>
      <c r="B22" s="6">
        <v>75233</v>
      </c>
      <c r="E22" t="s">
        <v>319</v>
      </c>
      <c r="F22" t="s">
        <v>23</v>
      </c>
      <c r="G22">
        <v>7</v>
      </c>
      <c r="H22" t="s">
        <v>28</v>
      </c>
      <c r="I22" t="s">
        <v>33</v>
      </c>
      <c r="K22" s="7">
        <v>44595</v>
      </c>
      <c r="L22" t="s">
        <v>21</v>
      </c>
      <c r="M22">
        <v>16</v>
      </c>
      <c r="R22" s="7" t="str">
        <f>IF(EDATE(February[[#This Row],[Closed Date]],1)=31,"",EDATE(February[[#This Row],[Closed Date]],1))</f>
        <v/>
      </c>
    </row>
    <row r="23" spans="1:19" x14ac:dyDescent="0.25">
      <c r="A23" t="s">
        <v>189</v>
      </c>
      <c r="B23" s="6">
        <v>75229</v>
      </c>
      <c r="E23" t="s">
        <v>289</v>
      </c>
      <c r="F23" t="s">
        <v>23</v>
      </c>
      <c r="G23">
        <v>1</v>
      </c>
      <c r="H23" t="s">
        <v>28</v>
      </c>
      <c r="I23" t="s">
        <v>33</v>
      </c>
      <c r="K23" s="7">
        <v>44595</v>
      </c>
      <c r="L23" t="s">
        <v>21</v>
      </c>
      <c r="M23">
        <v>13</v>
      </c>
      <c r="R23" s="7" t="str">
        <f>IF(EDATE(February[[#This Row],[Closed Date]],1)=31,"",EDATE(February[[#This Row],[Closed Date]],1))</f>
        <v/>
      </c>
    </row>
    <row r="24" spans="1:19" x14ac:dyDescent="0.25">
      <c r="A24" t="s">
        <v>79</v>
      </c>
      <c r="B24" s="6">
        <v>75235</v>
      </c>
      <c r="E24" t="s">
        <v>285</v>
      </c>
      <c r="F24" t="s">
        <v>23</v>
      </c>
      <c r="G24">
        <v>3</v>
      </c>
      <c r="H24" t="s">
        <v>28</v>
      </c>
      <c r="I24" t="s">
        <v>33</v>
      </c>
      <c r="K24" s="7">
        <v>44595</v>
      </c>
      <c r="L24" t="s">
        <v>21</v>
      </c>
      <c r="M24">
        <v>14</v>
      </c>
      <c r="R24" s="7" t="str">
        <f>IF(EDATE(February[[#This Row],[Closed Date]],1)=31,"",EDATE(February[[#This Row],[Closed Date]],1))</f>
        <v/>
      </c>
    </row>
    <row r="25" spans="1:19" x14ac:dyDescent="0.25">
      <c r="A25" t="s">
        <v>180</v>
      </c>
      <c r="B25" s="6">
        <v>75235</v>
      </c>
      <c r="E25" t="s">
        <v>266</v>
      </c>
      <c r="F25" t="s">
        <v>23</v>
      </c>
      <c r="G25">
        <v>5</v>
      </c>
      <c r="H25" t="s">
        <v>32</v>
      </c>
      <c r="I25" t="s">
        <v>33</v>
      </c>
      <c r="K25" s="7">
        <v>44595</v>
      </c>
      <c r="L25" t="s">
        <v>21</v>
      </c>
      <c r="M25">
        <v>19</v>
      </c>
      <c r="R25" s="7" t="str">
        <f>IF(EDATE(February[[#This Row],[Closed Date]],1)=31,"",EDATE(February[[#This Row],[Closed Date]],1))</f>
        <v/>
      </c>
    </row>
    <row r="26" spans="1:19" x14ac:dyDescent="0.25">
      <c r="A26" t="s">
        <v>217</v>
      </c>
      <c r="B26" s="6">
        <v>75232</v>
      </c>
      <c r="E26" t="s">
        <v>286</v>
      </c>
      <c r="F26" t="s">
        <v>23</v>
      </c>
      <c r="G26">
        <v>4</v>
      </c>
      <c r="H26" t="s">
        <v>28</v>
      </c>
      <c r="I26" t="s">
        <v>53</v>
      </c>
      <c r="K26" s="7">
        <v>44595</v>
      </c>
      <c r="L26" t="s">
        <v>21</v>
      </c>
      <c r="M26">
        <v>23</v>
      </c>
      <c r="R26" s="7" t="str">
        <f>IF(EDATE(February[[#This Row],[Closed Date]],1)=31,"",EDATE(February[[#This Row],[Closed Date]],1))</f>
        <v/>
      </c>
    </row>
    <row r="27" spans="1:19" x14ac:dyDescent="0.25">
      <c r="A27" t="s">
        <v>195</v>
      </c>
      <c r="B27" s="6">
        <v>75214</v>
      </c>
      <c r="E27" t="s">
        <v>288</v>
      </c>
      <c r="F27" t="s">
        <v>22</v>
      </c>
      <c r="G27">
        <v>2</v>
      </c>
      <c r="H27" t="s">
        <v>28</v>
      </c>
      <c r="I27" t="s">
        <v>53</v>
      </c>
      <c r="K27" s="7">
        <v>44595</v>
      </c>
      <c r="L27" t="s">
        <v>21</v>
      </c>
      <c r="M27">
        <v>25</v>
      </c>
      <c r="R27" s="7" t="str">
        <f>IF(EDATE(February[[#This Row],[Closed Date]],1)=31,"",EDATE(February[[#This Row],[Closed Date]],1))</f>
        <v/>
      </c>
    </row>
    <row r="28" spans="1:19" x14ac:dyDescent="0.25">
      <c r="A28" t="s">
        <v>221</v>
      </c>
      <c r="B28" s="6">
        <v>75241</v>
      </c>
      <c r="E28" t="s">
        <v>286</v>
      </c>
      <c r="F28" t="s">
        <v>22</v>
      </c>
      <c r="G28">
        <v>5</v>
      </c>
      <c r="H28" t="s">
        <v>28</v>
      </c>
      <c r="I28" t="s">
        <v>31</v>
      </c>
      <c r="K28" s="7">
        <v>44595</v>
      </c>
      <c r="L28" t="s">
        <v>20</v>
      </c>
      <c r="Q28" s="7">
        <v>44595</v>
      </c>
      <c r="R28" s="7">
        <f>IF(EDATE(February[[#This Row],[Closed Date]],1)=31,"",EDATE(February[[#This Row],[Closed Date]],1))</f>
        <v>44623</v>
      </c>
      <c r="S28" t="s">
        <v>20</v>
      </c>
    </row>
    <row r="29" spans="1:19" x14ac:dyDescent="0.25">
      <c r="A29" t="s">
        <v>121</v>
      </c>
      <c r="B29" s="6">
        <v>75236</v>
      </c>
      <c r="E29" t="s">
        <v>269</v>
      </c>
      <c r="F29" t="s">
        <v>22</v>
      </c>
      <c r="G29">
        <v>5</v>
      </c>
      <c r="H29" t="s">
        <v>28</v>
      </c>
      <c r="I29" t="s">
        <v>31</v>
      </c>
      <c r="J29" t="s">
        <v>41</v>
      </c>
      <c r="K29" s="7">
        <v>44595</v>
      </c>
      <c r="L29" t="s">
        <v>20</v>
      </c>
      <c r="Q29" s="7">
        <v>44595</v>
      </c>
      <c r="R29" s="7">
        <f>IF(EDATE(February[[#This Row],[Closed Date]],1)=31,"",EDATE(February[[#This Row],[Closed Date]],1))</f>
        <v>44623</v>
      </c>
      <c r="S29" t="s">
        <v>20</v>
      </c>
    </row>
    <row r="30" spans="1:19" x14ac:dyDescent="0.25">
      <c r="A30" t="s">
        <v>63</v>
      </c>
      <c r="B30" s="6">
        <v>75211</v>
      </c>
      <c r="E30" t="s">
        <v>317</v>
      </c>
      <c r="F30" t="s">
        <v>22</v>
      </c>
      <c r="G30">
        <v>1</v>
      </c>
      <c r="H30" t="s">
        <v>28</v>
      </c>
      <c r="I30" t="s">
        <v>33</v>
      </c>
      <c r="K30" s="7">
        <v>44596</v>
      </c>
      <c r="L30" t="s">
        <v>21</v>
      </c>
      <c r="M30">
        <v>20</v>
      </c>
      <c r="R30" s="7" t="str">
        <f>IF(EDATE(February[[#This Row],[Closed Date]],1)=31,"",EDATE(February[[#This Row],[Closed Date]],1))</f>
        <v/>
      </c>
    </row>
    <row r="31" spans="1:19" x14ac:dyDescent="0.25">
      <c r="A31" t="s">
        <v>190</v>
      </c>
      <c r="B31" s="6">
        <v>75203</v>
      </c>
      <c r="E31" t="s">
        <v>306</v>
      </c>
      <c r="F31" t="s">
        <v>22</v>
      </c>
      <c r="G31">
        <v>7</v>
      </c>
      <c r="H31" t="s">
        <v>32</v>
      </c>
      <c r="I31" t="s">
        <v>33</v>
      </c>
      <c r="K31" s="7">
        <v>44596</v>
      </c>
      <c r="L31" t="s">
        <v>21</v>
      </c>
      <c r="M31">
        <v>16</v>
      </c>
      <c r="R31" s="7" t="str">
        <f>IF(EDATE(February[[#This Row],[Closed Date]],1)=31,"",EDATE(February[[#This Row],[Closed Date]],1))</f>
        <v/>
      </c>
    </row>
    <row r="32" spans="1:19" x14ac:dyDescent="0.25">
      <c r="A32" t="s">
        <v>234</v>
      </c>
      <c r="B32" s="6">
        <v>75254</v>
      </c>
      <c r="E32" t="s">
        <v>290</v>
      </c>
      <c r="F32" t="s">
        <v>23</v>
      </c>
      <c r="G32">
        <v>1</v>
      </c>
      <c r="H32" t="s">
        <v>28</v>
      </c>
      <c r="I32" t="s">
        <v>33</v>
      </c>
      <c r="K32" s="7">
        <v>44596</v>
      </c>
      <c r="L32" t="s">
        <v>21</v>
      </c>
      <c r="M32">
        <v>20</v>
      </c>
      <c r="R32" s="7" t="str">
        <f>IF(EDATE(February[[#This Row],[Closed Date]],1)=31,"",EDATE(February[[#This Row],[Closed Date]],1))</f>
        <v/>
      </c>
    </row>
    <row r="33" spans="1:19" x14ac:dyDescent="0.25">
      <c r="A33" t="s">
        <v>68</v>
      </c>
      <c r="B33" s="6">
        <v>75214</v>
      </c>
      <c r="E33" t="s">
        <v>269</v>
      </c>
      <c r="F33" t="s">
        <v>22</v>
      </c>
      <c r="G33">
        <v>5</v>
      </c>
      <c r="H33" t="s">
        <v>28</v>
      </c>
      <c r="I33" t="s">
        <v>33</v>
      </c>
      <c r="K33" s="7">
        <v>44596</v>
      </c>
      <c r="L33" t="s">
        <v>21</v>
      </c>
      <c r="M33">
        <v>12</v>
      </c>
      <c r="R33" s="7" t="str">
        <f>IF(EDATE(February[[#This Row],[Closed Date]],1)=31,"",EDATE(February[[#This Row],[Closed Date]],1))</f>
        <v/>
      </c>
    </row>
    <row r="34" spans="1:19" x14ac:dyDescent="0.25">
      <c r="A34" t="s">
        <v>57</v>
      </c>
      <c r="B34" s="6">
        <v>75240</v>
      </c>
      <c r="E34" t="s">
        <v>301</v>
      </c>
      <c r="F34" t="s">
        <v>23</v>
      </c>
      <c r="G34">
        <v>7</v>
      </c>
      <c r="H34" t="s">
        <v>32</v>
      </c>
      <c r="I34" t="s">
        <v>33</v>
      </c>
      <c r="K34" s="7">
        <v>44596</v>
      </c>
      <c r="L34" t="s">
        <v>21</v>
      </c>
      <c r="M34">
        <v>12</v>
      </c>
      <c r="R34" s="7" t="str">
        <f>IF(EDATE(February[[#This Row],[Closed Date]],1)=31,"",EDATE(February[[#This Row],[Closed Date]],1))</f>
        <v/>
      </c>
    </row>
    <row r="35" spans="1:19" x14ac:dyDescent="0.25">
      <c r="A35" t="s">
        <v>153</v>
      </c>
      <c r="B35" s="6">
        <v>75220</v>
      </c>
      <c r="E35" t="s">
        <v>314</v>
      </c>
      <c r="F35" t="s">
        <v>22</v>
      </c>
      <c r="G35">
        <v>4</v>
      </c>
      <c r="H35" t="s">
        <v>32</v>
      </c>
      <c r="I35" t="s">
        <v>34</v>
      </c>
      <c r="J35" t="s">
        <v>52</v>
      </c>
      <c r="K35" s="7">
        <v>44596</v>
      </c>
      <c r="L35" t="s">
        <v>21</v>
      </c>
      <c r="R35" s="7" t="str">
        <f>IF(EDATE(February[[#This Row],[Closed Date]],1)=31,"",EDATE(February[[#This Row],[Closed Date]],1))</f>
        <v/>
      </c>
    </row>
    <row r="36" spans="1:19" x14ac:dyDescent="0.25">
      <c r="A36" s="4" t="s">
        <v>109</v>
      </c>
      <c r="B36">
        <v>75249</v>
      </c>
      <c r="E36" t="s">
        <v>284</v>
      </c>
      <c r="F36" t="s">
        <v>22</v>
      </c>
      <c r="G36">
        <v>6</v>
      </c>
      <c r="H36" t="s">
        <v>32</v>
      </c>
      <c r="I36" t="s">
        <v>34</v>
      </c>
      <c r="K36" s="7">
        <v>44596</v>
      </c>
      <c r="L36" t="s">
        <v>21</v>
      </c>
      <c r="R36" s="7" t="str">
        <f>IF(EDATE(February[[#This Row],[Closed Date]],1)=31,"",EDATE(February[[#This Row],[Closed Date]],1))</f>
        <v/>
      </c>
    </row>
    <row r="37" spans="1:19" x14ac:dyDescent="0.25">
      <c r="A37" s="6" t="s">
        <v>210</v>
      </c>
      <c r="B37">
        <v>75236</v>
      </c>
      <c r="E37" t="s">
        <v>316</v>
      </c>
      <c r="F37" t="s">
        <v>22</v>
      </c>
      <c r="G37">
        <v>5</v>
      </c>
      <c r="H37" t="s">
        <v>28</v>
      </c>
      <c r="I37" t="s">
        <v>53</v>
      </c>
      <c r="K37" s="7">
        <v>44596</v>
      </c>
      <c r="L37" t="s">
        <v>21</v>
      </c>
      <c r="M37">
        <v>21</v>
      </c>
      <c r="R37" s="7" t="str">
        <f>IF(EDATE(February[[#This Row],[Closed Date]],1)=31,"",EDATE(February[[#This Row],[Closed Date]],1))</f>
        <v/>
      </c>
    </row>
    <row r="38" spans="1:19" x14ac:dyDescent="0.25">
      <c r="A38" s="6" t="s">
        <v>107</v>
      </c>
      <c r="B38">
        <v>75212</v>
      </c>
      <c r="E38" t="s">
        <v>271</v>
      </c>
      <c r="F38" t="s">
        <v>23</v>
      </c>
      <c r="G38">
        <v>15</v>
      </c>
      <c r="H38" t="s">
        <v>28</v>
      </c>
      <c r="I38" t="s">
        <v>33</v>
      </c>
      <c r="J38" t="s">
        <v>39</v>
      </c>
      <c r="K38" s="7">
        <v>44596</v>
      </c>
      <c r="L38" t="s">
        <v>20</v>
      </c>
      <c r="M38">
        <v>28</v>
      </c>
      <c r="N38" t="s">
        <v>46</v>
      </c>
      <c r="O38">
        <v>5</v>
      </c>
      <c r="P38">
        <v>400</v>
      </c>
      <c r="Q38" s="7">
        <v>44602</v>
      </c>
      <c r="R38" s="7">
        <f>IF(EDATE(February[[#This Row],[Closed Date]],1)=31,"",EDATE(February[[#This Row],[Closed Date]],1))</f>
        <v>44630</v>
      </c>
      <c r="S38" t="s">
        <v>20</v>
      </c>
    </row>
    <row r="39" spans="1:19" x14ac:dyDescent="0.25">
      <c r="A39" s="6" t="s">
        <v>102</v>
      </c>
      <c r="B39">
        <v>75228</v>
      </c>
      <c r="E39" t="s">
        <v>270</v>
      </c>
      <c r="F39" t="s">
        <v>23</v>
      </c>
      <c r="G39">
        <v>1</v>
      </c>
      <c r="H39" t="s">
        <v>28</v>
      </c>
      <c r="I39" t="s">
        <v>33</v>
      </c>
      <c r="J39" t="s">
        <v>39</v>
      </c>
      <c r="K39" s="7">
        <v>44596</v>
      </c>
      <c r="L39" t="s">
        <v>20</v>
      </c>
      <c r="M39">
        <v>27</v>
      </c>
      <c r="N39" t="s">
        <v>46</v>
      </c>
      <c r="O39">
        <v>6</v>
      </c>
      <c r="P39">
        <v>400</v>
      </c>
      <c r="Q39" s="7">
        <v>44601</v>
      </c>
      <c r="R39" s="7">
        <f>IF(EDATE(February[[#This Row],[Closed Date]],1)=31,"",EDATE(February[[#This Row],[Closed Date]],1))</f>
        <v>44629</v>
      </c>
      <c r="S39" t="s">
        <v>20</v>
      </c>
    </row>
    <row r="40" spans="1:19" x14ac:dyDescent="0.25">
      <c r="A40" s="6" t="s">
        <v>225</v>
      </c>
      <c r="B40">
        <v>75244</v>
      </c>
      <c r="E40" t="s">
        <v>276</v>
      </c>
      <c r="F40" t="s">
        <v>22</v>
      </c>
      <c r="G40">
        <v>0.75</v>
      </c>
      <c r="H40" t="s">
        <v>28</v>
      </c>
      <c r="I40" t="s">
        <v>31</v>
      </c>
      <c r="J40" t="s">
        <v>40</v>
      </c>
      <c r="K40" s="7">
        <v>44596</v>
      </c>
      <c r="L40" t="s">
        <v>20</v>
      </c>
      <c r="Q40" s="7">
        <v>44596</v>
      </c>
      <c r="R40" s="7">
        <f>IF(EDATE(February[[#This Row],[Closed Date]],1)=31,"",EDATE(February[[#This Row],[Closed Date]],1))</f>
        <v>44624</v>
      </c>
      <c r="S40" t="s">
        <v>20</v>
      </c>
    </row>
    <row r="41" spans="1:19" x14ac:dyDescent="0.25">
      <c r="A41" s="6" t="s">
        <v>188</v>
      </c>
      <c r="B41">
        <v>75203</v>
      </c>
      <c r="E41" t="s">
        <v>305</v>
      </c>
      <c r="F41" t="s">
        <v>23</v>
      </c>
      <c r="G41">
        <v>4</v>
      </c>
      <c r="H41" t="s">
        <v>28</v>
      </c>
      <c r="I41" t="s">
        <v>31</v>
      </c>
      <c r="J41" t="s">
        <v>40</v>
      </c>
      <c r="K41" s="7">
        <v>44596</v>
      </c>
      <c r="L41" t="s">
        <v>20</v>
      </c>
      <c r="Q41" s="7">
        <v>44596</v>
      </c>
      <c r="R41" s="7">
        <f>IF(EDATE(February[[#This Row],[Closed Date]],1)=31,"",EDATE(February[[#This Row],[Closed Date]],1))</f>
        <v>44624</v>
      </c>
      <c r="S41" t="s">
        <v>20</v>
      </c>
    </row>
    <row r="42" spans="1:19" x14ac:dyDescent="0.25">
      <c r="A42" s="6" t="s">
        <v>145</v>
      </c>
      <c r="B42">
        <v>75220</v>
      </c>
      <c r="E42" t="s">
        <v>319</v>
      </c>
      <c r="F42" t="s">
        <v>22</v>
      </c>
      <c r="G42">
        <v>0.75</v>
      </c>
      <c r="H42" t="s">
        <v>28</v>
      </c>
      <c r="I42" t="s">
        <v>31</v>
      </c>
      <c r="K42" s="7">
        <v>44596</v>
      </c>
      <c r="L42" t="s">
        <v>20</v>
      </c>
      <c r="Q42" s="7">
        <v>44596</v>
      </c>
      <c r="R42" s="7">
        <f>IF(EDATE(February[[#This Row],[Closed Date]],1)=31,"",EDATE(February[[#This Row],[Closed Date]],1))</f>
        <v>44624</v>
      </c>
      <c r="S42" t="s">
        <v>20</v>
      </c>
    </row>
    <row r="43" spans="1:19" x14ac:dyDescent="0.25">
      <c r="A43" s="6" t="s">
        <v>244</v>
      </c>
      <c r="B43">
        <v>75229</v>
      </c>
      <c r="E43" t="s">
        <v>298</v>
      </c>
      <c r="F43" t="s">
        <v>23</v>
      </c>
      <c r="G43">
        <v>5</v>
      </c>
      <c r="H43" t="s">
        <v>28</v>
      </c>
      <c r="I43" t="s">
        <v>31</v>
      </c>
      <c r="J43" t="s">
        <v>36</v>
      </c>
      <c r="K43" s="7">
        <v>44596</v>
      </c>
      <c r="L43" t="s">
        <v>20</v>
      </c>
      <c r="Q43" s="7">
        <v>44596</v>
      </c>
      <c r="R43" s="7">
        <f>IF(EDATE(February[[#This Row],[Closed Date]],1)=31,"",EDATE(February[[#This Row],[Closed Date]],1))</f>
        <v>44624</v>
      </c>
      <c r="S43" t="s">
        <v>20</v>
      </c>
    </row>
    <row r="44" spans="1:19" x14ac:dyDescent="0.25">
      <c r="A44" s="6" t="s">
        <v>118</v>
      </c>
      <c r="B44">
        <v>75203</v>
      </c>
      <c r="E44" t="s">
        <v>274</v>
      </c>
      <c r="F44" t="s">
        <v>22</v>
      </c>
      <c r="G44">
        <v>7</v>
      </c>
      <c r="H44" t="s">
        <v>28</v>
      </c>
      <c r="I44" t="s">
        <v>53</v>
      </c>
      <c r="J44" t="s">
        <v>42</v>
      </c>
      <c r="K44" s="7">
        <v>44596</v>
      </c>
      <c r="L44" t="s">
        <v>20</v>
      </c>
      <c r="M44">
        <v>34</v>
      </c>
      <c r="N44" t="s">
        <v>54</v>
      </c>
      <c r="O44">
        <v>11</v>
      </c>
      <c r="P44">
        <v>50</v>
      </c>
      <c r="Q44" s="7">
        <v>44601</v>
      </c>
      <c r="R44" s="7">
        <f>IF(EDATE(February[[#This Row],[Closed Date]],1)=31,"",EDATE(February[[#This Row],[Closed Date]],1))</f>
        <v>44629</v>
      </c>
      <c r="S44" t="s">
        <v>20</v>
      </c>
    </row>
    <row r="45" spans="1:19" x14ac:dyDescent="0.25">
      <c r="A45" s="6" t="s">
        <v>116</v>
      </c>
      <c r="B45">
        <v>75244</v>
      </c>
      <c r="E45" t="s">
        <v>297</v>
      </c>
      <c r="F45" t="s">
        <v>23</v>
      </c>
      <c r="G45">
        <v>5</v>
      </c>
      <c r="H45" t="s">
        <v>28</v>
      </c>
      <c r="I45" t="s">
        <v>53</v>
      </c>
      <c r="J45" t="s">
        <v>36</v>
      </c>
      <c r="K45" s="7">
        <v>44596</v>
      </c>
      <c r="L45" t="s">
        <v>20</v>
      </c>
      <c r="M45">
        <v>31</v>
      </c>
      <c r="N45" t="s">
        <v>54</v>
      </c>
      <c r="O45">
        <v>12</v>
      </c>
      <c r="P45">
        <v>75</v>
      </c>
      <c r="Q45" s="7">
        <v>44602</v>
      </c>
      <c r="R45" s="7">
        <f>IF(EDATE(February[[#This Row],[Closed Date]],1)=31,"",EDATE(February[[#This Row],[Closed Date]],1))</f>
        <v>44630</v>
      </c>
      <c r="S45" t="s">
        <v>20</v>
      </c>
    </row>
    <row r="46" spans="1:19" x14ac:dyDescent="0.25">
      <c r="A46" s="6" t="s">
        <v>119</v>
      </c>
      <c r="B46">
        <v>75240</v>
      </c>
      <c r="E46" t="s">
        <v>286</v>
      </c>
      <c r="F46" t="s">
        <v>22</v>
      </c>
      <c r="G46">
        <v>5</v>
      </c>
      <c r="H46" t="s">
        <v>28</v>
      </c>
      <c r="I46" t="s">
        <v>33</v>
      </c>
      <c r="K46" s="7">
        <v>44597</v>
      </c>
      <c r="L46" t="s">
        <v>21</v>
      </c>
      <c r="M46">
        <v>16</v>
      </c>
      <c r="R46" s="7" t="str">
        <f>IF(EDATE(February[[#This Row],[Closed Date]],1)=31,"",EDATE(February[[#This Row],[Closed Date]],1))</f>
        <v/>
      </c>
    </row>
    <row r="47" spans="1:19" x14ac:dyDescent="0.25">
      <c r="A47" s="6" t="s">
        <v>137</v>
      </c>
      <c r="B47">
        <v>75232</v>
      </c>
      <c r="E47" t="s">
        <v>272</v>
      </c>
      <c r="F47" t="s">
        <v>23</v>
      </c>
      <c r="G47">
        <v>4</v>
      </c>
      <c r="H47" t="s">
        <v>28</v>
      </c>
      <c r="I47" t="s">
        <v>33</v>
      </c>
      <c r="K47" s="7">
        <v>44597</v>
      </c>
      <c r="L47" t="s">
        <v>21</v>
      </c>
      <c r="M47">
        <v>16</v>
      </c>
      <c r="R47" s="7" t="str">
        <f>IF(EDATE(February[[#This Row],[Closed Date]],1)=31,"",EDATE(February[[#This Row],[Closed Date]],1))</f>
        <v/>
      </c>
    </row>
    <row r="48" spans="1:19" x14ac:dyDescent="0.25">
      <c r="A48" s="6" t="s">
        <v>63</v>
      </c>
      <c r="B48">
        <v>75240</v>
      </c>
      <c r="E48" t="s">
        <v>307</v>
      </c>
      <c r="F48" t="s">
        <v>22</v>
      </c>
      <c r="G48">
        <v>3</v>
      </c>
      <c r="H48" t="s">
        <v>32</v>
      </c>
      <c r="I48" t="s">
        <v>34</v>
      </c>
      <c r="J48" t="s">
        <v>52</v>
      </c>
      <c r="K48" s="7">
        <v>44597</v>
      </c>
      <c r="L48" t="s">
        <v>21</v>
      </c>
      <c r="R48" s="7" t="str">
        <f>IF(EDATE(February[[#This Row],[Closed Date]],1)=31,"",EDATE(February[[#This Row],[Closed Date]],1))</f>
        <v/>
      </c>
    </row>
    <row r="49" spans="1:19" x14ac:dyDescent="0.25">
      <c r="A49" s="6" t="s">
        <v>186</v>
      </c>
      <c r="B49">
        <v>75240</v>
      </c>
      <c r="E49" t="s">
        <v>284</v>
      </c>
      <c r="F49" t="s">
        <v>22</v>
      </c>
      <c r="G49">
        <v>2</v>
      </c>
      <c r="H49" t="s">
        <v>28</v>
      </c>
      <c r="I49" t="s">
        <v>33</v>
      </c>
      <c r="J49" t="s">
        <v>38</v>
      </c>
      <c r="K49" s="7">
        <v>44597</v>
      </c>
      <c r="L49" t="s">
        <v>20</v>
      </c>
      <c r="M49">
        <v>24</v>
      </c>
      <c r="N49" t="s">
        <v>55</v>
      </c>
      <c r="O49">
        <v>9</v>
      </c>
      <c r="P49">
        <v>75</v>
      </c>
      <c r="Q49" s="7">
        <v>44602</v>
      </c>
      <c r="R49" s="7">
        <f>IF(EDATE(February[[#This Row],[Closed Date]],1)=31,"",EDATE(February[[#This Row],[Closed Date]],1))</f>
        <v>44630</v>
      </c>
      <c r="S49" t="s">
        <v>20</v>
      </c>
    </row>
    <row r="50" spans="1:19" x14ac:dyDescent="0.25">
      <c r="A50" s="6" t="s">
        <v>147</v>
      </c>
      <c r="B50">
        <v>75244</v>
      </c>
      <c r="E50" t="s">
        <v>266</v>
      </c>
      <c r="F50" t="s">
        <v>23</v>
      </c>
      <c r="G50">
        <v>6</v>
      </c>
      <c r="H50" t="s">
        <v>28</v>
      </c>
      <c r="I50" t="s">
        <v>33</v>
      </c>
      <c r="K50" s="7">
        <v>44598</v>
      </c>
      <c r="L50" t="s">
        <v>21</v>
      </c>
      <c r="M50">
        <v>18</v>
      </c>
      <c r="R50" s="7" t="str">
        <f>IF(EDATE(February[[#This Row],[Closed Date]],1)=31,"",EDATE(February[[#This Row],[Closed Date]],1))</f>
        <v/>
      </c>
    </row>
    <row r="51" spans="1:19" x14ac:dyDescent="0.25">
      <c r="A51" s="6" t="s">
        <v>151</v>
      </c>
      <c r="B51">
        <v>75215</v>
      </c>
      <c r="E51" t="s">
        <v>287</v>
      </c>
      <c r="F51" t="s">
        <v>23</v>
      </c>
      <c r="G51">
        <v>8</v>
      </c>
      <c r="H51" t="s">
        <v>29</v>
      </c>
      <c r="I51" t="s">
        <v>31</v>
      </c>
      <c r="J51" t="s">
        <v>43</v>
      </c>
      <c r="K51" s="7">
        <v>44598</v>
      </c>
      <c r="L51" t="s">
        <v>21</v>
      </c>
      <c r="N51" t="s">
        <v>49</v>
      </c>
      <c r="R51" s="7" t="str">
        <f>IF(EDATE(February[[#This Row],[Closed Date]],1)=31,"",EDATE(February[[#This Row],[Closed Date]],1))</f>
        <v/>
      </c>
    </row>
    <row r="52" spans="1:19" x14ac:dyDescent="0.25">
      <c r="A52" s="6" t="s">
        <v>93</v>
      </c>
      <c r="B52">
        <v>75201</v>
      </c>
      <c r="E52" t="s">
        <v>268</v>
      </c>
      <c r="F52" t="s">
        <v>22</v>
      </c>
      <c r="G52">
        <v>3</v>
      </c>
      <c r="H52" t="s">
        <v>28</v>
      </c>
      <c r="I52" t="s">
        <v>53</v>
      </c>
      <c r="K52" s="7">
        <v>44598</v>
      </c>
      <c r="L52" t="s">
        <v>21</v>
      </c>
      <c r="M52">
        <v>20</v>
      </c>
      <c r="R52" s="7" t="str">
        <f>IF(EDATE(February[[#This Row],[Closed Date]],1)=31,"",EDATE(February[[#This Row],[Closed Date]],1))</f>
        <v/>
      </c>
    </row>
    <row r="53" spans="1:19" x14ac:dyDescent="0.25">
      <c r="A53" s="6" t="s">
        <v>210</v>
      </c>
      <c r="B53">
        <v>75201</v>
      </c>
      <c r="E53" t="s">
        <v>284</v>
      </c>
      <c r="F53" t="s">
        <v>22</v>
      </c>
      <c r="G53">
        <v>7</v>
      </c>
      <c r="H53" t="s">
        <v>28</v>
      </c>
      <c r="I53" t="s">
        <v>53</v>
      </c>
      <c r="K53" s="7">
        <v>44598</v>
      </c>
      <c r="L53" t="s">
        <v>21</v>
      </c>
      <c r="M53">
        <v>19</v>
      </c>
      <c r="R53" s="7" t="str">
        <f>IF(EDATE(February[[#This Row],[Closed Date]],1)=31,"",EDATE(February[[#This Row],[Closed Date]],1))</f>
        <v/>
      </c>
    </row>
    <row r="54" spans="1:19" x14ac:dyDescent="0.25">
      <c r="A54" s="6" t="s">
        <v>86</v>
      </c>
      <c r="B54">
        <v>75287</v>
      </c>
      <c r="E54" t="s">
        <v>285</v>
      </c>
      <c r="F54" t="s">
        <v>22</v>
      </c>
      <c r="G54">
        <v>6</v>
      </c>
      <c r="H54" t="s">
        <v>28</v>
      </c>
      <c r="I54" t="s">
        <v>53</v>
      </c>
      <c r="K54" s="7">
        <v>44598</v>
      </c>
      <c r="L54" t="s">
        <v>21</v>
      </c>
      <c r="M54">
        <v>14</v>
      </c>
      <c r="R54" s="7" t="str">
        <f>IF(EDATE(February[[#This Row],[Closed Date]],1)=31,"",EDATE(February[[#This Row],[Closed Date]],1))</f>
        <v/>
      </c>
    </row>
    <row r="55" spans="1:19" x14ac:dyDescent="0.25">
      <c r="A55" s="6" t="s">
        <v>156</v>
      </c>
      <c r="B55">
        <v>75080</v>
      </c>
      <c r="E55" t="s">
        <v>268</v>
      </c>
      <c r="F55" t="s">
        <v>22</v>
      </c>
      <c r="G55">
        <v>2</v>
      </c>
      <c r="H55" t="s">
        <v>29</v>
      </c>
      <c r="I55" t="s">
        <v>33</v>
      </c>
      <c r="J55" t="s">
        <v>43</v>
      </c>
      <c r="K55" s="7">
        <v>44598</v>
      </c>
      <c r="L55" t="s">
        <v>20</v>
      </c>
      <c r="M55">
        <v>35</v>
      </c>
      <c r="O55">
        <v>556</v>
      </c>
      <c r="P55">
        <v>450</v>
      </c>
      <c r="Q55" s="7">
        <v>44603</v>
      </c>
      <c r="R55" s="7">
        <f>IF(EDATE(February[[#This Row],[Closed Date]],1)=31,"",EDATE(February[[#This Row],[Closed Date]],1))</f>
        <v>44631</v>
      </c>
      <c r="S55" t="s">
        <v>20</v>
      </c>
    </row>
    <row r="56" spans="1:19" x14ac:dyDescent="0.25">
      <c r="A56" s="6" t="s">
        <v>253</v>
      </c>
      <c r="B56">
        <v>75206</v>
      </c>
      <c r="E56" t="s">
        <v>267</v>
      </c>
      <c r="F56" t="s">
        <v>23</v>
      </c>
      <c r="G56">
        <v>1</v>
      </c>
      <c r="H56" t="s">
        <v>28</v>
      </c>
      <c r="I56" t="s">
        <v>33</v>
      </c>
      <c r="J56" t="s">
        <v>36</v>
      </c>
      <c r="K56" s="7">
        <v>44598</v>
      </c>
      <c r="L56" t="s">
        <v>20</v>
      </c>
      <c r="M56">
        <v>26</v>
      </c>
      <c r="N56" t="s">
        <v>55</v>
      </c>
      <c r="O56">
        <v>10</v>
      </c>
      <c r="P56">
        <v>150</v>
      </c>
      <c r="Q56" s="7">
        <v>44607</v>
      </c>
      <c r="R56" s="7">
        <f>IF(EDATE(February[[#This Row],[Closed Date]],1)=31,"",EDATE(February[[#This Row],[Closed Date]],1))</f>
        <v>44635</v>
      </c>
      <c r="S56" t="s">
        <v>20</v>
      </c>
    </row>
    <row r="57" spans="1:19" x14ac:dyDescent="0.25">
      <c r="A57" s="6" t="s">
        <v>244</v>
      </c>
      <c r="B57">
        <v>75249</v>
      </c>
      <c r="E57" t="s">
        <v>318</v>
      </c>
      <c r="F57" t="s">
        <v>23</v>
      </c>
      <c r="G57">
        <v>4</v>
      </c>
      <c r="H57" t="s">
        <v>28</v>
      </c>
      <c r="I57" t="s">
        <v>31</v>
      </c>
      <c r="K57" s="7">
        <v>44598</v>
      </c>
      <c r="L57" t="s">
        <v>20</v>
      </c>
      <c r="Q57" s="7">
        <v>44598</v>
      </c>
      <c r="R57" s="7">
        <f>IF(EDATE(February[[#This Row],[Closed Date]],1)=31,"",EDATE(February[[#This Row],[Closed Date]],1))</f>
        <v>44626</v>
      </c>
      <c r="S57" t="s">
        <v>20</v>
      </c>
    </row>
    <row r="58" spans="1:19" x14ac:dyDescent="0.25">
      <c r="A58" s="6" t="s">
        <v>221</v>
      </c>
      <c r="B58">
        <v>75237</v>
      </c>
      <c r="E58" t="s">
        <v>287</v>
      </c>
      <c r="F58" t="s">
        <v>22</v>
      </c>
      <c r="G58">
        <v>8</v>
      </c>
      <c r="H58" t="s">
        <v>28</v>
      </c>
      <c r="I58" t="s">
        <v>31</v>
      </c>
      <c r="K58" s="7">
        <v>44598</v>
      </c>
      <c r="L58" t="s">
        <v>20</v>
      </c>
      <c r="Q58" s="7">
        <v>44598</v>
      </c>
      <c r="R58" s="7">
        <f>IF(EDATE(February[[#This Row],[Closed Date]],1)=31,"",EDATE(February[[#This Row],[Closed Date]],1))</f>
        <v>44626</v>
      </c>
      <c r="S58" t="s">
        <v>20</v>
      </c>
    </row>
    <row r="59" spans="1:19" x14ac:dyDescent="0.25">
      <c r="A59" s="6" t="s">
        <v>255</v>
      </c>
      <c r="B59">
        <v>75220</v>
      </c>
      <c r="E59" t="s">
        <v>267</v>
      </c>
      <c r="F59" t="s">
        <v>22</v>
      </c>
      <c r="G59">
        <v>4</v>
      </c>
      <c r="H59" t="s">
        <v>29</v>
      </c>
      <c r="I59" t="s">
        <v>31</v>
      </c>
      <c r="K59" s="7">
        <v>44598</v>
      </c>
      <c r="L59" t="s">
        <v>20</v>
      </c>
      <c r="Q59" s="7">
        <v>44598</v>
      </c>
      <c r="R59" s="7">
        <f>IF(EDATE(February[[#This Row],[Closed Date]],1)=31,"",EDATE(February[[#This Row],[Closed Date]],1))</f>
        <v>44626</v>
      </c>
      <c r="S59" t="s">
        <v>20</v>
      </c>
    </row>
    <row r="60" spans="1:19" x14ac:dyDescent="0.25">
      <c r="A60" s="6" t="s">
        <v>197</v>
      </c>
      <c r="B60">
        <v>75240</v>
      </c>
      <c r="E60" t="s">
        <v>275</v>
      </c>
      <c r="F60" t="s">
        <v>23</v>
      </c>
      <c r="G60">
        <v>13</v>
      </c>
      <c r="H60" t="s">
        <v>29</v>
      </c>
      <c r="I60" t="s">
        <v>31</v>
      </c>
      <c r="J60" t="s">
        <v>43</v>
      </c>
      <c r="K60" s="7">
        <v>44598</v>
      </c>
      <c r="L60" t="s">
        <v>20</v>
      </c>
      <c r="Q60" s="7">
        <v>44598</v>
      </c>
      <c r="R60" s="7">
        <f>IF(EDATE(February[[#This Row],[Closed Date]],1)=31,"",EDATE(February[[#This Row],[Closed Date]],1))</f>
        <v>44626</v>
      </c>
      <c r="S60" t="s">
        <v>20</v>
      </c>
    </row>
    <row r="61" spans="1:19" x14ac:dyDescent="0.25">
      <c r="A61" s="6" t="s">
        <v>59</v>
      </c>
      <c r="B61">
        <v>75201</v>
      </c>
      <c r="E61" t="s">
        <v>286</v>
      </c>
      <c r="F61" t="s">
        <v>22</v>
      </c>
      <c r="G61">
        <v>4</v>
      </c>
      <c r="H61" t="s">
        <v>28</v>
      </c>
      <c r="I61" t="s">
        <v>31</v>
      </c>
      <c r="K61" s="7">
        <v>44598</v>
      </c>
      <c r="L61" t="s">
        <v>20</v>
      </c>
      <c r="Q61" s="7">
        <v>44598</v>
      </c>
      <c r="R61" s="7">
        <f>IF(EDATE(February[[#This Row],[Closed Date]],1)=31,"",EDATE(February[[#This Row],[Closed Date]],1))</f>
        <v>44626</v>
      </c>
      <c r="S61" t="s">
        <v>20</v>
      </c>
    </row>
    <row r="62" spans="1:19" x14ac:dyDescent="0.25">
      <c r="A62" s="6" t="s">
        <v>140</v>
      </c>
      <c r="B62">
        <v>75231</v>
      </c>
      <c r="E62" t="s">
        <v>270</v>
      </c>
      <c r="F62" t="s">
        <v>22</v>
      </c>
      <c r="G62">
        <v>0.25</v>
      </c>
      <c r="H62" t="s">
        <v>28</v>
      </c>
      <c r="I62" t="s">
        <v>33</v>
      </c>
      <c r="K62" s="7">
        <v>44599</v>
      </c>
      <c r="L62" t="s">
        <v>21</v>
      </c>
      <c r="M62">
        <v>14</v>
      </c>
      <c r="R62" s="7" t="str">
        <f>IF(EDATE(February[[#This Row],[Closed Date]],1)=31,"",EDATE(February[[#This Row],[Closed Date]],1))</f>
        <v/>
      </c>
    </row>
    <row r="63" spans="1:19" x14ac:dyDescent="0.25">
      <c r="A63" s="6" t="s">
        <v>143</v>
      </c>
      <c r="B63">
        <v>75235</v>
      </c>
      <c r="E63" t="s">
        <v>302</v>
      </c>
      <c r="F63" t="s">
        <v>22</v>
      </c>
      <c r="G63">
        <v>5</v>
      </c>
      <c r="H63" t="s">
        <v>28</v>
      </c>
      <c r="I63" t="s">
        <v>33</v>
      </c>
      <c r="K63" s="7">
        <v>44599</v>
      </c>
      <c r="L63" t="s">
        <v>21</v>
      </c>
      <c r="M63">
        <v>18</v>
      </c>
      <c r="R63" s="7" t="str">
        <f>IF(EDATE(February[[#This Row],[Closed Date]],1)=31,"",EDATE(February[[#This Row],[Closed Date]],1))</f>
        <v/>
      </c>
    </row>
    <row r="64" spans="1:19" x14ac:dyDescent="0.25">
      <c r="A64" s="6" t="s">
        <v>204</v>
      </c>
      <c r="B64">
        <v>75219</v>
      </c>
      <c r="E64" t="s">
        <v>299</v>
      </c>
      <c r="F64" t="s">
        <v>22</v>
      </c>
      <c r="G64">
        <v>3</v>
      </c>
      <c r="H64" t="s">
        <v>29</v>
      </c>
      <c r="I64" t="s">
        <v>33</v>
      </c>
      <c r="K64" s="7">
        <v>44599</v>
      </c>
      <c r="L64" t="s">
        <v>21</v>
      </c>
      <c r="M64">
        <v>0</v>
      </c>
      <c r="R64" s="7" t="str">
        <f>IF(EDATE(February[[#This Row],[Closed Date]],1)=31,"",EDATE(February[[#This Row],[Closed Date]],1))</f>
        <v/>
      </c>
    </row>
    <row r="65" spans="1:19" x14ac:dyDescent="0.25">
      <c r="A65" s="6" t="s">
        <v>138</v>
      </c>
      <c r="B65">
        <v>75237</v>
      </c>
      <c r="E65" t="s">
        <v>284</v>
      </c>
      <c r="F65" t="s">
        <v>23</v>
      </c>
      <c r="G65">
        <v>0.75</v>
      </c>
      <c r="H65" t="s">
        <v>28</v>
      </c>
      <c r="I65" t="s">
        <v>33</v>
      </c>
      <c r="K65" s="7">
        <v>44599</v>
      </c>
      <c r="L65" t="s">
        <v>21</v>
      </c>
      <c r="M65">
        <v>9</v>
      </c>
      <c r="R65" s="7" t="str">
        <f>IF(EDATE(February[[#This Row],[Closed Date]],1)=31,"",EDATE(February[[#This Row],[Closed Date]],1))</f>
        <v/>
      </c>
    </row>
    <row r="66" spans="1:19" x14ac:dyDescent="0.25">
      <c r="A66" s="6" t="s">
        <v>188</v>
      </c>
      <c r="B66">
        <v>75249</v>
      </c>
      <c r="E66" t="s">
        <v>276</v>
      </c>
      <c r="F66" t="s">
        <v>23</v>
      </c>
      <c r="G66">
        <v>4</v>
      </c>
      <c r="H66" t="s">
        <v>28</v>
      </c>
      <c r="I66" t="s">
        <v>33</v>
      </c>
      <c r="K66" s="7">
        <v>44599</v>
      </c>
      <c r="L66" t="s">
        <v>21</v>
      </c>
      <c r="M66">
        <v>15</v>
      </c>
      <c r="R66" s="7" t="str">
        <f>IF(EDATE(February[[#This Row],[Closed Date]],1)=31,"",EDATE(February[[#This Row],[Closed Date]],1))</f>
        <v/>
      </c>
    </row>
    <row r="67" spans="1:19" x14ac:dyDescent="0.25">
      <c r="A67" s="6" t="s">
        <v>199</v>
      </c>
      <c r="B67">
        <v>75287</v>
      </c>
      <c r="E67" t="s">
        <v>283</v>
      </c>
      <c r="F67" t="s">
        <v>23</v>
      </c>
      <c r="G67">
        <v>8</v>
      </c>
      <c r="H67" t="s">
        <v>28</v>
      </c>
      <c r="I67" t="s">
        <v>33</v>
      </c>
      <c r="J67" t="s">
        <v>36</v>
      </c>
      <c r="K67" s="7">
        <v>44599</v>
      </c>
      <c r="L67" t="s">
        <v>20</v>
      </c>
      <c r="M67">
        <v>29</v>
      </c>
      <c r="N67" t="s">
        <v>56</v>
      </c>
      <c r="O67">
        <v>7</v>
      </c>
      <c r="P67">
        <v>150</v>
      </c>
      <c r="Q67" s="7">
        <v>44604</v>
      </c>
      <c r="R67" s="7">
        <f>IF(EDATE(February[[#This Row],[Closed Date]],1)=31,"",EDATE(February[[#This Row],[Closed Date]],1))</f>
        <v>44632</v>
      </c>
      <c r="S67" t="s">
        <v>20</v>
      </c>
    </row>
    <row r="68" spans="1:19" x14ac:dyDescent="0.25">
      <c r="A68" s="6" t="s">
        <v>104</v>
      </c>
      <c r="B68">
        <v>75249</v>
      </c>
      <c r="E68" t="s">
        <v>278</v>
      </c>
      <c r="F68" t="s">
        <v>22</v>
      </c>
      <c r="G68">
        <v>11</v>
      </c>
      <c r="H68" t="s">
        <v>28</v>
      </c>
      <c r="I68" t="s">
        <v>33</v>
      </c>
      <c r="J68" t="s">
        <v>42</v>
      </c>
      <c r="K68" s="7">
        <v>44599</v>
      </c>
      <c r="L68" t="s">
        <v>20</v>
      </c>
      <c r="M68">
        <v>28</v>
      </c>
      <c r="N68" t="s">
        <v>46</v>
      </c>
      <c r="O68">
        <v>7</v>
      </c>
      <c r="P68">
        <v>250</v>
      </c>
      <c r="Q68" s="7">
        <v>44604</v>
      </c>
      <c r="R68" s="7">
        <f>IF(EDATE(February[[#This Row],[Closed Date]],1)=31,"",EDATE(February[[#This Row],[Closed Date]],1))</f>
        <v>44632</v>
      </c>
      <c r="S68" t="s">
        <v>21</v>
      </c>
    </row>
    <row r="69" spans="1:19" x14ac:dyDescent="0.25">
      <c r="A69" t="s">
        <v>94</v>
      </c>
      <c r="B69" s="6">
        <v>75237</v>
      </c>
      <c r="E69" t="s">
        <v>315</v>
      </c>
      <c r="F69" t="s">
        <v>23</v>
      </c>
      <c r="G69">
        <v>2</v>
      </c>
      <c r="H69" t="s">
        <v>32</v>
      </c>
      <c r="I69" t="s">
        <v>31</v>
      </c>
      <c r="J69" t="s">
        <v>52</v>
      </c>
      <c r="K69" s="7">
        <v>44599</v>
      </c>
      <c r="L69" t="s">
        <v>20</v>
      </c>
      <c r="Q69" s="7">
        <v>44599</v>
      </c>
      <c r="R69" s="7">
        <f>IF(EDATE(February[[#This Row],[Closed Date]],1)=31,"",EDATE(February[[#This Row],[Closed Date]],1))</f>
        <v>44627</v>
      </c>
      <c r="S69" t="s">
        <v>20</v>
      </c>
    </row>
    <row r="70" spans="1:19" x14ac:dyDescent="0.25">
      <c r="A70" t="s">
        <v>145</v>
      </c>
      <c r="B70" s="6">
        <v>75203</v>
      </c>
      <c r="E70" t="s">
        <v>271</v>
      </c>
      <c r="F70" t="s">
        <v>22</v>
      </c>
      <c r="G70">
        <v>8</v>
      </c>
      <c r="H70" t="s">
        <v>30</v>
      </c>
      <c r="I70" t="s">
        <v>31</v>
      </c>
      <c r="K70" s="7">
        <v>44599</v>
      </c>
      <c r="L70" t="s">
        <v>20</v>
      </c>
      <c r="Q70" s="7">
        <v>44599</v>
      </c>
      <c r="R70" s="7">
        <f>IF(EDATE(February[[#This Row],[Closed Date]],1)=31,"",EDATE(February[[#This Row],[Closed Date]],1))</f>
        <v>44627</v>
      </c>
      <c r="S70" t="s">
        <v>21</v>
      </c>
    </row>
    <row r="71" spans="1:19" x14ac:dyDescent="0.25">
      <c r="A71" t="s">
        <v>237</v>
      </c>
      <c r="B71" s="6">
        <v>75215</v>
      </c>
      <c r="E71" t="s">
        <v>315</v>
      </c>
      <c r="F71" t="s">
        <v>22</v>
      </c>
      <c r="G71">
        <v>2</v>
      </c>
      <c r="H71" t="s">
        <v>29</v>
      </c>
      <c r="I71" t="s">
        <v>31</v>
      </c>
      <c r="K71" s="7">
        <v>44599</v>
      </c>
      <c r="L71" t="s">
        <v>20</v>
      </c>
      <c r="N71" t="s">
        <v>49</v>
      </c>
      <c r="Q71" s="7">
        <v>44599</v>
      </c>
      <c r="R71" s="7">
        <f>IF(EDATE(February[[#This Row],[Closed Date]],1)=31,"",EDATE(February[[#This Row],[Closed Date]],1))</f>
        <v>44627</v>
      </c>
      <c r="S71" t="s">
        <v>20</v>
      </c>
    </row>
    <row r="72" spans="1:19" x14ac:dyDescent="0.25">
      <c r="A72" t="s">
        <v>152</v>
      </c>
      <c r="B72" s="6">
        <v>75216</v>
      </c>
      <c r="E72" t="s">
        <v>275</v>
      </c>
      <c r="F72" t="s">
        <v>22</v>
      </c>
      <c r="G72">
        <v>1</v>
      </c>
      <c r="H72" t="s">
        <v>28</v>
      </c>
      <c r="I72" t="s">
        <v>31</v>
      </c>
      <c r="K72" s="7">
        <v>44599</v>
      </c>
      <c r="L72" t="s">
        <v>20</v>
      </c>
      <c r="Q72" s="7">
        <v>44599</v>
      </c>
      <c r="R72" s="7">
        <f>IF(EDATE(February[[#This Row],[Closed Date]],1)=31,"",EDATE(February[[#This Row],[Closed Date]],1))</f>
        <v>44627</v>
      </c>
      <c r="S72" t="s">
        <v>20</v>
      </c>
    </row>
    <row r="73" spans="1:19" x14ac:dyDescent="0.25">
      <c r="A73" t="s">
        <v>123</v>
      </c>
      <c r="B73" s="6">
        <v>75209</v>
      </c>
      <c r="E73" t="s">
        <v>270</v>
      </c>
      <c r="F73" t="s">
        <v>23</v>
      </c>
      <c r="G73">
        <v>10</v>
      </c>
      <c r="H73" t="s">
        <v>28</v>
      </c>
      <c r="I73" t="s">
        <v>53</v>
      </c>
      <c r="J73" t="s">
        <v>40</v>
      </c>
      <c r="K73" s="7">
        <v>44599</v>
      </c>
      <c r="L73" t="s">
        <v>20</v>
      </c>
      <c r="M73">
        <v>32</v>
      </c>
      <c r="N73" t="s">
        <v>54</v>
      </c>
      <c r="O73">
        <v>13</v>
      </c>
      <c r="P73">
        <v>25</v>
      </c>
      <c r="Q73" s="7">
        <v>44604</v>
      </c>
      <c r="R73" s="7">
        <f>IF(EDATE(February[[#This Row],[Closed Date]],1)=31,"",EDATE(February[[#This Row],[Closed Date]],1))</f>
        <v>44632</v>
      </c>
      <c r="S73" t="s">
        <v>20</v>
      </c>
    </row>
    <row r="74" spans="1:19" x14ac:dyDescent="0.25">
      <c r="A74" t="s">
        <v>57</v>
      </c>
      <c r="B74" s="6">
        <v>75211</v>
      </c>
      <c r="E74" t="s">
        <v>272</v>
      </c>
      <c r="F74" t="s">
        <v>23</v>
      </c>
      <c r="G74">
        <v>6</v>
      </c>
      <c r="H74" t="s">
        <v>28</v>
      </c>
      <c r="I74" t="s">
        <v>33</v>
      </c>
      <c r="K74" s="7">
        <v>44600</v>
      </c>
      <c r="L74" t="s">
        <v>21</v>
      </c>
      <c r="M74">
        <v>15</v>
      </c>
      <c r="R74" s="7" t="str">
        <f>IF(EDATE(February[[#This Row],[Closed Date]],1)=31,"",EDATE(February[[#This Row],[Closed Date]],1))</f>
        <v/>
      </c>
    </row>
    <row r="75" spans="1:19" x14ac:dyDescent="0.25">
      <c r="A75" t="s">
        <v>67</v>
      </c>
      <c r="B75" s="6">
        <v>75201</v>
      </c>
      <c r="E75" t="s">
        <v>288</v>
      </c>
      <c r="F75" t="s">
        <v>22</v>
      </c>
      <c r="G75">
        <v>5</v>
      </c>
      <c r="H75" t="s">
        <v>28</v>
      </c>
      <c r="I75" t="s">
        <v>33</v>
      </c>
      <c r="K75" s="7">
        <v>44600</v>
      </c>
      <c r="L75" t="s">
        <v>21</v>
      </c>
      <c r="M75">
        <v>6</v>
      </c>
      <c r="R75" s="7" t="str">
        <f>IF(EDATE(February[[#This Row],[Closed Date]],1)=31,"",EDATE(February[[#This Row],[Closed Date]],1))</f>
        <v/>
      </c>
    </row>
    <row r="76" spans="1:19" x14ac:dyDescent="0.25">
      <c r="A76" t="s">
        <v>260</v>
      </c>
      <c r="B76" s="6">
        <v>75229</v>
      </c>
      <c r="E76" t="s">
        <v>275</v>
      </c>
      <c r="F76" t="s">
        <v>23</v>
      </c>
      <c r="G76">
        <v>9</v>
      </c>
      <c r="H76" t="s">
        <v>28</v>
      </c>
      <c r="I76" t="s">
        <v>33</v>
      </c>
      <c r="K76" s="7">
        <v>44600</v>
      </c>
      <c r="L76" t="s">
        <v>21</v>
      </c>
      <c r="M76">
        <v>16</v>
      </c>
      <c r="R76" s="7" t="str">
        <f>IF(EDATE(February[[#This Row],[Closed Date]],1)=31,"",EDATE(February[[#This Row],[Closed Date]],1))</f>
        <v/>
      </c>
    </row>
    <row r="77" spans="1:19" x14ac:dyDescent="0.25">
      <c r="A77" t="s">
        <v>209</v>
      </c>
      <c r="B77" s="6">
        <v>75220</v>
      </c>
      <c r="E77" t="s">
        <v>273</v>
      </c>
      <c r="F77" t="s">
        <v>23</v>
      </c>
      <c r="G77">
        <v>4</v>
      </c>
      <c r="H77" t="s">
        <v>29</v>
      </c>
      <c r="I77" t="s">
        <v>33</v>
      </c>
      <c r="K77" s="7">
        <v>44600</v>
      </c>
      <c r="L77" t="s">
        <v>21</v>
      </c>
      <c r="M77">
        <v>19</v>
      </c>
      <c r="R77" s="7" t="str">
        <f>IF(EDATE(February[[#This Row],[Closed Date]],1)=31,"",EDATE(February[[#This Row],[Closed Date]],1))</f>
        <v/>
      </c>
    </row>
    <row r="78" spans="1:19" x14ac:dyDescent="0.25">
      <c r="A78" t="s">
        <v>189</v>
      </c>
      <c r="B78" s="6">
        <v>75223</v>
      </c>
      <c r="E78" t="s">
        <v>279</v>
      </c>
      <c r="F78" t="s">
        <v>22</v>
      </c>
      <c r="G78">
        <v>7</v>
      </c>
      <c r="H78" t="s">
        <v>32</v>
      </c>
      <c r="I78" t="s">
        <v>34</v>
      </c>
      <c r="K78" s="7">
        <v>44600</v>
      </c>
      <c r="L78" t="s">
        <v>21</v>
      </c>
      <c r="R78" s="7" t="str">
        <f>IF(EDATE(February[[#This Row],[Closed Date]],1)=31,"",EDATE(February[[#This Row],[Closed Date]],1))</f>
        <v/>
      </c>
    </row>
    <row r="79" spans="1:19" x14ac:dyDescent="0.25">
      <c r="A79" t="s">
        <v>174</v>
      </c>
      <c r="B79" s="6">
        <v>75235</v>
      </c>
      <c r="E79" t="s">
        <v>272</v>
      </c>
      <c r="F79" t="s">
        <v>23</v>
      </c>
      <c r="G79">
        <v>1</v>
      </c>
      <c r="H79" t="s">
        <v>28</v>
      </c>
      <c r="I79" t="s">
        <v>33</v>
      </c>
      <c r="J79" t="s">
        <v>38</v>
      </c>
      <c r="K79" s="7">
        <v>44600</v>
      </c>
      <c r="L79" t="s">
        <v>20</v>
      </c>
      <c r="M79">
        <v>35</v>
      </c>
      <c r="N79" t="s">
        <v>45</v>
      </c>
      <c r="O79">
        <v>5</v>
      </c>
      <c r="P79">
        <v>75</v>
      </c>
      <c r="Q79" s="7">
        <v>44609</v>
      </c>
      <c r="R79" s="7">
        <f>IF(EDATE(February[[#This Row],[Closed Date]],1)=31,"",EDATE(February[[#This Row],[Closed Date]],1))</f>
        <v>44637</v>
      </c>
      <c r="S79" t="s">
        <v>20</v>
      </c>
    </row>
    <row r="80" spans="1:19" x14ac:dyDescent="0.25">
      <c r="A80" t="s">
        <v>136</v>
      </c>
      <c r="B80" s="6">
        <v>75224</v>
      </c>
      <c r="E80" t="s">
        <v>314</v>
      </c>
      <c r="F80" t="s">
        <v>23</v>
      </c>
      <c r="G80">
        <v>7</v>
      </c>
      <c r="H80" t="s">
        <v>28</v>
      </c>
      <c r="I80" t="s">
        <v>31</v>
      </c>
      <c r="K80" s="7">
        <v>44600</v>
      </c>
      <c r="L80" t="s">
        <v>20</v>
      </c>
      <c r="Q80" s="7">
        <v>44600</v>
      </c>
      <c r="R80" s="7">
        <f>IF(EDATE(February[[#This Row],[Closed Date]],1)=31,"",EDATE(February[[#This Row],[Closed Date]],1))</f>
        <v>44628</v>
      </c>
      <c r="S80" t="s">
        <v>20</v>
      </c>
    </row>
    <row r="81" spans="1:19" x14ac:dyDescent="0.25">
      <c r="A81" t="s">
        <v>219</v>
      </c>
      <c r="B81" s="6">
        <v>75254</v>
      </c>
      <c r="E81" t="s">
        <v>309</v>
      </c>
      <c r="F81" t="s">
        <v>22</v>
      </c>
      <c r="G81">
        <v>0.25</v>
      </c>
      <c r="H81" t="s">
        <v>32</v>
      </c>
      <c r="I81" t="s">
        <v>31</v>
      </c>
      <c r="K81" s="7">
        <v>44600</v>
      </c>
      <c r="L81" t="s">
        <v>20</v>
      </c>
      <c r="N81" t="s">
        <v>51</v>
      </c>
      <c r="Q81" s="7">
        <v>44600</v>
      </c>
      <c r="R81" s="7">
        <f>IF(EDATE(February[[#This Row],[Closed Date]],1)=31,"",EDATE(February[[#This Row],[Closed Date]],1))</f>
        <v>44628</v>
      </c>
      <c r="S81" t="s">
        <v>20</v>
      </c>
    </row>
    <row r="82" spans="1:19" x14ac:dyDescent="0.25">
      <c r="A82" t="s">
        <v>142</v>
      </c>
      <c r="B82" s="6">
        <v>75231</v>
      </c>
      <c r="E82" t="s">
        <v>305</v>
      </c>
      <c r="F82" t="s">
        <v>22</v>
      </c>
      <c r="G82">
        <v>3</v>
      </c>
      <c r="H82" t="s">
        <v>28</v>
      </c>
      <c r="I82" t="s">
        <v>31</v>
      </c>
      <c r="K82" s="7">
        <v>44600</v>
      </c>
      <c r="L82" t="s">
        <v>20</v>
      </c>
      <c r="Q82" s="7">
        <v>44600</v>
      </c>
      <c r="R82" s="7">
        <f>IF(EDATE(February[[#This Row],[Closed Date]],1)=31,"",EDATE(February[[#This Row],[Closed Date]],1))</f>
        <v>44628</v>
      </c>
      <c r="S82" t="s">
        <v>20</v>
      </c>
    </row>
    <row r="83" spans="1:19" x14ac:dyDescent="0.25">
      <c r="A83" t="s">
        <v>190</v>
      </c>
      <c r="B83" s="6">
        <v>75201</v>
      </c>
      <c r="E83" t="s">
        <v>282</v>
      </c>
      <c r="F83" t="s">
        <v>23</v>
      </c>
      <c r="G83">
        <v>7</v>
      </c>
      <c r="H83" t="s">
        <v>28</v>
      </c>
      <c r="I83" t="s">
        <v>31</v>
      </c>
      <c r="J83" t="s">
        <v>41</v>
      </c>
      <c r="K83" s="7">
        <v>44600</v>
      </c>
      <c r="L83" t="s">
        <v>20</v>
      </c>
      <c r="Q83" s="7">
        <v>44600</v>
      </c>
      <c r="R83" s="7">
        <f>IF(EDATE(February[[#This Row],[Closed Date]],1)=31,"",EDATE(February[[#This Row],[Closed Date]],1))</f>
        <v>44628</v>
      </c>
      <c r="S83" t="s">
        <v>20</v>
      </c>
    </row>
    <row r="84" spans="1:19" x14ac:dyDescent="0.25">
      <c r="A84" t="s">
        <v>105</v>
      </c>
      <c r="B84" s="6">
        <v>75210</v>
      </c>
      <c r="E84" t="s">
        <v>279</v>
      </c>
      <c r="F84" t="s">
        <v>22</v>
      </c>
      <c r="G84">
        <v>10</v>
      </c>
      <c r="H84" t="s">
        <v>28</v>
      </c>
      <c r="I84" t="s">
        <v>53</v>
      </c>
      <c r="J84" t="s">
        <v>38</v>
      </c>
      <c r="K84" s="7">
        <v>44600</v>
      </c>
      <c r="L84" t="s">
        <v>20</v>
      </c>
      <c r="M84">
        <v>33</v>
      </c>
      <c r="N84" t="s">
        <v>54</v>
      </c>
      <c r="O84">
        <v>14</v>
      </c>
      <c r="P84">
        <v>40</v>
      </c>
      <c r="Q84" s="7">
        <v>44609</v>
      </c>
      <c r="R84" s="7">
        <f>IF(EDATE(February[[#This Row],[Closed Date]],1)=31,"",EDATE(February[[#This Row],[Closed Date]],1))</f>
        <v>44637</v>
      </c>
      <c r="S84" t="s">
        <v>20</v>
      </c>
    </row>
    <row r="85" spans="1:19" x14ac:dyDescent="0.25">
      <c r="A85" t="s">
        <v>81</v>
      </c>
      <c r="B85" s="6">
        <v>75240</v>
      </c>
      <c r="E85" t="s">
        <v>280</v>
      </c>
      <c r="F85" t="s">
        <v>23</v>
      </c>
      <c r="G85">
        <v>2</v>
      </c>
      <c r="H85" t="s">
        <v>28</v>
      </c>
      <c r="I85" t="s">
        <v>53</v>
      </c>
      <c r="J85" t="s">
        <v>36</v>
      </c>
      <c r="K85" s="7">
        <v>44600</v>
      </c>
      <c r="L85" t="s">
        <v>20</v>
      </c>
      <c r="M85">
        <v>30</v>
      </c>
      <c r="N85" t="s">
        <v>54</v>
      </c>
      <c r="O85">
        <v>15</v>
      </c>
      <c r="P85">
        <v>25</v>
      </c>
      <c r="Q85" s="7">
        <v>44605</v>
      </c>
      <c r="R85" s="7">
        <f>IF(EDATE(February[[#This Row],[Closed Date]],1)=31,"",EDATE(February[[#This Row],[Closed Date]],1))</f>
        <v>44633</v>
      </c>
      <c r="S85" t="s">
        <v>21</v>
      </c>
    </row>
    <row r="86" spans="1:19" x14ac:dyDescent="0.25">
      <c r="A86" t="s">
        <v>187</v>
      </c>
      <c r="B86" s="6">
        <v>75227</v>
      </c>
      <c r="E86" t="s">
        <v>287</v>
      </c>
      <c r="F86" t="s">
        <v>22</v>
      </c>
      <c r="G86">
        <v>3</v>
      </c>
      <c r="H86" t="s">
        <v>29</v>
      </c>
      <c r="I86" t="s">
        <v>33</v>
      </c>
      <c r="K86" s="7">
        <v>44601</v>
      </c>
      <c r="L86" t="s">
        <v>21</v>
      </c>
      <c r="M86">
        <v>8</v>
      </c>
      <c r="R86" s="7" t="str">
        <f>IF(EDATE(February[[#This Row],[Closed Date]],1)=31,"",EDATE(February[[#This Row],[Closed Date]],1))</f>
        <v/>
      </c>
    </row>
    <row r="87" spans="1:19" x14ac:dyDescent="0.25">
      <c r="A87" t="s">
        <v>134</v>
      </c>
      <c r="B87" s="6">
        <v>75217</v>
      </c>
      <c r="E87" t="s">
        <v>310</v>
      </c>
      <c r="F87" t="s">
        <v>22</v>
      </c>
      <c r="G87">
        <v>4</v>
      </c>
      <c r="H87" t="s">
        <v>28</v>
      </c>
      <c r="I87" t="s">
        <v>33</v>
      </c>
      <c r="K87" s="7">
        <v>44601</v>
      </c>
      <c r="L87" t="s">
        <v>21</v>
      </c>
      <c r="M87">
        <v>14</v>
      </c>
      <c r="R87" s="7" t="str">
        <f>IF(EDATE(February[[#This Row],[Closed Date]],1)=31,"",EDATE(February[[#This Row],[Closed Date]],1))</f>
        <v/>
      </c>
    </row>
    <row r="88" spans="1:19" x14ac:dyDescent="0.25">
      <c r="A88" t="s">
        <v>191</v>
      </c>
      <c r="B88" s="6">
        <v>75287</v>
      </c>
      <c r="E88" t="s">
        <v>302</v>
      </c>
      <c r="F88" t="s">
        <v>23</v>
      </c>
      <c r="G88">
        <v>6</v>
      </c>
      <c r="H88" t="s">
        <v>29</v>
      </c>
      <c r="I88" t="s">
        <v>33</v>
      </c>
      <c r="K88" s="7">
        <v>44601</v>
      </c>
      <c r="L88" t="s">
        <v>21</v>
      </c>
      <c r="M88">
        <v>8</v>
      </c>
      <c r="R88" s="7" t="str">
        <f>IF(EDATE(February[[#This Row],[Closed Date]],1)=31,"",EDATE(February[[#This Row],[Closed Date]],1))</f>
        <v/>
      </c>
    </row>
    <row r="89" spans="1:19" x14ac:dyDescent="0.25">
      <c r="A89" t="s">
        <v>225</v>
      </c>
      <c r="B89" s="6">
        <v>75210</v>
      </c>
      <c r="E89" t="s">
        <v>313</v>
      </c>
      <c r="F89" t="s">
        <v>23</v>
      </c>
      <c r="G89">
        <v>5</v>
      </c>
      <c r="H89" t="s">
        <v>28</v>
      </c>
      <c r="I89" t="s">
        <v>33</v>
      </c>
      <c r="K89" s="7">
        <v>44601</v>
      </c>
      <c r="L89" t="s">
        <v>21</v>
      </c>
      <c r="M89">
        <v>12</v>
      </c>
      <c r="R89" s="7" t="str">
        <f>IF(EDATE(February[[#This Row],[Closed Date]],1)=31,"",EDATE(February[[#This Row],[Closed Date]],1))</f>
        <v/>
      </c>
    </row>
    <row r="90" spans="1:19" x14ac:dyDescent="0.25">
      <c r="A90" t="s">
        <v>146</v>
      </c>
      <c r="B90" s="6">
        <v>75224</v>
      </c>
      <c r="E90" t="s">
        <v>311</v>
      </c>
      <c r="F90" t="s">
        <v>22</v>
      </c>
      <c r="G90">
        <v>0.5</v>
      </c>
      <c r="H90" t="s">
        <v>29</v>
      </c>
      <c r="I90" t="s">
        <v>34</v>
      </c>
      <c r="K90" s="7">
        <v>44601</v>
      </c>
      <c r="L90" t="s">
        <v>21</v>
      </c>
      <c r="R90" s="7" t="str">
        <f>IF(EDATE(February[[#This Row],[Closed Date]],1)=31,"",EDATE(February[[#This Row],[Closed Date]],1))</f>
        <v/>
      </c>
    </row>
    <row r="91" spans="1:19" x14ac:dyDescent="0.25">
      <c r="A91" t="s">
        <v>125</v>
      </c>
      <c r="B91" s="6">
        <v>75249</v>
      </c>
      <c r="E91" t="s">
        <v>281</v>
      </c>
      <c r="F91" t="s">
        <v>23</v>
      </c>
      <c r="G91">
        <v>10</v>
      </c>
      <c r="H91" t="s">
        <v>28</v>
      </c>
      <c r="I91" t="s">
        <v>31</v>
      </c>
      <c r="K91" s="7">
        <v>44601</v>
      </c>
      <c r="L91" t="s">
        <v>20</v>
      </c>
      <c r="Q91" s="7">
        <v>44601</v>
      </c>
      <c r="R91" s="7">
        <f>IF(EDATE(February[[#This Row],[Closed Date]],1)=31,"",EDATE(February[[#This Row],[Closed Date]],1))</f>
        <v>44629</v>
      </c>
      <c r="S91" t="s">
        <v>20</v>
      </c>
    </row>
    <row r="92" spans="1:19" x14ac:dyDescent="0.25">
      <c r="A92" t="s">
        <v>200</v>
      </c>
      <c r="B92" s="6">
        <v>75231</v>
      </c>
      <c r="E92" t="s">
        <v>310</v>
      </c>
      <c r="F92" t="s">
        <v>23</v>
      </c>
      <c r="G92">
        <v>7</v>
      </c>
      <c r="H92" t="s">
        <v>28</v>
      </c>
      <c r="I92" t="s">
        <v>31</v>
      </c>
      <c r="K92" s="7">
        <v>44601</v>
      </c>
      <c r="L92" t="s">
        <v>20</v>
      </c>
      <c r="Q92" s="7">
        <v>44601</v>
      </c>
      <c r="R92" s="7">
        <f>IF(EDATE(February[[#This Row],[Closed Date]],1)=31,"",EDATE(February[[#This Row],[Closed Date]],1))</f>
        <v>44629</v>
      </c>
      <c r="S92" t="s">
        <v>20</v>
      </c>
    </row>
    <row r="93" spans="1:19" x14ac:dyDescent="0.25">
      <c r="A93" t="s">
        <v>202</v>
      </c>
      <c r="B93" s="6">
        <v>75203</v>
      </c>
      <c r="E93" t="s">
        <v>283</v>
      </c>
      <c r="F93" t="s">
        <v>23</v>
      </c>
      <c r="G93">
        <v>2</v>
      </c>
      <c r="H93" t="s">
        <v>29</v>
      </c>
      <c r="I93" t="s">
        <v>31</v>
      </c>
      <c r="K93" s="7">
        <v>44601</v>
      </c>
      <c r="L93" t="s">
        <v>20</v>
      </c>
      <c r="Q93" s="7">
        <v>44601</v>
      </c>
      <c r="R93" s="7">
        <f>IF(EDATE(February[[#This Row],[Closed Date]],1)=31,"",EDATE(February[[#This Row],[Closed Date]],1))</f>
        <v>44629</v>
      </c>
      <c r="S93" t="s">
        <v>20</v>
      </c>
    </row>
    <row r="94" spans="1:19" x14ac:dyDescent="0.25">
      <c r="A94" t="s">
        <v>201</v>
      </c>
      <c r="B94" s="6">
        <v>75232</v>
      </c>
      <c r="E94" t="s">
        <v>305</v>
      </c>
      <c r="F94" t="s">
        <v>22</v>
      </c>
      <c r="G94">
        <v>0.5</v>
      </c>
      <c r="H94" t="s">
        <v>28</v>
      </c>
      <c r="I94" t="s">
        <v>31</v>
      </c>
      <c r="K94" s="7">
        <v>44601</v>
      </c>
      <c r="L94" t="s">
        <v>20</v>
      </c>
      <c r="Q94" s="7">
        <v>44601</v>
      </c>
      <c r="R94" s="7">
        <f>IF(EDATE(February[[#This Row],[Closed Date]],1)=31,"",EDATE(February[[#This Row],[Closed Date]],1))</f>
        <v>44629</v>
      </c>
      <c r="S94" t="s">
        <v>20</v>
      </c>
    </row>
    <row r="95" spans="1:19" x14ac:dyDescent="0.25">
      <c r="A95" t="s">
        <v>213</v>
      </c>
      <c r="B95" s="6">
        <v>75228</v>
      </c>
      <c r="E95" t="s">
        <v>306</v>
      </c>
      <c r="F95" t="s">
        <v>23</v>
      </c>
      <c r="G95">
        <v>10</v>
      </c>
      <c r="H95" t="s">
        <v>28</v>
      </c>
      <c r="I95" t="s">
        <v>31</v>
      </c>
      <c r="K95" s="7">
        <v>44601</v>
      </c>
      <c r="L95" t="s">
        <v>20</v>
      </c>
      <c r="Q95" s="7">
        <v>44601</v>
      </c>
      <c r="R95" s="7">
        <f>IF(EDATE(February[[#This Row],[Closed Date]],1)=31,"",EDATE(February[[#This Row],[Closed Date]],1))</f>
        <v>44629</v>
      </c>
      <c r="S95" t="s">
        <v>20</v>
      </c>
    </row>
    <row r="96" spans="1:19" x14ac:dyDescent="0.25">
      <c r="A96" t="s">
        <v>109</v>
      </c>
      <c r="B96" s="6">
        <v>75211</v>
      </c>
      <c r="E96" t="s">
        <v>274</v>
      </c>
      <c r="F96" t="s">
        <v>22</v>
      </c>
      <c r="G96">
        <v>14</v>
      </c>
      <c r="H96" t="s">
        <v>30</v>
      </c>
      <c r="I96" t="s">
        <v>35</v>
      </c>
      <c r="K96" s="7">
        <v>44601</v>
      </c>
      <c r="L96" t="s">
        <v>20</v>
      </c>
      <c r="M96">
        <v>36</v>
      </c>
      <c r="N96" t="s">
        <v>48</v>
      </c>
      <c r="O96">
        <v>4</v>
      </c>
      <c r="P96">
        <v>500</v>
      </c>
      <c r="Q96" s="7">
        <v>44614</v>
      </c>
      <c r="R96" s="7">
        <f>IF(EDATE(February[[#This Row],[Closed Date]],1)=31,"",EDATE(February[[#This Row],[Closed Date]],1))</f>
        <v>44642</v>
      </c>
      <c r="S96" t="s">
        <v>20</v>
      </c>
    </row>
    <row r="97" spans="1:19" x14ac:dyDescent="0.25">
      <c r="A97" t="s">
        <v>124</v>
      </c>
      <c r="B97" s="6">
        <v>75241</v>
      </c>
      <c r="E97" t="s">
        <v>272</v>
      </c>
      <c r="F97" t="s">
        <v>22</v>
      </c>
      <c r="G97">
        <v>3</v>
      </c>
      <c r="H97" t="s">
        <v>28</v>
      </c>
      <c r="I97" t="s">
        <v>53</v>
      </c>
      <c r="J97" t="s">
        <v>40</v>
      </c>
      <c r="K97" s="7">
        <v>44601</v>
      </c>
      <c r="L97" t="s">
        <v>20</v>
      </c>
      <c r="M97">
        <v>32</v>
      </c>
      <c r="N97" t="s">
        <v>54</v>
      </c>
      <c r="O97">
        <v>16</v>
      </c>
      <c r="P97">
        <v>30</v>
      </c>
      <c r="Q97" s="7">
        <v>44607</v>
      </c>
      <c r="R97" s="7">
        <f>IF(EDATE(February[[#This Row],[Closed Date]],1)=31,"",EDATE(February[[#This Row],[Closed Date]],1))</f>
        <v>44635</v>
      </c>
      <c r="S97" t="s">
        <v>20</v>
      </c>
    </row>
    <row r="98" spans="1:19" x14ac:dyDescent="0.25">
      <c r="A98" t="s">
        <v>131</v>
      </c>
      <c r="B98" s="6">
        <v>75224</v>
      </c>
      <c r="E98" t="s">
        <v>317</v>
      </c>
      <c r="F98" t="s">
        <v>22</v>
      </c>
      <c r="G98">
        <v>4</v>
      </c>
      <c r="H98" t="s">
        <v>28</v>
      </c>
      <c r="I98" t="s">
        <v>33</v>
      </c>
      <c r="K98" s="7">
        <v>44602</v>
      </c>
      <c r="L98" t="s">
        <v>21</v>
      </c>
      <c r="M98">
        <v>15</v>
      </c>
      <c r="R98" s="7" t="str">
        <f>IF(EDATE(February[[#This Row],[Closed Date]],1)=31,"",EDATE(February[[#This Row],[Closed Date]],1))</f>
        <v/>
      </c>
    </row>
    <row r="99" spans="1:19" x14ac:dyDescent="0.25">
      <c r="A99" t="s">
        <v>135</v>
      </c>
      <c r="B99" s="6">
        <v>75240</v>
      </c>
      <c r="E99" t="s">
        <v>290</v>
      </c>
      <c r="F99" t="s">
        <v>23</v>
      </c>
      <c r="G99">
        <v>4</v>
      </c>
      <c r="H99" t="s">
        <v>28</v>
      </c>
      <c r="I99" t="s">
        <v>33</v>
      </c>
      <c r="K99" s="7">
        <v>44602</v>
      </c>
      <c r="L99" t="s">
        <v>21</v>
      </c>
      <c r="M99">
        <v>20</v>
      </c>
      <c r="R99" s="7" t="str">
        <f>IF(EDATE(February[[#This Row],[Closed Date]],1)=31,"",EDATE(February[[#This Row],[Closed Date]],1))</f>
        <v/>
      </c>
    </row>
    <row r="100" spans="1:19" x14ac:dyDescent="0.25">
      <c r="A100" t="s">
        <v>117</v>
      </c>
      <c r="B100" s="6">
        <v>75287</v>
      </c>
      <c r="E100" t="s">
        <v>319</v>
      </c>
      <c r="F100" t="s">
        <v>23</v>
      </c>
      <c r="G100">
        <v>4</v>
      </c>
      <c r="H100" t="s">
        <v>32</v>
      </c>
      <c r="I100" t="s">
        <v>34</v>
      </c>
      <c r="J100" t="s">
        <v>52</v>
      </c>
      <c r="K100" s="7">
        <v>44602</v>
      </c>
      <c r="L100" t="s">
        <v>21</v>
      </c>
      <c r="R100" s="7" t="str">
        <f>IF(EDATE(February[[#This Row],[Closed Date]],1)=31,"",EDATE(February[[#This Row],[Closed Date]],1))</f>
        <v/>
      </c>
    </row>
    <row r="101" spans="1:19" x14ac:dyDescent="0.25">
      <c r="A101" t="s">
        <v>114</v>
      </c>
      <c r="B101" s="6">
        <v>75202</v>
      </c>
      <c r="E101" t="s">
        <v>277</v>
      </c>
      <c r="F101" t="s">
        <v>22</v>
      </c>
      <c r="G101">
        <v>4</v>
      </c>
      <c r="H101" t="s">
        <v>28</v>
      </c>
      <c r="I101" t="s">
        <v>53</v>
      </c>
      <c r="K101" s="7">
        <v>44602</v>
      </c>
      <c r="L101" t="s">
        <v>21</v>
      </c>
      <c r="M101">
        <v>21</v>
      </c>
      <c r="R101" s="7" t="str">
        <f>IF(EDATE(February[[#This Row],[Closed Date]],1)=31,"",EDATE(February[[#This Row],[Closed Date]],1))</f>
        <v/>
      </c>
    </row>
    <row r="102" spans="1:19" x14ac:dyDescent="0.25">
      <c r="A102" t="s">
        <v>247</v>
      </c>
      <c r="B102" s="6">
        <v>75220</v>
      </c>
      <c r="E102" t="s">
        <v>291</v>
      </c>
      <c r="F102" t="s">
        <v>22</v>
      </c>
      <c r="G102">
        <v>1</v>
      </c>
      <c r="H102" t="s">
        <v>28</v>
      </c>
      <c r="I102" t="s">
        <v>31</v>
      </c>
      <c r="J102" t="s">
        <v>38</v>
      </c>
      <c r="K102" s="7">
        <v>44602</v>
      </c>
      <c r="L102" t="s">
        <v>20</v>
      </c>
      <c r="Q102" s="7">
        <v>44602</v>
      </c>
      <c r="R102" s="7">
        <f>IF(EDATE(February[[#This Row],[Closed Date]],1)=31,"",EDATE(February[[#This Row],[Closed Date]],1))</f>
        <v>44630</v>
      </c>
      <c r="S102" t="s">
        <v>20</v>
      </c>
    </row>
    <row r="103" spans="1:19" x14ac:dyDescent="0.25">
      <c r="A103" t="s">
        <v>112</v>
      </c>
      <c r="B103" s="6">
        <v>75253</v>
      </c>
      <c r="E103" t="s">
        <v>289</v>
      </c>
      <c r="F103" t="s">
        <v>23</v>
      </c>
      <c r="G103">
        <v>6</v>
      </c>
      <c r="H103" t="s">
        <v>28</v>
      </c>
      <c r="I103" t="s">
        <v>31</v>
      </c>
      <c r="J103" t="s">
        <v>36</v>
      </c>
      <c r="K103" s="7">
        <v>44602</v>
      </c>
      <c r="L103" t="s">
        <v>20</v>
      </c>
      <c r="Q103" s="7">
        <v>44602</v>
      </c>
      <c r="R103" s="7">
        <f>IF(EDATE(February[[#This Row],[Closed Date]],1)=31,"",EDATE(February[[#This Row],[Closed Date]],1))</f>
        <v>44630</v>
      </c>
      <c r="S103" t="s">
        <v>20</v>
      </c>
    </row>
    <row r="104" spans="1:19" x14ac:dyDescent="0.25">
      <c r="A104" t="s">
        <v>212</v>
      </c>
      <c r="B104" s="6">
        <v>75080</v>
      </c>
      <c r="E104" t="s">
        <v>283</v>
      </c>
      <c r="F104" t="s">
        <v>22</v>
      </c>
      <c r="G104">
        <v>3</v>
      </c>
      <c r="H104" t="s">
        <v>28</v>
      </c>
      <c r="I104" t="s">
        <v>31</v>
      </c>
      <c r="J104" t="s">
        <v>38</v>
      </c>
      <c r="K104" s="7">
        <v>44602</v>
      </c>
      <c r="L104" t="s">
        <v>20</v>
      </c>
      <c r="Q104" s="7">
        <v>44602</v>
      </c>
      <c r="R104" s="7">
        <f>IF(EDATE(February[[#This Row],[Closed Date]],1)=31,"",EDATE(February[[#This Row],[Closed Date]],1))</f>
        <v>44630</v>
      </c>
      <c r="S104" t="s">
        <v>20</v>
      </c>
    </row>
    <row r="105" spans="1:19" x14ac:dyDescent="0.25">
      <c r="A105" t="s">
        <v>106</v>
      </c>
      <c r="B105" s="6">
        <v>75227</v>
      </c>
      <c r="E105" t="s">
        <v>281</v>
      </c>
      <c r="F105" t="s">
        <v>22</v>
      </c>
      <c r="G105">
        <v>5</v>
      </c>
      <c r="H105" t="s">
        <v>28</v>
      </c>
      <c r="I105" t="s">
        <v>53</v>
      </c>
      <c r="J105" t="s">
        <v>36</v>
      </c>
      <c r="K105" s="7">
        <v>44602</v>
      </c>
      <c r="L105" t="s">
        <v>20</v>
      </c>
      <c r="M105">
        <v>32</v>
      </c>
      <c r="N105" t="s">
        <v>54</v>
      </c>
      <c r="O105">
        <v>17</v>
      </c>
      <c r="P105">
        <v>25</v>
      </c>
      <c r="Q105" s="7">
        <v>44606</v>
      </c>
      <c r="R105" s="7">
        <f>IF(EDATE(February[[#This Row],[Closed Date]],1)=31,"",EDATE(February[[#This Row],[Closed Date]],1))</f>
        <v>44634</v>
      </c>
      <c r="S105" t="s">
        <v>20</v>
      </c>
    </row>
    <row r="106" spans="1:19" x14ac:dyDescent="0.25">
      <c r="A106" t="s">
        <v>258</v>
      </c>
      <c r="B106" s="6">
        <v>75249</v>
      </c>
      <c r="E106" t="s">
        <v>297</v>
      </c>
      <c r="F106" t="s">
        <v>22</v>
      </c>
      <c r="G106">
        <v>3</v>
      </c>
      <c r="H106" t="s">
        <v>28</v>
      </c>
      <c r="I106" t="s">
        <v>33</v>
      </c>
      <c r="K106" s="7">
        <v>44603</v>
      </c>
      <c r="L106" t="s">
        <v>21</v>
      </c>
      <c r="M106">
        <v>15</v>
      </c>
      <c r="R106" s="7" t="str">
        <f>IF(EDATE(February[[#This Row],[Closed Date]],1)=31,"",EDATE(February[[#This Row],[Closed Date]],1))</f>
        <v/>
      </c>
    </row>
    <row r="107" spans="1:19" x14ac:dyDescent="0.25">
      <c r="A107" t="s">
        <v>207</v>
      </c>
      <c r="B107" s="6">
        <v>75233</v>
      </c>
      <c r="E107" t="s">
        <v>316</v>
      </c>
      <c r="F107" t="s">
        <v>22</v>
      </c>
      <c r="G107">
        <v>7</v>
      </c>
      <c r="H107" t="s">
        <v>28</v>
      </c>
      <c r="I107" t="s">
        <v>33</v>
      </c>
      <c r="K107" s="7">
        <v>44603</v>
      </c>
      <c r="L107" t="s">
        <v>21</v>
      </c>
      <c r="M107">
        <v>6</v>
      </c>
      <c r="R107" s="7" t="str">
        <f>IF(EDATE(February[[#This Row],[Closed Date]],1)=31,"",EDATE(February[[#This Row],[Closed Date]],1))</f>
        <v/>
      </c>
    </row>
    <row r="108" spans="1:19" x14ac:dyDescent="0.25">
      <c r="A108" t="s">
        <v>215</v>
      </c>
      <c r="B108" s="6">
        <v>75241</v>
      </c>
      <c r="E108" t="s">
        <v>306</v>
      </c>
      <c r="F108" t="s">
        <v>22</v>
      </c>
      <c r="G108">
        <v>7</v>
      </c>
      <c r="H108" t="s">
        <v>28</v>
      </c>
      <c r="I108" t="s">
        <v>33</v>
      </c>
      <c r="K108" s="7">
        <v>44603</v>
      </c>
      <c r="L108" t="s">
        <v>21</v>
      </c>
      <c r="M108">
        <v>16</v>
      </c>
      <c r="R108" s="7" t="str">
        <f>IF(EDATE(February[[#This Row],[Closed Date]],1)=31,"",EDATE(February[[#This Row],[Closed Date]],1))</f>
        <v/>
      </c>
    </row>
    <row r="109" spans="1:19" x14ac:dyDescent="0.25">
      <c r="A109" t="s">
        <v>158</v>
      </c>
      <c r="B109" s="6">
        <v>75287</v>
      </c>
      <c r="E109" t="s">
        <v>308</v>
      </c>
      <c r="F109" t="s">
        <v>22</v>
      </c>
      <c r="G109">
        <v>5</v>
      </c>
      <c r="H109" t="s">
        <v>28</v>
      </c>
      <c r="I109" t="s">
        <v>33</v>
      </c>
      <c r="K109" s="7">
        <v>44603</v>
      </c>
      <c r="L109" t="s">
        <v>21</v>
      </c>
      <c r="M109">
        <v>14</v>
      </c>
      <c r="R109" s="7" t="str">
        <f>IF(EDATE(February[[#This Row],[Closed Date]],1)=31,"",EDATE(February[[#This Row],[Closed Date]],1))</f>
        <v/>
      </c>
    </row>
    <row r="110" spans="1:19" x14ac:dyDescent="0.25">
      <c r="A110" t="s">
        <v>101</v>
      </c>
      <c r="B110" s="6">
        <v>75241</v>
      </c>
      <c r="E110" t="s">
        <v>291</v>
      </c>
      <c r="F110" t="s">
        <v>23</v>
      </c>
      <c r="G110">
        <v>3</v>
      </c>
      <c r="H110" t="s">
        <v>28</v>
      </c>
      <c r="I110" t="s">
        <v>53</v>
      </c>
      <c r="K110" s="7">
        <v>44603</v>
      </c>
      <c r="L110" t="s">
        <v>21</v>
      </c>
      <c r="M110">
        <v>15</v>
      </c>
      <c r="R110" s="7" t="str">
        <f>IF(EDATE(February[[#This Row],[Closed Date]],1)=31,"",EDATE(February[[#This Row],[Closed Date]],1))</f>
        <v/>
      </c>
    </row>
    <row r="111" spans="1:19" x14ac:dyDescent="0.25">
      <c r="A111" t="s">
        <v>214</v>
      </c>
      <c r="B111" s="6">
        <v>75235</v>
      </c>
      <c r="E111" t="s">
        <v>295</v>
      </c>
      <c r="F111" t="s">
        <v>22</v>
      </c>
      <c r="G111">
        <v>1</v>
      </c>
      <c r="H111" t="s">
        <v>28</v>
      </c>
      <c r="I111" t="s">
        <v>53</v>
      </c>
      <c r="K111" s="7">
        <v>44603</v>
      </c>
      <c r="L111" t="s">
        <v>21</v>
      </c>
      <c r="M111">
        <v>22</v>
      </c>
      <c r="R111" s="7" t="str">
        <f>IF(EDATE(February[[#This Row],[Closed Date]],1)=31,"",EDATE(February[[#This Row],[Closed Date]],1))</f>
        <v/>
      </c>
    </row>
    <row r="112" spans="1:19" x14ac:dyDescent="0.25">
      <c r="A112" t="s">
        <v>224</v>
      </c>
      <c r="B112" s="6">
        <v>75249</v>
      </c>
      <c r="E112" t="s">
        <v>285</v>
      </c>
      <c r="F112" t="s">
        <v>22</v>
      </c>
      <c r="G112">
        <v>10</v>
      </c>
      <c r="H112" t="s">
        <v>28</v>
      </c>
      <c r="I112" t="s">
        <v>33</v>
      </c>
      <c r="J112" t="s">
        <v>38</v>
      </c>
      <c r="K112" s="7">
        <v>44603</v>
      </c>
      <c r="L112" t="s">
        <v>20</v>
      </c>
      <c r="M112">
        <v>34</v>
      </c>
      <c r="N112" t="s">
        <v>45</v>
      </c>
      <c r="O112">
        <v>6</v>
      </c>
      <c r="P112">
        <v>100</v>
      </c>
      <c r="Q112" s="7">
        <v>44609</v>
      </c>
      <c r="R112" s="7">
        <f>IF(EDATE(February[[#This Row],[Closed Date]],1)=31,"",EDATE(February[[#This Row],[Closed Date]],1))</f>
        <v>44637</v>
      </c>
      <c r="S112" t="s">
        <v>20</v>
      </c>
    </row>
    <row r="113" spans="1:19" x14ac:dyDescent="0.25">
      <c r="A113" t="s">
        <v>95</v>
      </c>
      <c r="B113" s="6">
        <v>75216</v>
      </c>
      <c r="E113" t="s">
        <v>269</v>
      </c>
      <c r="F113" t="s">
        <v>23</v>
      </c>
      <c r="G113">
        <v>3</v>
      </c>
      <c r="H113" t="s">
        <v>28</v>
      </c>
      <c r="I113" t="s">
        <v>31</v>
      </c>
      <c r="K113" s="7">
        <v>44603</v>
      </c>
      <c r="L113" t="s">
        <v>20</v>
      </c>
      <c r="Q113" s="7">
        <v>44603</v>
      </c>
      <c r="R113" s="7">
        <f>IF(EDATE(February[[#This Row],[Closed Date]],1)=31,"",EDATE(February[[#This Row],[Closed Date]],1))</f>
        <v>44631</v>
      </c>
      <c r="S113" t="s">
        <v>20</v>
      </c>
    </row>
    <row r="114" spans="1:19" x14ac:dyDescent="0.25">
      <c r="A114" t="s">
        <v>239</v>
      </c>
      <c r="B114" s="6">
        <v>75249</v>
      </c>
      <c r="E114" t="s">
        <v>318</v>
      </c>
      <c r="F114" t="s">
        <v>22</v>
      </c>
      <c r="G114">
        <v>2</v>
      </c>
      <c r="H114" t="s">
        <v>28</v>
      </c>
      <c r="I114" t="s">
        <v>33</v>
      </c>
      <c r="K114" s="7">
        <v>44604</v>
      </c>
      <c r="L114" t="s">
        <v>21</v>
      </c>
      <c r="M114">
        <v>21</v>
      </c>
      <c r="R114" s="7" t="str">
        <f>IF(EDATE(February[[#This Row],[Closed Date]],1)=31,"",EDATE(February[[#This Row],[Closed Date]],1))</f>
        <v/>
      </c>
    </row>
    <row r="115" spans="1:19" x14ac:dyDescent="0.25">
      <c r="A115" t="s">
        <v>194</v>
      </c>
      <c r="B115" s="6">
        <v>75249</v>
      </c>
      <c r="E115" t="s">
        <v>312</v>
      </c>
      <c r="F115" t="s">
        <v>23</v>
      </c>
      <c r="G115">
        <v>11</v>
      </c>
      <c r="H115" t="s">
        <v>28</v>
      </c>
      <c r="I115" t="s">
        <v>33</v>
      </c>
      <c r="K115" s="7">
        <v>44604</v>
      </c>
      <c r="L115" t="s">
        <v>21</v>
      </c>
      <c r="M115">
        <v>20</v>
      </c>
      <c r="R115" s="7" t="str">
        <f>IF(EDATE(February[[#This Row],[Closed Date]],1)=31,"",EDATE(February[[#This Row],[Closed Date]],1))</f>
        <v/>
      </c>
    </row>
    <row r="116" spans="1:19" x14ac:dyDescent="0.25">
      <c r="A116" t="s">
        <v>154</v>
      </c>
      <c r="B116" s="6">
        <v>75220</v>
      </c>
      <c r="E116" t="s">
        <v>272</v>
      </c>
      <c r="F116" t="s">
        <v>23</v>
      </c>
      <c r="G116">
        <v>8</v>
      </c>
      <c r="H116" t="s">
        <v>28</v>
      </c>
      <c r="I116" t="s">
        <v>33</v>
      </c>
      <c r="K116" s="7">
        <v>44604</v>
      </c>
      <c r="L116" t="s">
        <v>21</v>
      </c>
      <c r="M116">
        <v>16</v>
      </c>
      <c r="R116" s="7" t="str">
        <f>IF(EDATE(February[[#This Row],[Closed Date]],1)=31,"",EDATE(February[[#This Row],[Closed Date]],1))</f>
        <v/>
      </c>
    </row>
    <row r="117" spans="1:19" x14ac:dyDescent="0.25">
      <c r="A117" t="s">
        <v>260</v>
      </c>
      <c r="B117" s="6">
        <v>75218</v>
      </c>
      <c r="E117" t="s">
        <v>303</v>
      </c>
      <c r="F117" t="s">
        <v>22</v>
      </c>
      <c r="G117">
        <v>9</v>
      </c>
      <c r="H117" t="s">
        <v>28</v>
      </c>
      <c r="I117" t="s">
        <v>53</v>
      </c>
      <c r="K117" s="7">
        <v>44604</v>
      </c>
      <c r="L117" t="s">
        <v>21</v>
      </c>
      <c r="M117">
        <v>17</v>
      </c>
      <c r="R117" s="7" t="str">
        <f>IF(EDATE(February[[#This Row],[Closed Date]],1)=31,"",EDATE(February[[#This Row],[Closed Date]],1))</f>
        <v/>
      </c>
    </row>
    <row r="118" spans="1:19" x14ac:dyDescent="0.25">
      <c r="A118" t="s">
        <v>115</v>
      </c>
      <c r="B118" s="6">
        <v>75241</v>
      </c>
      <c r="E118" t="s">
        <v>284</v>
      </c>
      <c r="F118" t="s">
        <v>22</v>
      </c>
      <c r="G118">
        <v>8</v>
      </c>
      <c r="H118" t="s">
        <v>28</v>
      </c>
      <c r="I118" t="s">
        <v>31</v>
      </c>
      <c r="K118" s="7">
        <v>44604</v>
      </c>
      <c r="L118" t="s">
        <v>20</v>
      </c>
      <c r="Q118" s="7">
        <v>44604</v>
      </c>
      <c r="R118" s="7">
        <f>IF(EDATE(February[[#This Row],[Closed Date]],1)=31,"",EDATE(February[[#This Row],[Closed Date]],1))</f>
        <v>44632</v>
      </c>
      <c r="S118" t="s">
        <v>21</v>
      </c>
    </row>
    <row r="119" spans="1:19" x14ac:dyDescent="0.25">
      <c r="A119" t="s">
        <v>193</v>
      </c>
      <c r="B119" s="6">
        <v>75229</v>
      </c>
      <c r="E119" t="s">
        <v>288</v>
      </c>
      <c r="F119" t="s">
        <v>23</v>
      </c>
      <c r="G119">
        <v>2</v>
      </c>
      <c r="H119" t="s">
        <v>32</v>
      </c>
      <c r="I119" t="s">
        <v>31</v>
      </c>
      <c r="J119" t="s">
        <v>52</v>
      </c>
      <c r="K119" s="7">
        <v>44604</v>
      </c>
      <c r="L119" t="s">
        <v>20</v>
      </c>
      <c r="N119" t="s">
        <v>47</v>
      </c>
      <c r="Q119" s="7">
        <v>44604</v>
      </c>
      <c r="R119" s="7">
        <f>IF(EDATE(February[[#This Row],[Closed Date]],1)=31,"",EDATE(February[[#This Row],[Closed Date]],1))</f>
        <v>44632</v>
      </c>
      <c r="S119" t="s">
        <v>20</v>
      </c>
    </row>
    <row r="120" spans="1:19" x14ac:dyDescent="0.25">
      <c r="A120" t="s">
        <v>172</v>
      </c>
      <c r="B120" s="6">
        <v>75220</v>
      </c>
      <c r="E120" t="s">
        <v>273</v>
      </c>
      <c r="F120" t="s">
        <v>22</v>
      </c>
      <c r="G120">
        <v>3</v>
      </c>
      <c r="H120" t="s">
        <v>28</v>
      </c>
      <c r="I120" t="s">
        <v>31</v>
      </c>
      <c r="J120" t="s">
        <v>36</v>
      </c>
      <c r="K120" s="7">
        <v>44604</v>
      </c>
      <c r="L120" t="s">
        <v>20</v>
      </c>
      <c r="Q120" s="7">
        <v>44604</v>
      </c>
      <c r="R120" s="7">
        <f>IF(EDATE(February[[#This Row],[Closed Date]],1)=31,"",EDATE(February[[#This Row],[Closed Date]],1))</f>
        <v>44632</v>
      </c>
      <c r="S120" t="s">
        <v>20</v>
      </c>
    </row>
    <row r="121" spans="1:19" x14ac:dyDescent="0.25">
      <c r="A121" t="s">
        <v>206</v>
      </c>
      <c r="B121" s="6">
        <v>75287</v>
      </c>
      <c r="E121" t="s">
        <v>301</v>
      </c>
      <c r="F121" t="s">
        <v>22</v>
      </c>
      <c r="G121">
        <v>5</v>
      </c>
      <c r="H121" t="s">
        <v>28</v>
      </c>
      <c r="I121" t="s">
        <v>31</v>
      </c>
      <c r="J121" t="s">
        <v>36</v>
      </c>
      <c r="K121" s="7">
        <v>44604</v>
      </c>
      <c r="L121" t="s">
        <v>20</v>
      </c>
      <c r="Q121" s="7">
        <v>44604</v>
      </c>
      <c r="R121" s="7">
        <f>IF(EDATE(February[[#This Row],[Closed Date]],1)=31,"",EDATE(February[[#This Row],[Closed Date]],1))</f>
        <v>44632</v>
      </c>
      <c r="S121" t="s">
        <v>20</v>
      </c>
    </row>
    <row r="122" spans="1:19" x14ac:dyDescent="0.25">
      <c r="A122" t="s">
        <v>220</v>
      </c>
      <c r="B122" s="6">
        <v>75203</v>
      </c>
      <c r="E122" t="s">
        <v>288</v>
      </c>
      <c r="F122" t="s">
        <v>22</v>
      </c>
      <c r="G122">
        <v>1</v>
      </c>
      <c r="H122" t="s">
        <v>28</v>
      </c>
      <c r="I122" t="s">
        <v>31</v>
      </c>
      <c r="K122" s="7">
        <v>44604</v>
      </c>
      <c r="L122" t="s">
        <v>20</v>
      </c>
      <c r="Q122" s="7">
        <v>44604</v>
      </c>
      <c r="R122" s="7">
        <f>IF(EDATE(February[[#This Row],[Closed Date]],1)=31,"",EDATE(February[[#This Row],[Closed Date]],1))</f>
        <v>44632</v>
      </c>
      <c r="S122" t="s">
        <v>20</v>
      </c>
    </row>
    <row r="123" spans="1:19" x14ac:dyDescent="0.25">
      <c r="A123" t="s">
        <v>130</v>
      </c>
      <c r="B123" s="6">
        <v>75208</v>
      </c>
      <c r="E123" t="s">
        <v>289</v>
      </c>
      <c r="F123" t="s">
        <v>23</v>
      </c>
      <c r="G123">
        <v>0.75</v>
      </c>
      <c r="H123" t="s">
        <v>28</v>
      </c>
      <c r="I123" t="s">
        <v>31</v>
      </c>
      <c r="J123" t="s">
        <v>41</v>
      </c>
      <c r="K123" s="7">
        <v>44604</v>
      </c>
      <c r="L123" t="s">
        <v>20</v>
      </c>
      <c r="Q123" s="7">
        <v>44604</v>
      </c>
      <c r="R123" s="7">
        <f>IF(EDATE(February[[#This Row],[Closed Date]],1)=31,"",EDATE(February[[#This Row],[Closed Date]],1))</f>
        <v>44632</v>
      </c>
      <c r="S123" t="s">
        <v>20</v>
      </c>
    </row>
    <row r="124" spans="1:19" x14ac:dyDescent="0.25">
      <c r="A124" t="s">
        <v>184</v>
      </c>
      <c r="B124" s="6">
        <v>75231</v>
      </c>
      <c r="E124" t="s">
        <v>287</v>
      </c>
      <c r="F124" t="s">
        <v>22</v>
      </c>
      <c r="G124">
        <v>9</v>
      </c>
      <c r="H124" t="s">
        <v>32</v>
      </c>
      <c r="I124" t="s">
        <v>31</v>
      </c>
      <c r="K124" s="7">
        <v>44604</v>
      </c>
      <c r="L124" t="s">
        <v>20</v>
      </c>
      <c r="N124" t="s">
        <v>47</v>
      </c>
      <c r="Q124" s="7">
        <v>44604</v>
      </c>
      <c r="R124" s="7">
        <f>IF(EDATE(February[[#This Row],[Closed Date]],1)=31,"",EDATE(February[[#This Row],[Closed Date]],1))</f>
        <v>44632</v>
      </c>
      <c r="S124" t="s">
        <v>20</v>
      </c>
    </row>
    <row r="125" spans="1:19" x14ac:dyDescent="0.25">
      <c r="A125" t="s">
        <v>153</v>
      </c>
      <c r="B125" s="6">
        <v>75206</v>
      </c>
      <c r="E125" t="s">
        <v>58</v>
      </c>
      <c r="F125" t="s">
        <v>22</v>
      </c>
      <c r="G125">
        <v>3</v>
      </c>
      <c r="H125" t="s">
        <v>28</v>
      </c>
      <c r="I125" t="s">
        <v>31</v>
      </c>
      <c r="J125" t="s">
        <v>41</v>
      </c>
      <c r="K125" s="7">
        <v>44604</v>
      </c>
      <c r="L125" t="s">
        <v>20</v>
      </c>
      <c r="Q125" s="7">
        <v>44604</v>
      </c>
      <c r="R125" s="7">
        <f>IF(EDATE(February[[#This Row],[Closed Date]],1)=31,"",EDATE(February[[#This Row],[Closed Date]],1))</f>
        <v>44632</v>
      </c>
      <c r="S125" t="s">
        <v>20</v>
      </c>
    </row>
    <row r="126" spans="1:19" x14ac:dyDescent="0.25">
      <c r="A126" t="s">
        <v>156</v>
      </c>
      <c r="B126" s="6">
        <v>75249</v>
      </c>
      <c r="E126" t="s">
        <v>273</v>
      </c>
      <c r="F126" t="s">
        <v>23</v>
      </c>
      <c r="G126">
        <v>2</v>
      </c>
      <c r="H126" t="s">
        <v>28</v>
      </c>
      <c r="I126" t="s">
        <v>33</v>
      </c>
      <c r="K126" s="7">
        <v>44605</v>
      </c>
      <c r="L126" t="s">
        <v>21</v>
      </c>
      <c r="M126">
        <v>14</v>
      </c>
      <c r="R126" s="7" t="str">
        <f>IF(EDATE(February[[#This Row],[Closed Date]],1)=31,"",EDATE(February[[#This Row],[Closed Date]],1))</f>
        <v/>
      </c>
    </row>
    <row r="127" spans="1:19" x14ac:dyDescent="0.25">
      <c r="A127" t="s">
        <v>114</v>
      </c>
      <c r="B127" s="6">
        <v>75229</v>
      </c>
      <c r="E127" t="s">
        <v>314</v>
      </c>
      <c r="F127" t="s">
        <v>22</v>
      </c>
      <c r="G127">
        <v>0.25</v>
      </c>
      <c r="H127" t="s">
        <v>28</v>
      </c>
      <c r="I127" t="s">
        <v>33</v>
      </c>
      <c r="K127" s="7">
        <v>44605</v>
      </c>
      <c r="L127" t="s">
        <v>21</v>
      </c>
      <c r="M127">
        <v>16</v>
      </c>
      <c r="R127" s="7" t="str">
        <f>IF(EDATE(February[[#This Row],[Closed Date]],1)=31,"",EDATE(February[[#This Row],[Closed Date]],1))</f>
        <v/>
      </c>
    </row>
    <row r="128" spans="1:19" x14ac:dyDescent="0.25">
      <c r="A128" t="s">
        <v>243</v>
      </c>
      <c r="B128" s="6">
        <v>75203</v>
      </c>
      <c r="E128" t="s">
        <v>316</v>
      </c>
      <c r="F128" t="s">
        <v>22</v>
      </c>
      <c r="G128">
        <v>9</v>
      </c>
      <c r="H128" t="s">
        <v>28</v>
      </c>
      <c r="I128" t="s">
        <v>33</v>
      </c>
      <c r="K128" s="7">
        <v>44605</v>
      </c>
      <c r="L128" t="s">
        <v>21</v>
      </c>
      <c r="M128">
        <v>14</v>
      </c>
      <c r="R128" s="7" t="str">
        <f>IF(EDATE(February[[#This Row],[Closed Date]],1)=31,"",EDATE(February[[#This Row],[Closed Date]],1))</f>
        <v/>
      </c>
    </row>
    <row r="129" spans="1:19" x14ac:dyDescent="0.25">
      <c r="A129" t="s">
        <v>137</v>
      </c>
      <c r="B129" s="6">
        <v>75223</v>
      </c>
      <c r="E129" t="s">
        <v>311</v>
      </c>
      <c r="F129" t="s">
        <v>22</v>
      </c>
      <c r="G129">
        <v>2</v>
      </c>
      <c r="H129" t="s">
        <v>30</v>
      </c>
      <c r="I129" t="s">
        <v>35</v>
      </c>
      <c r="K129" s="7">
        <v>44605</v>
      </c>
      <c r="L129" t="s">
        <v>21</v>
      </c>
      <c r="M129">
        <v>28</v>
      </c>
      <c r="R129" s="7" t="str">
        <f>IF(EDATE(February[[#This Row],[Closed Date]],1)=31,"",EDATE(February[[#This Row],[Closed Date]],1))</f>
        <v/>
      </c>
    </row>
    <row r="130" spans="1:19" x14ac:dyDescent="0.25">
      <c r="A130" t="s">
        <v>248</v>
      </c>
      <c r="B130" s="6">
        <v>75212</v>
      </c>
      <c r="E130" t="s">
        <v>278</v>
      </c>
      <c r="F130" t="s">
        <v>22</v>
      </c>
      <c r="G130">
        <v>3</v>
      </c>
      <c r="H130" t="s">
        <v>28</v>
      </c>
      <c r="I130" t="s">
        <v>53</v>
      </c>
      <c r="K130" s="7">
        <v>44605</v>
      </c>
      <c r="L130" t="s">
        <v>21</v>
      </c>
      <c r="M130">
        <v>21</v>
      </c>
      <c r="R130" s="7" t="str">
        <f>IF(EDATE(February[[#This Row],[Closed Date]],1)=31,"",EDATE(February[[#This Row],[Closed Date]],1))</f>
        <v/>
      </c>
    </row>
    <row r="131" spans="1:19" x14ac:dyDescent="0.25">
      <c r="A131" t="s">
        <v>255</v>
      </c>
      <c r="B131" s="6">
        <v>75203</v>
      </c>
      <c r="E131" t="s">
        <v>293</v>
      </c>
      <c r="F131" t="s">
        <v>22</v>
      </c>
      <c r="G131">
        <v>0.25</v>
      </c>
      <c r="H131" t="s">
        <v>28</v>
      </c>
      <c r="I131" t="s">
        <v>33</v>
      </c>
      <c r="J131" t="s">
        <v>36</v>
      </c>
      <c r="K131" s="7">
        <v>44605</v>
      </c>
      <c r="L131" t="s">
        <v>20</v>
      </c>
      <c r="M131">
        <v>26</v>
      </c>
      <c r="N131" t="s">
        <v>55</v>
      </c>
      <c r="O131">
        <v>11</v>
      </c>
      <c r="P131">
        <v>125</v>
      </c>
      <c r="Q131" s="7">
        <v>44610</v>
      </c>
      <c r="R131" s="7">
        <f>IF(EDATE(February[[#This Row],[Closed Date]],1)=31,"",EDATE(February[[#This Row],[Closed Date]],1))</f>
        <v>44638</v>
      </c>
      <c r="S131" t="s">
        <v>20</v>
      </c>
    </row>
    <row r="132" spans="1:19" x14ac:dyDescent="0.25">
      <c r="A132" t="s">
        <v>92</v>
      </c>
      <c r="B132" s="6">
        <v>75226</v>
      </c>
      <c r="E132" t="s">
        <v>298</v>
      </c>
      <c r="F132" t="s">
        <v>23</v>
      </c>
      <c r="G132">
        <v>1</v>
      </c>
      <c r="H132" t="s">
        <v>28</v>
      </c>
      <c r="I132" t="s">
        <v>31</v>
      </c>
      <c r="K132" s="7">
        <v>44605</v>
      </c>
      <c r="L132" t="s">
        <v>20</v>
      </c>
      <c r="Q132" s="7">
        <v>44605</v>
      </c>
      <c r="R132" s="7">
        <f>IF(EDATE(February[[#This Row],[Closed Date]],1)=31,"",EDATE(February[[#This Row],[Closed Date]],1))</f>
        <v>44633</v>
      </c>
      <c r="S132" t="s">
        <v>20</v>
      </c>
    </row>
    <row r="133" spans="1:19" x14ac:dyDescent="0.25">
      <c r="A133" t="s">
        <v>108</v>
      </c>
      <c r="B133" s="6">
        <v>75253</v>
      </c>
      <c r="E133" t="s">
        <v>285</v>
      </c>
      <c r="F133" t="s">
        <v>22</v>
      </c>
      <c r="G133">
        <v>8</v>
      </c>
      <c r="H133" t="s">
        <v>32</v>
      </c>
      <c r="I133" t="s">
        <v>34</v>
      </c>
      <c r="J133" t="s">
        <v>52</v>
      </c>
      <c r="K133" s="7">
        <v>44605</v>
      </c>
      <c r="L133" t="s">
        <v>20</v>
      </c>
      <c r="N133" t="s">
        <v>47</v>
      </c>
      <c r="Q133" s="7">
        <v>44614</v>
      </c>
      <c r="R133" s="7">
        <f>IF(EDATE(February[[#This Row],[Closed Date]],1)=31,"",EDATE(February[[#This Row],[Closed Date]],1))</f>
        <v>44642</v>
      </c>
      <c r="S133" t="s">
        <v>20</v>
      </c>
    </row>
    <row r="134" spans="1:19" x14ac:dyDescent="0.25">
      <c r="A134" t="s">
        <v>149</v>
      </c>
      <c r="B134" s="6">
        <v>75237</v>
      </c>
      <c r="E134" t="s">
        <v>271</v>
      </c>
      <c r="F134" t="s">
        <v>22</v>
      </c>
      <c r="G134">
        <v>8</v>
      </c>
      <c r="H134" t="s">
        <v>28</v>
      </c>
      <c r="I134" t="s">
        <v>33</v>
      </c>
      <c r="K134" s="7">
        <v>44606</v>
      </c>
      <c r="L134" t="s">
        <v>21</v>
      </c>
      <c r="M134">
        <v>8</v>
      </c>
      <c r="R134" s="7" t="str">
        <f>IF(EDATE(February[[#This Row],[Closed Date]],1)=31,"",EDATE(February[[#This Row],[Closed Date]],1))</f>
        <v/>
      </c>
    </row>
    <row r="135" spans="1:19" x14ac:dyDescent="0.25">
      <c r="A135" t="s">
        <v>186</v>
      </c>
      <c r="B135" s="6">
        <v>75240</v>
      </c>
      <c r="E135" t="s">
        <v>310</v>
      </c>
      <c r="F135" t="s">
        <v>23</v>
      </c>
      <c r="G135">
        <v>4</v>
      </c>
      <c r="H135" t="s">
        <v>28</v>
      </c>
      <c r="I135" t="s">
        <v>33</v>
      </c>
      <c r="K135" s="7">
        <v>44606</v>
      </c>
      <c r="L135" t="s">
        <v>21</v>
      </c>
      <c r="M135">
        <v>15</v>
      </c>
      <c r="R135" s="7" t="str">
        <f>IF(EDATE(February[[#This Row],[Closed Date]],1)=31,"",EDATE(February[[#This Row],[Closed Date]],1))</f>
        <v/>
      </c>
    </row>
    <row r="136" spans="1:19" x14ac:dyDescent="0.25">
      <c r="A136" t="s">
        <v>258</v>
      </c>
      <c r="B136" s="6">
        <v>75249</v>
      </c>
      <c r="E136" t="s">
        <v>279</v>
      </c>
      <c r="F136" t="s">
        <v>23</v>
      </c>
      <c r="G136">
        <v>2</v>
      </c>
      <c r="H136" t="s">
        <v>28</v>
      </c>
      <c r="I136" t="s">
        <v>33</v>
      </c>
      <c r="K136" s="7">
        <v>44606</v>
      </c>
      <c r="L136" t="s">
        <v>21</v>
      </c>
      <c r="M136">
        <v>14</v>
      </c>
      <c r="R136" s="7" t="str">
        <f>IF(EDATE(February[[#This Row],[Closed Date]],1)=31,"",EDATE(February[[#This Row],[Closed Date]],1))</f>
        <v/>
      </c>
    </row>
    <row r="137" spans="1:19" x14ac:dyDescent="0.25">
      <c r="A137" t="s">
        <v>176</v>
      </c>
      <c r="B137" s="6">
        <v>75218</v>
      </c>
      <c r="E137" t="s">
        <v>265</v>
      </c>
      <c r="F137" t="s">
        <v>23</v>
      </c>
      <c r="G137">
        <v>11</v>
      </c>
      <c r="H137" t="s">
        <v>32</v>
      </c>
      <c r="I137" t="s">
        <v>34</v>
      </c>
      <c r="J137" t="s">
        <v>52</v>
      </c>
      <c r="K137" s="7">
        <v>44606</v>
      </c>
      <c r="L137" t="s">
        <v>21</v>
      </c>
      <c r="R137" s="7" t="str">
        <f>IF(EDATE(February[[#This Row],[Closed Date]],1)=31,"",EDATE(February[[#This Row],[Closed Date]],1))</f>
        <v/>
      </c>
    </row>
    <row r="138" spans="1:19" x14ac:dyDescent="0.25">
      <c r="A138" t="s">
        <v>59</v>
      </c>
      <c r="B138" s="6">
        <v>75214</v>
      </c>
      <c r="E138" t="s">
        <v>273</v>
      </c>
      <c r="F138" t="s">
        <v>23</v>
      </c>
      <c r="G138">
        <v>4</v>
      </c>
      <c r="H138" t="s">
        <v>32</v>
      </c>
      <c r="I138" t="s">
        <v>53</v>
      </c>
      <c r="K138" s="7">
        <v>44606</v>
      </c>
      <c r="L138" t="s">
        <v>21</v>
      </c>
      <c r="M138">
        <v>18</v>
      </c>
      <c r="R138" s="7" t="str">
        <f>IF(EDATE(February[[#This Row],[Closed Date]],1)=31,"",EDATE(February[[#This Row],[Closed Date]],1))</f>
        <v/>
      </c>
    </row>
    <row r="139" spans="1:19" x14ac:dyDescent="0.25">
      <c r="A139" t="s">
        <v>167</v>
      </c>
      <c r="B139" s="6">
        <v>75226</v>
      </c>
      <c r="E139" t="s">
        <v>283</v>
      </c>
      <c r="F139" t="s">
        <v>22</v>
      </c>
      <c r="G139">
        <v>0.75</v>
      </c>
      <c r="H139" t="s">
        <v>28</v>
      </c>
      <c r="I139" t="s">
        <v>33</v>
      </c>
      <c r="J139" t="s">
        <v>40</v>
      </c>
      <c r="K139" s="7">
        <v>44606</v>
      </c>
      <c r="L139" t="s">
        <v>20</v>
      </c>
      <c r="M139">
        <v>28</v>
      </c>
      <c r="N139" t="s">
        <v>320</v>
      </c>
      <c r="O139">
        <v>7</v>
      </c>
      <c r="P139">
        <v>450</v>
      </c>
      <c r="Q139" s="7">
        <v>44613</v>
      </c>
      <c r="R139" s="7">
        <f>IF(EDATE(February[[#This Row],[Closed Date]],1)=31,"",EDATE(February[[#This Row],[Closed Date]],1))</f>
        <v>44641</v>
      </c>
      <c r="S139" t="s">
        <v>20</v>
      </c>
    </row>
    <row r="140" spans="1:19" x14ac:dyDescent="0.25">
      <c r="A140" t="s">
        <v>91</v>
      </c>
      <c r="B140" s="6">
        <v>75215</v>
      </c>
      <c r="E140" t="s">
        <v>285</v>
      </c>
      <c r="F140" t="s">
        <v>23</v>
      </c>
      <c r="G140">
        <v>9</v>
      </c>
      <c r="H140" t="s">
        <v>29</v>
      </c>
      <c r="I140" t="s">
        <v>33</v>
      </c>
      <c r="J140" t="s">
        <v>44</v>
      </c>
      <c r="K140" s="7">
        <v>44606</v>
      </c>
      <c r="L140" t="s">
        <v>20</v>
      </c>
      <c r="M140">
        <v>37</v>
      </c>
      <c r="O140">
        <v>65795</v>
      </c>
      <c r="P140">
        <v>500</v>
      </c>
      <c r="Q140" s="7">
        <v>44611</v>
      </c>
      <c r="R140" s="7">
        <f>IF(EDATE(February[[#This Row],[Closed Date]],1)=31,"",EDATE(February[[#This Row],[Closed Date]],1))</f>
        <v>44639</v>
      </c>
      <c r="S140" t="s">
        <v>20</v>
      </c>
    </row>
    <row r="141" spans="1:19" x14ac:dyDescent="0.25">
      <c r="A141" t="s">
        <v>164</v>
      </c>
      <c r="B141" s="6">
        <v>75249</v>
      </c>
      <c r="E141" t="s">
        <v>279</v>
      </c>
      <c r="F141" t="s">
        <v>22</v>
      </c>
      <c r="G141">
        <v>7</v>
      </c>
      <c r="H141" t="s">
        <v>32</v>
      </c>
      <c r="I141" t="s">
        <v>31</v>
      </c>
      <c r="K141" s="7">
        <v>44606</v>
      </c>
      <c r="L141" t="s">
        <v>20</v>
      </c>
      <c r="Q141" s="7">
        <v>44607</v>
      </c>
      <c r="R141" s="7">
        <f>IF(EDATE(February[[#This Row],[Closed Date]],1)=31,"",EDATE(February[[#This Row],[Closed Date]],1))</f>
        <v>44635</v>
      </c>
      <c r="S141" t="s">
        <v>20</v>
      </c>
    </row>
    <row r="142" spans="1:19" x14ac:dyDescent="0.25">
      <c r="A142" t="s">
        <v>116</v>
      </c>
      <c r="B142" s="6">
        <v>75223</v>
      </c>
      <c r="E142" t="s">
        <v>290</v>
      </c>
      <c r="F142" t="s">
        <v>23</v>
      </c>
      <c r="G142">
        <v>2</v>
      </c>
      <c r="H142" t="s">
        <v>28</v>
      </c>
      <c r="I142" t="s">
        <v>31</v>
      </c>
      <c r="J142" t="s">
        <v>38</v>
      </c>
      <c r="K142" s="7">
        <v>44606</v>
      </c>
      <c r="L142" t="s">
        <v>20</v>
      </c>
      <c r="Q142" s="7">
        <v>44606</v>
      </c>
      <c r="R142" s="7">
        <f>IF(EDATE(February[[#This Row],[Closed Date]],1)=31,"",EDATE(February[[#This Row],[Closed Date]],1))</f>
        <v>44634</v>
      </c>
      <c r="S142" t="s">
        <v>20</v>
      </c>
    </row>
    <row r="143" spans="1:19" x14ac:dyDescent="0.25">
      <c r="A143" t="s">
        <v>262</v>
      </c>
      <c r="B143">
        <v>75254</v>
      </c>
      <c r="E143" t="s">
        <v>315</v>
      </c>
      <c r="F143" t="s">
        <v>22</v>
      </c>
      <c r="G143">
        <v>8</v>
      </c>
      <c r="H143" t="s">
        <v>32</v>
      </c>
      <c r="I143" t="s">
        <v>31</v>
      </c>
      <c r="K143" s="7">
        <v>44606</v>
      </c>
      <c r="L143" t="s">
        <v>20</v>
      </c>
      <c r="Q143" s="7">
        <v>44606</v>
      </c>
      <c r="R143" s="7">
        <f>IF(EDATE(February[[#This Row],[Closed Date]],1)=31,"",EDATE(February[[#This Row],[Closed Date]],1))</f>
        <v>44634</v>
      </c>
      <c r="S143" t="s">
        <v>20</v>
      </c>
    </row>
    <row r="144" spans="1:19" x14ac:dyDescent="0.25">
      <c r="A144" t="s">
        <v>263</v>
      </c>
      <c r="B144" s="6">
        <v>75232</v>
      </c>
      <c r="E144" t="s">
        <v>267</v>
      </c>
      <c r="F144" t="s">
        <v>23</v>
      </c>
      <c r="G144">
        <v>0.75</v>
      </c>
      <c r="H144" t="s">
        <v>28</v>
      </c>
      <c r="I144" t="s">
        <v>31</v>
      </c>
      <c r="K144" s="7">
        <v>44606</v>
      </c>
      <c r="L144" t="s">
        <v>20</v>
      </c>
      <c r="Q144" s="7">
        <v>44606</v>
      </c>
      <c r="R144" s="7">
        <f>IF(EDATE(February[[#This Row],[Closed Date]],1)=31,"",EDATE(February[[#This Row],[Closed Date]],1))</f>
        <v>44634</v>
      </c>
      <c r="S144" t="s">
        <v>20</v>
      </c>
    </row>
    <row r="145" spans="1:19" x14ac:dyDescent="0.25">
      <c r="A145" t="s">
        <v>245</v>
      </c>
      <c r="B145" s="6">
        <v>75218</v>
      </c>
      <c r="E145" t="s">
        <v>282</v>
      </c>
      <c r="F145" t="s">
        <v>23</v>
      </c>
      <c r="G145">
        <v>0.5</v>
      </c>
      <c r="H145" t="s">
        <v>28</v>
      </c>
      <c r="I145" t="s">
        <v>53</v>
      </c>
      <c r="J145" t="s">
        <v>39</v>
      </c>
      <c r="K145" s="7">
        <v>44606</v>
      </c>
      <c r="L145" t="s">
        <v>20</v>
      </c>
      <c r="M145">
        <v>30</v>
      </c>
      <c r="N145" t="s">
        <v>54</v>
      </c>
      <c r="O145">
        <v>18</v>
      </c>
      <c r="P145">
        <v>40</v>
      </c>
      <c r="Q145" s="7">
        <v>44611</v>
      </c>
      <c r="R145" s="7">
        <f>IF(EDATE(February[[#This Row],[Closed Date]],1)=31,"",EDATE(February[[#This Row],[Closed Date]],1))</f>
        <v>44639</v>
      </c>
      <c r="S145" t="s">
        <v>20</v>
      </c>
    </row>
    <row r="146" spans="1:19" x14ac:dyDescent="0.25">
      <c r="A146" t="s">
        <v>118</v>
      </c>
      <c r="B146" s="6">
        <v>75235</v>
      </c>
      <c r="E146" t="s">
        <v>319</v>
      </c>
      <c r="F146" t="s">
        <v>22</v>
      </c>
      <c r="G146">
        <v>1</v>
      </c>
      <c r="H146" t="s">
        <v>28</v>
      </c>
      <c r="I146" t="s">
        <v>33</v>
      </c>
      <c r="K146" s="7">
        <v>44607</v>
      </c>
      <c r="L146" t="s">
        <v>21</v>
      </c>
      <c r="M146">
        <v>21</v>
      </c>
      <c r="R146" s="7" t="str">
        <f>IF(EDATE(February[[#This Row],[Closed Date]],1)=31,"",EDATE(February[[#This Row],[Closed Date]],1))</f>
        <v/>
      </c>
    </row>
    <row r="147" spans="1:19" x14ac:dyDescent="0.25">
      <c r="A147" t="s">
        <v>94</v>
      </c>
      <c r="B147" s="6">
        <v>75219</v>
      </c>
      <c r="E147" t="s">
        <v>278</v>
      </c>
      <c r="F147" t="s">
        <v>22</v>
      </c>
      <c r="G147">
        <v>9</v>
      </c>
      <c r="H147" t="s">
        <v>28</v>
      </c>
      <c r="I147" t="s">
        <v>33</v>
      </c>
      <c r="K147" s="7">
        <v>44607</v>
      </c>
      <c r="L147" t="s">
        <v>21</v>
      </c>
      <c r="M147">
        <v>14</v>
      </c>
      <c r="R147" s="7" t="str">
        <f>IF(EDATE(February[[#This Row],[Closed Date]],1)=31,"",EDATE(February[[#This Row],[Closed Date]],1))</f>
        <v/>
      </c>
    </row>
    <row r="148" spans="1:19" x14ac:dyDescent="0.25">
      <c r="A148" t="s">
        <v>193</v>
      </c>
      <c r="B148" s="6">
        <v>75220</v>
      </c>
      <c r="E148" t="s">
        <v>277</v>
      </c>
      <c r="F148" t="s">
        <v>22</v>
      </c>
      <c r="G148">
        <v>5</v>
      </c>
      <c r="H148" t="s">
        <v>28</v>
      </c>
      <c r="I148" t="s">
        <v>33</v>
      </c>
      <c r="K148" s="7">
        <v>44607</v>
      </c>
      <c r="L148" t="s">
        <v>21</v>
      </c>
      <c r="M148">
        <v>16</v>
      </c>
      <c r="R148" s="7" t="str">
        <f>IF(EDATE(February[[#This Row],[Closed Date]],1)=31,"",EDATE(February[[#This Row],[Closed Date]],1))</f>
        <v/>
      </c>
    </row>
    <row r="149" spans="1:19" x14ac:dyDescent="0.25">
      <c r="A149" t="s">
        <v>107</v>
      </c>
      <c r="B149" s="6">
        <v>75201</v>
      </c>
      <c r="E149" t="s">
        <v>319</v>
      </c>
      <c r="F149" t="s">
        <v>23</v>
      </c>
      <c r="G149">
        <v>5</v>
      </c>
      <c r="H149" t="s">
        <v>28</v>
      </c>
      <c r="I149" t="s">
        <v>33</v>
      </c>
      <c r="K149" s="7">
        <v>44607</v>
      </c>
      <c r="L149" t="s">
        <v>21</v>
      </c>
      <c r="M149">
        <v>13</v>
      </c>
      <c r="R149" s="7" t="str">
        <f>IF(EDATE(February[[#This Row],[Closed Date]],1)=31,"",EDATE(February[[#This Row],[Closed Date]],1))</f>
        <v/>
      </c>
    </row>
    <row r="150" spans="1:19" x14ac:dyDescent="0.25">
      <c r="A150" t="s">
        <v>86</v>
      </c>
      <c r="B150" s="6">
        <v>75218</v>
      </c>
      <c r="E150" t="s">
        <v>274</v>
      </c>
      <c r="F150" t="s">
        <v>23</v>
      </c>
      <c r="G150">
        <v>1</v>
      </c>
      <c r="H150" t="s">
        <v>30</v>
      </c>
      <c r="I150" t="s">
        <v>34</v>
      </c>
      <c r="K150" s="7">
        <v>44607</v>
      </c>
      <c r="L150" t="s">
        <v>21</v>
      </c>
      <c r="R150" s="7" t="str">
        <f>IF(EDATE(February[[#This Row],[Closed Date]],1)=31,"",EDATE(February[[#This Row],[Closed Date]],1))</f>
        <v/>
      </c>
    </row>
    <row r="151" spans="1:19" x14ac:dyDescent="0.25">
      <c r="A151" t="s">
        <v>224</v>
      </c>
      <c r="B151" s="6">
        <v>75214</v>
      </c>
      <c r="E151" t="s">
        <v>300</v>
      </c>
      <c r="F151" t="s">
        <v>23</v>
      </c>
      <c r="G151">
        <v>3</v>
      </c>
      <c r="H151" t="s">
        <v>29</v>
      </c>
      <c r="I151" t="s">
        <v>34</v>
      </c>
      <c r="K151" s="7">
        <v>44607</v>
      </c>
      <c r="L151" t="s">
        <v>21</v>
      </c>
      <c r="R151" s="7" t="str">
        <f>IF(EDATE(February[[#This Row],[Closed Date]],1)=31,"",EDATE(February[[#This Row],[Closed Date]],1))</f>
        <v/>
      </c>
    </row>
    <row r="152" spans="1:19" x14ac:dyDescent="0.25">
      <c r="A152" t="s">
        <v>117</v>
      </c>
      <c r="B152" s="6">
        <v>75211</v>
      </c>
      <c r="E152" t="s">
        <v>288</v>
      </c>
      <c r="F152" t="s">
        <v>23</v>
      </c>
      <c r="G152">
        <v>2</v>
      </c>
      <c r="H152" t="s">
        <v>28</v>
      </c>
      <c r="I152" t="s">
        <v>33</v>
      </c>
      <c r="J152" t="s">
        <v>42</v>
      </c>
      <c r="K152" s="7">
        <v>44607</v>
      </c>
      <c r="L152" t="s">
        <v>20</v>
      </c>
      <c r="M152">
        <v>29</v>
      </c>
      <c r="N152" t="s">
        <v>45</v>
      </c>
      <c r="O152">
        <v>7</v>
      </c>
      <c r="P152">
        <v>300</v>
      </c>
      <c r="Q152" s="7">
        <v>44613</v>
      </c>
      <c r="R152" s="7">
        <f>IF(EDATE(February[[#This Row],[Closed Date]],1)=31,"",EDATE(February[[#This Row],[Closed Date]],1))</f>
        <v>44641</v>
      </c>
      <c r="S152" t="s">
        <v>20</v>
      </c>
    </row>
    <row r="153" spans="1:19" x14ac:dyDescent="0.25">
      <c r="A153" t="s">
        <v>129</v>
      </c>
      <c r="B153" s="6">
        <v>75217</v>
      </c>
      <c r="E153" t="s">
        <v>268</v>
      </c>
      <c r="F153" t="s">
        <v>22</v>
      </c>
      <c r="G153">
        <v>5</v>
      </c>
      <c r="H153" t="s">
        <v>28</v>
      </c>
      <c r="I153" t="s">
        <v>31</v>
      </c>
      <c r="J153" t="s">
        <v>36</v>
      </c>
      <c r="K153" s="7">
        <v>44607</v>
      </c>
      <c r="L153" t="s">
        <v>20</v>
      </c>
      <c r="Q153" s="7">
        <v>44607</v>
      </c>
      <c r="R153" s="7">
        <f>IF(EDATE(February[[#This Row],[Closed Date]],1)=31,"",EDATE(February[[#This Row],[Closed Date]],1))</f>
        <v>44635</v>
      </c>
      <c r="S153" t="s">
        <v>20</v>
      </c>
    </row>
    <row r="154" spans="1:19" x14ac:dyDescent="0.25">
      <c r="A154" t="s">
        <v>147</v>
      </c>
      <c r="B154" s="6">
        <v>75237</v>
      </c>
      <c r="E154" t="s">
        <v>312</v>
      </c>
      <c r="F154" t="s">
        <v>22</v>
      </c>
      <c r="G154">
        <v>7</v>
      </c>
      <c r="H154" t="s">
        <v>32</v>
      </c>
      <c r="I154" t="s">
        <v>34</v>
      </c>
      <c r="J154" t="s">
        <v>52</v>
      </c>
      <c r="K154" s="7">
        <v>44608</v>
      </c>
      <c r="L154" t="s">
        <v>21</v>
      </c>
      <c r="R154" s="7" t="str">
        <f>IF(EDATE(February[[#This Row],[Closed Date]],1)=31,"",EDATE(February[[#This Row],[Closed Date]],1))</f>
        <v/>
      </c>
    </row>
    <row r="155" spans="1:19" x14ac:dyDescent="0.25">
      <c r="A155" t="s">
        <v>119</v>
      </c>
      <c r="B155" s="6">
        <v>75287</v>
      </c>
      <c r="E155" t="s">
        <v>275</v>
      </c>
      <c r="F155" t="s">
        <v>23</v>
      </c>
      <c r="G155">
        <v>5</v>
      </c>
      <c r="H155" t="s">
        <v>28</v>
      </c>
      <c r="I155" t="s">
        <v>33</v>
      </c>
      <c r="J155" t="s">
        <v>39</v>
      </c>
      <c r="K155" s="7">
        <v>44608</v>
      </c>
      <c r="L155" t="s">
        <v>20</v>
      </c>
      <c r="M155">
        <v>25</v>
      </c>
      <c r="N155" t="s">
        <v>320</v>
      </c>
      <c r="O155">
        <v>8</v>
      </c>
      <c r="P155">
        <v>250</v>
      </c>
      <c r="Q155" s="7">
        <v>44613</v>
      </c>
      <c r="R155" s="7">
        <f>IF(EDATE(February[[#This Row],[Closed Date]],1)=31,"",EDATE(February[[#This Row],[Closed Date]],1))</f>
        <v>44641</v>
      </c>
      <c r="S155" t="s">
        <v>20</v>
      </c>
    </row>
    <row r="156" spans="1:19" x14ac:dyDescent="0.25">
      <c r="A156" t="s">
        <v>201</v>
      </c>
      <c r="B156" s="6">
        <v>75203</v>
      </c>
      <c r="E156" t="s">
        <v>276</v>
      </c>
      <c r="F156" t="s">
        <v>22</v>
      </c>
      <c r="G156">
        <v>4</v>
      </c>
      <c r="H156" t="s">
        <v>28</v>
      </c>
      <c r="I156" t="s">
        <v>31</v>
      </c>
      <c r="K156" s="7">
        <v>44608</v>
      </c>
      <c r="L156" t="s">
        <v>20</v>
      </c>
      <c r="Q156" s="7">
        <v>44608</v>
      </c>
      <c r="R156" s="7">
        <f>IF(EDATE(February[[#This Row],[Closed Date]],1)=31,"",EDATE(February[[#This Row],[Closed Date]],1))</f>
        <v>44636</v>
      </c>
      <c r="S156" t="s">
        <v>20</v>
      </c>
    </row>
    <row r="157" spans="1:19" x14ac:dyDescent="0.25">
      <c r="A157" t="s">
        <v>192</v>
      </c>
      <c r="B157" s="6">
        <v>75240</v>
      </c>
      <c r="E157" t="s">
        <v>267</v>
      </c>
      <c r="F157" t="s">
        <v>23</v>
      </c>
      <c r="G157">
        <v>4</v>
      </c>
      <c r="H157" t="s">
        <v>28</v>
      </c>
      <c r="I157" t="s">
        <v>31</v>
      </c>
      <c r="J157" t="s">
        <v>36</v>
      </c>
      <c r="K157" s="7">
        <v>44608</v>
      </c>
      <c r="L157" t="s">
        <v>20</v>
      </c>
      <c r="Q157" s="7">
        <v>44608</v>
      </c>
      <c r="R157" s="7">
        <f>IF(EDATE(February[[#This Row],[Closed Date]],1)=31,"",EDATE(February[[#This Row],[Closed Date]],1))</f>
        <v>44636</v>
      </c>
      <c r="S157" t="s">
        <v>20</v>
      </c>
    </row>
    <row r="158" spans="1:19" x14ac:dyDescent="0.25">
      <c r="A158" t="s">
        <v>143</v>
      </c>
      <c r="B158" s="6">
        <v>75232</v>
      </c>
      <c r="E158" t="s">
        <v>274</v>
      </c>
      <c r="F158" t="s">
        <v>22</v>
      </c>
      <c r="G158">
        <v>1</v>
      </c>
      <c r="H158" t="s">
        <v>28</v>
      </c>
      <c r="I158" t="s">
        <v>33</v>
      </c>
      <c r="K158" s="7">
        <v>44609</v>
      </c>
      <c r="L158" t="s">
        <v>21</v>
      </c>
      <c r="M158">
        <v>20</v>
      </c>
      <c r="R158" s="7" t="str">
        <f>IF(EDATE(February[[#This Row],[Closed Date]],1)=31,"",EDATE(February[[#This Row],[Closed Date]],1))</f>
        <v/>
      </c>
    </row>
    <row r="159" spans="1:19" x14ac:dyDescent="0.25">
      <c r="A159" t="s">
        <v>109</v>
      </c>
      <c r="B159" s="6">
        <v>75235</v>
      </c>
      <c r="E159" t="s">
        <v>297</v>
      </c>
      <c r="F159" t="s">
        <v>23</v>
      </c>
      <c r="G159">
        <v>4</v>
      </c>
      <c r="H159" t="s">
        <v>29</v>
      </c>
      <c r="I159" t="s">
        <v>33</v>
      </c>
      <c r="K159" s="7">
        <v>44609</v>
      </c>
      <c r="L159" t="s">
        <v>21</v>
      </c>
      <c r="M159">
        <v>9</v>
      </c>
      <c r="R159" s="7" t="str">
        <f>IF(EDATE(February[[#This Row],[Closed Date]],1)=31,"",EDATE(February[[#This Row],[Closed Date]],1))</f>
        <v/>
      </c>
    </row>
    <row r="160" spans="1:19" x14ac:dyDescent="0.25">
      <c r="A160" t="s">
        <v>108</v>
      </c>
      <c r="B160" s="6">
        <v>75215</v>
      </c>
      <c r="E160" t="s">
        <v>290</v>
      </c>
      <c r="F160" t="s">
        <v>22</v>
      </c>
      <c r="G160">
        <v>2</v>
      </c>
      <c r="H160" t="s">
        <v>30</v>
      </c>
      <c r="I160" t="s">
        <v>35</v>
      </c>
      <c r="K160" s="7">
        <v>44609</v>
      </c>
      <c r="L160" t="s">
        <v>21</v>
      </c>
      <c r="M160">
        <v>31</v>
      </c>
      <c r="R160" s="7" t="str">
        <f>IF(EDATE(February[[#This Row],[Closed Date]],1)=31,"",EDATE(February[[#This Row],[Closed Date]],1))</f>
        <v/>
      </c>
    </row>
    <row r="161" spans="1:19" x14ac:dyDescent="0.25">
      <c r="A161" t="s">
        <v>215</v>
      </c>
      <c r="B161" s="6">
        <v>75240</v>
      </c>
      <c r="E161" t="s">
        <v>277</v>
      </c>
      <c r="F161" t="s">
        <v>22</v>
      </c>
      <c r="G161">
        <v>6</v>
      </c>
      <c r="H161" t="s">
        <v>28</v>
      </c>
      <c r="I161" t="s">
        <v>53</v>
      </c>
      <c r="K161" s="7">
        <v>44609</v>
      </c>
      <c r="L161" t="s">
        <v>21</v>
      </c>
      <c r="M161">
        <v>16</v>
      </c>
      <c r="R161" s="7" t="str">
        <f>IF(EDATE(February[[#This Row],[Closed Date]],1)=31,"",EDATE(February[[#This Row],[Closed Date]],1))</f>
        <v/>
      </c>
    </row>
    <row r="162" spans="1:19" x14ac:dyDescent="0.25">
      <c r="A162" t="s">
        <v>90</v>
      </c>
      <c r="B162" s="6">
        <v>75208</v>
      </c>
      <c r="E162" t="s">
        <v>287</v>
      </c>
      <c r="F162" t="s">
        <v>22</v>
      </c>
      <c r="G162">
        <v>1</v>
      </c>
      <c r="H162" t="s">
        <v>28</v>
      </c>
      <c r="I162" t="s">
        <v>53</v>
      </c>
      <c r="K162" s="7">
        <v>44609</v>
      </c>
      <c r="L162" t="s">
        <v>21</v>
      </c>
      <c r="M162">
        <v>22</v>
      </c>
      <c r="R162" s="7" t="str">
        <f>IF(EDATE(February[[#This Row],[Closed Date]],1)=31,"",EDATE(February[[#This Row],[Closed Date]],1))</f>
        <v/>
      </c>
    </row>
    <row r="163" spans="1:19" x14ac:dyDescent="0.25">
      <c r="A163" t="s">
        <v>131</v>
      </c>
      <c r="B163" s="6">
        <v>75249</v>
      </c>
      <c r="E163" t="s">
        <v>277</v>
      </c>
      <c r="F163" t="s">
        <v>23</v>
      </c>
      <c r="G163">
        <v>9</v>
      </c>
      <c r="H163" t="s">
        <v>28</v>
      </c>
      <c r="I163" t="s">
        <v>33</v>
      </c>
      <c r="J163" t="s">
        <v>40</v>
      </c>
      <c r="K163" s="7">
        <v>44609</v>
      </c>
      <c r="L163" t="s">
        <v>20</v>
      </c>
      <c r="M163">
        <v>26</v>
      </c>
      <c r="N163" t="s">
        <v>56</v>
      </c>
      <c r="O163">
        <v>8</v>
      </c>
      <c r="P163">
        <v>450</v>
      </c>
      <c r="Q163" s="7">
        <v>44614</v>
      </c>
      <c r="R163" s="7">
        <f>IF(EDATE(February[[#This Row],[Closed Date]],1)=31,"",EDATE(February[[#This Row],[Closed Date]],1))</f>
        <v>44642</v>
      </c>
      <c r="S163" t="s">
        <v>20</v>
      </c>
    </row>
    <row r="164" spans="1:19" x14ac:dyDescent="0.25">
      <c r="A164" t="s">
        <v>67</v>
      </c>
      <c r="B164" s="6">
        <v>75235</v>
      </c>
      <c r="E164" t="s">
        <v>291</v>
      </c>
      <c r="F164" t="s">
        <v>23</v>
      </c>
      <c r="G164">
        <v>9</v>
      </c>
      <c r="H164" t="s">
        <v>28</v>
      </c>
      <c r="I164" t="s">
        <v>33</v>
      </c>
      <c r="J164" t="s">
        <v>42</v>
      </c>
      <c r="K164" s="7">
        <v>44609</v>
      </c>
      <c r="L164" t="s">
        <v>20</v>
      </c>
      <c r="M164">
        <v>27</v>
      </c>
      <c r="N164" t="s">
        <v>45</v>
      </c>
      <c r="O164">
        <v>8</v>
      </c>
      <c r="P164">
        <v>250</v>
      </c>
      <c r="Q164" s="7">
        <v>44616</v>
      </c>
      <c r="R164" s="7">
        <f>IF(EDATE(February[[#This Row],[Closed Date]],1)=31,"",EDATE(February[[#This Row],[Closed Date]],1))</f>
        <v>44644</v>
      </c>
      <c r="S164" t="s">
        <v>20</v>
      </c>
    </row>
    <row r="165" spans="1:19" x14ac:dyDescent="0.25">
      <c r="A165" t="s">
        <v>143</v>
      </c>
      <c r="B165" s="6">
        <v>75229</v>
      </c>
      <c r="E165" t="s">
        <v>265</v>
      </c>
      <c r="F165" t="s">
        <v>23</v>
      </c>
      <c r="G165">
        <v>1</v>
      </c>
      <c r="H165" t="s">
        <v>28</v>
      </c>
      <c r="I165" t="s">
        <v>31</v>
      </c>
      <c r="K165" s="7">
        <v>44609</v>
      </c>
      <c r="L165" t="s">
        <v>20</v>
      </c>
      <c r="Q165" s="7">
        <v>44609</v>
      </c>
      <c r="R165" s="7">
        <f>IF(EDATE(February[[#This Row],[Closed Date]],1)=31,"",EDATE(February[[#This Row],[Closed Date]],1))</f>
        <v>44637</v>
      </c>
      <c r="S165" t="s">
        <v>20</v>
      </c>
    </row>
    <row r="166" spans="1:19" x14ac:dyDescent="0.25">
      <c r="A166" t="s">
        <v>202</v>
      </c>
      <c r="B166" s="6">
        <v>75201</v>
      </c>
      <c r="E166" t="s">
        <v>280</v>
      </c>
      <c r="F166" t="s">
        <v>22</v>
      </c>
      <c r="G166">
        <v>1</v>
      </c>
      <c r="H166" t="s">
        <v>32</v>
      </c>
      <c r="I166" t="s">
        <v>31</v>
      </c>
      <c r="K166" s="7">
        <v>44609</v>
      </c>
      <c r="L166" t="s">
        <v>20</v>
      </c>
      <c r="N166" t="s">
        <v>47</v>
      </c>
      <c r="Q166" s="7">
        <v>44609</v>
      </c>
      <c r="R166" s="7">
        <f>IF(EDATE(February[[#This Row],[Closed Date]],1)=31,"",EDATE(February[[#This Row],[Closed Date]],1))</f>
        <v>44637</v>
      </c>
      <c r="S166" t="s">
        <v>20</v>
      </c>
    </row>
    <row r="167" spans="1:19" x14ac:dyDescent="0.25">
      <c r="A167" t="s">
        <v>187</v>
      </c>
      <c r="B167" s="6">
        <v>75253</v>
      </c>
      <c r="E167" t="s">
        <v>303</v>
      </c>
      <c r="F167" t="s">
        <v>23</v>
      </c>
      <c r="G167">
        <v>4</v>
      </c>
      <c r="H167" t="s">
        <v>28</v>
      </c>
      <c r="I167" t="s">
        <v>31</v>
      </c>
      <c r="J167" t="s">
        <v>38</v>
      </c>
      <c r="K167" s="7">
        <v>44609</v>
      </c>
      <c r="L167" t="s">
        <v>20</v>
      </c>
      <c r="Q167" s="7">
        <v>44609</v>
      </c>
      <c r="R167" s="7">
        <f>IF(EDATE(February[[#This Row],[Closed Date]],1)=31,"",EDATE(February[[#This Row],[Closed Date]],1))</f>
        <v>44637</v>
      </c>
      <c r="S167" t="s">
        <v>20</v>
      </c>
    </row>
    <row r="168" spans="1:19" x14ac:dyDescent="0.25">
      <c r="A168" t="s">
        <v>60</v>
      </c>
      <c r="B168" s="6">
        <v>75223</v>
      </c>
      <c r="E168" t="s">
        <v>280</v>
      </c>
      <c r="F168" t="s">
        <v>22</v>
      </c>
      <c r="G168">
        <v>10</v>
      </c>
      <c r="H168" t="s">
        <v>30</v>
      </c>
      <c r="I168" t="s">
        <v>31</v>
      </c>
      <c r="K168" s="7">
        <v>44609</v>
      </c>
      <c r="L168" t="s">
        <v>20</v>
      </c>
      <c r="Q168" s="7">
        <v>44609</v>
      </c>
      <c r="R168" s="7">
        <f>IF(EDATE(February[[#This Row],[Closed Date]],1)=31,"",EDATE(February[[#This Row],[Closed Date]],1))</f>
        <v>44637</v>
      </c>
      <c r="S168" t="s">
        <v>20</v>
      </c>
    </row>
    <row r="169" spans="1:19" x14ac:dyDescent="0.25">
      <c r="A169" t="s">
        <v>75</v>
      </c>
      <c r="B169" s="6">
        <v>75216</v>
      </c>
      <c r="E169" t="s">
        <v>271</v>
      </c>
      <c r="F169" t="s">
        <v>23</v>
      </c>
      <c r="G169">
        <v>1</v>
      </c>
      <c r="H169" t="s">
        <v>28</v>
      </c>
      <c r="I169" t="s">
        <v>31</v>
      </c>
      <c r="J169" t="s">
        <v>36</v>
      </c>
      <c r="K169" s="7">
        <v>44609</v>
      </c>
      <c r="L169" t="s">
        <v>20</v>
      </c>
      <c r="Q169" s="7">
        <v>44609</v>
      </c>
      <c r="R169" s="7">
        <f>IF(EDATE(February[[#This Row],[Closed Date]],1)=31,"",EDATE(February[[#This Row],[Closed Date]],1))</f>
        <v>44637</v>
      </c>
      <c r="S169" t="s">
        <v>21</v>
      </c>
    </row>
    <row r="170" spans="1:19" x14ac:dyDescent="0.25">
      <c r="A170" t="s">
        <v>196</v>
      </c>
      <c r="B170" s="6">
        <v>75220</v>
      </c>
      <c r="E170" t="s">
        <v>292</v>
      </c>
      <c r="F170" t="s">
        <v>22</v>
      </c>
      <c r="G170">
        <v>5</v>
      </c>
      <c r="H170" t="s">
        <v>28</v>
      </c>
      <c r="I170" t="s">
        <v>33</v>
      </c>
      <c r="K170" s="7">
        <v>44610</v>
      </c>
      <c r="L170" t="s">
        <v>21</v>
      </c>
      <c r="M170">
        <v>16</v>
      </c>
      <c r="R170" s="7" t="str">
        <f>IF(EDATE(February[[#This Row],[Closed Date]],1)=31,"",EDATE(February[[#This Row],[Closed Date]],1))</f>
        <v/>
      </c>
    </row>
    <row r="171" spans="1:19" x14ac:dyDescent="0.25">
      <c r="A171" t="s">
        <v>250</v>
      </c>
      <c r="B171" s="6">
        <v>75249</v>
      </c>
      <c r="E171" t="s">
        <v>274</v>
      </c>
      <c r="F171" t="s">
        <v>23</v>
      </c>
      <c r="G171">
        <v>2</v>
      </c>
      <c r="H171" t="s">
        <v>28</v>
      </c>
      <c r="I171" t="s">
        <v>33</v>
      </c>
      <c r="K171" s="7">
        <v>44610</v>
      </c>
      <c r="L171" t="s">
        <v>21</v>
      </c>
      <c r="M171">
        <v>21</v>
      </c>
      <c r="R171" s="7" t="str">
        <f>IF(EDATE(February[[#This Row],[Closed Date]],1)=31,"",EDATE(February[[#This Row],[Closed Date]],1))</f>
        <v/>
      </c>
    </row>
    <row r="172" spans="1:19" x14ac:dyDescent="0.25">
      <c r="A172" t="s">
        <v>66</v>
      </c>
      <c r="B172" s="6">
        <v>75249</v>
      </c>
      <c r="E172" t="s">
        <v>284</v>
      </c>
      <c r="F172" t="s">
        <v>23</v>
      </c>
      <c r="G172">
        <v>4</v>
      </c>
      <c r="H172" t="s">
        <v>28</v>
      </c>
      <c r="I172" t="s">
        <v>33</v>
      </c>
      <c r="K172" s="7">
        <v>44610</v>
      </c>
      <c r="L172" t="s">
        <v>21</v>
      </c>
      <c r="M172">
        <v>20</v>
      </c>
      <c r="R172" s="7" t="str">
        <f>IF(EDATE(February[[#This Row],[Closed Date]],1)=31,"",EDATE(February[[#This Row],[Closed Date]],1))</f>
        <v/>
      </c>
    </row>
    <row r="173" spans="1:19" x14ac:dyDescent="0.25">
      <c r="A173" t="s">
        <v>234</v>
      </c>
      <c r="B173" s="6">
        <v>75203</v>
      </c>
      <c r="E173" t="s">
        <v>293</v>
      </c>
      <c r="F173" t="s">
        <v>23</v>
      </c>
      <c r="G173">
        <v>6</v>
      </c>
      <c r="H173" t="s">
        <v>28</v>
      </c>
      <c r="I173" t="s">
        <v>33</v>
      </c>
      <c r="K173" s="7">
        <v>44610</v>
      </c>
      <c r="L173" t="s">
        <v>21</v>
      </c>
      <c r="M173">
        <v>16</v>
      </c>
      <c r="R173" s="7" t="str">
        <f>IF(EDATE(February[[#This Row],[Closed Date]],1)=31,"",EDATE(February[[#This Row],[Closed Date]],1))</f>
        <v/>
      </c>
    </row>
    <row r="174" spans="1:19" x14ac:dyDescent="0.25">
      <c r="A174" t="s">
        <v>117</v>
      </c>
      <c r="B174" s="6">
        <v>75254</v>
      </c>
      <c r="E174" t="s">
        <v>268</v>
      </c>
      <c r="F174" t="s">
        <v>22</v>
      </c>
      <c r="G174">
        <v>6</v>
      </c>
      <c r="H174" t="s">
        <v>28</v>
      </c>
      <c r="I174" t="s">
        <v>33</v>
      </c>
      <c r="K174" s="7">
        <v>44610</v>
      </c>
      <c r="L174" t="s">
        <v>21</v>
      </c>
      <c r="M174">
        <v>15</v>
      </c>
      <c r="R174" s="7" t="str">
        <f>IF(EDATE(February[[#This Row],[Closed Date]],1)=31,"",EDATE(February[[#This Row],[Closed Date]],1))</f>
        <v/>
      </c>
    </row>
    <row r="175" spans="1:19" x14ac:dyDescent="0.25">
      <c r="A175" t="s">
        <v>118</v>
      </c>
      <c r="B175" s="6">
        <v>75231</v>
      </c>
      <c r="E175" t="s">
        <v>287</v>
      </c>
      <c r="F175" t="s">
        <v>22</v>
      </c>
      <c r="G175">
        <v>8</v>
      </c>
      <c r="H175" t="s">
        <v>28</v>
      </c>
      <c r="I175" t="s">
        <v>33</v>
      </c>
      <c r="K175" s="7">
        <v>44610</v>
      </c>
      <c r="L175" t="s">
        <v>21</v>
      </c>
      <c r="M175">
        <v>14</v>
      </c>
      <c r="R175" s="7" t="str">
        <f>IF(EDATE(February[[#This Row],[Closed Date]],1)=31,"",EDATE(February[[#This Row],[Closed Date]],1))</f>
        <v/>
      </c>
    </row>
    <row r="176" spans="1:19" x14ac:dyDescent="0.25">
      <c r="A176" t="s">
        <v>243</v>
      </c>
      <c r="B176" s="6">
        <v>75240</v>
      </c>
      <c r="E176" t="s">
        <v>293</v>
      </c>
      <c r="F176" t="s">
        <v>22</v>
      </c>
      <c r="G176">
        <v>7</v>
      </c>
      <c r="H176" t="s">
        <v>32</v>
      </c>
      <c r="I176" t="s">
        <v>34</v>
      </c>
      <c r="J176" t="s">
        <v>52</v>
      </c>
      <c r="K176" s="7">
        <v>44610</v>
      </c>
      <c r="L176" t="s">
        <v>21</v>
      </c>
      <c r="R176" s="7" t="str">
        <f>IF(EDATE(February[[#This Row],[Closed Date]],1)=31,"",EDATE(February[[#This Row],[Closed Date]],1))</f>
        <v/>
      </c>
    </row>
    <row r="177" spans="1:19" x14ac:dyDescent="0.25">
      <c r="A177" t="s">
        <v>116</v>
      </c>
      <c r="B177" s="6">
        <v>75224</v>
      </c>
      <c r="E177" t="s">
        <v>290</v>
      </c>
      <c r="F177" t="s">
        <v>22</v>
      </c>
      <c r="G177">
        <v>1</v>
      </c>
      <c r="H177" t="s">
        <v>28</v>
      </c>
      <c r="I177" t="s">
        <v>53</v>
      </c>
      <c r="K177" s="7">
        <v>44610</v>
      </c>
      <c r="L177" t="s">
        <v>21</v>
      </c>
      <c r="M177">
        <v>16</v>
      </c>
      <c r="R177" s="7" t="str">
        <f>IF(EDATE(February[[#This Row],[Closed Date]],1)=31,"",EDATE(February[[#This Row],[Closed Date]],1))</f>
        <v/>
      </c>
    </row>
    <row r="178" spans="1:19" x14ac:dyDescent="0.25">
      <c r="A178" t="s">
        <v>168</v>
      </c>
      <c r="B178" s="6">
        <v>75244</v>
      </c>
      <c r="E178" t="s">
        <v>286</v>
      </c>
      <c r="F178" t="s">
        <v>23</v>
      </c>
      <c r="G178">
        <v>2</v>
      </c>
      <c r="H178" t="s">
        <v>28</v>
      </c>
      <c r="I178" t="s">
        <v>33</v>
      </c>
      <c r="J178" t="s">
        <v>38</v>
      </c>
      <c r="K178" s="7">
        <v>44610</v>
      </c>
      <c r="L178" t="s">
        <v>20</v>
      </c>
      <c r="M178">
        <v>30</v>
      </c>
      <c r="N178" t="s">
        <v>55</v>
      </c>
      <c r="O178">
        <v>12</v>
      </c>
      <c r="P178">
        <v>100</v>
      </c>
      <c r="Q178" s="7">
        <v>44615</v>
      </c>
      <c r="R178" s="7">
        <f>IF(EDATE(February[[#This Row],[Closed Date]],1)=31,"",EDATE(February[[#This Row],[Closed Date]],1))</f>
        <v>44643</v>
      </c>
      <c r="S178" t="s">
        <v>20</v>
      </c>
    </row>
    <row r="179" spans="1:19" x14ac:dyDescent="0.25">
      <c r="A179" t="s">
        <v>142</v>
      </c>
      <c r="B179" s="6">
        <v>75220</v>
      </c>
      <c r="E179" t="s">
        <v>292</v>
      </c>
      <c r="F179" t="s">
        <v>22</v>
      </c>
      <c r="G179">
        <v>7</v>
      </c>
      <c r="H179" t="s">
        <v>28</v>
      </c>
      <c r="I179" t="s">
        <v>33</v>
      </c>
      <c r="J179" t="s">
        <v>38</v>
      </c>
      <c r="K179" s="7">
        <v>44610</v>
      </c>
      <c r="L179" t="s">
        <v>20</v>
      </c>
      <c r="M179">
        <v>29</v>
      </c>
      <c r="N179" t="s">
        <v>55</v>
      </c>
      <c r="O179">
        <v>13</v>
      </c>
      <c r="P179">
        <v>75</v>
      </c>
      <c r="Q179" s="7">
        <v>44616</v>
      </c>
      <c r="R179" s="7">
        <f>IF(EDATE(February[[#This Row],[Closed Date]],1)=31,"",EDATE(February[[#This Row],[Closed Date]],1))</f>
        <v>44644</v>
      </c>
      <c r="S179" t="s">
        <v>20</v>
      </c>
    </row>
    <row r="180" spans="1:19" x14ac:dyDescent="0.25">
      <c r="A180" t="s">
        <v>152</v>
      </c>
      <c r="B180" s="6">
        <v>75237</v>
      </c>
      <c r="E180" t="s">
        <v>266</v>
      </c>
      <c r="F180" t="s">
        <v>22</v>
      </c>
      <c r="G180">
        <v>2</v>
      </c>
      <c r="H180" t="s">
        <v>28</v>
      </c>
      <c r="I180" t="s">
        <v>31</v>
      </c>
      <c r="K180" s="7">
        <v>44610</v>
      </c>
      <c r="L180" t="s">
        <v>20</v>
      </c>
      <c r="Q180" s="7">
        <v>44610</v>
      </c>
      <c r="R180" s="7">
        <f>IF(EDATE(February[[#This Row],[Closed Date]],1)=31,"",EDATE(February[[#This Row],[Closed Date]],1))</f>
        <v>44638</v>
      </c>
      <c r="S180" t="s">
        <v>20</v>
      </c>
    </row>
    <row r="181" spans="1:19" x14ac:dyDescent="0.25">
      <c r="A181" t="s">
        <v>224</v>
      </c>
      <c r="B181" s="6">
        <v>75203</v>
      </c>
      <c r="E181" t="s">
        <v>278</v>
      </c>
      <c r="F181" t="s">
        <v>22</v>
      </c>
      <c r="G181">
        <v>3</v>
      </c>
      <c r="H181" t="s">
        <v>28</v>
      </c>
      <c r="I181" t="s">
        <v>31</v>
      </c>
      <c r="J181" t="s">
        <v>36</v>
      </c>
      <c r="K181" s="7">
        <v>44610</v>
      </c>
      <c r="L181" t="s">
        <v>20</v>
      </c>
      <c r="Q181" s="7">
        <v>44610</v>
      </c>
      <c r="R181" s="7">
        <f>IF(EDATE(February[[#This Row],[Closed Date]],1)=31,"",EDATE(February[[#This Row],[Closed Date]],1))</f>
        <v>44638</v>
      </c>
      <c r="S181" t="s">
        <v>20</v>
      </c>
    </row>
    <row r="182" spans="1:19" x14ac:dyDescent="0.25">
      <c r="A182" t="s">
        <v>178</v>
      </c>
      <c r="B182" s="6">
        <v>75235</v>
      </c>
      <c r="E182" t="s">
        <v>295</v>
      </c>
      <c r="F182" t="s">
        <v>22</v>
      </c>
      <c r="G182">
        <v>1</v>
      </c>
      <c r="H182" t="s">
        <v>28</v>
      </c>
      <c r="I182" t="s">
        <v>33</v>
      </c>
      <c r="K182" s="7">
        <v>44611</v>
      </c>
      <c r="L182" t="s">
        <v>21</v>
      </c>
      <c r="M182">
        <v>16</v>
      </c>
      <c r="R182" s="7" t="str">
        <f>IF(EDATE(February[[#This Row],[Closed Date]],1)=31,"",EDATE(February[[#This Row],[Closed Date]],1))</f>
        <v/>
      </c>
    </row>
    <row r="183" spans="1:19" x14ac:dyDescent="0.25">
      <c r="A183" t="s">
        <v>175</v>
      </c>
      <c r="B183" s="6">
        <v>75235</v>
      </c>
      <c r="E183" t="s">
        <v>307</v>
      </c>
      <c r="F183" t="s">
        <v>23</v>
      </c>
      <c r="G183">
        <v>3</v>
      </c>
      <c r="H183" t="s">
        <v>28</v>
      </c>
      <c r="I183" t="s">
        <v>33</v>
      </c>
      <c r="K183" s="7">
        <v>44611</v>
      </c>
      <c r="L183" t="s">
        <v>21</v>
      </c>
      <c r="M183">
        <v>16</v>
      </c>
      <c r="R183" s="7" t="str">
        <f>IF(EDATE(February[[#This Row],[Closed Date]],1)=31,"",EDATE(February[[#This Row],[Closed Date]],1))</f>
        <v/>
      </c>
    </row>
    <row r="184" spans="1:19" x14ac:dyDescent="0.25">
      <c r="A184" t="s">
        <v>231</v>
      </c>
      <c r="B184" s="6">
        <v>75203</v>
      </c>
      <c r="E184" t="s">
        <v>319</v>
      </c>
      <c r="F184" t="s">
        <v>22</v>
      </c>
      <c r="G184">
        <v>3</v>
      </c>
      <c r="H184" t="s">
        <v>28</v>
      </c>
      <c r="I184" t="s">
        <v>33</v>
      </c>
      <c r="K184" s="7">
        <v>44611</v>
      </c>
      <c r="L184" t="s">
        <v>21</v>
      </c>
      <c r="M184">
        <v>14</v>
      </c>
      <c r="R184" s="7" t="str">
        <f>IF(EDATE(February[[#This Row],[Closed Date]],1)=31,"",EDATE(February[[#This Row],[Closed Date]],1))</f>
        <v/>
      </c>
    </row>
    <row r="185" spans="1:19" x14ac:dyDescent="0.25">
      <c r="A185" t="s">
        <v>125</v>
      </c>
      <c r="B185" s="6">
        <v>75203</v>
      </c>
      <c r="E185" t="s">
        <v>284</v>
      </c>
      <c r="F185" t="s">
        <v>23</v>
      </c>
      <c r="G185">
        <v>13</v>
      </c>
      <c r="H185" t="s">
        <v>28</v>
      </c>
      <c r="I185" t="s">
        <v>33</v>
      </c>
      <c r="K185" s="7">
        <v>44611</v>
      </c>
      <c r="L185" t="s">
        <v>21</v>
      </c>
      <c r="M185">
        <v>16</v>
      </c>
      <c r="R185" s="7" t="str">
        <f>IF(EDATE(February[[#This Row],[Closed Date]],1)=31,"",EDATE(February[[#This Row],[Closed Date]],1))</f>
        <v/>
      </c>
    </row>
    <row r="186" spans="1:19" x14ac:dyDescent="0.25">
      <c r="A186" t="s">
        <v>176</v>
      </c>
      <c r="B186" s="6">
        <v>75201</v>
      </c>
      <c r="E186" t="s">
        <v>296</v>
      </c>
      <c r="F186" t="s">
        <v>22</v>
      </c>
      <c r="G186">
        <v>6</v>
      </c>
      <c r="H186" t="s">
        <v>29</v>
      </c>
      <c r="I186" t="s">
        <v>34</v>
      </c>
      <c r="K186" s="7">
        <v>44611</v>
      </c>
      <c r="L186" t="s">
        <v>21</v>
      </c>
      <c r="R186" s="7" t="str">
        <f>IF(EDATE(February[[#This Row],[Closed Date]],1)=31,"",EDATE(February[[#This Row],[Closed Date]],1))</f>
        <v/>
      </c>
    </row>
    <row r="187" spans="1:19" x14ac:dyDescent="0.25">
      <c r="A187" t="s">
        <v>119</v>
      </c>
      <c r="B187" s="6">
        <v>75217</v>
      </c>
      <c r="E187" t="s">
        <v>315</v>
      </c>
      <c r="F187" t="s">
        <v>23</v>
      </c>
      <c r="G187">
        <v>1</v>
      </c>
      <c r="H187" t="s">
        <v>29</v>
      </c>
      <c r="I187" t="s">
        <v>31</v>
      </c>
      <c r="K187" s="7">
        <v>44611</v>
      </c>
      <c r="L187" t="s">
        <v>20</v>
      </c>
      <c r="Q187" s="7">
        <v>44611</v>
      </c>
      <c r="R187" s="7">
        <f>IF(EDATE(February[[#This Row],[Closed Date]],1)=31,"",EDATE(February[[#This Row],[Closed Date]],1))</f>
        <v>44639</v>
      </c>
      <c r="S187" t="s">
        <v>20</v>
      </c>
    </row>
    <row r="188" spans="1:19" x14ac:dyDescent="0.25">
      <c r="A188" t="s">
        <v>76</v>
      </c>
      <c r="B188" s="6">
        <v>75201</v>
      </c>
      <c r="E188" t="s">
        <v>271</v>
      </c>
      <c r="F188" t="s">
        <v>22</v>
      </c>
      <c r="G188">
        <v>8</v>
      </c>
      <c r="H188" t="s">
        <v>30</v>
      </c>
      <c r="I188" t="s">
        <v>34</v>
      </c>
      <c r="K188" s="7">
        <v>44611</v>
      </c>
      <c r="L188" t="s">
        <v>20</v>
      </c>
      <c r="N188" t="s">
        <v>51</v>
      </c>
      <c r="Q188" s="7">
        <v>44621</v>
      </c>
      <c r="R188" s="7">
        <f>IF(EDATE(February[[#This Row],[Closed Date]],1)=31,"",EDATE(February[[#This Row],[Closed Date]],1))</f>
        <v>44652</v>
      </c>
      <c r="S188" t="s">
        <v>20</v>
      </c>
    </row>
    <row r="189" spans="1:19" x14ac:dyDescent="0.25">
      <c r="A189" t="s">
        <v>146</v>
      </c>
      <c r="B189" s="6">
        <v>75249</v>
      </c>
      <c r="E189" t="s">
        <v>296</v>
      </c>
      <c r="F189" t="s">
        <v>22</v>
      </c>
      <c r="G189">
        <v>8</v>
      </c>
      <c r="H189" t="s">
        <v>30</v>
      </c>
      <c r="I189" t="s">
        <v>35</v>
      </c>
      <c r="K189" s="7">
        <v>44611</v>
      </c>
      <c r="L189" t="s">
        <v>20</v>
      </c>
      <c r="M189">
        <v>38</v>
      </c>
      <c r="N189" t="s">
        <v>48</v>
      </c>
      <c r="O189">
        <v>5</v>
      </c>
      <c r="P189">
        <v>400</v>
      </c>
      <c r="Q189" s="7">
        <v>44621</v>
      </c>
      <c r="R189" s="7">
        <f>IF(EDATE(February[[#This Row],[Closed Date]],1)=31,"",EDATE(February[[#This Row],[Closed Date]],1))</f>
        <v>44652</v>
      </c>
      <c r="S189" t="s">
        <v>20</v>
      </c>
    </row>
    <row r="190" spans="1:19" x14ac:dyDescent="0.25">
      <c r="A190" t="s">
        <v>124</v>
      </c>
      <c r="B190" s="6">
        <v>75249</v>
      </c>
      <c r="E190" t="s">
        <v>58</v>
      </c>
      <c r="F190" t="s">
        <v>23</v>
      </c>
      <c r="G190">
        <v>2</v>
      </c>
      <c r="H190" t="s">
        <v>28</v>
      </c>
      <c r="I190" t="s">
        <v>33</v>
      </c>
      <c r="K190" s="7">
        <v>44612</v>
      </c>
      <c r="L190" t="s">
        <v>21</v>
      </c>
      <c r="M190">
        <v>14</v>
      </c>
      <c r="R190" s="7" t="str">
        <f>IF(EDATE(February[[#This Row],[Closed Date]],1)=31,"",EDATE(February[[#This Row],[Closed Date]],1))</f>
        <v/>
      </c>
    </row>
    <row r="191" spans="1:19" x14ac:dyDescent="0.25">
      <c r="A191" t="s">
        <v>220</v>
      </c>
      <c r="B191" s="6">
        <v>75287</v>
      </c>
      <c r="E191" t="s">
        <v>283</v>
      </c>
      <c r="F191" t="s">
        <v>23</v>
      </c>
      <c r="G191">
        <v>8</v>
      </c>
      <c r="H191" t="s">
        <v>28</v>
      </c>
      <c r="I191" t="s">
        <v>33</v>
      </c>
      <c r="K191" s="7">
        <v>44612</v>
      </c>
      <c r="L191" t="s">
        <v>21</v>
      </c>
      <c r="M191">
        <v>14</v>
      </c>
      <c r="R191" s="7" t="str">
        <f>IF(EDATE(February[[#This Row],[Closed Date]],1)=31,"",EDATE(February[[#This Row],[Closed Date]],1))</f>
        <v/>
      </c>
    </row>
    <row r="192" spans="1:19" x14ac:dyDescent="0.25">
      <c r="A192" t="s">
        <v>129</v>
      </c>
      <c r="B192" s="6">
        <v>75232</v>
      </c>
      <c r="E192" t="s">
        <v>318</v>
      </c>
      <c r="F192" t="s">
        <v>23</v>
      </c>
      <c r="G192">
        <v>3</v>
      </c>
      <c r="H192" t="s">
        <v>28</v>
      </c>
      <c r="I192" t="s">
        <v>33</v>
      </c>
      <c r="K192" s="7">
        <v>44612</v>
      </c>
      <c r="L192" t="s">
        <v>21</v>
      </c>
      <c r="M192">
        <v>14</v>
      </c>
      <c r="R192" s="7" t="str">
        <f>IF(EDATE(February[[#This Row],[Closed Date]],1)=31,"",EDATE(February[[#This Row],[Closed Date]],1))</f>
        <v/>
      </c>
    </row>
    <row r="193" spans="1:19" x14ac:dyDescent="0.25">
      <c r="A193" t="s">
        <v>191</v>
      </c>
      <c r="B193" s="6">
        <v>75240</v>
      </c>
      <c r="E193" t="s">
        <v>276</v>
      </c>
      <c r="F193" t="s">
        <v>23</v>
      </c>
      <c r="G193">
        <v>6</v>
      </c>
      <c r="H193" t="s">
        <v>32</v>
      </c>
      <c r="I193" t="s">
        <v>31</v>
      </c>
      <c r="K193" s="7">
        <v>44612</v>
      </c>
      <c r="L193" t="s">
        <v>20</v>
      </c>
      <c r="N193" t="s">
        <v>47</v>
      </c>
      <c r="Q193" s="7">
        <v>44613</v>
      </c>
      <c r="R193" s="7">
        <f>IF(EDATE(February[[#This Row],[Closed Date]],1)=31,"",EDATE(February[[#This Row],[Closed Date]],1))</f>
        <v>44641</v>
      </c>
      <c r="S193" t="s">
        <v>20</v>
      </c>
    </row>
    <row r="194" spans="1:19" x14ac:dyDescent="0.25">
      <c r="A194" t="s">
        <v>262</v>
      </c>
      <c r="B194" s="6">
        <v>75254</v>
      </c>
      <c r="E194" t="s">
        <v>281</v>
      </c>
      <c r="F194" t="s">
        <v>23</v>
      </c>
      <c r="G194">
        <v>4</v>
      </c>
      <c r="H194" t="s">
        <v>28</v>
      </c>
      <c r="I194" t="s">
        <v>33</v>
      </c>
      <c r="K194" s="7">
        <v>44613</v>
      </c>
      <c r="L194" t="s">
        <v>21</v>
      </c>
      <c r="M194">
        <v>14</v>
      </c>
      <c r="R194" s="7" t="str">
        <f>IF(EDATE(February[[#This Row],[Closed Date]],1)=31,"",EDATE(February[[#This Row],[Closed Date]],1))</f>
        <v/>
      </c>
    </row>
    <row r="195" spans="1:19" x14ac:dyDescent="0.25">
      <c r="A195" t="s">
        <v>263</v>
      </c>
      <c r="B195" s="6">
        <v>75224</v>
      </c>
      <c r="E195" t="s">
        <v>297</v>
      </c>
      <c r="F195" t="s">
        <v>23</v>
      </c>
      <c r="G195">
        <v>3</v>
      </c>
      <c r="H195" t="s">
        <v>28</v>
      </c>
      <c r="I195" t="s">
        <v>33</v>
      </c>
      <c r="K195" s="7">
        <v>44613</v>
      </c>
      <c r="L195" t="s">
        <v>21</v>
      </c>
      <c r="M195">
        <v>16</v>
      </c>
      <c r="R195" s="7" t="str">
        <f>IF(EDATE(February[[#This Row],[Closed Date]],1)=31,"",EDATE(February[[#This Row],[Closed Date]],1))</f>
        <v/>
      </c>
    </row>
    <row r="196" spans="1:19" x14ac:dyDescent="0.25">
      <c r="A196" t="s">
        <v>128</v>
      </c>
      <c r="B196" s="6">
        <v>75235</v>
      </c>
      <c r="E196" t="s">
        <v>279</v>
      </c>
      <c r="F196" t="s">
        <v>22</v>
      </c>
      <c r="G196">
        <v>1</v>
      </c>
      <c r="H196" t="s">
        <v>28</v>
      </c>
      <c r="I196" t="s">
        <v>33</v>
      </c>
      <c r="K196" s="7">
        <v>44613</v>
      </c>
      <c r="L196" t="s">
        <v>21</v>
      </c>
      <c r="M196">
        <v>13</v>
      </c>
      <c r="R196" s="7" t="str">
        <f>IF(EDATE(February[[#This Row],[Closed Date]],1)=31,"",EDATE(February[[#This Row],[Closed Date]],1))</f>
        <v/>
      </c>
    </row>
    <row r="197" spans="1:19" x14ac:dyDescent="0.25">
      <c r="A197" t="s">
        <v>128</v>
      </c>
      <c r="B197" s="6">
        <v>75241</v>
      </c>
      <c r="E197" t="s">
        <v>291</v>
      </c>
      <c r="F197" t="s">
        <v>23</v>
      </c>
      <c r="G197">
        <v>0.5</v>
      </c>
      <c r="H197" t="s">
        <v>28</v>
      </c>
      <c r="I197" t="s">
        <v>33</v>
      </c>
      <c r="K197" s="7">
        <v>44613</v>
      </c>
      <c r="L197" t="s">
        <v>21</v>
      </c>
      <c r="M197">
        <v>19</v>
      </c>
      <c r="R197" s="7" t="str">
        <f>IF(EDATE(February[[#This Row],[Closed Date]],1)=31,"",EDATE(February[[#This Row],[Closed Date]],1))</f>
        <v/>
      </c>
    </row>
    <row r="198" spans="1:19" x14ac:dyDescent="0.25">
      <c r="A198" t="s">
        <v>100</v>
      </c>
      <c r="B198" s="6">
        <v>75240</v>
      </c>
      <c r="E198" t="s">
        <v>280</v>
      </c>
      <c r="F198" t="s">
        <v>23</v>
      </c>
      <c r="G198">
        <v>2</v>
      </c>
      <c r="H198" t="s">
        <v>32</v>
      </c>
      <c r="I198" t="s">
        <v>34</v>
      </c>
      <c r="K198" s="7">
        <v>44613</v>
      </c>
      <c r="L198" t="s">
        <v>21</v>
      </c>
      <c r="R198" s="7" t="str">
        <f>IF(EDATE(February[[#This Row],[Closed Date]],1)=31,"",EDATE(February[[#This Row],[Closed Date]],1))</f>
        <v/>
      </c>
    </row>
    <row r="199" spans="1:19" x14ac:dyDescent="0.25">
      <c r="A199" t="s">
        <v>222</v>
      </c>
      <c r="B199" s="6">
        <v>75208</v>
      </c>
      <c r="E199" t="s">
        <v>287</v>
      </c>
      <c r="F199" t="s">
        <v>22</v>
      </c>
      <c r="G199">
        <v>6</v>
      </c>
      <c r="H199" t="s">
        <v>32</v>
      </c>
      <c r="I199" t="s">
        <v>34</v>
      </c>
      <c r="K199" s="7">
        <v>44613</v>
      </c>
      <c r="L199" t="s">
        <v>21</v>
      </c>
      <c r="R199" s="7" t="str">
        <f>IF(EDATE(February[[#This Row],[Closed Date]],1)=31,"",EDATE(February[[#This Row],[Closed Date]],1))</f>
        <v/>
      </c>
    </row>
    <row r="200" spans="1:19" x14ac:dyDescent="0.25">
      <c r="A200" t="s">
        <v>88</v>
      </c>
      <c r="B200" s="6">
        <v>75224</v>
      </c>
      <c r="E200" t="s">
        <v>270</v>
      </c>
      <c r="F200" t="s">
        <v>23</v>
      </c>
      <c r="G200">
        <v>3</v>
      </c>
      <c r="H200" t="s">
        <v>32</v>
      </c>
      <c r="I200" t="s">
        <v>34</v>
      </c>
      <c r="J200" t="s">
        <v>52</v>
      </c>
      <c r="K200" s="7">
        <v>44613</v>
      </c>
      <c r="L200" t="s">
        <v>21</v>
      </c>
      <c r="R200" s="7" t="str">
        <f>IF(EDATE(February[[#This Row],[Closed Date]],1)=31,"",EDATE(February[[#This Row],[Closed Date]],1))</f>
        <v/>
      </c>
    </row>
    <row r="201" spans="1:19" x14ac:dyDescent="0.25">
      <c r="A201" t="s">
        <v>194</v>
      </c>
      <c r="B201" s="6">
        <v>75233</v>
      </c>
      <c r="E201" t="s">
        <v>287</v>
      </c>
      <c r="F201" t="s">
        <v>23</v>
      </c>
      <c r="G201">
        <v>4</v>
      </c>
      <c r="H201" t="s">
        <v>28</v>
      </c>
      <c r="I201" t="s">
        <v>33</v>
      </c>
      <c r="J201" t="s">
        <v>36</v>
      </c>
      <c r="K201" s="7">
        <v>44613</v>
      </c>
      <c r="L201" t="s">
        <v>20</v>
      </c>
      <c r="M201">
        <v>28</v>
      </c>
      <c r="N201" t="s">
        <v>56</v>
      </c>
      <c r="O201">
        <v>9</v>
      </c>
      <c r="P201">
        <v>125</v>
      </c>
      <c r="Q201" s="7">
        <v>44618</v>
      </c>
      <c r="R201" s="7">
        <f>IF(EDATE(February[[#This Row],[Closed Date]],1)=31,"",EDATE(February[[#This Row],[Closed Date]],1))</f>
        <v>44646</v>
      </c>
      <c r="S201" t="s">
        <v>20</v>
      </c>
    </row>
    <row r="202" spans="1:19" x14ac:dyDescent="0.25">
      <c r="A202" t="s">
        <v>134</v>
      </c>
      <c r="B202" s="6">
        <v>75212</v>
      </c>
      <c r="E202" t="s">
        <v>283</v>
      </c>
      <c r="F202" t="s">
        <v>23</v>
      </c>
      <c r="G202">
        <v>4</v>
      </c>
      <c r="H202" t="s">
        <v>28</v>
      </c>
      <c r="I202" t="s">
        <v>33</v>
      </c>
      <c r="J202" t="s">
        <v>36</v>
      </c>
      <c r="K202" s="7">
        <v>44613</v>
      </c>
      <c r="L202" t="s">
        <v>20</v>
      </c>
      <c r="M202">
        <v>27</v>
      </c>
      <c r="N202" t="s">
        <v>55</v>
      </c>
      <c r="O202">
        <v>14</v>
      </c>
      <c r="P202">
        <v>150</v>
      </c>
      <c r="Q202" s="7">
        <v>44619</v>
      </c>
      <c r="R202" s="7">
        <f>IF(EDATE(February[[#This Row],[Closed Date]],1)=31,"",EDATE(February[[#This Row],[Closed Date]],1))</f>
        <v>44647</v>
      </c>
      <c r="S202" t="s">
        <v>20</v>
      </c>
    </row>
    <row r="203" spans="1:19" x14ac:dyDescent="0.25">
      <c r="A203" t="s">
        <v>127</v>
      </c>
      <c r="B203" s="6">
        <v>75201</v>
      </c>
      <c r="E203" t="s">
        <v>275</v>
      </c>
      <c r="F203" t="s">
        <v>22</v>
      </c>
      <c r="G203">
        <v>8</v>
      </c>
      <c r="H203" t="s">
        <v>28</v>
      </c>
      <c r="I203" t="s">
        <v>31</v>
      </c>
      <c r="J203" t="s">
        <v>36</v>
      </c>
      <c r="K203" s="7">
        <v>44613</v>
      </c>
      <c r="L203" t="s">
        <v>20</v>
      </c>
      <c r="Q203" s="7">
        <v>44613</v>
      </c>
      <c r="R203" s="7">
        <f>IF(EDATE(February[[#This Row],[Closed Date]],1)=31,"",EDATE(February[[#This Row],[Closed Date]],1))</f>
        <v>44641</v>
      </c>
      <c r="S203" t="s">
        <v>20</v>
      </c>
    </row>
    <row r="204" spans="1:19" x14ac:dyDescent="0.25">
      <c r="A204" t="s">
        <v>154</v>
      </c>
      <c r="B204" s="6">
        <v>75237</v>
      </c>
      <c r="E204" t="s">
        <v>289</v>
      </c>
      <c r="F204" t="s">
        <v>22</v>
      </c>
      <c r="G204">
        <v>8</v>
      </c>
      <c r="H204" t="s">
        <v>28</v>
      </c>
      <c r="I204" t="s">
        <v>31</v>
      </c>
      <c r="J204" t="s">
        <v>38</v>
      </c>
      <c r="K204" s="7">
        <v>44613</v>
      </c>
      <c r="L204" t="s">
        <v>20</v>
      </c>
      <c r="Q204" s="7">
        <v>44613</v>
      </c>
      <c r="R204" s="7">
        <f>IF(EDATE(February[[#This Row],[Closed Date]],1)=31,"",EDATE(February[[#This Row],[Closed Date]],1))</f>
        <v>44641</v>
      </c>
      <c r="S204" t="s">
        <v>20</v>
      </c>
    </row>
    <row r="205" spans="1:19" x14ac:dyDescent="0.25">
      <c r="A205" t="s">
        <v>146</v>
      </c>
      <c r="B205" s="6">
        <v>75080</v>
      </c>
      <c r="E205" t="s">
        <v>313</v>
      </c>
      <c r="F205" t="s">
        <v>22</v>
      </c>
      <c r="G205">
        <v>4</v>
      </c>
      <c r="H205" t="s">
        <v>28</v>
      </c>
      <c r="I205" t="s">
        <v>31</v>
      </c>
      <c r="K205" s="7">
        <v>44613</v>
      </c>
      <c r="L205" t="s">
        <v>20</v>
      </c>
      <c r="Q205" s="7">
        <v>44613</v>
      </c>
      <c r="R205" s="7">
        <f>IF(EDATE(February[[#This Row],[Closed Date]],1)=31,"",EDATE(February[[#This Row],[Closed Date]],1))</f>
        <v>44641</v>
      </c>
      <c r="S205" t="s">
        <v>20</v>
      </c>
    </row>
    <row r="206" spans="1:19" x14ac:dyDescent="0.25">
      <c r="A206" t="s">
        <v>170</v>
      </c>
      <c r="B206" s="6">
        <v>75236</v>
      </c>
      <c r="E206" t="s">
        <v>296</v>
      </c>
      <c r="F206" t="s">
        <v>22</v>
      </c>
      <c r="G206">
        <v>3</v>
      </c>
      <c r="H206" t="s">
        <v>32</v>
      </c>
      <c r="I206" t="s">
        <v>31</v>
      </c>
      <c r="J206" t="s">
        <v>36</v>
      </c>
      <c r="K206" s="7">
        <v>44613</v>
      </c>
      <c r="L206" t="s">
        <v>20</v>
      </c>
      <c r="Q206" s="7">
        <v>44613</v>
      </c>
      <c r="R206" s="7">
        <f>IF(EDATE(February[[#This Row],[Closed Date]],1)=31,"",EDATE(February[[#This Row],[Closed Date]],1))</f>
        <v>44641</v>
      </c>
      <c r="S206" t="s">
        <v>20</v>
      </c>
    </row>
    <row r="207" spans="1:19" x14ac:dyDescent="0.25">
      <c r="A207" t="s">
        <v>122</v>
      </c>
      <c r="B207" s="6">
        <v>75203</v>
      </c>
      <c r="E207" t="s">
        <v>308</v>
      </c>
      <c r="F207" t="s">
        <v>23</v>
      </c>
      <c r="G207">
        <v>5</v>
      </c>
      <c r="H207" t="s">
        <v>28</v>
      </c>
      <c r="I207" t="s">
        <v>31</v>
      </c>
      <c r="J207" t="s">
        <v>36</v>
      </c>
      <c r="K207" s="7">
        <v>44613</v>
      </c>
      <c r="L207" t="s">
        <v>20</v>
      </c>
      <c r="Q207" s="7">
        <v>44613</v>
      </c>
      <c r="R207" s="7">
        <f>IF(EDATE(February[[#This Row],[Closed Date]],1)=31,"",EDATE(February[[#This Row],[Closed Date]],1))</f>
        <v>44641</v>
      </c>
      <c r="S207" t="s">
        <v>20</v>
      </c>
    </row>
    <row r="208" spans="1:19" x14ac:dyDescent="0.25">
      <c r="A208" t="s">
        <v>67</v>
      </c>
      <c r="B208" s="6">
        <v>75253</v>
      </c>
      <c r="E208" t="s">
        <v>271</v>
      </c>
      <c r="F208" t="s">
        <v>22</v>
      </c>
      <c r="G208">
        <v>0.25</v>
      </c>
      <c r="H208" t="s">
        <v>28</v>
      </c>
      <c r="I208" t="s">
        <v>31</v>
      </c>
      <c r="K208" s="7">
        <v>44613</v>
      </c>
      <c r="L208" t="s">
        <v>20</v>
      </c>
      <c r="Q208" s="7">
        <v>44613</v>
      </c>
      <c r="R208" s="7">
        <f>IF(EDATE(February[[#This Row],[Closed Date]],1)=31,"",EDATE(February[[#This Row],[Closed Date]],1))</f>
        <v>44641</v>
      </c>
      <c r="S208" t="s">
        <v>20</v>
      </c>
    </row>
    <row r="209" spans="1:19" x14ac:dyDescent="0.25">
      <c r="A209" t="s">
        <v>228</v>
      </c>
      <c r="B209" s="6">
        <v>75233</v>
      </c>
      <c r="E209" t="s">
        <v>305</v>
      </c>
      <c r="F209" t="s">
        <v>23</v>
      </c>
      <c r="G209">
        <v>7</v>
      </c>
      <c r="H209" t="s">
        <v>28</v>
      </c>
      <c r="I209" t="s">
        <v>31</v>
      </c>
      <c r="J209" t="s">
        <v>36</v>
      </c>
      <c r="K209" s="7">
        <v>44613</v>
      </c>
      <c r="L209" t="s">
        <v>20</v>
      </c>
      <c r="Q209" s="7">
        <v>44613</v>
      </c>
      <c r="R209" s="7">
        <f>IF(EDATE(February[[#This Row],[Closed Date]],1)=31,"",EDATE(February[[#This Row],[Closed Date]],1))</f>
        <v>44641</v>
      </c>
      <c r="S209" t="s">
        <v>20</v>
      </c>
    </row>
    <row r="210" spans="1:19" x14ac:dyDescent="0.25">
      <c r="A210" t="s">
        <v>175</v>
      </c>
      <c r="B210" s="6">
        <v>75203</v>
      </c>
      <c r="E210" t="s">
        <v>292</v>
      </c>
      <c r="F210" t="s">
        <v>22</v>
      </c>
      <c r="G210">
        <v>6</v>
      </c>
      <c r="H210" t="s">
        <v>28</v>
      </c>
      <c r="I210" t="s">
        <v>33</v>
      </c>
      <c r="K210" s="7">
        <v>44614</v>
      </c>
      <c r="L210" t="s">
        <v>21</v>
      </c>
      <c r="M210">
        <v>9</v>
      </c>
      <c r="R210" s="7" t="str">
        <f>IF(EDATE(February[[#This Row],[Closed Date]],1)=31,"",EDATE(February[[#This Row],[Closed Date]],1))</f>
        <v/>
      </c>
    </row>
    <row r="211" spans="1:19" x14ac:dyDescent="0.25">
      <c r="A211" t="s">
        <v>211</v>
      </c>
      <c r="B211" s="6">
        <v>75218</v>
      </c>
      <c r="E211" t="s">
        <v>301</v>
      </c>
      <c r="F211" t="s">
        <v>22</v>
      </c>
      <c r="G211">
        <v>1</v>
      </c>
      <c r="H211" t="s">
        <v>28</v>
      </c>
      <c r="I211" t="s">
        <v>33</v>
      </c>
      <c r="K211" s="7">
        <v>44614</v>
      </c>
      <c r="L211" t="s">
        <v>21</v>
      </c>
      <c r="M211">
        <v>16</v>
      </c>
      <c r="R211" s="7" t="str">
        <f>IF(EDATE(February[[#This Row],[Closed Date]],1)=31,"",EDATE(February[[#This Row],[Closed Date]],1))</f>
        <v/>
      </c>
    </row>
    <row r="212" spans="1:19" x14ac:dyDescent="0.25">
      <c r="A212" t="s">
        <v>151</v>
      </c>
      <c r="B212" s="6">
        <v>75206</v>
      </c>
      <c r="E212" t="s">
        <v>294</v>
      </c>
      <c r="F212" t="s">
        <v>22</v>
      </c>
      <c r="G212">
        <v>5</v>
      </c>
      <c r="H212" t="s">
        <v>28</v>
      </c>
      <c r="I212" t="s">
        <v>33</v>
      </c>
      <c r="K212" s="7">
        <v>44614</v>
      </c>
      <c r="L212" t="s">
        <v>21</v>
      </c>
      <c r="M212">
        <v>12</v>
      </c>
      <c r="R212" s="7" t="str">
        <f>IF(EDATE(February[[#This Row],[Closed Date]],1)=31,"",EDATE(February[[#This Row],[Closed Date]],1))</f>
        <v/>
      </c>
    </row>
    <row r="213" spans="1:19" x14ac:dyDescent="0.25">
      <c r="A213" t="s">
        <v>79</v>
      </c>
      <c r="B213" s="6">
        <v>75220</v>
      </c>
      <c r="E213" t="s">
        <v>298</v>
      </c>
      <c r="F213" t="s">
        <v>23</v>
      </c>
      <c r="G213">
        <v>5</v>
      </c>
      <c r="H213" t="s">
        <v>32</v>
      </c>
      <c r="I213" t="s">
        <v>34</v>
      </c>
      <c r="J213" t="s">
        <v>52</v>
      </c>
      <c r="K213" s="7">
        <v>44614</v>
      </c>
      <c r="L213" t="s">
        <v>21</v>
      </c>
      <c r="R213" s="7" t="str">
        <f>IF(EDATE(February[[#This Row],[Closed Date]],1)=31,"",EDATE(February[[#This Row],[Closed Date]],1))</f>
        <v/>
      </c>
    </row>
    <row r="214" spans="1:19" x14ac:dyDescent="0.25">
      <c r="A214" t="s">
        <v>91</v>
      </c>
      <c r="B214" s="6">
        <v>75231</v>
      </c>
      <c r="E214" t="s">
        <v>269</v>
      </c>
      <c r="F214" t="s">
        <v>22</v>
      </c>
      <c r="G214">
        <v>9</v>
      </c>
      <c r="H214" t="s">
        <v>28</v>
      </c>
      <c r="I214" t="s">
        <v>53</v>
      </c>
      <c r="K214" s="7">
        <v>44614</v>
      </c>
      <c r="L214" t="s">
        <v>21</v>
      </c>
      <c r="M214">
        <v>17</v>
      </c>
      <c r="R214" s="7" t="str">
        <f>IF(EDATE(February[[#This Row],[Closed Date]],1)=31,"",EDATE(February[[#This Row],[Closed Date]],1))</f>
        <v/>
      </c>
    </row>
    <row r="215" spans="1:19" x14ac:dyDescent="0.25">
      <c r="A215" t="s">
        <v>135</v>
      </c>
      <c r="B215" s="6">
        <v>75214</v>
      </c>
      <c r="E215" t="s">
        <v>58</v>
      </c>
      <c r="F215" t="s">
        <v>22</v>
      </c>
      <c r="G215">
        <v>3</v>
      </c>
      <c r="H215" t="s">
        <v>28</v>
      </c>
      <c r="I215" t="s">
        <v>33</v>
      </c>
      <c r="J215" t="s">
        <v>38</v>
      </c>
      <c r="K215" s="7">
        <v>44614</v>
      </c>
      <c r="L215" t="s">
        <v>20</v>
      </c>
      <c r="M215">
        <v>32</v>
      </c>
      <c r="N215" t="s">
        <v>46</v>
      </c>
      <c r="O215">
        <v>8</v>
      </c>
      <c r="P215">
        <v>125</v>
      </c>
      <c r="Q215" s="7">
        <v>44619</v>
      </c>
      <c r="R215" s="7">
        <f>IF(EDATE(February[[#This Row],[Closed Date]],1)=31,"",EDATE(February[[#This Row],[Closed Date]],1))</f>
        <v>44647</v>
      </c>
      <c r="S215" t="s">
        <v>20</v>
      </c>
    </row>
    <row r="216" spans="1:19" x14ac:dyDescent="0.25">
      <c r="A216" t="s">
        <v>246</v>
      </c>
      <c r="B216" s="6">
        <v>75243</v>
      </c>
      <c r="E216" t="s">
        <v>282</v>
      </c>
      <c r="F216" t="s">
        <v>22</v>
      </c>
      <c r="G216">
        <v>8</v>
      </c>
      <c r="H216" t="s">
        <v>28</v>
      </c>
      <c r="I216" t="s">
        <v>33</v>
      </c>
      <c r="J216" t="s">
        <v>40</v>
      </c>
      <c r="K216" s="7">
        <v>44614</v>
      </c>
      <c r="L216" t="s">
        <v>20</v>
      </c>
      <c r="M216">
        <v>26</v>
      </c>
      <c r="N216" t="s">
        <v>46</v>
      </c>
      <c r="O216">
        <v>9</v>
      </c>
      <c r="P216">
        <v>500</v>
      </c>
      <c r="Q216" s="7">
        <v>44619</v>
      </c>
      <c r="R216" s="7">
        <f>IF(EDATE(February[[#This Row],[Closed Date]],1)=31,"",EDATE(February[[#This Row],[Closed Date]],1))</f>
        <v>44647</v>
      </c>
      <c r="S216" t="s">
        <v>20</v>
      </c>
    </row>
    <row r="217" spans="1:19" x14ac:dyDescent="0.25">
      <c r="A217" t="s">
        <v>144</v>
      </c>
      <c r="B217" s="6">
        <v>75080</v>
      </c>
      <c r="E217" t="s">
        <v>299</v>
      </c>
      <c r="F217" t="s">
        <v>22</v>
      </c>
      <c r="G217">
        <v>4</v>
      </c>
      <c r="H217" t="s">
        <v>32</v>
      </c>
      <c r="I217" t="s">
        <v>31</v>
      </c>
      <c r="K217" s="7">
        <v>44614</v>
      </c>
      <c r="L217" t="s">
        <v>20</v>
      </c>
      <c r="Q217" s="7">
        <v>44614</v>
      </c>
      <c r="R217" s="7">
        <f>IF(EDATE(February[[#This Row],[Closed Date]],1)=31,"",EDATE(February[[#This Row],[Closed Date]],1))</f>
        <v>44642</v>
      </c>
      <c r="S217" t="s">
        <v>20</v>
      </c>
    </row>
    <row r="218" spans="1:19" x14ac:dyDescent="0.25">
      <c r="A218" t="s">
        <v>111</v>
      </c>
      <c r="B218" s="6">
        <v>75287</v>
      </c>
      <c r="E218" t="s">
        <v>293</v>
      </c>
      <c r="F218" t="s">
        <v>22</v>
      </c>
      <c r="G218">
        <v>1</v>
      </c>
      <c r="H218" t="s">
        <v>29</v>
      </c>
      <c r="I218" t="s">
        <v>33</v>
      </c>
      <c r="K218" s="7">
        <v>44615</v>
      </c>
      <c r="L218" t="s">
        <v>21</v>
      </c>
      <c r="M218">
        <v>15</v>
      </c>
      <c r="R218" s="7" t="str">
        <f>IF(EDATE(February[[#This Row],[Closed Date]],1)=31,"",EDATE(February[[#This Row],[Closed Date]],1))</f>
        <v/>
      </c>
    </row>
    <row r="219" spans="1:19" x14ac:dyDescent="0.25">
      <c r="A219" t="s">
        <v>156</v>
      </c>
      <c r="B219" s="6">
        <v>75218</v>
      </c>
      <c r="E219" t="s">
        <v>312</v>
      </c>
      <c r="F219" t="s">
        <v>22</v>
      </c>
      <c r="G219">
        <v>2</v>
      </c>
      <c r="H219" t="s">
        <v>28</v>
      </c>
      <c r="I219" t="s">
        <v>33</v>
      </c>
      <c r="K219" s="7">
        <v>44615</v>
      </c>
      <c r="L219" t="s">
        <v>21</v>
      </c>
      <c r="M219">
        <v>12</v>
      </c>
      <c r="R219" s="7" t="str">
        <f>IF(EDATE(February[[#This Row],[Closed Date]],1)=31,"",EDATE(February[[#This Row],[Closed Date]],1))</f>
        <v/>
      </c>
    </row>
    <row r="220" spans="1:19" x14ac:dyDescent="0.25">
      <c r="A220" t="s">
        <v>178</v>
      </c>
      <c r="B220" s="6">
        <v>75202</v>
      </c>
      <c r="E220" t="s">
        <v>289</v>
      </c>
      <c r="F220" t="s">
        <v>23</v>
      </c>
      <c r="G220">
        <v>5</v>
      </c>
      <c r="H220" t="s">
        <v>28</v>
      </c>
      <c r="I220" t="s">
        <v>53</v>
      </c>
      <c r="K220" s="7">
        <v>44615</v>
      </c>
      <c r="L220" t="s">
        <v>21</v>
      </c>
      <c r="M220">
        <v>21</v>
      </c>
      <c r="R220" s="7" t="str">
        <f>IF(EDATE(February[[#This Row],[Closed Date]],1)=31,"",EDATE(February[[#This Row],[Closed Date]],1))</f>
        <v/>
      </c>
    </row>
    <row r="221" spans="1:19" x14ac:dyDescent="0.25">
      <c r="A221" t="s">
        <v>100</v>
      </c>
      <c r="B221" s="6">
        <v>75241</v>
      </c>
      <c r="E221" t="s">
        <v>281</v>
      </c>
      <c r="F221" t="s">
        <v>22</v>
      </c>
      <c r="G221">
        <v>5</v>
      </c>
      <c r="H221" t="s">
        <v>28</v>
      </c>
      <c r="I221" t="s">
        <v>53</v>
      </c>
      <c r="K221" s="7">
        <v>44615</v>
      </c>
      <c r="L221" t="s">
        <v>21</v>
      </c>
      <c r="M221">
        <v>22</v>
      </c>
      <c r="R221" s="7" t="str">
        <f>IF(EDATE(February[[#This Row],[Closed Date]],1)=31,"",EDATE(February[[#This Row],[Closed Date]],1))</f>
        <v/>
      </c>
    </row>
    <row r="222" spans="1:19" x14ac:dyDescent="0.25">
      <c r="A222" t="s">
        <v>253</v>
      </c>
      <c r="B222" s="6">
        <v>75223</v>
      </c>
      <c r="E222" t="s">
        <v>283</v>
      </c>
      <c r="F222" t="s">
        <v>23</v>
      </c>
      <c r="G222">
        <v>6</v>
      </c>
      <c r="H222" t="s">
        <v>28</v>
      </c>
      <c r="I222" t="s">
        <v>53</v>
      </c>
      <c r="K222" s="7">
        <v>44615</v>
      </c>
      <c r="L222" t="s">
        <v>21</v>
      </c>
      <c r="M222">
        <v>16</v>
      </c>
      <c r="R222" s="7" t="str">
        <f>IF(EDATE(February[[#This Row],[Closed Date]],1)=31,"",EDATE(February[[#This Row],[Closed Date]],1))</f>
        <v/>
      </c>
    </row>
    <row r="223" spans="1:19" x14ac:dyDescent="0.25">
      <c r="A223" t="s">
        <v>229</v>
      </c>
      <c r="B223" s="6">
        <v>75202</v>
      </c>
      <c r="E223" t="s">
        <v>280</v>
      </c>
      <c r="F223" t="s">
        <v>23</v>
      </c>
      <c r="G223">
        <v>0.25</v>
      </c>
      <c r="H223" t="s">
        <v>28</v>
      </c>
      <c r="I223" t="s">
        <v>33</v>
      </c>
      <c r="J223" t="s">
        <v>38</v>
      </c>
      <c r="K223" s="7">
        <v>44615</v>
      </c>
      <c r="L223" t="s">
        <v>20</v>
      </c>
      <c r="M223">
        <v>37</v>
      </c>
      <c r="N223" t="s">
        <v>55</v>
      </c>
      <c r="O223">
        <v>15</v>
      </c>
      <c r="P223">
        <v>60</v>
      </c>
      <c r="Q223" s="7">
        <v>44621</v>
      </c>
      <c r="R223" s="7">
        <f>IF(EDATE(February[[#This Row],[Closed Date]],1)=31,"",EDATE(February[[#This Row],[Closed Date]],1))</f>
        <v>44652</v>
      </c>
      <c r="S223" t="s">
        <v>20</v>
      </c>
    </row>
    <row r="224" spans="1:19" x14ac:dyDescent="0.25">
      <c r="A224" t="s">
        <v>68</v>
      </c>
      <c r="B224" s="6">
        <v>75235</v>
      </c>
      <c r="E224" t="s">
        <v>294</v>
      </c>
      <c r="F224" t="s">
        <v>22</v>
      </c>
      <c r="G224">
        <v>5</v>
      </c>
      <c r="H224" t="s">
        <v>28</v>
      </c>
      <c r="I224" t="s">
        <v>31</v>
      </c>
      <c r="J224" t="s">
        <v>36</v>
      </c>
      <c r="K224" s="7">
        <v>44615</v>
      </c>
      <c r="L224" t="s">
        <v>20</v>
      </c>
      <c r="Q224" s="7">
        <v>44615</v>
      </c>
      <c r="R224" s="7">
        <f>IF(EDATE(February[[#This Row],[Closed Date]],1)=31,"",EDATE(February[[#This Row],[Closed Date]],1))</f>
        <v>44643</v>
      </c>
      <c r="S224" t="s">
        <v>20</v>
      </c>
    </row>
    <row r="225" spans="1:19" x14ac:dyDescent="0.25">
      <c r="A225" t="s">
        <v>110</v>
      </c>
      <c r="B225" s="6">
        <v>75203</v>
      </c>
      <c r="E225" t="s">
        <v>278</v>
      </c>
      <c r="F225" t="s">
        <v>22</v>
      </c>
      <c r="G225">
        <v>2</v>
      </c>
      <c r="H225" t="s">
        <v>28</v>
      </c>
      <c r="I225" t="s">
        <v>53</v>
      </c>
      <c r="J225" t="s">
        <v>38</v>
      </c>
      <c r="K225" s="7">
        <v>44615</v>
      </c>
      <c r="L225" t="s">
        <v>20</v>
      </c>
      <c r="M225">
        <v>31</v>
      </c>
      <c r="N225" t="s">
        <v>54</v>
      </c>
      <c r="O225">
        <v>19</v>
      </c>
      <c r="P225">
        <v>45</v>
      </c>
      <c r="Q225" s="7">
        <v>44620</v>
      </c>
      <c r="R225" s="7">
        <f>IF(EDATE(February[[#This Row],[Closed Date]],1)=31,"",EDATE(February[[#This Row],[Closed Date]],1))</f>
        <v>44648</v>
      </c>
      <c r="S225" t="s">
        <v>20</v>
      </c>
    </row>
    <row r="226" spans="1:19" x14ac:dyDescent="0.25">
      <c r="A226" t="s">
        <v>180</v>
      </c>
      <c r="B226" s="6">
        <v>75206</v>
      </c>
      <c r="E226" t="s">
        <v>281</v>
      </c>
      <c r="F226" t="s">
        <v>23</v>
      </c>
      <c r="G226">
        <v>1</v>
      </c>
      <c r="H226" t="s">
        <v>32</v>
      </c>
      <c r="I226" t="s">
        <v>33</v>
      </c>
      <c r="K226" s="7">
        <v>44616</v>
      </c>
      <c r="L226" t="s">
        <v>21</v>
      </c>
      <c r="M226">
        <v>14</v>
      </c>
      <c r="R226" s="7" t="str">
        <f>IF(EDATE(February[[#This Row],[Closed Date]],1)=31,"",EDATE(February[[#This Row],[Closed Date]],1))</f>
        <v/>
      </c>
    </row>
    <row r="227" spans="1:19" x14ac:dyDescent="0.25">
      <c r="A227" t="s">
        <v>90</v>
      </c>
      <c r="B227" s="6">
        <v>75220</v>
      </c>
      <c r="E227" t="s">
        <v>295</v>
      </c>
      <c r="F227" t="s">
        <v>23</v>
      </c>
      <c r="G227">
        <v>4</v>
      </c>
      <c r="H227" t="s">
        <v>32</v>
      </c>
      <c r="I227" t="s">
        <v>33</v>
      </c>
      <c r="K227" s="7">
        <v>44616</v>
      </c>
      <c r="L227" t="s">
        <v>21</v>
      </c>
      <c r="M227">
        <v>16</v>
      </c>
      <c r="R227" s="7" t="str">
        <f>IF(EDATE(February[[#This Row],[Closed Date]],1)=31,"",EDATE(February[[#This Row],[Closed Date]],1))</f>
        <v/>
      </c>
    </row>
    <row r="228" spans="1:19" x14ac:dyDescent="0.25">
      <c r="A228" t="s">
        <v>83</v>
      </c>
      <c r="B228" s="6">
        <v>75237</v>
      </c>
      <c r="E228" t="s">
        <v>266</v>
      </c>
      <c r="F228" t="s">
        <v>22</v>
      </c>
      <c r="G228">
        <v>10</v>
      </c>
      <c r="H228" t="s">
        <v>28</v>
      </c>
      <c r="I228" t="s">
        <v>33</v>
      </c>
      <c r="K228" s="7">
        <v>44616</v>
      </c>
      <c r="L228" t="s">
        <v>21</v>
      </c>
      <c r="M228">
        <v>5</v>
      </c>
      <c r="R228" s="7" t="str">
        <f>IF(EDATE(February[[#This Row],[Closed Date]],1)=31,"",EDATE(February[[#This Row],[Closed Date]],1))</f>
        <v/>
      </c>
    </row>
    <row r="229" spans="1:19" x14ac:dyDescent="0.25">
      <c r="A229" t="s">
        <v>236</v>
      </c>
      <c r="B229" s="6">
        <v>75219</v>
      </c>
      <c r="E229" t="s">
        <v>304</v>
      </c>
      <c r="F229" t="s">
        <v>22</v>
      </c>
      <c r="G229">
        <v>3</v>
      </c>
      <c r="H229" t="s">
        <v>32</v>
      </c>
      <c r="I229" t="s">
        <v>34</v>
      </c>
      <c r="J229" t="s">
        <v>52</v>
      </c>
      <c r="K229" s="7">
        <v>44616</v>
      </c>
      <c r="L229" t="s">
        <v>21</v>
      </c>
      <c r="R229" s="7" t="str">
        <f>IF(EDATE(February[[#This Row],[Closed Date]],1)=31,"",EDATE(February[[#This Row],[Closed Date]],1))</f>
        <v/>
      </c>
    </row>
    <row r="230" spans="1:19" x14ac:dyDescent="0.25">
      <c r="A230" t="s">
        <v>217</v>
      </c>
      <c r="B230" s="6">
        <v>75287</v>
      </c>
      <c r="E230" t="s">
        <v>288</v>
      </c>
      <c r="F230" t="s">
        <v>22</v>
      </c>
      <c r="G230">
        <v>8</v>
      </c>
      <c r="H230" t="s">
        <v>30</v>
      </c>
      <c r="I230" t="s">
        <v>35</v>
      </c>
      <c r="K230" s="7">
        <v>44616</v>
      </c>
      <c r="L230" t="s">
        <v>21</v>
      </c>
      <c r="M230">
        <v>20</v>
      </c>
      <c r="R230" s="7" t="str">
        <f>IF(EDATE(February[[#This Row],[Closed Date]],1)=31,"",EDATE(February[[#This Row],[Closed Date]],1))</f>
        <v/>
      </c>
    </row>
    <row r="231" spans="1:19" x14ac:dyDescent="0.25">
      <c r="A231" t="s">
        <v>127</v>
      </c>
      <c r="B231" s="6">
        <v>75218</v>
      </c>
      <c r="E231" t="s">
        <v>306</v>
      </c>
      <c r="F231" t="s">
        <v>23</v>
      </c>
      <c r="G231">
        <v>4</v>
      </c>
      <c r="H231" t="s">
        <v>28</v>
      </c>
      <c r="I231" t="s">
        <v>53</v>
      </c>
      <c r="K231" s="7">
        <v>44616</v>
      </c>
      <c r="L231" t="s">
        <v>21</v>
      </c>
      <c r="M231">
        <v>20</v>
      </c>
      <c r="R231" s="7" t="str">
        <f>IF(EDATE(February[[#This Row],[Closed Date]],1)=31,"",EDATE(February[[#This Row],[Closed Date]],1))</f>
        <v/>
      </c>
    </row>
    <row r="232" spans="1:19" x14ac:dyDescent="0.25">
      <c r="A232" t="s">
        <v>231</v>
      </c>
      <c r="B232" s="6">
        <v>75220</v>
      </c>
      <c r="E232" t="s">
        <v>277</v>
      </c>
      <c r="F232" t="s">
        <v>22</v>
      </c>
      <c r="G232">
        <v>6</v>
      </c>
      <c r="H232" t="s">
        <v>28</v>
      </c>
      <c r="I232" t="s">
        <v>33</v>
      </c>
      <c r="J232" t="s">
        <v>39</v>
      </c>
      <c r="K232" s="7">
        <v>44616</v>
      </c>
      <c r="L232" t="s">
        <v>20</v>
      </c>
      <c r="M232">
        <v>29</v>
      </c>
      <c r="N232" t="s">
        <v>45</v>
      </c>
      <c r="O232">
        <v>9</v>
      </c>
      <c r="P232">
        <v>400</v>
      </c>
      <c r="Q232" s="7">
        <v>44624</v>
      </c>
      <c r="R232" s="7">
        <f>IF(EDATE(February[[#This Row],[Closed Date]],1)=31,"",EDATE(February[[#This Row],[Closed Date]],1))</f>
        <v>44655</v>
      </c>
      <c r="S232" t="s">
        <v>20</v>
      </c>
    </row>
    <row r="233" spans="1:19" x14ac:dyDescent="0.25">
      <c r="A233" t="s">
        <v>68</v>
      </c>
      <c r="B233" s="6">
        <v>75235</v>
      </c>
      <c r="E233" t="s">
        <v>276</v>
      </c>
      <c r="F233" t="s">
        <v>22</v>
      </c>
      <c r="G233">
        <v>4</v>
      </c>
      <c r="H233" t="s">
        <v>28</v>
      </c>
      <c r="I233" t="s">
        <v>33</v>
      </c>
      <c r="J233" t="s">
        <v>42</v>
      </c>
      <c r="K233" s="7">
        <v>44616</v>
      </c>
      <c r="L233" t="s">
        <v>20</v>
      </c>
      <c r="M233">
        <v>24</v>
      </c>
      <c r="N233" t="s">
        <v>320</v>
      </c>
      <c r="O233">
        <v>9</v>
      </c>
      <c r="P233">
        <v>250</v>
      </c>
      <c r="Q233" s="7">
        <v>44621</v>
      </c>
      <c r="R233" s="7">
        <f>IF(EDATE(February[[#This Row],[Closed Date]],1)=31,"",EDATE(February[[#This Row],[Closed Date]],1))</f>
        <v>44652</v>
      </c>
      <c r="S233" t="s">
        <v>20</v>
      </c>
    </row>
    <row r="234" spans="1:19" x14ac:dyDescent="0.25">
      <c r="A234" t="s">
        <v>191</v>
      </c>
      <c r="B234">
        <v>75201</v>
      </c>
      <c r="E234" t="s">
        <v>296</v>
      </c>
      <c r="F234" t="s">
        <v>23</v>
      </c>
      <c r="G234">
        <v>8</v>
      </c>
      <c r="H234" t="s">
        <v>28</v>
      </c>
      <c r="I234" t="s">
        <v>31</v>
      </c>
      <c r="K234" s="7">
        <v>44616</v>
      </c>
      <c r="L234" t="s">
        <v>20</v>
      </c>
      <c r="Q234" s="7">
        <v>44616</v>
      </c>
      <c r="R234" s="7">
        <f>IF(EDATE(February[[#This Row],[Closed Date]],1)=31,"",EDATE(February[[#This Row],[Closed Date]],1))</f>
        <v>44644</v>
      </c>
      <c r="S234" t="s">
        <v>20</v>
      </c>
    </row>
    <row r="235" spans="1:19" x14ac:dyDescent="0.25">
      <c r="A235" t="s">
        <v>218</v>
      </c>
      <c r="B235" s="6">
        <v>75229</v>
      </c>
      <c r="E235" t="s">
        <v>300</v>
      </c>
      <c r="F235" t="s">
        <v>22</v>
      </c>
      <c r="G235">
        <v>2</v>
      </c>
      <c r="H235" t="s">
        <v>28</v>
      </c>
      <c r="I235" t="s">
        <v>31</v>
      </c>
      <c r="K235" s="7">
        <v>44616</v>
      </c>
      <c r="L235" t="s">
        <v>20</v>
      </c>
      <c r="Q235" s="7">
        <v>44616</v>
      </c>
      <c r="R235" s="7">
        <f>IF(EDATE(February[[#This Row],[Closed Date]],1)=31,"",EDATE(February[[#This Row],[Closed Date]],1))</f>
        <v>44644</v>
      </c>
      <c r="S235" t="s">
        <v>20</v>
      </c>
    </row>
    <row r="236" spans="1:19" x14ac:dyDescent="0.25">
      <c r="A236" t="s">
        <v>123</v>
      </c>
      <c r="B236" s="6">
        <v>75226</v>
      </c>
      <c r="E236" t="s">
        <v>292</v>
      </c>
      <c r="F236" t="s">
        <v>22</v>
      </c>
      <c r="H236" t="s">
        <v>28</v>
      </c>
      <c r="I236" t="s">
        <v>31</v>
      </c>
      <c r="J236" t="s">
        <v>38</v>
      </c>
      <c r="K236" s="7">
        <v>44616</v>
      </c>
      <c r="L236" t="s">
        <v>20</v>
      </c>
      <c r="Q236" s="7">
        <v>44616</v>
      </c>
      <c r="R236" s="7">
        <f>IF(EDATE(February[[#This Row],[Closed Date]],1)=31,"",EDATE(February[[#This Row],[Closed Date]],1))</f>
        <v>44644</v>
      </c>
      <c r="S236" t="s">
        <v>20</v>
      </c>
    </row>
    <row r="237" spans="1:19" x14ac:dyDescent="0.25">
      <c r="A237" t="s">
        <v>165</v>
      </c>
      <c r="B237" s="6">
        <v>75287</v>
      </c>
      <c r="E237" t="s">
        <v>279</v>
      </c>
      <c r="F237" t="s">
        <v>23</v>
      </c>
      <c r="G237">
        <v>9</v>
      </c>
      <c r="H237" t="s">
        <v>32</v>
      </c>
      <c r="I237" t="s">
        <v>34</v>
      </c>
      <c r="K237" s="7">
        <v>44616</v>
      </c>
      <c r="L237" t="s">
        <v>20</v>
      </c>
      <c r="Q237" s="7">
        <v>44623</v>
      </c>
      <c r="R237" s="7">
        <f>IF(EDATE(February[[#This Row],[Closed Date]],1)=31,"",EDATE(February[[#This Row],[Closed Date]],1))</f>
        <v>44654</v>
      </c>
      <c r="S237" t="s">
        <v>20</v>
      </c>
    </row>
    <row r="238" spans="1:19" x14ac:dyDescent="0.25">
      <c r="A238" s="6" t="s">
        <v>108</v>
      </c>
      <c r="B238" s="6">
        <v>75233</v>
      </c>
      <c r="E238" t="s">
        <v>265</v>
      </c>
      <c r="F238" t="s">
        <v>22</v>
      </c>
      <c r="G238">
        <v>7</v>
      </c>
      <c r="H238" t="s">
        <v>28</v>
      </c>
      <c r="I238" t="s">
        <v>33</v>
      </c>
      <c r="K238" s="7">
        <v>44617</v>
      </c>
      <c r="L238" t="s">
        <v>21</v>
      </c>
      <c r="M238">
        <v>14</v>
      </c>
      <c r="R238" s="7" t="str">
        <f>IF(EDATE(February[[#This Row],[Closed Date]],1)=31,"",EDATE(February[[#This Row],[Closed Date]],1))</f>
        <v/>
      </c>
    </row>
    <row r="239" spans="1:19" x14ac:dyDescent="0.25">
      <c r="A239" t="s">
        <v>195</v>
      </c>
      <c r="B239" s="6">
        <v>75220</v>
      </c>
      <c r="E239" t="s">
        <v>311</v>
      </c>
      <c r="F239" t="s">
        <v>23</v>
      </c>
      <c r="G239">
        <v>2</v>
      </c>
      <c r="H239" t="s">
        <v>28</v>
      </c>
      <c r="I239" t="s">
        <v>33</v>
      </c>
      <c r="K239" s="7">
        <v>44617</v>
      </c>
      <c r="L239" t="s">
        <v>21</v>
      </c>
      <c r="M239">
        <v>13</v>
      </c>
      <c r="R239" s="7" t="str">
        <f>IF(EDATE(February[[#This Row],[Closed Date]],1)=31,"",EDATE(February[[#This Row],[Closed Date]],1))</f>
        <v/>
      </c>
    </row>
    <row r="240" spans="1:19" x14ac:dyDescent="0.25">
      <c r="A240" t="s">
        <v>252</v>
      </c>
      <c r="B240" s="6">
        <v>75240</v>
      </c>
      <c r="E240" t="s">
        <v>295</v>
      </c>
      <c r="F240" t="s">
        <v>22</v>
      </c>
      <c r="G240">
        <v>11</v>
      </c>
      <c r="H240" t="s">
        <v>28</v>
      </c>
      <c r="I240" t="s">
        <v>33</v>
      </c>
      <c r="K240" s="7">
        <v>44617</v>
      </c>
      <c r="L240" t="s">
        <v>21</v>
      </c>
      <c r="M240">
        <v>14</v>
      </c>
      <c r="R240" s="7" t="str">
        <f>IF(EDATE(February[[#This Row],[Closed Date]],1)=31,"",EDATE(February[[#This Row],[Closed Date]],1))</f>
        <v/>
      </c>
    </row>
    <row r="241" spans="1:19" x14ac:dyDescent="0.25">
      <c r="A241" t="s">
        <v>262</v>
      </c>
      <c r="B241" s="6">
        <v>75211</v>
      </c>
      <c r="E241" t="s">
        <v>286</v>
      </c>
      <c r="F241" t="s">
        <v>22</v>
      </c>
      <c r="G241">
        <v>2</v>
      </c>
      <c r="H241" t="s">
        <v>28</v>
      </c>
      <c r="I241" t="s">
        <v>33</v>
      </c>
      <c r="J241" t="s">
        <v>39</v>
      </c>
      <c r="K241" s="7">
        <v>44617</v>
      </c>
      <c r="L241" t="s">
        <v>20</v>
      </c>
      <c r="M241">
        <v>28</v>
      </c>
      <c r="N241" t="s">
        <v>320</v>
      </c>
      <c r="O241">
        <v>10</v>
      </c>
      <c r="P241">
        <v>400</v>
      </c>
      <c r="Q241" s="7">
        <v>44623</v>
      </c>
      <c r="R241" s="7">
        <f>IF(EDATE(February[[#This Row],[Closed Date]],1)=31,"",EDATE(February[[#This Row],[Closed Date]],1))</f>
        <v>44654</v>
      </c>
      <c r="S241" t="s">
        <v>20</v>
      </c>
    </row>
    <row r="242" spans="1:19" x14ac:dyDescent="0.25">
      <c r="A242" t="s">
        <v>182</v>
      </c>
      <c r="B242" s="6">
        <v>75254</v>
      </c>
      <c r="E242" t="s">
        <v>284</v>
      </c>
      <c r="F242" t="s">
        <v>22</v>
      </c>
      <c r="G242">
        <v>4</v>
      </c>
      <c r="H242" t="s">
        <v>28</v>
      </c>
      <c r="I242" t="s">
        <v>31</v>
      </c>
      <c r="J242" t="s">
        <v>38</v>
      </c>
      <c r="K242" s="7">
        <v>44617</v>
      </c>
      <c r="L242" t="s">
        <v>20</v>
      </c>
      <c r="Q242" s="7">
        <v>44617</v>
      </c>
      <c r="R242" s="7">
        <f>IF(EDATE(February[[#This Row],[Closed Date]],1)=31,"",EDATE(February[[#This Row],[Closed Date]],1))</f>
        <v>44645</v>
      </c>
      <c r="S242" t="s">
        <v>20</v>
      </c>
    </row>
    <row r="243" spans="1:19" x14ac:dyDescent="0.25">
      <c r="A243" t="s">
        <v>129</v>
      </c>
      <c r="B243" s="6">
        <v>75240</v>
      </c>
      <c r="E243" t="s">
        <v>299</v>
      </c>
      <c r="F243" t="s">
        <v>23</v>
      </c>
      <c r="G243">
        <v>9</v>
      </c>
      <c r="H243" t="s">
        <v>28</v>
      </c>
      <c r="I243" t="s">
        <v>31</v>
      </c>
      <c r="K243" s="7">
        <v>44617</v>
      </c>
      <c r="L243" t="s">
        <v>20</v>
      </c>
      <c r="Q243" s="7">
        <v>44617</v>
      </c>
      <c r="R243" s="7">
        <f>IF(EDATE(February[[#This Row],[Closed Date]],1)=31,"",EDATE(February[[#This Row],[Closed Date]],1))</f>
        <v>44645</v>
      </c>
      <c r="S243" t="s">
        <v>20</v>
      </c>
    </row>
    <row r="244" spans="1:19" x14ac:dyDescent="0.25">
      <c r="A244" t="s">
        <v>169</v>
      </c>
      <c r="B244" s="6">
        <v>75226</v>
      </c>
      <c r="E244" t="s">
        <v>286</v>
      </c>
      <c r="F244" t="s">
        <v>22</v>
      </c>
      <c r="G244">
        <v>1</v>
      </c>
      <c r="H244" t="s">
        <v>32</v>
      </c>
      <c r="I244" t="s">
        <v>31</v>
      </c>
      <c r="J244" t="s">
        <v>36</v>
      </c>
      <c r="K244" s="7">
        <v>44617</v>
      </c>
      <c r="L244" t="s">
        <v>20</v>
      </c>
      <c r="N244" t="s">
        <v>47</v>
      </c>
      <c r="Q244" s="7">
        <v>44617</v>
      </c>
      <c r="R244" s="7">
        <f>IF(EDATE(February[[#This Row],[Closed Date]],1)=31,"",EDATE(February[[#This Row],[Closed Date]],1))</f>
        <v>44645</v>
      </c>
      <c r="S244" t="s">
        <v>20</v>
      </c>
    </row>
    <row r="245" spans="1:19" x14ac:dyDescent="0.25">
      <c r="A245" t="s">
        <v>242</v>
      </c>
      <c r="B245" s="6">
        <v>75214</v>
      </c>
      <c r="E245" t="s">
        <v>304</v>
      </c>
      <c r="F245" t="s">
        <v>22</v>
      </c>
      <c r="G245">
        <v>3</v>
      </c>
      <c r="H245" t="s">
        <v>30</v>
      </c>
      <c r="I245" t="s">
        <v>31</v>
      </c>
      <c r="J245" t="s">
        <v>38</v>
      </c>
      <c r="K245" s="7">
        <v>44617</v>
      </c>
      <c r="L245" t="s">
        <v>20</v>
      </c>
      <c r="Q245" s="7">
        <v>44617</v>
      </c>
      <c r="R245" s="7">
        <f>IF(EDATE(February[[#This Row],[Closed Date]],1)=31,"",EDATE(February[[#This Row],[Closed Date]],1))</f>
        <v>44645</v>
      </c>
      <c r="S245" t="s">
        <v>20</v>
      </c>
    </row>
    <row r="246" spans="1:19" x14ac:dyDescent="0.25">
      <c r="A246" t="s">
        <v>248</v>
      </c>
      <c r="B246" s="6">
        <v>75211</v>
      </c>
      <c r="E246" t="s">
        <v>285</v>
      </c>
      <c r="F246" t="s">
        <v>22</v>
      </c>
      <c r="G246">
        <v>8</v>
      </c>
      <c r="H246" t="s">
        <v>28</v>
      </c>
      <c r="I246" t="s">
        <v>33</v>
      </c>
      <c r="K246" s="7">
        <v>44618</v>
      </c>
      <c r="L246" t="s">
        <v>21</v>
      </c>
      <c r="M246">
        <v>9</v>
      </c>
      <c r="R246" s="7" t="str">
        <f>IF(EDATE(February[[#This Row],[Closed Date]],1)=31,"",EDATE(February[[#This Row],[Closed Date]],1))</f>
        <v/>
      </c>
    </row>
    <row r="247" spans="1:19" x14ac:dyDescent="0.25">
      <c r="A247" t="s">
        <v>249</v>
      </c>
      <c r="B247" s="6">
        <v>75244</v>
      </c>
      <c r="E247" t="s">
        <v>270</v>
      </c>
      <c r="F247" t="s">
        <v>22</v>
      </c>
      <c r="G247">
        <v>2</v>
      </c>
      <c r="H247" t="s">
        <v>29</v>
      </c>
      <c r="I247" t="s">
        <v>34</v>
      </c>
      <c r="K247" s="7">
        <v>44618</v>
      </c>
      <c r="L247" t="s">
        <v>21</v>
      </c>
      <c r="R247" s="7" t="str">
        <f>IF(EDATE(February[[#This Row],[Closed Date]],1)=31,"",EDATE(February[[#This Row],[Closed Date]],1))</f>
        <v/>
      </c>
    </row>
    <row r="248" spans="1:19" x14ac:dyDescent="0.25">
      <c r="A248" t="s">
        <v>209</v>
      </c>
      <c r="B248" s="6">
        <v>75226</v>
      </c>
      <c r="E248" t="s">
        <v>300</v>
      </c>
      <c r="F248" t="s">
        <v>23</v>
      </c>
      <c r="G248">
        <v>0.5</v>
      </c>
      <c r="H248" t="s">
        <v>28</v>
      </c>
      <c r="I248" t="s">
        <v>53</v>
      </c>
      <c r="K248" s="7">
        <v>44618</v>
      </c>
      <c r="L248" t="s">
        <v>21</v>
      </c>
      <c r="M248">
        <v>18</v>
      </c>
      <c r="R248" s="7" t="str">
        <f>IF(EDATE(February[[#This Row],[Closed Date]],1)=31,"",EDATE(February[[#This Row],[Closed Date]],1))</f>
        <v/>
      </c>
    </row>
    <row r="249" spans="1:19" x14ac:dyDescent="0.25">
      <c r="A249" t="s">
        <v>257</v>
      </c>
      <c r="B249" s="6">
        <v>75214</v>
      </c>
      <c r="E249" t="s">
        <v>287</v>
      </c>
      <c r="F249" t="s">
        <v>23</v>
      </c>
      <c r="G249">
        <v>16</v>
      </c>
      <c r="H249" t="s">
        <v>28</v>
      </c>
      <c r="I249" t="s">
        <v>33</v>
      </c>
      <c r="J249" t="s">
        <v>38</v>
      </c>
      <c r="K249" s="7">
        <v>44618</v>
      </c>
      <c r="L249" t="s">
        <v>20</v>
      </c>
      <c r="M249">
        <v>25</v>
      </c>
      <c r="N249" t="s">
        <v>56</v>
      </c>
      <c r="O249">
        <v>10</v>
      </c>
      <c r="P249">
        <v>100</v>
      </c>
      <c r="Q249" s="7">
        <v>44623</v>
      </c>
      <c r="R249" s="7">
        <f>IF(EDATE(February[[#This Row],[Closed Date]],1)=31,"",EDATE(February[[#This Row],[Closed Date]],1))</f>
        <v>44654</v>
      </c>
      <c r="S249" t="s">
        <v>21</v>
      </c>
    </row>
    <row r="250" spans="1:19" x14ac:dyDescent="0.25">
      <c r="A250" t="s">
        <v>78</v>
      </c>
      <c r="B250" s="6">
        <v>75206</v>
      </c>
      <c r="E250" t="s">
        <v>282</v>
      </c>
      <c r="F250" t="s">
        <v>22</v>
      </c>
      <c r="G250">
        <v>9</v>
      </c>
      <c r="H250" t="s">
        <v>28</v>
      </c>
      <c r="I250" t="s">
        <v>31</v>
      </c>
      <c r="J250" t="s">
        <v>36</v>
      </c>
      <c r="K250" s="7">
        <v>44618</v>
      </c>
      <c r="L250" t="s">
        <v>20</v>
      </c>
      <c r="Q250" s="7">
        <v>44618</v>
      </c>
      <c r="R250" s="7">
        <f>IF(EDATE(February[[#This Row],[Closed Date]],1)=31,"",EDATE(February[[#This Row],[Closed Date]],1))</f>
        <v>44646</v>
      </c>
      <c r="S250" t="s">
        <v>20</v>
      </c>
    </row>
    <row r="251" spans="1:19" x14ac:dyDescent="0.25">
      <c r="A251" t="s">
        <v>102</v>
      </c>
      <c r="B251" s="6">
        <v>75219</v>
      </c>
      <c r="E251" t="s">
        <v>276</v>
      </c>
      <c r="F251" t="s">
        <v>23</v>
      </c>
      <c r="G251">
        <v>6</v>
      </c>
      <c r="H251" t="s">
        <v>28</v>
      </c>
      <c r="I251" t="s">
        <v>31</v>
      </c>
      <c r="J251" t="s">
        <v>40</v>
      </c>
      <c r="K251" s="7">
        <v>44618</v>
      </c>
      <c r="L251" t="s">
        <v>20</v>
      </c>
      <c r="Q251" s="7">
        <v>44618</v>
      </c>
      <c r="R251" s="7">
        <f>IF(EDATE(February[[#This Row],[Closed Date]],1)=31,"",EDATE(February[[#This Row],[Closed Date]],1))</f>
        <v>44646</v>
      </c>
      <c r="S251" t="s">
        <v>21</v>
      </c>
    </row>
    <row r="252" spans="1:19" x14ac:dyDescent="0.25">
      <c r="A252" t="s">
        <v>104</v>
      </c>
      <c r="B252" s="6">
        <v>75237</v>
      </c>
      <c r="E252" t="s">
        <v>285</v>
      </c>
      <c r="F252" t="s">
        <v>23</v>
      </c>
      <c r="G252">
        <v>5</v>
      </c>
      <c r="H252" t="s">
        <v>28</v>
      </c>
      <c r="I252" t="s">
        <v>31</v>
      </c>
      <c r="K252" s="7">
        <v>44618</v>
      </c>
      <c r="L252" t="s">
        <v>20</v>
      </c>
      <c r="Q252" s="7">
        <v>44618</v>
      </c>
      <c r="R252" s="7">
        <f>IF(EDATE(February[[#This Row],[Closed Date]],1)=31,"",EDATE(February[[#This Row],[Closed Date]],1))</f>
        <v>44646</v>
      </c>
      <c r="S252" t="s">
        <v>20</v>
      </c>
    </row>
    <row r="253" spans="1:19" x14ac:dyDescent="0.25">
      <c r="A253" t="s">
        <v>126</v>
      </c>
      <c r="B253" s="6">
        <v>75201</v>
      </c>
      <c r="E253" t="s">
        <v>290</v>
      </c>
      <c r="F253" t="s">
        <v>22</v>
      </c>
      <c r="G253">
        <v>4</v>
      </c>
      <c r="H253" t="s">
        <v>28</v>
      </c>
      <c r="I253" t="s">
        <v>53</v>
      </c>
      <c r="J253" t="s">
        <v>36</v>
      </c>
      <c r="K253" s="7">
        <v>44618</v>
      </c>
      <c r="L253" t="s">
        <v>20</v>
      </c>
      <c r="M253">
        <v>34</v>
      </c>
      <c r="N253" t="s">
        <v>54</v>
      </c>
      <c r="O253">
        <v>20</v>
      </c>
      <c r="P253">
        <v>35</v>
      </c>
      <c r="Q253" s="7">
        <v>44624</v>
      </c>
      <c r="R253" s="7">
        <f>IF(EDATE(February[[#This Row],[Closed Date]],1)=31,"",EDATE(February[[#This Row],[Closed Date]],1))</f>
        <v>44655</v>
      </c>
      <c r="S253" t="s">
        <v>20</v>
      </c>
    </row>
    <row r="254" spans="1:19" x14ac:dyDescent="0.25">
      <c r="A254" t="s">
        <v>122</v>
      </c>
      <c r="B254" s="6">
        <v>75235</v>
      </c>
      <c r="E254" t="s">
        <v>283</v>
      </c>
      <c r="F254" t="s">
        <v>23</v>
      </c>
      <c r="G254">
        <v>1</v>
      </c>
      <c r="H254" t="s">
        <v>28</v>
      </c>
      <c r="I254" t="s">
        <v>33</v>
      </c>
      <c r="K254" s="7">
        <v>44619</v>
      </c>
      <c r="L254" t="s">
        <v>21</v>
      </c>
      <c r="M254">
        <v>19</v>
      </c>
      <c r="R254" s="7" t="str">
        <f>IF(EDATE(February[[#This Row],[Closed Date]],1)=31,"",EDATE(February[[#This Row],[Closed Date]],1))</f>
        <v/>
      </c>
    </row>
    <row r="255" spans="1:19" x14ac:dyDescent="0.25">
      <c r="A255" t="s">
        <v>101</v>
      </c>
      <c r="B255" s="6">
        <v>75236</v>
      </c>
      <c r="E255" t="s">
        <v>291</v>
      </c>
      <c r="F255" t="s">
        <v>23</v>
      </c>
      <c r="G255">
        <v>4</v>
      </c>
      <c r="H255" t="s">
        <v>28</v>
      </c>
      <c r="I255" t="s">
        <v>33</v>
      </c>
      <c r="K255" s="7">
        <v>44619</v>
      </c>
      <c r="L255" t="s">
        <v>21</v>
      </c>
      <c r="M255">
        <v>15</v>
      </c>
      <c r="R255" s="7" t="str">
        <f>IF(EDATE(February[[#This Row],[Closed Date]],1)=31,"",EDATE(February[[#This Row],[Closed Date]],1))</f>
        <v/>
      </c>
    </row>
    <row r="256" spans="1:19" x14ac:dyDescent="0.25">
      <c r="A256" t="s">
        <v>105</v>
      </c>
      <c r="B256" s="6">
        <v>75208</v>
      </c>
      <c r="E256" t="s">
        <v>298</v>
      </c>
      <c r="F256" t="s">
        <v>23</v>
      </c>
      <c r="G256">
        <v>6</v>
      </c>
      <c r="H256" t="s">
        <v>28</v>
      </c>
      <c r="I256" t="s">
        <v>33</v>
      </c>
      <c r="K256" s="7">
        <v>44619</v>
      </c>
      <c r="L256" t="s">
        <v>21</v>
      </c>
      <c r="M256">
        <v>13</v>
      </c>
      <c r="R256" s="7" t="str">
        <f>IF(EDATE(February[[#This Row],[Closed Date]],1)=31,"",EDATE(February[[#This Row],[Closed Date]],1))</f>
        <v/>
      </c>
    </row>
    <row r="257" spans="1:19" x14ac:dyDescent="0.25">
      <c r="A257" t="s">
        <v>81</v>
      </c>
      <c r="B257" s="6">
        <v>75253</v>
      </c>
      <c r="E257" t="s">
        <v>270</v>
      </c>
      <c r="F257" t="s">
        <v>22</v>
      </c>
      <c r="G257">
        <v>2</v>
      </c>
      <c r="H257" t="s">
        <v>28</v>
      </c>
      <c r="I257" t="s">
        <v>33</v>
      </c>
      <c r="K257" s="7">
        <v>44619</v>
      </c>
      <c r="L257" t="s">
        <v>21</v>
      </c>
      <c r="M257">
        <v>16</v>
      </c>
      <c r="R257" s="7" t="str">
        <f>IF(EDATE(February[[#This Row],[Closed Date]],1)=31,"",EDATE(February[[#This Row],[Closed Date]],1))</f>
        <v/>
      </c>
    </row>
    <row r="258" spans="1:19" x14ac:dyDescent="0.25">
      <c r="A258" t="s">
        <v>189</v>
      </c>
      <c r="B258" s="6">
        <v>75224</v>
      </c>
      <c r="E258" t="s">
        <v>288</v>
      </c>
      <c r="F258" t="s">
        <v>23</v>
      </c>
      <c r="G258">
        <v>6</v>
      </c>
      <c r="H258" t="s">
        <v>28</v>
      </c>
      <c r="I258" t="s">
        <v>33</v>
      </c>
      <c r="J258" t="s">
        <v>38</v>
      </c>
      <c r="K258" s="7">
        <v>44619</v>
      </c>
      <c r="L258" t="s">
        <v>20</v>
      </c>
      <c r="M258">
        <v>26</v>
      </c>
      <c r="N258" t="s">
        <v>56</v>
      </c>
      <c r="O258">
        <v>11</v>
      </c>
      <c r="P258">
        <v>75</v>
      </c>
      <c r="Q258" s="7">
        <v>44624</v>
      </c>
      <c r="R258" s="7">
        <f>IF(EDATE(February[[#This Row],[Closed Date]],1)=31,"",EDATE(February[[#This Row],[Closed Date]],1))</f>
        <v>44655</v>
      </c>
      <c r="S258" t="s">
        <v>20</v>
      </c>
    </row>
    <row r="259" spans="1:19" x14ac:dyDescent="0.25">
      <c r="A259" t="s">
        <v>171</v>
      </c>
      <c r="B259" s="6">
        <v>75287</v>
      </c>
      <c r="E259" t="s">
        <v>301</v>
      </c>
      <c r="F259" t="s">
        <v>22</v>
      </c>
      <c r="G259">
        <v>3</v>
      </c>
      <c r="H259" t="s">
        <v>28</v>
      </c>
      <c r="I259" t="s">
        <v>31</v>
      </c>
      <c r="J259" t="s">
        <v>38</v>
      </c>
      <c r="K259" s="7">
        <v>44619</v>
      </c>
      <c r="L259" t="s">
        <v>20</v>
      </c>
      <c r="Q259" s="7">
        <v>44619</v>
      </c>
      <c r="R259" s="7">
        <f>IF(EDATE(February[[#This Row],[Closed Date]],1)=31,"",EDATE(February[[#This Row],[Closed Date]],1))</f>
        <v>44647</v>
      </c>
      <c r="S259" t="s">
        <v>20</v>
      </c>
    </row>
    <row r="260" spans="1:19" x14ac:dyDescent="0.25">
      <c r="A260" t="s">
        <v>196</v>
      </c>
      <c r="B260" s="6">
        <v>75244</v>
      </c>
      <c r="E260" t="s">
        <v>267</v>
      </c>
      <c r="F260" t="s">
        <v>23</v>
      </c>
      <c r="G260">
        <v>3</v>
      </c>
      <c r="H260" t="s">
        <v>28</v>
      </c>
      <c r="I260" t="s">
        <v>31</v>
      </c>
      <c r="J260" t="s">
        <v>38</v>
      </c>
      <c r="K260" s="7">
        <v>44619</v>
      </c>
      <c r="L260" t="s">
        <v>20</v>
      </c>
      <c r="Q260" s="7">
        <v>44619</v>
      </c>
      <c r="R260" s="7">
        <f>IF(EDATE(February[[#This Row],[Closed Date]],1)=31,"",EDATE(February[[#This Row],[Closed Date]],1))</f>
        <v>44647</v>
      </c>
      <c r="S260" t="s">
        <v>20</v>
      </c>
    </row>
    <row r="261" spans="1:19" x14ac:dyDescent="0.25">
      <c r="A261" t="s">
        <v>155</v>
      </c>
      <c r="B261" s="6">
        <v>75235</v>
      </c>
      <c r="E261" t="s">
        <v>319</v>
      </c>
      <c r="F261" t="s">
        <v>23</v>
      </c>
      <c r="G261">
        <v>6</v>
      </c>
      <c r="H261" t="s">
        <v>28</v>
      </c>
      <c r="I261" t="s">
        <v>53</v>
      </c>
      <c r="J261" t="s">
        <v>42</v>
      </c>
      <c r="K261" s="7">
        <v>44619</v>
      </c>
      <c r="L261" t="s">
        <v>20</v>
      </c>
      <c r="M261">
        <v>37</v>
      </c>
      <c r="N261" t="s">
        <v>54</v>
      </c>
      <c r="O261">
        <v>21</v>
      </c>
      <c r="P261">
        <v>45</v>
      </c>
      <c r="Q261" s="7">
        <v>44624</v>
      </c>
      <c r="R261" s="7">
        <f>IF(EDATE(February[[#This Row],[Closed Date]],1)=31,"",EDATE(February[[#This Row],[Closed Date]],1))</f>
        <v>44655</v>
      </c>
      <c r="S261" t="s">
        <v>20</v>
      </c>
    </row>
    <row r="262" spans="1:19" x14ac:dyDescent="0.25">
      <c r="A262" t="s">
        <v>184</v>
      </c>
      <c r="B262" s="6">
        <v>75201</v>
      </c>
      <c r="E262" t="s">
        <v>302</v>
      </c>
      <c r="F262" t="s">
        <v>22</v>
      </c>
      <c r="G262">
        <v>1</v>
      </c>
      <c r="H262" t="s">
        <v>28</v>
      </c>
      <c r="I262" t="s">
        <v>33</v>
      </c>
      <c r="K262" s="7">
        <v>44620</v>
      </c>
      <c r="L262" t="s">
        <v>21</v>
      </c>
      <c r="M262">
        <v>12</v>
      </c>
      <c r="R262" s="7" t="str">
        <f>IF(EDATE(February[[#This Row],[Closed Date]],1)=31,"",EDATE(February[[#This Row],[Closed Date]],1))</f>
        <v/>
      </c>
    </row>
    <row r="263" spans="1:19" x14ac:dyDescent="0.25">
      <c r="A263" t="s">
        <v>206</v>
      </c>
      <c r="B263" s="6">
        <v>75226</v>
      </c>
      <c r="E263" t="s">
        <v>286</v>
      </c>
      <c r="F263" t="s">
        <v>23</v>
      </c>
      <c r="G263">
        <v>2</v>
      </c>
      <c r="H263" t="s">
        <v>29</v>
      </c>
      <c r="I263" t="s">
        <v>33</v>
      </c>
      <c r="K263" s="7">
        <v>44620</v>
      </c>
      <c r="L263" t="s">
        <v>21</v>
      </c>
      <c r="M263">
        <v>14</v>
      </c>
      <c r="R263" s="7" t="str">
        <f>IF(EDATE(February[[#This Row],[Closed Date]],1)=31,"",EDATE(February[[#This Row],[Closed Date]],1))</f>
        <v/>
      </c>
    </row>
    <row r="264" spans="1:19" x14ac:dyDescent="0.25">
      <c r="A264" t="s">
        <v>140</v>
      </c>
      <c r="B264" s="6">
        <v>75201</v>
      </c>
      <c r="E264" t="s">
        <v>292</v>
      </c>
      <c r="F264" t="s">
        <v>22</v>
      </c>
      <c r="G264">
        <v>2</v>
      </c>
      <c r="H264" t="s">
        <v>32</v>
      </c>
      <c r="I264" t="s">
        <v>34</v>
      </c>
      <c r="J264" t="s">
        <v>52</v>
      </c>
      <c r="K264" s="7">
        <v>44620</v>
      </c>
      <c r="L264" t="s">
        <v>21</v>
      </c>
      <c r="R264" s="7" t="str">
        <f>IF(EDATE(February[[#This Row],[Closed Date]],1)=31,"",EDATE(February[[#This Row],[Closed Date]],1))</f>
        <v/>
      </c>
    </row>
    <row r="265" spans="1:19" x14ac:dyDescent="0.25">
      <c r="A265" t="s">
        <v>123</v>
      </c>
      <c r="B265" s="6">
        <v>75219</v>
      </c>
      <c r="E265" t="s">
        <v>284</v>
      </c>
      <c r="F265" t="s">
        <v>22</v>
      </c>
      <c r="G265">
        <v>4</v>
      </c>
      <c r="H265" t="s">
        <v>30</v>
      </c>
      <c r="I265" t="s">
        <v>35</v>
      </c>
      <c r="K265" s="7">
        <v>44620</v>
      </c>
      <c r="L265" t="s">
        <v>21</v>
      </c>
      <c r="M265">
        <v>33</v>
      </c>
      <c r="R265" s="7" t="str">
        <f>IF(EDATE(February[[#This Row],[Closed Date]],1)=31,"",EDATE(February[[#This Row],[Closed Date]],1))</f>
        <v/>
      </c>
    </row>
    <row r="266" spans="1:19" x14ac:dyDescent="0.25">
      <c r="A266" t="s">
        <v>106</v>
      </c>
      <c r="B266" s="6">
        <v>75223</v>
      </c>
      <c r="E266" t="s">
        <v>273</v>
      </c>
      <c r="F266" t="s">
        <v>22</v>
      </c>
      <c r="G266">
        <v>5</v>
      </c>
      <c r="H266" t="s">
        <v>30</v>
      </c>
      <c r="I266" t="s">
        <v>35</v>
      </c>
      <c r="K266" s="7">
        <v>44620</v>
      </c>
      <c r="L266" t="s">
        <v>21</v>
      </c>
      <c r="M266">
        <v>23</v>
      </c>
      <c r="R266" s="7" t="str">
        <f>IF(EDATE(February[[#This Row],[Closed Date]],1)=31,"",EDATE(February[[#This Row],[Closed Date]],1))</f>
        <v/>
      </c>
    </row>
    <row r="267" spans="1:19" x14ac:dyDescent="0.25">
      <c r="A267" t="s">
        <v>137</v>
      </c>
      <c r="B267" s="6">
        <v>75201</v>
      </c>
      <c r="E267" t="s">
        <v>319</v>
      </c>
      <c r="F267" t="s">
        <v>22</v>
      </c>
      <c r="G267">
        <v>7</v>
      </c>
      <c r="H267" t="s">
        <v>32</v>
      </c>
      <c r="I267" t="s">
        <v>31</v>
      </c>
      <c r="K267" s="7">
        <v>44620</v>
      </c>
      <c r="L267" t="s">
        <v>20</v>
      </c>
      <c r="N267" t="s">
        <v>51</v>
      </c>
      <c r="Q267" s="7">
        <v>44620</v>
      </c>
      <c r="R267" s="7">
        <f>IF(EDATE(February[[#This Row],[Closed Date]],1)=31,"",EDATE(February[[#This Row],[Closed Date]],1))</f>
        <v>44648</v>
      </c>
      <c r="S267" t="s">
        <v>20</v>
      </c>
    </row>
    <row r="268" spans="1:19" x14ac:dyDescent="0.25">
      <c r="A268" t="s">
        <v>167</v>
      </c>
      <c r="B268" s="6">
        <v>75249</v>
      </c>
      <c r="E268" t="s">
        <v>302</v>
      </c>
      <c r="F268" t="s">
        <v>22</v>
      </c>
      <c r="G268">
        <v>1</v>
      </c>
      <c r="H268" t="s">
        <v>28</v>
      </c>
      <c r="I268" t="s">
        <v>31</v>
      </c>
      <c r="K268" s="7">
        <v>44620</v>
      </c>
      <c r="L268" t="s">
        <v>20</v>
      </c>
      <c r="Q268" s="7">
        <v>44620</v>
      </c>
      <c r="R268" s="7">
        <f>IF(EDATE(February[[#This Row],[Closed Date]],1)=31,"",EDATE(February[[#This Row],[Closed Date]],1))</f>
        <v>44648</v>
      </c>
      <c r="S268" t="s">
        <v>20</v>
      </c>
    </row>
    <row r="269" spans="1:19" x14ac:dyDescent="0.25">
      <c r="A269" t="s">
        <v>145</v>
      </c>
      <c r="B269" s="6">
        <v>75231</v>
      </c>
      <c r="E269" t="s">
        <v>290</v>
      </c>
      <c r="F269" t="s">
        <v>22</v>
      </c>
      <c r="G269">
        <v>2</v>
      </c>
      <c r="H269" t="s">
        <v>32</v>
      </c>
      <c r="I269" t="s">
        <v>53</v>
      </c>
      <c r="K269" s="7">
        <v>44620</v>
      </c>
      <c r="L269" t="s">
        <v>20</v>
      </c>
      <c r="M269">
        <v>32</v>
      </c>
      <c r="N269" t="s">
        <v>54</v>
      </c>
      <c r="O269">
        <v>22</v>
      </c>
      <c r="P269">
        <v>15</v>
      </c>
      <c r="Q269" s="7">
        <v>44628</v>
      </c>
      <c r="R269" s="7">
        <f>IF(EDATE(February[[#This Row],[Closed Date]],1)=31,"",EDATE(February[[#This Row],[Closed Date]],1))</f>
        <v>44659</v>
      </c>
      <c r="S269" t="s">
        <v>20</v>
      </c>
    </row>
  </sheetData>
  <conditionalFormatting sqref="R2">
    <cfRule type="cellIs" dxfId="794" priority="1" operator="equal">
      <formula>31</formula>
    </cfRule>
  </conditionalFormatting>
  <dataValidations count="9">
    <dataValidation type="list" allowBlank="1" showInputMessage="1" showErrorMessage="1" sqref="I2:I35 I69:I269" xr:uid="{30AA0199-4780-4AFB-A180-C7F1AE58D7DA}">
      <formula1>Need_Types</formula1>
    </dataValidation>
    <dataValidation type="list" allowBlank="1" showInputMessage="1" showErrorMessage="1" errorTitle="Wrong Month" error="The request date falls outside of this page's month. Please record it in the correct month" sqref="L2:L269" xr:uid="{9A99CD60-7601-4346-8851-A819B15B4962}">
      <formula1>Yes_No</formula1>
    </dataValidation>
    <dataValidation type="whole" operator="greaterThanOrEqual" allowBlank="1" showInputMessage="1" showErrorMessage="1" errorTitle="Whole Number" error="This column requires a whole number" sqref="M99:M269 M2:M96" xr:uid="{17412936-1A39-498D-8A40-6B457D9987E3}">
      <formula1>0</formula1>
    </dataValidation>
    <dataValidation type="list" allowBlank="1" showInputMessage="1" showErrorMessage="1" sqref="N2:N1048576 M97:M98" xr:uid="{18818ABF-7720-413C-8D4F-3D616B734B8B}">
      <formula1>Partner_Agency</formula1>
    </dataValidation>
    <dataValidation type="list" allowBlank="1" showInputMessage="1" showErrorMessage="1" sqref="S2:S1048576" xr:uid="{4810EC26-F543-4B6D-8967-9FA3621238EE}">
      <formula1>Yes_No</formula1>
    </dataValidation>
    <dataValidation type="list" allowBlank="1" showInputMessage="1" showErrorMessage="1" sqref="J2:J1048576" xr:uid="{3FA7117D-8ACD-4B3F-98C6-4D37224F7BC2}">
      <formula1>Need_Specific</formula1>
    </dataValidation>
    <dataValidation type="list" allowBlank="1" showInputMessage="1" showErrorMessage="1" sqref="H2:H1048576" xr:uid="{49B33FBB-9BFD-463B-9162-CA9329EC973B}">
      <formula1>Issue_Types</formula1>
    </dataValidation>
    <dataValidation type="list" allowBlank="1" showInputMessage="1" showErrorMessage="1" sqref="F2:F1048576" xr:uid="{55D191C5-A81C-4255-98F3-DEDAB99E29B9}">
      <formula1>Pet_Types</formula1>
    </dataValidation>
    <dataValidation type="date" allowBlank="1" showInputMessage="1" showErrorMessage="1" errorTitle="Wrong Month" error="The request date falls outside of this page's month. Please record it in the correct month" sqref="K2:K1048576" xr:uid="{826182AB-C036-4268-AEBD-176F46CBC415}">
      <formula1>44593</formula1>
      <formula2>44620</formula2>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CBC26-72C6-4BA9-8AA5-5A5A7CAE1C5E}">
  <sheetPr>
    <tabColor theme="6"/>
  </sheetPr>
  <dimension ref="A1:S285"/>
  <sheetViews>
    <sheetView topLeftCell="F1" workbookViewId="0">
      <selection activeCell="R2" sqref="R2"/>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2" t="s">
        <v>15</v>
      </c>
      <c r="S1" s="3" t="s">
        <v>16</v>
      </c>
    </row>
    <row r="2" spans="1:19" x14ac:dyDescent="0.25">
      <c r="A2" s="13" t="s">
        <v>130</v>
      </c>
      <c r="B2" s="6">
        <v>75220</v>
      </c>
      <c r="E2" t="s">
        <v>296</v>
      </c>
      <c r="F2" t="s">
        <v>23</v>
      </c>
      <c r="G2">
        <v>7</v>
      </c>
      <c r="H2" t="s">
        <v>29</v>
      </c>
      <c r="I2" t="s">
        <v>33</v>
      </c>
      <c r="J2" t="s">
        <v>44</v>
      </c>
      <c r="K2" s="7">
        <v>44621</v>
      </c>
      <c r="L2" t="s">
        <v>20</v>
      </c>
      <c r="M2">
        <v>36</v>
      </c>
      <c r="O2">
        <v>3953</v>
      </c>
      <c r="P2">
        <v>450</v>
      </c>
      <c r="Q2" s="7">
        <v>44627</v>
      </c>
      <c r="R2" s="7">
        <f>IF(EDATE(March[[#This Row],[Closed Date]],1)=31,"",EDATE(March[[#This Row],[Closed Date]],1))</f>
        <v>44658</v>
      </c>
      <c r="S2" t="s">
        <v>20</v>
      </c>
    </row>
    <row r="3" spans="1:19" x14ac:dyDescent="0.25">
      <c r="A3" s="13" t="s">
        <v>90</v>
      </c>
      <c r="B3" s="6">
        <v>75229</v>
      </c>
      <c r="E3" t="s">
        <v>296</v>
      </c>
      <c r="F3" t="s">
        <v>23</v>
      </c>
      <c r="G3">
        <v>8</v>
      </c>
      <c r="H3" t="s">
        <v>28</v>
      </c>
      <c r="I3" t="s">
        <v>31</v>
      </c>
      <c r="J3" t="s">
        <v>38</v>
      </c>
      <c r="K3" s="7">
        <v>44621</v>
      </c>
      <c r="L3" t="s">
        <v>20</v>
      </c>
      <c r="Q3" s="7">
        <v>44621</v>
      </c>
      <c r="R3" s="7">
        <f>IF(EDATE(March[[#This Row],[Closed Date]],1)=31,"",EDATE(March[[#This Row],[Closed Date]],1))</f>
        <v>44652</v>
      </c>
      <c r="S3" t="s">
        <v>20</v>
      </c>
    </row>
    <row r="4" spans="1:19" x14ac:dyDescent="0.25">
      <c r="A4" t="s">
        <v>231</v>
      </c>
      <c r="B4" s="6">
        <v>75206</v>
      </c>
      <c r="E4" t="s">
        <v>282</v>
      </c>
      <c r="F4" t="s">
        <v>23</v>
      </c>
      <c r="G4">
        <v>7</v>
      </c>
      <c r="H4" t="s">
        <v>28</v>
      </c>
      <c r="I4" t="s">
        <v>33</v>
      </c>
      <c r="K4" s="7">
        <v>44621</v>
      </c>
      <c r="L4" t="s">
        <v>21</v>
      </c>
      <c r="M4">
        <v>23</v>
      </c>
      <c r="R4" s="7" t="str">
        <f>IF(EDATE(March[[#This Row],[Closed Date]],1)=31,"",EDATE(March[[#This Row],[Closed Date]],1))</f>
        <v/>
      </c>
    </row>
    <row r="5" spans="1:19" x14ac:dyDescent="0.25">
      <c r="A5" t="s">
        <v>213</v>
      </c>
      <c r="B5" s="6">
        <v>75236</v>
      </c>
      <c r="E5" t="s">
        <v>269</v>
      </c>
      <c r="F5" t="s">
        <v>22</v>
      </c>
      <c r="G5">
        <v>8</v>
      </c>
      <c r="H5" t="s">
        <v>28</v>
      </c>
      <c r="I5" t="s">
        <v>33</v>
      </c>
      <c r="K5" s="7">
        <v>44621</v>
      </c>
      <c r="L5" t="s">
        <v>21</v>
      </c>
      <c r="M5">
        <v>20</v>
      </c>
      <c r="R5" s="7" t="str">
        <f>IF(EDATE(March[[#This Row],[Closed Date]],1)=31,"",EDATE(March[[#This Row],[Closed Date]],1))</f>
        <v/>
      </c>
    </row>
    <row r="6" spans="1:19" x14ac:dyDescent="0.25">
      <c r="A6" t="s">
        <v>180</v>
      </c>
      <c r="B6" s="6">
        <v>75206</v>
      </c>
      <c r="E6" t="s">
        <v>295</v>
      </c>
      <c r="F6" t="s">
        <v>23</v>
      </c>
      <c r="G6">
        <v>4</v>
      </c>
      <c r="H6" t="s">
        <v>32</v>
      </c>
      <c r="I6" t="s">
        <v>33</v>
      </c>
      <c r="K6" s="7">
        <v>44621</v>
      </c>
      <c r="L6" t="s">
        <v>21</v>
      </c>
      <c r="M6">
        <v>21</v>
      </c>
      <c r="R6" s="7" t="str">
        <f>IF(EDATE(March[[#This Row],[Closed Date]],1)=31,"",EDATE(March[[#This Row],[Closed Date]],1))</f>
        <v/>
      </c>
    </row>
    <row r="7" spans="1:19" x14ac:dyDescent="0.25">
      <c r="A7" t="s">
        <v>248</v>
      </c>
      <c r="B7" s="6">
        <v>75215</v>
      </c>
      <c r="E7" t="s">
        <v>294</v>
      </c>
      <c r="F7" t="s">
        <v>23</v>
      </c>
      <c r="G7">
        <v>0.25</v>
      </c>
      <c r="H7" t="s">
        <v>28</v>
      </c>
      <c r="I7" t="s">
        <v>33</v>
      </c>
      <c r="K7" s="7">
        <v>44621</v>
      </c>
      <c r="L7" t="s">
        <v>21</v>
      </c>
      <c r="M7">
        <v>10</v>
      </c>
      <c r="R7" s="7" t="str">
        <f>IF(EDATE(March[[#This Row],[Closed Date]],1)=31,"",EDATE(March[[#This Row],[Closed Date]],1))</f>
        <v/>
      </c>
    </row>
    <row r="8" spans="1:19" x14ac:dyDescent="0.25">
      <c r="A8" t="s">
        <v>196</v>
      </c>
      <c r="B8" s="6">
        <v>75229</v>
      </c>
      <c r="E8" t="s">
        <v>289</v>
      </c>
      <c r="F8" t="s">
        <v>23</v>
      </c>
      <c r="G8">
        <v>5</v>
      </c>
      <c r="H8" t="s">
        <v>28</v>
      </c>
      <c r="I8" t="s">
        <v>53</v>
      </c>
      <c r="K8" s="7">
        <v>44621</v>
      </c>
      <c r="L8" t="s">
        <v>21</v>
      </c>
      <c r="M8">
        <v>26</v>
      </c>
      <c r="R8" s="7" t="str">
        <f>IF(EDATE(March[[#This Row],[Closed Date]],1)=31,"",EDATE(March[[#This Row],[Closed Date]],1))</f>
        <v/>
      </c>
    </row>
    <row r="9" spans="1:19" x14ac:dyDescent="0.25">
      <c r="A9" t="s">
        <v>86</v>
      </c>
      <c r="B9" s="6">
        <v>75235</v>
      </c>
      <c r="E9" t="s">
        <v>290</v>
      </c>
      <c r="F9" t="s">
        <v>22</v>
      </c>
      <c r="G9">
        <v>2</v>
      </c>
      <c r="H9" t="s">
        <v>30</v>
      </c>
      <c r="I9" t="s">
        <v>35</v>
      </c>
      <c r="K9" s="7">
        <v>44621</v>
      </c>
      <c r="L9" t="s">
        <v>20</v>
      </c>
      <c r="M9">
        <v>36</v>
      </c>
      <c r="N9" t="s">
        <v>48</v>
      </c>
      <c r="O9">
        <v>6</v>
      </c>
      <c r="P9">
        <v>450</v>
      </c>
      <c r="Q9" s="7">
        <v>44631</v>
      </c>
      <c r="R9" s="7">
        <f>IF(EDATE(March[[#This Row],[Closed Date]],1)=31,"",EDATE(March[[#This Row],[Closed Date]],1))</f>
        <v>44662</v>
      </c>
      <c r="S9" t="s">
        <v>20</v>
      </c>
    </row>
    <row r="10" spans="1:19" x14ac:dyDescent="0.25">
      <c r="A10" s="13" t="s">
        <v>59</v>
      </c>
      <c r="B10" s="6">
        <v>75253</v>
      </c>
      <c r="E10" t="s">
        <v>285</v>
      </c>
      <c r="F10" t="s">
        <v>22</v>
      </c>
      <c r="G10">
        <v>3</v>
      </c>
      <c r="H10" t="s">
        <v>29</v>
      </c>
      <c r="I10" t="s">
        <v>33</v>
      </c>
      <c r="J10" t="s">
        <v>44</v>
      </c>
      <c r="K10" s="7">
        <v>44622</v>
      </c>
      <c r="L10" t="s">
        <v>20</v>
      </c>
      <c r="M10">
        <v>37</v>
      </c>
      <c r="O10">
        <v>6863</v>
      </c>
      <c r="P10">
        <v>700</v>
      </c>
      <c r="Q10" s="7">
        <v>44627</v>
      </c>
      <c r="R10" s="7">
        <f>IF(EDATE(March[[#This Row],[Closed Date]],1)=31,"",EDATE(March[[#This Row],[Closed Date]],1))</f>
        <v>44658</v>
      </c>
      <c r="S10" t="s">
        <v>20</v>
      </c>
    </row>
    <row r="11" spans="1:19" x14ac:dyDescent="0.25">
      <c r="A11" s="13" t="s">
        <v>122</v>
      </c>
      <c r="B11" s="6">
        <v>75287</v>
      </c>
      <c r="E11" t="s">
        <v>58</v>
      </c>
      <c r="F11" t="s">
        <v>22</v>
      </c>
      <c r="G11">
        <v>8</v>
      </c>
      <c r="H11" t="s">
        <v>28</v>
      </c>
      <c r="I11" t="s">
        <v>33</v>
      </c>
      <c r="J11" t="s">
        <v>36</v>
      </c>
      <c r="K11" s="7">
        <v>44622</v>
      </c>
      <c r="L11" t="s">
        <v>20</v>
      </c>
      <c r="M11">
        <v>25</v>
      </c>
      <c r="N11" t="s">
        <v>55</v>
      </c>
      <c r="O11">
        <v>16</v>
      </c>
      <c r="P11">
        <v>150</v>
      </c>
      <c r="Q11" s="7">
        <v>44629</v>
      </c>
      <c r="R11" s="7">
        <f>IF(EDATE(March[[#This Row],[Closed Date]],1)=31,"",EDATE(March[[#This Row],[Closed Date]],1))</f>
        <v>44660</v>
      </c>
      <c r="S11" t="s">
        <v>20</v>
      </c>
    </row>
    <row r="12" spans="1:19" x14ac:dyDescent="0.25">
      <c r="A12" s="13" t="s">
        <v>108</v>
      </c>
      <c r="B12" s="6">
        <v>75226</v>
      </c>
      <c r="E12" t="s">
        <v>299</v>
      </c>
      <c r="F12" t="s">
        <v>23</v>
      </c>
      <c r="G12">
        <v>9</v>
      </c>
      <c r="H12" t="s">
        <v>28</v>
      </c>
      <c r="I12" t="s">
        <v>31</v>
      </c>
      <c r="J12" t="s">
        <v>38</v>
      </c>
      <c r="K12" s="7">
        <v>44622</v>
      </c>
      <c r="L12" t="s">
        <v>20</v>
      </c>
      <c r="Q12" s="7">
        <v>44622</v>
      </c>
      <c r="R12" s="7">
        <f>IF(EDATE(March[[#This Row],[Closed Date]],1)=31,"",EDATE(March[[#This Row],[Closed Date]],1))</f>
        <v>44653</v>
      </c>
      <c r="S12" t="s">
        <v>20</v>
      </c>
    </row>
    <row r="13" spans="1:19" x14ac:dyDescent="0.25">
      <c r="A13" t="s">
        <v>125</v>
      </c>
      <c r="B13" s="6">
        <v>75231</v>
      </c>
      <c r="E13" t="s">
        <v>283</v>
      </c>
      <c r="F13" t="s">
        <v>23</v>
      </c>
      <c r="G13">
        <v>5</v>
      </c>
      <c r="H13" t="s">
        <v>28</v>
      </c>
      <c r="I13" t="s">
        <v>33</v>
      </c>
      <c r="K13" s="7">
        <v>44622</v>
      </c>
      <c r="L13" t="s">
        <v>21</v>
      </c>
      <c r="M13">
        <v>15</v>
      </c>
      <c r="R13" s="7" t="str">
        <f>IF(EDATE(March[[#This Row],[Closed Date]],1)=31,"",EDATE(March[[#This Row],[Closed Date]],1))</f>
        <v/>
      </c>
    </row>
    <row r="14" spans="1:19" x14ac:dyDescent="0.25">
      <c r="A14" t="s">
        <v>191</v>
      </c>
      <c r="B14" s="6">
        <v>75232</v>
      </c>
      <c r="E14" t="s">
        <v>265</v>
      </c>
      <c r="F14" t="s">
        <v>22</v>
      </c>
      <c r="G14">
        <v>7</v>
      </c>
      <c r="H14" t="s">
        <v>28</v>
      </c>
      <c r="I14" t="s">
        <v>33</v>
      </c>
      <c r="K14" s="7">
        <v>44622</v>
      </c>
      <c r="L14" t="s">
        <v>21</v>
      </c>
      <c r="M14">
        <v>23</v>
      </c>
      <c r="R14" s="7" t="str">
        <f>IF(EDATE(March[[#This Row],[Closed Date]],1)=31,"",EDATE(March[[#This Row],[Closed Date]],1))</f>
        <v/>
      </c>
    </row>
    <row r="15" spans="1:19" x14ac:dyDescent="0.25">
      <c r="A15" t="s">
        <v>140</v>
      </c>
      <c r="B15" s="6">
        <v>75253</v>
      </c>
      <c r="E15" t="s">
        <v>281</v>
      </c>
      <c r="F15" t="s">
        <v>22</v>
      </c>
      <c r="G15">
        <v>5</v>
      </c>
      <c r="H15" t="s">
        <v>28</v>
      </c>
      <c r="I15" t="s">
        <v>33</v>
      </c>
      <c r="K15" s="7">
        <v>44622</v>
      </c>
      <c r="L15" t="s">
        <v>21</v>
      </c>
      <c r="M15">
        <v>18</v>
      </c>
      <c r="R15" s="7" t="str">
        <f>IF(EDATE(March[[#This Row],[Closed Date]],1)=31,"",EDATE(March[[#This Row],[Closed Date]],1))</f>
        <v/>
      </c>
    </row>
    <row r="16" spans="1:19" x14ac:dyDescent="0.25">
      <c r="A16" t="s">
        <v>194</v>
      </c>
      <c r="B16" s="6">
        <v>75249</v>
      </c>
      <c r="E16" t="s">
        <v>285</v>
      </c>
      <c r="F16" t="s">
        <v>22</v>
      </c>
      <c r="G16">
        <v>0.25</v>
      </c>
      <c r="H16" t="s">
        <v>28</v>
      </c>
      <c r="I16" t="s">
        <v>53</v>
      </c>
      <c r="K16" s="7">
        <v>44622</v>
      </c>
      <c r="L16" t="s">
        <v>21</v>
      </c>
      <c r="M16">
        <v>29</v>
      </c>
      <c r="R16" s="7" t="str">
        <f>IF(EDATE(March[[#This Row],[Closed Date]],1)=31,"",EDATE(March[[#This Row],[Closed Date]],1))</f>
        <v/>
      </c>
    </row>
    <row r="17" spans="1:19" x14ac:dyDescent="0.25">
      <c r="A17" t="s">
        <v>129</v>
      </c>
      <c r="B17" s="6">
        <v>75219</v>
      </c>
      <c r="E17" t="s">
        <v>300</v>
      </c>
      <c r="F17" t="s">
        <v>23</v>
      </c>
      <c r="G17">
        <v>0.5</v>
      </c>
      <c r="H17" t="s">
        <v>28</v>
      </c>
      <c r="I17" t="s">
        <v>53</v>
      </c>
      <c r="K17" s="7">
        <v>44622</v>
      </c>
      <c r="L17" t="s">
        <v>21</v>
      </c>
      <c r="M17">
        <v>20</v>
      </c>
      <c r="R17" s="7" t="str">
        <f>IF(EDATE(March[[#This Row],[Closed Date]],1)=31,"",EDATE(March[[#This Row],[Closed Date]],1))</f>
        <v/>
      </c>
    </row>
    <row r="18" spans="1:19" x14ac:dyDescent="0.25">
      <c r="A18" t="s">
        <v>206</v>
      </c>
      <c r="B18" s="6">
        <v>75218</v>
      </c>
      <c r="E18" t="s">
        <v>284</v>
      </c>
      <c r="F18" t="s">
        <v>23</v>
      </c>
      <c r="G18">
        <v>6</v>
      </c>
      <c r="H18" t="s">
        <v>28</v>
      </c>
      <c r="I18" t="s">
        <v>53</v>
      </c>
      <c r="K18" s="7">
        <v>44622</v>
      </c>
      <c r="L18" t="s">
        <v>21</v>
      </c>
      <c r="M18">
        <v>20</v>
      </c>
      <c r="R18" s="7" t="str">
        <f>IF(EDATE(March[[#This Row],[Closed Date]],1)=31,"",EDATE(March[[#This Row],[Closed Date]],1))</f>
        <v/>
      </c>
    </row>
    <row r="19" spans="1:19" x14ac:dyDescent="0.25">
      <c r="A19" t="s">
        <v>222</v>
      </c>
      <c r="B19" s="6">
        <v>75201</v>
      </c>
      <c r="E19" t="s">
        <v>294</v>
      </c>
      <c r="F19" t="s">
        <v>22</v>
      </c>
      <c r="G19">
        <v>4</v>
      </c>
      <c r="H19" t="s">
        <v>28</v>
      </c>
      <c r="I19" t="s">
        <v>31</v>
      </c>
      <c r="K19" s="7">
        <v>44622</v>
      </c>
      <c r="L19" t="s">
        <v>20</v>
      </c>
      <c r="Q19" s="7">
        <v>44622</v>
      </c>
      <c r="R19" s="7">
        <f>IF(EDATE(March[[#This Row],[Closed Date]],1)=31,"",EDATE(March[[#This Row],[Closed Date]],1))</f>
        <v>44653</v>
      </c>
      <c r="S19" t="s">
        <v>20</v>
      </c>
    </row>
    <row r="20" spans="1:19" x14ac:dyDescent="0.25">
      <c r="A20" t="s">
        <v>186</v>
      </c>
      <c r="B20" s="6">
        <v>75203</v>
      </c>
      <c r="E20" t="s">
        <v>284</v>
      </c>
      <c r="F20" t="s">
        <v>23</v>
      </c>
      <c r="G20">
        <v>3</v>
      </c>
      <c r="H20" t="s">
        <v>28</v>
      </c>
      <c r="I20" t="s">
        <v>31</v>
      </c>
      <c r="K20" s="7">
        <v>44622</v>
      </c>
      <c r="L20" t="s">
        <v>20</v>
      </c>
      <c r="Q20" s="7">
        <v>44622</v>
      </c>
      <c r="R20" s="7">
        <f>IF(EDATE(March[[#This Row],[Closed Date]],1)=31,"",EDATE(March[[#This Row],[Closed Date]],1))</f>
        <v>44653</v>
      </c>
      <c r="S20" t="s">
        <v>20</v>
      </c>
    </row>
    <row r="21" spans="1:19" x14ac:dyDescent="0.25">
      <c r="A21" t="s">
        <v>101</v>
      </c>
      <c r="B21" s="6">
        <v>75287</v>
      </c>
      <c r="E21" t="s">
        <v>280</v>
      </c>
      <c r="F21" t="s">
        <v>22</v>
      </c>
      <c r="G21">
        <v>5</v>
      </c>
      <c r="H21" t="s">
        <v>28</v>
      </c>
      <c r="I21" t="s">
        <v>31</v>
      </c>
      <c r="K21" s="7">
        <v>44622</v>
      </c>
      <c r="L21" t="s">
        <v>20</v>
      </c>
      <c r="Q21" s="7">
        <v>44622</v>
      </c>
      <c r="R21" s="7">
        <f>IF(EDATE(March[[#This Row],[Closed Date]],1)=31,"",EDATE(March[[#This Row],[Closed Date]],1))</f>
        <v>44653</v>
      </c>
      <c r="S21" t="s">
        <v>20</v>
      </c>
    </row>
    <row r="22" spans="1:19" x14ac:dyDescent="0.25">
      <c r="A22" t="s">
        <v>184</v>
      </c>
      <c r="B22" s="6">
        <v>75241</v>
      </c>
      <c r="E22" t="s">
        <v>269</v>
      </c>
      <c r="F22" t="s">
        <v>23</v>
      </c>
      <c r="G22">
        <v>7</v>
      </c>
      <c r="H22" t="s">
        <v>28</v>
      </c>
      <c r="I22" t="s">
        <v>33</v>
      </c>
      <c r="J22" t="s">
        <v>41</v>
      </c>
      <c r="K22" s="7">
        <v>44623</v>
      </c>
      <c r="L22" t="s">
        <v>20</v>
      </c>
      <c r="M22">
        <v>26</v>
      </c>
      <c r="N22" t="s">
        <v>56</v>
      </c>
      <c r="O22">
        <v>12</v>
      </c>
      <c r="P22">
        <v>250</v>
      </c>
      <c r="Q22" s="7">
        <v>44632</v>
      </c>
      <c r="R22" s="7">
        <f>IF(EDATE(March[[#This Row],[Closed Date]],1)=31,"",EDATE(March[[#This Row],[Closed Date]],1))</f>
        <v>44663</v>
      </c>
      <c r="S22" t="s">
        <v>20</v>
      </c>
    </row>
    <row r="23" spans="1:19" x14ac:dyDescent="0.25">
      <c r="A23" t="s">
        <v>201</v>
      </c>
      <c r="B23" s="6">
        <v>75214</v>
      </c>
      <c r="E23" t="s">
        <v>319</v>
      </c>
      <c r="F23" t="s">
        <v>22</v>
      </c>
      <c r="G23">
        <v>8</v>
      </c>
      <c r="H23" t="s">
        <v>28</v>
      </c>
      <c r="I23" t="s">
        <v>53</v>
      </c>
      <c r="J23" t="s">
        <v>42</v>
      </c>
      <c r="K23" s="7">
        <v>44623</v>
      </c>
      <c r="L23" t="s">
        <v>20</v>
      </c>
      <c r="M23">
        <v>31</v>
      </c>
      <c r="N23" t="s">
        <v>54</v>
      </c>
      <c r="O23">
        <v>23</v>
      </c>
      <c r="P23">
        <v>20</v>
      </c>
      <c r="Q23" s="7">
        <v>44629</v>
      </c>
      <c r="R23" s="7">
        <f>IF(EDATE(March[[#This Row],[Closed Date]],1)=31,"",EDATE(March[[#This Row],[Closed Date]],1))</f>
        <v>44660</v>
      </c>
      <c r="S23" t="s">
        <v>20</v>
      </c>
    </row>
    <row r="24" spans="1:19" x14ac:dyDescent="0.25">
      <c r="A24" t="s">
        <v>154</v>
      </c>
      <c r="B24" s="6">
        <v>75220</v>
      </c>
      <c r="E24" t="s">
        <v>298</v>
      </c>
      <c r="F24" t="s">
        <v>22</v>
      </c>
      <c r="G24">
        <v>2</v>
      </c>
      <c r="H24" t="s">
        <v>28</v>
      </c>
      <c r="I24" t="s">
        <v>33</v>
      </c>
      <c r="K24" s="7">
        <v>44623</v>
      </c>
      <c r="L24" t="s">
        <v>21</v>
      </c>
      <c r="M24">
        <v>18</v>
      </c>
      <c r="R24" s="7" t="str">
        <f>IF(EDATE(March[[#This Row],[Closed Date]],1)=31,"",EDATE(March[[#This Row],[Closed Date]],1))</f>
        <v/>
      </c>
    </row>
    <row r="25" spans="1:19" x14ac:dyDescent="0.25">
      <c r="A25" t="s">
        <v>78</v>
      </c>
      <c r="B25" s="6">
        <v>75241</v>
      </c>
      <c r="E25" t="s">
        <v>283</v>
      </c>
      <c r="F25" t="s">
        <v>23</v>
      </c>
      <c r="G25">
        <v>1</v>
      </c>
      <c r="H25" t="s">
        <v>28</v>
      </c>
      <c r="I25" t="s">
        <v>33</v>
      </c>
      <c r="K25" s="7">
        <v>44623</v>
      </c>
      <c r="L25" t="s">
        <v>21</v>
      </c>
      <c r="M25">
        <v>8</v>
      </c>
      <c r="R25" s="7" t="str">
        <f>IF(EDATE(March[[#This Row],[Closed Date]],1)=31,"",EDATE(March[[#This Row],[Closed Date]],1))</f>
        <v/>
      </c>
    </row>
    <row r="26" spans="1:19" x14ac:dyDescent="0.25">
      <c r="A26" t="s">
        <v>200</v>
      </c>
      <c r="B26" s="6">
        <v>75244</v>
      </c>
      <c r="E26" t="s">
        <v>272</v>
      </c>
      <c r="F26" t="s">
        <v>22</v>
      </c>
      <c r="G26">
        <v>2</v>
      </c>
      <c r="H26" t="s">
        <v>29</v>
      </c>
      <c r="I26" t="s">
        <v>33</v>
      </c>
      <c r="K26" s="7">
        <v>44623</v>
      </c>
      <c r="L26" t="s">
        <v>21</v>
      </c>
      <c r="M26">
        <v>33</v>
      </c>
      <c r="R26" s="7" t="str">
        <f>IF(EDATE(March[[#This Row],[Closed Date]],1)=31,"",EDATE(March[[#This Row],[Closed Date]],1))</f>
        <v/>
      </c>
    </row>
    <row r="27" spans="1:19" x14ac:dyDescent="0.25">
      <c r="A27" t="s">
        <v>171</v>
      </c>
      <c r="B27" s="6">
        <v>75229</v>
      </c>
      <c r="E27" t="s">
        <v>319</v>
      </c>
      <c r="F27" t="s">
        <v>22</v>
      </c>
      <c r="G27">
        <v>4</v>
      </c>
      <c r="H27" t="s">
        <v>28</v>
      </c>
      <c r="I27" t="s">
        <v>33</v>
      </c>
      <c r="K27" s="7">
        <v>44623</v>
      </c>
      <c r="L27" t="s">
        <v>21</v>
      </c>
      <c r="M27">
        <v>23</v>
      </c>
      <c r="R27" s="7" t="str">
        <f>IF(EDATE(March[[#This Row],[Closed Date]],1)=31,"",EDATE(March[[#This Row],[Closed Date]],1))</f>
        <v/>
      </c>
    </row>
    <row r="28" spans="1:19" x14ac:dyDescent="0.25">
      <c r="A28" t="s">
        <v>245</v>
      </c>
      <c r="B28" s="6">
        <v>75224</v>
      </c>
      <c r="E28" t="s">
        <v>289</v>
      </c>
      <c r="F28" t="s">
        <v>23</v>
      </c>
      <c r="G28">
        <v>3</v>
      </c>
      <c r="H28" t="s">
        <v>32</v>
      </c>
      <c r="I28" t="s">
        <v>34</v>
      </c>
      <c r="K28" s="7">
        <v>44623</v>
      </c>
      <c r="L28" t="s">
        <v>21</v>
      </c>
      <c r="R28" s="7" t="str">
        <f>IF(EDATE(March[[#This Row],[Closed Date]],1)=31,"",EDATE(March[[#This Row],[Closed Date]],1))</f>
        <v/>
      </c>
    </row>
    <row r="29" spans="1:19" x14ac:dyDescent="0.25">
      <c r="A29" t="s">
        <v>209</v>
      </c>
      <c r="B29" s="6">
        <v>75211</v>
      </c>
      <c r="E29" t="s">
        <v>282</v>
      </c>
      <c r="F29" t="s">
        <v>22</v>
      </c>
      <c r="G29">
        <v>9</v>
      </c>
      <c r="H29" t="s">
        <v>28</v>
      </c>
      <c r="I29" t="s">
        <v>31</v>
      </c>
      <c r="K29" s="7">
        <v>44623</v>
      </c>
      <c r="L29" t="s">
        <v>20</v>
      </c>
      <c r="Q29" s="7">
        <v>44623</v>
      </c>
      <c r="R29" s="7">
        <f>IF(EDATE(March[[#This Row],[Closed Date]],1)=31,"",EDATE(March[[#This Row],[Closed Date]],1))</f>
        <v>44654</v>
      </c>
      <c r="S29" t="s">
        <v>20</v>
      </c>
    </row>
    <row r="30" spans="1:19" x14ac:dyDescent="0.25">
      <c r="A30" t="s">
        <v>130</v>
      </c>
      <c r="B30" s="6">
        <v>75080</v>
      </c>
      <c r="E30" t="s">
        <v>268</v>
      </c>
      <c r="F30" t="s">
        <v>23</v>
      </c>
      <c r="G30">
        <v>0.5</v>
      </c>
      <c r="H30" t="s">
        <v>28</v>
      </c>
      <c r="I30" t="s">
        <v>31</v>
      </c>
      <c r="J30" t="s">
        <v>40</v>
      </c>
      <c r="K30" s="7">
        <v>44624</v>
      </c>
      <c r="L30" t="s">
        <v>20</v>
      </c>
      <c r="Q30" s="7">
        <v>44624</v>
      </c>
      <c r="R30" s="7">
        <f>IF(EDATE(March[[#This Row],[Closed Date]],1)=31,"",EDATE(March[[#This Row],[Closed Date]],1))</f>
        <v>44655</v>
      </c>
      <c r="S30" t="s">
        <v>20</v>
      </c>
    </row>
    <row r="31" spans="1:19" x14ac:dyDescent="0.25">
      <c r="A31" t="s">
        <v>110</v>
      </c>
      <c r="B31" s="6">
        <v>75240</v>
      </c>
      <c r="E31" t="s">
        <v>299</v>
      </c>
      <c r="F31" t="s">
        <v>22</v>
      </c>
      <c r="G31">
        <v>1</v>
      </c>
      <c r="H31" t="s">
        <v>28</v>
      </c>
      <c r="I31" t="s">
        <v>53</v>
      </c>
      <c r="K31" s="7">
        <v>44624</v>
      </c>
      <c r="L31" t="s">
        <v>21</v>
      </c>
      <c r="M31">
        <v>23</v>
      </c>
      <c r="R31" s="7" t="str">
        <f>IF(EDATE(March[[#This Row],[Closed Date]],1)=31,"",EDATE(March[[#This Row],[Closed Date]],1))</f>
        <v/>
      </c>
    </row>
    <row r="32" spans="1:19" x14ac:dyDescent="0.25">
      <c r="A32" t="s">
        <v>122</v>
      </c>
      <c r="B32" s="6">
        <v>75233</v>
      </c>
      <c r="E32" t="s">
        <v>301</v>
      </c>
      <c r="F32" t="s">
        <v>22</v>
      </c>
      <c r="G32">
        <v>3</v>
      </c>
      <c r="H32" t="s">
        <v>28</v>
      </c>
      <c r="I32" t="s">
        <v>31</v>
      </c>
      <c r="K32" s="7">
        <v>44624</v>
      </c>
      <c r="L32" t="s">
        <v>20</v>
      </c>
      <c r="Q32" s="7">
        <v>44624</v>
      </c>
      <c r="R32" s="7">
        <f>IF(EDATE(March[[#This Row],[Closed Date]],1)=31,"",EDATE(March[[#This Row],[Closed Date]],1))</f>
        <v>44655</v>
      </c>
      <c r="S32" t="s">
        <v>20</v>
      </c>
    </row>
    <row r="33" spans="1:19" x14ac:dyDescent="0.25">
      <c r="A33" t="s">
        <v>220</v>
      </c>
      <c r="B33" s="6">
        <v>75220</v>
      </c>
      <c r="E33" t="s">
        <v>285</v>
      </c>
      <c r="F33" t="s">
        <v>22</v>
      </c>
      <c r="G33">
        <v>4</v>
      </c>
      <c r="H33" t="s">
        <v>30</v>
      </c>
      <c r="I33" t="s">
        <v>35</v>
      </c>
      <c r="K33" s="7">
        <v>44624</v>
      </c>
      <c r="L33" t="s">
        <v>20</v>
      </c>
      <c r="M33">
        <v>35</v>
      </c>
      <c r="N33" t="s">
        <v>48</v>
      </c>
      <c r="O33">
        <v>7</v>
      </c>
      <c r="P33">
        <v>400</v>
      </c>
      <c r="Q33" s="7">
        <v>44636</v>
      </c>
      <c r="R33" s="7">
        <f>IF(EDATE(March[[#This Row],[Closed Date]],1)=31,"",EDATE(March[[#This Row],[Closed Date]],1))</f>
        <v>44667</v>
      </c>
      <c r="S33" t="s">
        <v>20</v>
      </c>
    </row>
    <row r="34" spans="1:19" x14ac:dyDescent="0.25">
      <c r="A34" s="13" t="s">
        <v>79</v>
      </c>
      <c r="B34" s="6">
        <v>75237</v>
      </c>
      <c r="E34" t="s">
        <v>276</v>
      </c>
      <c r="F34" t="s">
        <v>22</v>
      </c>
      <c r="G34">
        <v>5</v>
      </c>
      <c r="H34" t="s">
        <v>28</v>
      </c>
      <c r="I34" t="s">
        <v>31</v>
      </c>
      <c r="J34" t="s">
        <v>41</v>
      </c>
      <c r="K34" s="7">
        <v>44625</v>
      </c>
      <c r="L34" t="s">
        <v>20</v>
      </c>
      <c r="Q34" s="7">
        <v>44625</v>
      </c>
      <c r="R34" s="7">
        <f>IF(EDATE(March[[#This Row],[Closed Date]],1)=31,"",EDATE(March[[#This Row],[Closed Date]],1))</f>
        <v>44656</v>
      </c>
      <c r="S34" t="s">
        <v>20</v>
      </c>
    </row>
    <row r="35" spans="1:19" x14ac:dyDescent="0.25">
      <c r="A35" t="s">
        <v>239</v>
      </c>
      <c r="B35" s="6">
        <v>75287</v>
      </c>
      <c r="E35" t="s">
        <v>287</v>
      </c>
      <c r="F35" t="s">
        <v>23</v>
      </c>
      <c r="G35">
        <v>5</v>
      </c>
      <c r="H35" t="s">
        <v>28</v>
      </c>
      <c r="I35" t="s">
        <v>33</v>
      </c>
      <c r="J35" t="s">
        <v>42</v>
      </c>
      <c r="K35" s="7">
        <v>44625</v>
      </c>
      <c r="L35" t="s">
        <v>20</v>
      </c>
      <c r="M35">
        <v>28</v>
      </c>
      <c r="N35" t="s">
        <v>56</v>
      </c>
      <c r="O35">
        <v>13</v>
      </c>
      <c r="P35">
        <v>300</v>
      </c>
      <c r="Q35" s="7">
        <v>44631</v>
      </c>
      <c r="R35" s="7">
        <f>IF(EDATE(March[[#This Row],[Closed Date]],1)=31,"",EDATE(March[[#This Row],[Closed Date]],1))</f>
        <v>44662</v>
      </c>
      <c r="S35" t="s">
        <v>20</v>
      </c>
    </row>
    <row r="36" spans="1:19" x14ac:dyDescent="0.25">
      <c r="A36" s="13" t="s">
        <v>196</v>
      </c>
      <c r="B36" s="6">
        <v>75220</v>
      </c>
      <c r="E36" t="s">
        <v>319</v>
      </c>
      <c r="F36" t="s">
        <v>23</v>
      </c>
      <c r="G36">
        <v>1</v>
      </c>
      <c r="H36" t="s">
        <v>28</v>
      </c>
      <c r="I36" t="s">
        <v>53</v>
      </c>
      <c r="J36" t="s">
        <v>42</v>
      </c>
      <c r="K36" s="7">
        <v>44625</v>
      </c>
      <c r="L36" t="s">
        <v>20</v>
      </c>
      <c r="M36">
        <v>38</v>
      </c>
      <c r="N36" t="s">
        <v>54</v>
      </c>
      <c r="O36">
        <v>24</v>
      </c>
      <c r="P36">
        <v>65</v>
      </c>
      <c r="Q36" s="7">
        <v>44630</v>
      </c>
      <c r="R36" s="7">
        <f>IF(EDATE(March[[#This Row],[Closed Date]],1)=31,"",EDATE(March[[#This Row],[Closed Date]],1))</f>
        <v>44661</v>
      </c>
      <c r="S36" t="s">
        <v>20</v>
      </c>
    </row>
    <row r="37" spans="1:19" x14ac:dyDescent="0.25">
      <c r="A37" s="13" t="s">
        <v>209</v>
      </c>
      <c r="B37" s="6">
        <v>75227</v>
      </c>
      <c r="E37" t="s">
        <v>295</v>
      </c>
      <c r="F37" t="s">
        <v>26</v>
      </c>
      <c r="G37">
        <v>1</v>
      </c>
      <c r="H37" t="s">
        <v>28</v>
      </c>
      <c r="I37" t="s">
        <v>33</v>
      </c>
      <c r="J37" t="s">
        <v>38</v>
      </c>
      <c r="K37" s="7">
        <v>44625</v>
      </c>
      <c r="L37" t="s">
        <v>20</v>
      </c>
      <c r="M37">
        <v>24</v>
      </c>
      <c r="N37" t="s">
        <v>46</v>
      </c>
      <c r="O37">
        <v>10</v>
      </c>
      <c r="P37">
        <v>125</v>
      </c>
      <c r="Q37" s="7">
        <v>44630</v>
      </c>
      <c r="R37" s="7">
        <f>IF(EDATE(March[[#This Row],[Closed Date]],1)=31,"",EDATE(March[[#This Row],[Closed Date]],1))</f>
        <v>44661</v>
      </c>
      <c r="S37" t="s">
        <v>20</v>
      </c>
    </row>
    <row r="38" spans="1:19" x14ac:dyDescent="0.25">
      <c r="A38" t="s">
        <v>218</v>
      </c>
      <c r="B38" s="6">
        <v>75233</v>
      </c>
      <c r="E38" t="s">
        <v>290</v>
      </c>
      <c r="F38" t="s">
        <v>22</v>
      </c>
      <c r="G38">
        <v>8</v>
      </c>
      <c r="H38" t="s">
        <v>28</v>
      </c>
      <c r="I38" t="s">
        <v>33</v>
      </c>
      <c r="K38" s="7">
        <v>44625</v>
      </c>
      <c r="L38" t="s">
        <v>21</v>
      </c>
      <c r="M38">
        <v>13</v>
      </c>
      <c r="R38" s="7" t="str">
        <f>IF(EDATE(March[[#This Row],[Closed Date]],1)=31,"",EDATE(March[[#This Row],[Closed Date]],1))</f>
        <v/>
      </c>
    </row>
    <row r="39" spans="1:19" x14ac:dyDescent="0.25">
      <c r="A39" t="s">
        <v>131</v>
      </c>
      <c r="B39" s="6">
        <v>75212</v>
      </c>
      <c r="E39" t="s">
        <v>300</v>
      </c>
      <c r="F39" t="s">
        <v>23</v>
      </c>
      <c r="G39">
        <v>6</v>
      </c>
      <c r="H39" t="s">
        <v>28</v>
      </c>
      <c r="I39" t="s">
        <v>33</v>
      </c>
      <c r="K39" s="7">
        <v>44625</v>
      </c>
      <c r="L39" t="s">
        <v>21</v>
      </c>
      <c r="M39">
        <v>19</v>
      </c>
      <c r="R39" s="7" t="str">
        <f>IF(EDATE(March[[#This Row],[Closed Date]],1)=31,"",EDATE(March[[#This Row],[Closed Date]],1))</f>
        <v/>
      </c>
    </row>
    <row r="40" spans="1:19" x14ac:dyDescent="0.25">
      <c r="A40" t="s">
        <v>171</v>
      </c>
      <c r="B40" s="6">
        <v>75244</v>
      </c>
      <c r="E40" t="s">
        <v>302</v>
      </c>
      <c r="F40" t="s">
        <v>22</v>
      </c>
      <c r="G40">
        <v>1</v>
      </c>
      <c r="H40" t="s">
        <v>28</v>
      </c>
      <c r="I40" t="s">
        <v>33</v>
      </c>
      <c r="K40" s="7">
        <v>44625</v>
      </c>
      <c r="L40" t="s">
        <v>21</v>
      </c>
      <c r="M40">
        <v>19</v>
      </c>
      <c r="R40" s="7" t="str">
        <f>IF(EDATE(March[[#This Row],[Closed Date]],1)=31,"",EDATE(March[[#This Row],[Closed Date]],1))</f>
        <v/>
      </c>
    </row>
    <row r="41" spans="1:19" x14ac:dyDescent="0.25">
      <c r="A41" t="s">
        <v>123</v>
      </c>
      <c r="B41" s="6">
        <v>75080</v>
      </c>
      <c r="E41" t="s">
        <v>303</v>
      </c>
      <c r="F41" t="s">
        <v>22</v>
      </c>
      <c r="G41">
        <v>2</v>
      </c>
      <c r="H41" t="s">
        <v>28</v>
      </c>
      <c r="I41" t="s">
        <v>33</v>
      </c>
      <c r="K41" s="7">
        <v>44625</v>
      </c>
      <c r="L41" t="s">
        <v>21</v>
      </c>
      <c r="M41">
        <v>23</v>
      </c>
      <c r="R41" s="7" t="str">
        <f>IF(EDATE(March[[#This Row],[Closed Date]],1)=31,"",EDATE(March[[#This Row],[Closed Date]],1))</f>
        <v/>
      </c>
    </row>
    <row r="42" spans="1:19" x14ac:dyDescent="0.25">
      <c r="A42" t="s">
        <v>164</v>
      </c>
      <c r="B42" s="6">
        <v>75235</v>
      </c>
      <c r="E42" t="s">
        <v>282</v>
      </c>
      <c r="F42" t="s">
        <v>23</v>
      </c>
      <c r="G42">
        <v>3</v>
      </c>
      <c r="H42" t="s">
        <v>28</v>
      </c>
      <c r="I42" t="s">
        <v>33</v>
      </c>
      <c r="K42" s="7">
        <v>44625</v>
      </c>
      <c r="L42" t="s">
        <v>21</v>
      </c>
      <c r="M42">
        <v>8</v>
      </c>
      <c r="R42" s="7" t="str">
        <f>IF(EDATE(March[[#This Row],[Closed Date]],1)=31,"",EDATE(March[[#This Row],[Closed Date]],1))</f>
        <v/>
      </c>
    </row>
    <row r="43" spans="1:19" x14ac:dyDescent="0.25">
      <c r="A43" t="s">
        <v>111</v>
      </c>
      <c r="B43" s="6">
        <v>75236</v>
      </c>
      <c r="E43" t="s">
        <v>287</v>
      </c>
      <c r="F43" t="s">
        <v>22</v>
      </c>
      <c r="G43">
        <v>5</v>
      </c>
      <c r="H43" t="s">
        <v>28</v>
      </c>
      <c r="I43" t="s">
        <v>33</v>
      </c>
      <c r="K43" s="7">
        <v>44625</v>
      </c>
      <c r="L43" t="s">
        <v>21</v>
      </c>
      <c r="M43">
        <v>19</v>
      </c>
      <c r="R43" s="7" t="str">
        <f>IF(EDATE(March[[#This Row],[Closed Date]],1)=31,"",EDATE(March[[#This Row],[Closed Date]],1))</f>
        <v/>
      </c>
    </row>
    <row r="44" spans="1:19" x14ac:dyDescent="0.25">
      <c r="A44" s="6" t="s">
        <v>184</v>
      </c>
      <c r="B44" s="13">
        <v>75214</v>
      </c>
      <c r="E44" t="s">
        <v>284</v>
      </c>
      <c r="F44" t="s">
        <v>22</v>
      </c>
      <c r="G44">
        <v>4</v>
      </c>
      <c r="H44" t="s">
        <v>30</v>
      </c>
      <c r="I44" t="s">
        <v>35</v>
      </c>
      <c r="K44" s="7">
        <v>44625</v>
      </c>
      <c r="L44" t="s">
        <v>21</v>
      </c>
      <c r="M44">
        <v>29</v>
      </c>
      <c r="R44" s="7" t="str">
        <f>IF(EDATE(March[[#This Row],[Closed Date]],1)=31,"",EDATE(March[[#This Row],[Closed Date]],1))</f>
        <v/>
      </c>
    </row>
    <row r="45" spans="1:19" x14ac:dyDescent="0.25">
      <c r="A45" s="6" t="s">
        <v>112</v>
      </c>
      <c r="B45" s="13">
        <v>75224</v>
      </c>
      <c r="E45" t="s">
        <v>291</v>
      </c>
      <c r="F45" t="s">
        <v>23</v>
      </c>
      <c r="G45">
        <v>9</v>
      </c>
      <c r="H45" t="s">
        <v>28</v>
      </c>
      <c r="I45" t="s">
        <v>53</v>
      </c>
      <c r="K45" s="7">
        <v>44625</v>
      </c>
      <c r="L45" t="s">
        <v>21</v>
      </c>
      <c r="M45">
        <v>21</v>
      </c>
      <c r="R45" s="7" t="str">
        <f>IF(EDATE(March[[#This Row],[Closed Date]],1)=31,"",EDATE(March[[#This Row],[Closed Date]],1))</f>
        <v/>
      </c>
    </row>
    <row r="46" spans="1:19" x14ac:dyDescent="0.25">
      <c r="A46" s="6" t="s">
        <v>219</v>
      </c>
      <c r="B46" s="13">
        <v>75219</v>
      </c>
      <c r="E46" t="s">
        <v>294</v>
      </c>
      <c r="F46" t="s">
        <v>22</v>
      </c>
      <c r="G46">
        <v>3</v>
      </c>
      <c r="H46" t="s">
        <v>28</v>
      </c>
      <c r="I46" t="s">
        <v>31</v>
      </c>
      <c r="J46" t="s">
        <v>41</v>
      </c>
      <c r="K46" s="7">
        <v>44626</v>
      </c>
      <c r="L46" t="s">
        <v>20</v>
      </c>
      <c r="Q46" s="7">
        <v>44626</v>
      </c>
      <c r="R46" s="7">
        <f>IF(EDATE(March[[#This Row],[Closed Date]],1)=31,"",EDATE(March[[#This Row],[Closed Date]],1))</f>
        <v>44657</v>
      </c>
      <c r="S46" t="s">
        <v>20</v>
      </c>
    </row>
    <row r="47" spans="1:19" x14ac:dyDescent="0.25">
      <c r="A47" s="6" t="s">
        <v>114</v>
      </c>
      <c r="B47">
        <v>75249</v>
      </c>
      <c r="E47" t="s">
        <v>294</v>
      </c>
      <c r="F47" t="s">
        <v>22</v>
      </c>
      <c r="G47">
        <v>0.25</v>
      </c>
      <c r="H47" t="s">
        <v>28</v>
      </c>
      <c r="I47" t="s">
        <v>33</v>
      </c>
      <c r="J47" t="s">
        <v>38</v>
      </c>
      <c r="K47" s="7">
        <v>44626</v>
      </c>
      <c r="L47" t="s">
        <v>20</v>
      </c>
      <c r="M47">
        <v>29</v>
      </c>
      <c r="N47" t="s">
        <v>55</v>
      </c>
      <c r="O47">
        <v>17</v>
      </c>
      <c r="P47">
        <v>75</v>
      </c>
      <c r="Q47" s="7">
        <v>44633</v>
      </c>
      <c r="R47" s="7">
        <f>IF(EDATE(March[[#This Row],[Closed Date]],1)=31,"",EDATE(March[[#This Row],[Closed Date]],1))</f>
        <v>44664</v>
      </c>
      <c r="S47" t="s">
        <v>20</v>
      </c>
    </row>
    <row r="48" spans="1:19" x14ac:dyDescent="0.25">
      <c r="A48" s="6" t="s">
        <v>57</v>
      </c>
      <c r="B48">
        <v>75218</v>
      </c>
      <c r="E48" t="s">
        <v>288</v>
      </c>
      <c r="F48" t="s">
        <v>22</v>
      </c>
      <c r="G48">
        <v>7</v>
      </c>
      <c r="H48" t="s">
        <v>28</v>
      </c>
      <c r="I48" t="s">
        <v>31</v>
      </c>
      <c r="J48" t="s">
        <v>38</v>
      </c>
      <c r="K48" s="7">
        <v>44626</v>
      </c>
      <c r="L48" t="s">
        <v>20</v>
      </c>
      <c r="Q48" s="7">
        <v>44626</v>
      </c>
      <c r="R48" s="7">
        <f>IF(EDATE(March[[#This Row],[Closed Date]],1)=31,"",EDATE(March[[#This Row],[Closed Date]],1))</f>
        <v>44657</v>
      </c>
      <c r="S48" t="s">
        <v>20</v>
      </c>
    </row>
    <row r="49" spans="1:19" x14ac:dyDescent="0.25">
      <c r="A49" s="6" t="s">
        <v>127</v>
      </c>
      <c r="B49" s="13">
        <v>75244</v>
      </c>
      <c r="E49" t="s">
        <v>304</v>
      </c>
      <c r="F49" t="s">
        <v>23</v>
      </c>
      <c r="G49">
        <v>1</v>
      </c>
      <c r="H49" t="s">
        <v>28</v>
      </c>
      <c r="I49" t="s">
        <v>33</v>
      </c>
      <c r="K49" s="7">
        <v>44626</v>
      </c>
      <c r="L49" t="s">
        <v>21</v>
      </c>
      <c r="M49">
        <v>14</v>
      </c>
      <c r="R49" s="7" t="str">
        <f>IF(EDATE(March[[#This Row],[Closed Date]],1)=31,"",EDATE(March[[#This Row],[Closed Date]],1))</f>
        <v/>
      </c>
    </row>
    <row r="50" spans="1:19" x14ac:dyDescent="0.25">
      <c r="A50" s="6" t="s">
        <v>115</v>
      </c>
      <c r="B50" s="13">
        <v>75253</v>
      </c>
      <c r="E50" t="s">
        <v>286</v>
      </c>
      <c r="F50" t="s">
        <v>22</v>
      </c>
      <c r="G50">
        <v>0.75</v>
      </c>
      <c r="H50" t="s">
        <v>28</v>
      </c>
      <c r="I50" t="s">
        <v>33</v>
      </c>
      <c r="K50" s="7">
        <v>44626</v>
      </c>
      <c r="L50" t="s">
        <v>21</v>
      </c>
      <c r="M50">
        <v>19</v>
      </c>
      <c r="R50" s="7" t="str">
        <f>IF(EDATE(March[[#This Row],[Closed Date]],1)=31,"",EDATE(March[[#This Row],[Closed Date]],1))</f>
        <v/>
      </c>
    </row>
    <row r="51" spans="1:19" x14ac:dyDescent="0.25">
      <c r="A51" s="6" t="s">
        <v>180</v>
      </c>
      <c r="B51" s="13">
        <v>75215</v>
      </c>
      <c r="E51" t="s">
        <v>265</v>
      </c>
      <c r="F51" t="s">
        <v>22</v>
      </c>
      <c r="G51">
        <v>2</v>
      </c>
      <c r="H51" t="s">
        <v>32</v>
      </c>
      <c r="I51" t="s">
        <v>34</v>
      </c>
      <c r="K51" s="7">
        <v>44626</v>
      </c>
      <c r="L51" t="s">
        <v>21</v>
      </c>
      <c r="R51" s="7" t="str">
        <f>IF(EDATE(March[[#This Row],[Closed Date]],1)=31,"",EDATE(March[[#This Row],[Closed Date]],1))</f>
        <v/>
      </c>
    </row>
    <row r="52" spans="1:19" x14ac:dyDescent="0.25">
      <c r="A52" s="6" t="s">
        <v>158</v>
      </c>
      <c r="B52" s="13">
        <v>75220</v>
      </c>
      <c r="E52" t="s">
        <v>307</v>
      </c>
      <c r="F52" t="s">
        <v>22</v>
      </c>
      <c r="G52">
        <v>5</v>
      </c>
      <c r="H52" t="s">
        <v>30</v>
      </c>
      <c r="I52" t="s">
        <v>35</v>
      </c>
      <c r="K52" s="7">
        <v>44626</v>
      </c>
      <c r="L52" t="s">
        <v>21</v>
      </c>
      <c r="M52">
        <v>33</v>
      </c>
      <c r="R52" s="7" t="str">
        <f>IF(EDATE(March[[#This Row],[Closed Date]],1)=31,"",EDATE(March[[#This Row],[Closed Date]],1))</f>
        <v/>
      </c>
    </row>
    <row r="53" spans="1:19" x14ac:dyDescent="0.25">
      <c r="A53" s="6" t="s">
        <v>152</v>
      </c>
      <c r="B53" s="13">
        <v>75223</v>
      </c>
      <c r="E53" t="s">
        <v>285</v>
      </c>
      <c r="F53" t="s">
        <v>22</v>
      </c>
      <c r="G53">
        <v>3</v>
      </c>
      <c r="H53" t="s">
        <v>28</v>
      </c>
      <c r="I53" t="s">
        <v>53</v>
      </c>
      <c r="K53" s="7">
        <v>44626</v>
      </c>
      <c r="L53" t="s">
        <v>21</v>
      </c>
      <c r="M53">
        <v>18</v>
      </c>
      <c r="R53" s="7" t="str">
        <f>IF(EDATE(March[[#This Row],[Closed Date]],1)=31,"",EDATE(March[[#This Row],[Closed Date]],1))</f>
        <v/>
      </c>
    </row>
    <row r="54" spans="1:19" x14ac:dyDescent="0.25">
      <c r="A54" s="6" t="s">
        <v>188</v>
      </c>
      <c r="B54" s="13">
        <v>75203</v>
      </c>
      <c r="E54" t="s">
        <v>267</v>
      </c>
      <c r="F54" t="s">
        <v>23</v>
      </c>
      <c r="G54">
        <v>5</v>
      </c>
      <c r="H54" t="s">
        <v>30</v>
      </c>
      <c r="I54" t="s">
        <v>31</v>
      </c>
      <c r="K54" s="7">
        <v>44626</v>
      </c>
      <c r="L54" t="s">
        <v>20</v>
      </c>
      <c r="Q54" s="7">
        <v>44627</v>
      </c>
      <c r="R54" s="7">
        <f>IF(EDATE(March[[#This Row],[Closed Date]],1)=31,"",EDATE(March[[#This Row],[Closed Date]],1))</f>
        <v>44658</v>
      </c>
      <c r="S54" t="s">
        <v>20</v>
      </c>
    </row>
    <row r="55" spans="1:19" x14ac:dyDescent="0.25">
      <c r="A55" s="6" t="s">
        <v>164</v>
      </c>
      <c r="B55" s="13">
        <v>75220</v>
      </c>
      <c r="E55" t="s">
        <v>271</v>
      </c>
      <c r="F55" t="s">
        <v>23</v>
      </c>
      <c r="G55">
        <v>8</v>
      </c>
      <c r="H55" t="s">
        <v>30</v>
      </c>
      <c r="I55" t="s">
        <v>31</v>
      </c>
      <c r="K55" s="7">
        <v>44626</v>
      </c>
      <c r="L55" t="s">
        <v>20</v>
      </c>
      <c r="Q55" s="7">
        <v>44626</v>
      </c>
      <c r="R55" s="7">
        <f>IF(EDATE(March[[#This Row],[Closed Date]],1)=31,"",EDATE(March[[#This Row],[Closed Date]],1))</f>
        <v>44657</v>
      </c>
      <c r="S55" t="s">
        <v>20</v>
      </c>
    </row>
    <row r="56" spans="1:19" x14ac:dyDescent="0.25">
      <c r="A56" s="6" t="s">
        <v>135</v>
      </c>
      <c r="B56" s="13">
        <v>75231</v>
      </c>
      <c r="E56" t="s">
        <v>285</v>
      </c>
      <c r="F56" t="s">
        <v>22</v>
      </c>
      <c r="G56">
        <v>9</v>
      </c>
      <c r="H56" t="s">
        <v>28</v>
      </c>
      <c r="I56" t="s">
        <v>31</v>
      </c>
      <c r="K56" s="7">
        <v>44626</v>
      </c>
      <c r="L56" t="s">
        <v>20</v>
      </c>
      <c r="Q56" s="7">
        <v>44626</v>
      </c>
      <c r="R56" s="7">
        <f>IF(EDATE(March[[#This Row],[Closed Date]],1)=31,"",EDATE(March[[#This Row],[Closed Date]],1))</f>
        <v>44657</v>
      </c>
      <c r="S56" t="s">
        <v>20</v>
      </c>
    </row>
    <row r="57" spans="1:19" x14ac:dyDescent="0.25">
      <c r="A57" s="6" t="s">
        <v>68</v>
      </c>
      <c r="B57" s="13">
        <v>75223</v>
      </c>
      <c r="E57" t="s">
        <v>290</v>
      </c>
      <c r="F57" t="s">
        <v>22</v>
      </c>
      <c r="G57">
        <v>2</v>
      </c>
      <c r="H57" t="s">
        <v>28</v>
      </c>
      <c r="I57" t="s">
        <v>31</v>
      </c>
      <c r="K57" s="7">
        <v>44626</v>
      </c>
      <c r="L57" t="s">
        <v>20</v>
      </c>
      <c r="Q57" s="7">
        <v>44626</v>
      </c>
      <c r="R57" s="7">
        <f>IF(EDATE(March[[#This Row],[Closed Date]],1)=31,"",EDATE(March[[#This Row],[Closed Date]],1))</f>
        <v>44657</v>
      </c>
      <c r="S57" t="s">
        <v>20</v>
      </c>
    </row>
    <row r="58" spans="1:19" x14ac:dyDescent="0.25">
      <c r="A58" s="6" t="s">
        <v>134</v>
      </c>
      <c r="B58" s="13">
        <v>75231</v>
      </c>
      <c r="E58" t="s">
        <v>287</v>
      </c>
      <c r="F58" t="s">
        <v>22</v>
      </c>
      <c r="G58">
        <v>4</v>
      </c>
      <c r="H58" t="s">
        <v>32</v>
      </c>
      <c r="I58" t="s">
        <v>31</v>
      </c>
      <c r="J58" t="s">
        <v>52</v>
      </c>
      <c r="K58" s="7">
        <v>44627</v>
      </c>
      <c r="L58" t="s">
        <v>20</v>
      </c>
      <c r="N58" t="s">
        <v>47</v>
      </c>
      <c r="Q58" s="7">
        <v>44627</v>
      </c>
      <c r="R58" s="7">
        <f>IF(EDATE(March[[#This Row],[Closed Date]],1)=31,"",EDATE(March[[#This Row],[Closed Date]],1))</f>
        <v>44658</v>
      </c>
      <c r="S58" t="s">
        <v>20</v>
      </c>
    </row>
    <row r="59" spans="1:19" x14ac:dyDescent="0.25">
      <c r="A59" s="6" t="s">
        <v>206</v>
      </c>
      <c r="B59" s="13">
        <v>75229</v>
      </c>
      <c r="E59" t="s">
        <v>291</v>
      </c>
      <c r="F59" t="s">
        <v>22</v>
      </c>
      <c r="G59">
        <v>5</v>
      </c>
      <c r="H59" t="s">
        <v>28</v>
      </c>
      <c r="I59" t="s">
        <v>33</v>
      </c>
      <c r="J59" t="s">
        <v>39</v>
      </c>
      <c r="K59" s="7">
        <v>44627</v>
      </c>
      <c r="L59" t="s">
        <v>20</v>
      </c>
      <c r="M59">
        <v>31</v>
      </c>
      <c r="N59" t="s">
        <v>320</v>
      </c>
      <c r="O59">
        <v>11</v>
      </c>
      <c r="P59">
        <v>400</v>
      </c>
      <c r="Q59" s="7">
        <v>44633</v>
      </c>
      <c r="R59" s="7">
        <f>IF(EDATE(March[[#This Row],[Closed Date]],1)=31,"",EDATE(March[[#This Row],[Closed Date]],1))</f>
        <v>44664</v>
      </c>
      <c r="S59" t="s">
        <v>20</v>
      </c>
    </row>
    <row r="60" spans="1:19" x14ac:dyDescent="0.25">
      <c r="A60" s="6" t="s">
        <v>204</v>
      </c>
      <c r="B60" s="13">
        <v>75211</v>
      </c>
      <c r="E60" t="s">
        <v>271</v>
      </c>
      <c r="F60" t="s">
        <v>22</v>
      </c>
      <c r="G60">
        <v>2</v>
      </c>
      <c r="H60" t="s">
        <v>28</v>
      </c>
      <c r="I60" t="s">
        <v>33</v>
      </c>
      <c r="J60" t="s">
        <v>39</v>
      </c>
      <c r="K60" s="7">
        <v>44627</v>
      </c>
      <c r="L60" t="s">
        <v>20</v>
      </c>
      <c r="M60">
        <v>27</v>
      </c>
      <c r="N60" t="s">
        <v>320</v>
      </c>
      <c r="O60">
        <v>12</v>
      </c>
      <c r="P60">
        <v>450</v>
      </c>
      <c r="Q60" s="7">
        <v>44634</v>
      </c>
      <c r="R60" s="7">
        <f>IF(EDATE(March[[#This Row],[Closed Date]],1)=31,"",EDATE(March[[#This Row],[Closed Date]],1))</f>
        <v>44665</v>
      </c>
      <c r="S60" t="s">
        <v>20</v>
      </c>
    </row>
    <row r="61" spans="1:19" x14ac:dyDescent="0.25">
      <c r="A61" s="6" t="s">
        <v>239</v>
      </c>
      <c r="B61" s="13">
        <v>75236</v>
      </c>
      <c r="E61" t="s">
        <v>309</v>
      </c>
      <c r="F61" t="s">
        <v>23</v>
      </c>
      <c r="G61">
        <v>2</v>
      </c>
      <c r="H61" t="s">
        <v>28</v>
      </c>
      <c r="I61" t="s">
        <v>33</v>
      </c>
      <c r="K61" s="7">
        <v>44627</v>
      </c>
      <c r="L61" t="s">
        <v>21</v>
      </c>
      <c r="M61">
        <v>21</v>
      </c>
      <c r="R61" s="7" t="str">
        <f>IF(EDATE(March[[#This Row],[Closed Date]],1)=31,"",EDATE(March[[#This Row],[Closed Date]],1))</f>
        <v/>
      </c>
    </row>
    <row r="62" spans="1:19" x14ac:dyDescent="0.25">
      <c r="A62" s="6" t="s">
        <v>244</v>
      </c>
      <c r="B62" s="13">
        <v>75206</v>
      </c>
      <c r="E62" t="s">
        <v>276</v>
      </c>
      <c r="F62" t="s">
        <v>23</v>
      </c>
      <c r="G62">
        <v>4</v>
      </c>
      <c r="H62" t="s">
        <v>30</v>
      </c>
      <c r="I62" t="s">
        <v>34</v>
      </c>
      <c r="K62" s="7">
        <v>44627</v>
      </c>
      <c r="L62" t="s">
        <v>21</v>
      </c>
      <c r="N62" t="s">
        <v>51</v>
      </c>
      <c r="R62" s="7" t="str">
        <f>IF(EDATE(March[[#This Row],[Closed Date]],1)=31,"",EDATE(March[[#This Row],[Closed Date]],1))</f>
        <v/>
      </c>
    </row>
    <row r="63" spans="1:19" x14ac:dyDescent="0.25">
      <c r="A63" s="6" t="s">
        <v>214</v>
      </c>
      <c r="B63" s="13">
        <v>75254</v>
      </c>
      <c r="E63" t="s">
        <v>308</v>
      </c>
      <c r="F63" t="s">
        <v>22</v>
      </c>
      <c r="G63">
        <v>3</v>
      </c>
      <c r="H63" t="s">
        <v>28</v>
      </c>
      <c r="I63" t="s">
        <v>53</v>
      </c>
      <c r="K63" s="7">
        <v>44627</v>
      </c>
      <c r="L63" t="s">
        <v>21</v>
      </c>
      <c r="M63">
        <v>26</v>
      </c>
      <c r="R63" s="7" t="str">
        <f>IF(EDATE(March[[#This Row],[Closed Date]],1)=31,"",EDATE(March[[#This Row],[Closed Date]],1))</f>
        <v/>
      </c>
    </row>
    <row r="64" spans="1:19" x14ac:dyDescent="0.25">
      <c r="A64" s="6" t="s">
        <v>169</v>
      </c>
      <c r="B64" s="13">
        <v>75206</v>
      </c>
      <c r="E64" t="s">
        <v>288</v>
      </c>
      <c r="F64" t="s">
        <v>22</v>
      </c>
      <c r="G64">
        <v>2</v>
      </c>
      <c r="H64" t="s">
        <v>28</v>
      </c>
      <c r="I64" t="s">
        <v>53</v>
      </c>
      <c r="K64" s="7">
        <v>44627</v>
      </c>
      <c r="L64" t="s">
        <v>21</v>
      </c>
      <c r="M64">
        <v>25</v>
      </c>
      <c r="R64" s="7" t="str">
        <f>IF(EDATE(March[[#This Row],[Closed Date]],1)=31,"",EDATE(March[[#This Row],[Closed Date]],1))</f>
        <v/>
      </c>
    </row>
    <row r="65" spans="1:19" x14ac:dyDescent="0.25">
      <c r="A65" s="6" t="s">
        <v>145</v>
      </c>
      <c r="B65" s="13">
        <v>75226</v>
      </c>
      <c r="E65" t="s">
        <v>277</v>
      </c>
      <c r="F65" t="s">
        <v>22</v>
      </c>
      <c r="G65">
        <v>1</v>
      </c>
      <c r="H65" t="s">
        <v>28</v>
      </c>
      <c r="I65" t="s">
        <v>53</v>
      </c>
      <c r="K65" s="7">
        <v>44627</v>
      </c>
      <c r="L65" t="s">
        <v>21</v>
      </c>
      <c r="M65">
        <v>23</v>
      </c>
      <c r="R65" s="7" t="str">
        <f>IF(EDATE(March[[#This Row],[Closed Date]],1)=31,"",EDATE(March[[#This Row],[Closed Date]],1))</f>
        <v/>
      </c>
    </row>
    <row r="66" spans="1:19" x14ac:dyDescent="0.25">
      <c r="A66" s="6" t="s">
        <v>197</v>
      </c>
      <c r="B66" s="13">
        <v>75208</v>
      </c>
      <c r="E66" t="s">
        <v>312</v>
      </c>
      <c r="F66" t="s">
        <v>22</v>
      </c>
      <c r="G66">
        <v>5</v>
      </c>
      <c r="H66" t="s">
        <v>28</v>
      </c>
      <c r="I66" t="s">
        <v>33</v>
      </c>
      <c r="K66" s="7">
        <v>44628</v>
      </c>
      <c r="L66" t="s">
        <v>21</v>
      </c>
      <c r="M66">
        <v>23</v>
      </c>
      <c r="R66" s="7" t="str">
        <f>IF(EDATE(March[[#This Row],[Closed Date]],1)=31,"",EDATE(March[[#This Row],[Closed Date]],1))</f>
        <v/>
      </c>
    </row>
    <row r="67" spans="1:19" x14ac:dyDescent="0.25">
      <c r="A67" s="6" t="s">
        <v>195</v>
      </c>
      <c r="B67" s="13">
        <v>75236</v>
      </c>
      <c r="E67" t="s">
        <v>289</v>
      </c>
      <c r="F67" t="s">
        <v>23</v>
      </c>
      <c r="G67">
        <v>1</v>
      </c>
      <c r="H67" t="s">
        <v>28</v>
      </c>
      <c r="I67" t="s">
        <v>33</v>
      </c>
      <c r="K67" s="7">
        <v>44628</v>
      </c>
      <c r="L67" t="s">
        <v>21</v>
      </c>
      <c r="M67">
        <v>15</v>
      </c>
      <c r="R67" s="7" t="str">
        <f>IF(EDATE(March[[#This Row],[Closed Date]],1)=31,"",EDATE(March[[#This Row],[Closed Date]],1))</f>
        <v/>
      </c>
    </row>
    <row r="68" spans="1:19" x14ac:dyDescent="0.25">
      <c r="A68" s="6" t="s">
        <v>63</v>
      </c>
      <c r="B68" s="13">
        <v>75229</v>
      </c>
      <c r="E68" t="s">
        <v>267</v>
      </c>
      <c r="F68" t="s">
        <v>23</v>
      </c>
      <c r="G68">
        <v>11</v>
      </c>
      <c r="H68" t="s">
        <v>28</v>
      </c>
      <c r="I68" t="s">
        <v>33</v>
      </c>
      <c r="K68" s="7">
        <v>44628</v>
      </c>
      <c r="L68" t="s">
        <v>21</v>
      </c>
      <c r="M68">
        <v>23</v>
      </c>
      <c r="R68" s="7" t="str">
        <f>IF(EDATE(March[[#This Row],[Closed Date]],1)=31,"",EDATE(March[[#This Row],[Closed Date]],1))</f>
        <v/>
      </c>
    </row>
    <row r="69" spans="1:19" x14ac:dyDescent="0.25">
      <c r="A69" s="6" t="s">
        <v>211</v>
      </c>
      <c r="B69" s="13">
        <v>75229</v>
      </c>
      <c r="E69" t="s">
        <v>288</v>
      </c>
      <c r="F69" t="s">
        <v>23</v>
      </c>
      <c r="G69">
        <v>8</v>
      </c>
      <c r="H69" t="s">
        <v>28</v>
      </c>
      <c r="I69" t="s">
        <v>31</v>
      </c>
      <c r="K69" s="7">
        <v>44628</v>
      </c>
      <c r="L69" t="s">
        <v>20</v>
      </c>
      <c r="Q69" s="7">
        <v>44628</v>
      </c>
      <c r="R69" s="7">
        <f>IF(EDATE(March[[#This Row],[Closed Date]],1)=31,"",EDATE(March[[#This Row],[Closed Date]],1))</f>
        <v>44659</v>
      </c>
      <c r="S69" t="s">
        <v>20</v>
      </c>
    </row>
    <row r="70" spans="1:19" x14ac:dyDescent="0.25">
      <c r="A70" s="6" t="s">
        <v>190</v>
      </c>
      <c r="B70" s="13">
        <v>75249</v>
      </c>
      <c r="E70" t="s">
        <v>284</v>
      </c>
      <c r="F70" t="s">
        <v>22</v>
      </c>
      <c r="G70">
        <v>6</v>
      </c>
      <c r="H70" t="s">
        <v>32</v>
      </c>
      <c r="I70" t="s">
        <v>34</v>
      </c>
      <c r="J70" t="s">
        <v>52</v>
      </c>
      <c r="K70" s="7">
        <v>44629</v>
      </c>
      <c r="L70" t="s">
        <v>21</v>
      </c>
      <c r="N70" t="s">
        <v>47</v>
      </c>
      <c r="R70" s="7" t="str">
        <f>IF(EDATE(March[[#This Row],[Closed Date]],1)=31,"",EDATE(March[[#This Row],[Closed Date]],1))</f>
        <v/>
      </c>
    </row>
    <row r="71" spans="1:19" x14ac:dyDescent="0.25">
      <c r="A71" s="6" t="s">
        <v>101</v>
      </c>
      <c r="B71" s="13">
        <v>75238</v>
      </c>
      <c r="E71" t="s">
        <v>268</v>
      </c>
      <c r="F71" t="s">
        <v>22</v>
      </c>
      <c r="G71">
        <v>8</v>
      </c>
      <c r="H71" t="s">
        <v>28</v>
      </c>
      <c r="I71" t="s">
        <v>33</v>
      </c>
      <c r="J71" t="s">
        <v>42</v>
      </c>
      <c r="K71" s="7">
        <v>44629</v>
      </c>
      <c r="L71" t="s">
        <v>20</v>
      </c>
      <c r="M71">
        <v>28</v>
      </c>
      <c r="N71" t="s">
        <v>45</v>
      </c>
      <c r="O71">
        <v>10</v>
      </c>
      <c r="P71">
        <v>300</v>
      </c>
      <c r="Q71" s="7">
        <v>44635</v>
      </c>
      <c r="R71" s="7">
        <f>IF(EDATE(March[[#This Row],[Closed Date]],1)=31,"",EDATE(March[[#This Row],[Closed Date]],1))</f>
        <v>44666</v>
      </c>
      <c r="S71" t="s">
        <v>20</v>
      </c>
    </row>
    <row r="72" spans="1:19" x14ac:dyDescent="0.25">
      <c r="A72" s="6" t="s">
        <v>234</v>
      </c>
      <c r="B72" s="13">
        <v>75233</v>
      </c>
      <c r="E72" t="s">
        <v>272</v>
      </c>
      <c r="F72" t="s">
        <v>22</v>
      </c>
      <c r="G72">
        <v>6</v>
      </c>
      <c r="H72" t="s">
        <v>28</v>
      </c>
      <c r="I72" t="s">
        <v>33</v>
      </c>
      <c r="J72" t="s">
        <v>40</v>
      </c>
      <c r="K72" s="7">
        <v>44629</v>
      </c>
      <c r="L72" t="s">
        <v>20</v>
      </c>
      <c r="M72">
        <v>35</v>
      </c>
      <c r="N72" t="s">
        <v>46</v>
      </c>
      <c r="O72">
        <v>11</v>
      </c>
      <c r="P72">
        <v>500</v>
      </c>
      <c r="Q72" s="7">
        <v>44635</v>
      </c>
      <c r="R72" s="7">
        <f>IF(EDATE(March[[#This Row],[Closed Date]],1)=31,"",EDATE(March[[#This Row],[Closed Date]],1))</f>
        <v>44666</v>
      </c>
      <c r="S72" t="s">
        <v>20</v>
      </c>
    </row>
    <row r="73" spans="1:19" x14ac:dyDescent="0.25">
      <c r="A73" s="13" t="s">
        <v>136</v>
      </c>
      <c r="B73" s="6">
        <v>75254</v>
      </c>
      <c r="E73" t="s">
        <v>313</v>
      </c>
      <c r="F73" t="s">
        <v>22</v>
      </c>
      <c r="G73">
        <v>1</v>
      </c>
      <c r="H73" t="s">
        <v>28</v>
      </c>
      <c r="I73" t="s">
        <v>33</v>
      </c>
      <c r="K73" s="7">
        <v>44629</v>
      </c>
      <c r="L73" t="s">
        <v>21</v>
      </c>
      <c r="M73">
        <v>8</v>
      </c>
      <c r="R73" s="7" t="str">
        <f>IF(EDATE(March[[#This Row],[Closed Date]],1)=31,"",EDATE(March[[#This Row],[Closed Date]],1))</f>
        <v/>
      </c>
    </row>
    <row r="74" spans="1:19" x14ac:dyDescent="0.25">
      <c r="A74" s="13" t="s">
        <v>188</v>
      </c>
      <c r="B74" s="6">
        <v>75203</v>
      </c>
      <c r="E74" t="s">
        <v>306</v>
      </c>
      <c r="F74" t="s">
        <v>22</v>
      </c>
      <c r="G74">
        <v>7</v>
      </c>
      <c r="H74" t="s">
        <v>32</v>
      </c>
      <c r="I74" t="s">
        <v>33</v>
      </c>
      <c r="K74" s="7">
        <v>44629</v>
      </c>
      <c r="L74" t="s">
        <v>21</v>
      </c>
      <c r="M74">
        <v>11</v>
      </c>
      <c r="R74" s="7" t="str">
        <f>IF(EDATE(March[[#This Row],[Closed Date]],1)=31,"",EDATE(March[[#This Row],[Closed Date]],1))</f>
        <v/>
      </c>
    </row>
    <row r="75" spans="1:19" x14ac:dyDescent="0.25">
      <c r="A75" t="s">
        <v>210</v>
      </c>
      <c r="B75" s="6">
        <v>75232</v>
      </c>
      <c r="E75" t="s">
        <v>279</v>
      </c>
      <c r="F75" t="s">
        <v>22</v>
      </c>
      <c r="G75">
        <v>8</v>
      </c>
      <c r="H75" t="s">
        <v>30</v>
      </c>
      <c r="I75" t="s">
        <v>35</v>
      </c>
      <c r="K75" s="7">
        <v>44629</v>
      </c>
      <c r="L75" t="s">
        <v>21</v>
      </c>
      <c r="M75">
        <v>23</v>
      </c>
      <c r="R75" s="7" t="str">
        <f>IF(EDATE(March[[#This Row],[Closed Date]],1)=31,"",EDATE(March[[#This Row],[Closed Date]],1))</f>
        <v/>
      </c>
    </row>
    <row r="76" spans="1:19" x14ac:dyDescent="0.25">
      <c r="A76" t="s">
        <v>255</v>
      </c>
      <c r="B76" s="6">
        <v>75244</v>
      </c>
      <c r="E76" t="s">
        <v>283</v>
      </c>
      <c r="F76" t="s">
        <v>23</v>
      </c>
      <c r="G76">
        <v>4</v>
      </c>
      <c r="H76" t="s">
        <v>28</v>
      </c>
      <c r="I76" t="s">
        <v>53</v>
      </c>
      <c r="K76" s="7">
        <v>44629</v>
      </c>
      <c r="L76" t="s">
        <v>21</v>
      </c>
      <c r="M76">
        <v>20</v>
      </c>
      <c r="R76" s="7" t="str">
        <f>IF(EDATE(March[[#This Row],[Closed Date]],1)=31,"",EDATE(March[[#This Row],[Closed Date]],1))</f>
        <v/>
      </c>
    </row>
    <row r="77" spans="1:19" x14ac:dyDescent="0.25">
      <c r="A77" t="s">
        <v>142</v>
      </c>
      <c r="B77" s="6">
        <v>75203</v>
      </c>
      <c r="E77" t="s">
        <v>286</v>
      </c>
      <c r="F77" t="s">
        <v>23</v>
      </c>
      <c r="G77">
        <v>4</v>
      </c>
      <c r="H77" t="s">
        <v>28</v>
      </c>
      <c r="I77" t="s">
        <v>53</v>
      </c>
      <c r="K77" s="7">
        <v>44629</v>
      </c>
      <c r="L77" t="s">
        <v>21</v>
      </c>
      <c r="M77">
        <v>23</v>
      </c>
      <c r="R77" s="7" t="str">
        <f>IF(EDATE(March[[#This Row],[Closed Date]],1)=31,"",EDATE(March[[#This Row],[Closed Date]],1))</f>
        <v/>
      </c>
    </row>
    <row r="78" spans="1:19" x14ac:dyDescent="0.25">
      <c r="A78" t="s">
        <v>93</v>
      </c>
      <c r="B78" s="6">
        <v>75231</v>
      </c>
      <c r="E78" t="s">
        <v>275</v>
      </c>
      <c r="F78" t="s">
        <v>22</v>
      </c>
      <c r="G78">
        <v>2</v>
      </c>
      <c r="H78" t="s">
        <v>28</v>
      </c>
      <c r="I78" t="s">
        <v>31</v>
      </c>
      <c r="K78" s="7">
        <v>44629</v>
      </c>
      <c r="L78" t="s">
        <v>20</v>
      </c>
      <c r="Q78" s="7">
        <v>44629</v>
      </c>
      <c r="R78" s="7">
        <f>IF(EDATE(March[[#This Row],[Closed Date]],1)=31,"",EDATE(March[[#This Row],[Closed Date]],1))</f>
        <v>44660</v>
      </c>
      <c r="S78" t="s">
        <v>20</v>
      </c>
    </row>
    <row r="79" spans="1:19" x14ac:dyDescent="0.25">
      <c r="A79" t="s">
        <v>189</v>
      </c>
      <c r="B79" s="6">
        <v>75231</v>
      </c>
      <c r="E79" t="s">
        <v>305</v>
      </c>
      <c r="F79" t="s">
        <v>23</v>
      </c>
      <c r="G79">
        <v>4</v>
      </c>
      <c r="H79" t="s">
        <v>28</v>
      </c>
      <c r="I79" t="s">
        <v>31</v>
      </c>
      <c r="K79" s="7">
        <v>44629</v>
      </c>
      <c r="L79" t="s">
        <v>20</v>
      </c>
      <c r="Q79" s="7">
        <v>44629</v>
      </c>
      <c r="R79" s="7">
        <f>IF(EDATE(March[[#This Row],[Closed Date]],1)=31,"",EDATE(March[[#This Row],[Closed Date]],1))</f>
        <v>44660</v>
      </c>
      <c r="S79" t="s">
        <v>20</v>
      </c>
    </row>
    <row r="80" spans="1:19" x14ac:dyDescent="0.25">
      <c r="A80" t="s">
        <v>86</v>
      </c>
      <c r="B80" s="6">
        <v>75226</v>
      </c>
      <c r="E80" t="s">
        <v>291</v>
      </c>
      <c r="F80" t="s">
        <v>22</v>
      </c>
      <c r="G80">
        <v>11</v>
      </c>
      <c r="H80" t="s">
        <v>32</v>
      </c>
      <c r="I80" t="s">
        <v>31</v>
      </c>
      <c r="K80" s="7">
        <v>44629</v>
      </c>
      <c r="L80" t="s">
        <v>20</v>
      </c>
      <c r="Q80" s="7">
        <v>44629</v>
      </c>
      <c r="R80" s="7">
        <f>IF(EDATE(March[[#This Row],[Closed Date]],1)=31,"",EDATE(March[[#This Row],[Closed Date]],1))</f>
        <v>44660</v>
      </c>
      <c r="S80" t="s">
        <v>20</v>
      </c>
    </row>
    <row r="81" spans="1:19" x14ac:dyDescent="0.25">
      <c r="A81" t="s">
        <v>59</v>
      </c>
      <c r="B81" s="6">
        <v>75219</v>
      </c>
      <c r="E81" t="s">
        <v>283</v>
      </c>
      <c r="F81" t="s">
        <v>22</v>
      </c>
      <c r="G81">
        <v>7</v>
      </c>
      <c r="H81" t="s">
        <v>30</v>
      </c>
      <c r="I81" t="s">
        <v>31</v>
      </c>
      <c r="K81" s="7">
        <v>44629</v>
      </c>
      <c r="L81" t="s">
        <v>20</v>
      </c>
      <c r="Q81" s="7">
        <v>44629</v>
      </c>
      <c r="R81" s="7">
        <f>IF(EDATE(March[[#This Row],[Closed Date]],1)=31,"",EDATE(March[[#This Row],[Closed Date]],1))</f>
        <v>44660</v>
      </c>
      <c r="S81" t="s">
        <v>20</v>
      </c>
    </row>
    <row r="82" spans="1:19" x14ac:dyDescent="0.25">
      <c r="A82" t="s">
        <v>92</v>
      </c>
      <c r="B82" s="6">
        <v>75208</v>
      </c>
      <c r="E82" t="s">
        <v>276</v>
      </c>
      <c r="F82" t="s">
        <v>22</v>
      </c>
      <c r="G82">
        <v>1</v>
      </c>
      <c r="H82" t="s">
        <v>32</v>
      </c>
      <c r="I82" t="s">
        <v>34</v>
      </c>
      <c r="J82" t="s">
        <v>52</v>
      </c>
      <c r="K82" s="7">
        <v>44630</v>
      </c>
      <c r="L82" t="s">
        <v>20</v>
      </c>
      <c r="N82" t="s">
        <v>47</v>
      </c>
      <c r="Q82" s="7">
        <v>44639</v>
      </c>
      <c r="R82" s="7">
        <f>IF(EDATE(March[[#This Row],[Closed Date]],1)=31,"",EDATE(March[[#This Row],[Closed Date]],1))</f>
        <v>44670</v>
      </c>
      <c r="S82" t="s">
        <v>20</v>
      </c>
    </row>
    <row r="83" spans="1:19" x14ac:dyDescent="0.25">
      <c r="A83" t="s">
        <v>217</v>
      </c>
      <c r="B83" s="6">
        <v>75254</v>
      </c>
      <c r="E83" t="s">
        <v>319</v>
      </c>
      <c r="F83" t="s">
        <v>23</v>
      </c>
      <c r="G83">
        <v>7</v>
      </c>
      <c r="H83" t="s">
        <v>28</v>
      </c>
      <c r="I83" t="s">
        <v>33</v>
      </c>
      <c r="K83" s="7">
        <v>44630</v>
      </c>
      <c r="L83" t="s">
        <v>21</v>
      </c>
      <c r="M83">
        <v>19</v>
      </c>
      <c r="R83" s="7" t="str">
        <f>IF(EDATE(March[[#This Row],[Closed Date]],1)=31,"",EDATE(March[[#This Row],[Closed Date]],1))</f>
        <v/>
      </c>
    </row>
    <row r="84" spans="1:19" x14ac:dyDescent="0.25">
      <c r="A84" t="s">
        <v>109</v>
      </c>
      <c r="B84" s="6">
        <v>75220</v>
      </c>
      <c r="E84" t="s">
        <v>290</v>
      </c>
      <c r="F84" t="s">
        <v>23</v>
      </c>
      <c r="G84">
        <v>1</v>
      </c>
      <c r="H84" t="s">
        <v>28</v>
      </c>
      <c r="I84" t="s">
        <v>33</v>
      </c>
      <c r="K84" s="7">
        <v>44630</v>
      </c>
      <c r="L84" t="s">
        <v>21</v>
      </c>
      <c r="M84">
        <v>23</v>
      </c>
      <c r="R84" s="7" t="str">
        <f>IF(EDATE(March[[#This Row],[Closed Date]],1)=31,"",EDATE(March[[#This Row],[Closed Date]],1))</f>
        <v/>
      </c>
    </row>
    <row r="85" spans="1:19" x14ac:dyDescent="0.25">
      <c r="A85" t="s">
        <v>234</v>
      </c>
      <c r="B85" s="6">
        <v>75224</v>
      </c>
      <c r="E85" t="s">
        <v>272</v>
      </c>
      <c r="F85" t="s">
        <v>23</v>
      </c>
      <c r="G85">
        <v>4</v>
      </c>
      <c r="H85" t="s">
        <v>28</v>
      </c>
      <c r="I85" t="s">
        <v>33</v>
      </c>
      <c r="K85" s="7">
        <v>44630</v>
      </c>
      <c r="L85" t="s">
        <v>21</v>
      </c>
      <c r="M85">
        <v>20</v>
      </c>
      <c r="R85" s="7" t="str">
        <f>IF(EDATE(March[[#This Row],[Closed Date]],1)=31,"",EDATE(March[[#This Row],[Closed Date]],1))</f>
        <v/>
      </c>
    </row>
    <row r="86" spans="1:19" x14ac:dyDescent="0.25">
      <c r="A86" t="s">
        <v>172</v>
      </c>
      <c r="B86" s="6">
        <v>75212</v>
      </c>
      <c r="E86" t="s">
        <v>314</v>
      </c>
      <c r="F86" t="s">
        <v>22</v>
      </c>
      <c r="G86">
        <v>4</v>
      </c>
      <c r="H86" t="s">
        <v>32</v>
      </c>
      <c r="I86" t="s">
        <v>34</v>
      </c>
      <c r="K86" s="7">
        <v>44630</v>
      </c>
      <c r="L86" t="s">
        <v>21</v>
      </c>
      <c r="R86" s="7" t="str">
        <f>IF(EDATE(March[[#This Row],[Closed Date]],1)=31,"",EDATE(March[[#This Row],[Closed Date]],1))</f>
        <v/>
      </c>
    </row>
    <row r="87" spans="1:19" x14ac:dyDescent="0.25">
      <c r="A87" t="s">
        <v>204</v>
      </c>
      <c r="B87" s="6">
        <v>75211</v>
      </c>
      <c r="E87" t="s">
        <v>278</v>
      </c>
      <c r="F87" t="s">
        <v>23</v>
      </c>
      <c r="G87">
        <v>3</v>
      </c>
      <c r="H87" t="s">
        <v>32</v>
      </c>
      <c r="I87" t="s">
        <v>34</v>
      </c>
      <c r="K87" s="7">
        <v>44630</v>
      </c>
      <c r="L87" t="s">
        <v>21</v>
      </c>
      <c r="R87" s="7" t="str">
        <f>IF(EDATE(March[[#This Row],[Closed Date]],1)=31,"",EDATE(March[[#This Row],[Closed Date]],1))</f>
        <v/>
      </c>
    </row>
    <row r="88" spans="1:19" x14ac:dyDescent="0.25">
      <c r="A88" t="s">
        <v>138</v>
      </c>
      <c r="B88" s="6">
        <v>75241</v>
      </c>
      <c r="E88" t="s">
        <v>289</v>
      </c>
      <c r="F88" t="s">
        <v>23</v>
      </c>
      <c r="G88">
        <v>1</v>
      </c>
      <c r="H88" t="s">
        <v>28</v>
      </c>
      <c r="I88" t="s">
        <v>53</v>
      </c>
      <c r="K88" s="7">
        <v>44630</v>
      </c>
      <c r="L88" t="s">
        <v>21</v>
      </c>
      <c r="M88">
        <v>8</v>
      </c>
      <c r="R88" s="7" t="str">
        <f>IF(EDATE(March[[#This Row],[Closed Date]],1)=31,"",EDATE(March[[#This Row],[Closed Date]],1))</f>
        <v/>
      </c>
    </row>
    <row r="89" spans="1:19" x14ac:dyDescent="0.25">
      <c r="A89" t="s">
        <v>136</v>
      </c>
      <c r="B89" s="6">
        <v>75219</v>
      </c>
      <c r="E89" t="s">
        <v>277</v>
      </c>
      <c r="F89" t="s">
        <v>23</v>
      </c>
      <c r="G89">
        <v>8</v>
      </c>
      <c r="H89" t="s">
        <v>32</v>
      </c>
      <c r="I89" t="s">
        <v>34</v>
      </c>
      <c r="K89" s="7">
        <v>44630</v>
      </c>
      <c r="L89" t="s">
        <v>20</v>
      </c>
      <c r="N89" t="s">
        <v>51</v>
      </c>
      <c r="Q89" s="7">
        <v>44636</v>
      </c>
      <c r="R89" s="7">
        <f>IF(EDATE(March[[#This Row],[Closed Date]],1)=31,"",EDATE(March[[#This Row],[Closed Date]],1))</f>
        <v>44667</v>
      </c>
      <c r="S89" t="s">
        <v>20</v>
      </c>
    </row>
    <row r="90" spans="1:19" x14ac:dyDescent="0.25">
      <c r="A90" t="s">
        <v>66</v>
      </c>
      <c r="B90" s="6">
        <v>75214</v>
      </c>
      <c r="E90" t="s">
        <v>287</v>
      </c>
      <c r="F90" t="s">
        <v>22</v>
      </c>
      <c r="G90">
        <v>4</v>
      </c>
      <c r="H90" t="s">
        <v>28</v>
      </c>
      <c r="I90" t="s">
        <v>33</v>
      </c>
      <c r="J90" t="s">
        <v>42</v>
      </c>
      <c r="K90" s="7">
        <v>44631</v>
      </c>
      <c r="L90" t="s">
        <v>20</v>
      </c>
      <c r="M90">
        <v>34</v>
      </c>
      <c r="N90" t="s">
        <v>320</v>
      </c>
      <c r="O90">
        <v>13</v>
      </c>
      <c r="P90">
        <v>300</v>
      </c>
      <c r="Q90" s="7">
        <v>44636</v>
      </c>
      <c r="R90" s="7">
        <f>IF(EDATE(March[[#This Row],[Closed Date]],1)=31,"",EDATE(March[[#This Row],[Closed Date]],1))</f>
        <v>44667</v>
      </c>
      <c r="S90" t="s">
        <v>20</v>
      </c>
    </row>
    <row r="91" spans="1:19" x14ac:dyDescent="0.25">
      <c r="A91" s="13" t="s">
        <v>178</v>
      </c>
      <c r="B91" s="6">
        <v>75240</v>
      </c>
      <c r="E91" t="s">
        <v>274</v>
      </c>
      <c r="F91" t="s">
        <v>23</v>
      </c>
      <c r="G91">
        <v>2</v>
      </c>
      <c r="H91" t="s">
        <v>28</v>
      </c>
      <c r="I91" t="s">
        <v>53</v>
      </c>
      <c r="J91" t="s">
        <v>36</v>
      </c>
      <c r="K91" s="7">
        <v>44631</v>
      </c>
      <c r="L91" t="s">
        <v>20</v>
      </c>
      <c r="M91">
        <v>30</v>
      </c>
      <c r="N91" t="s">
        <v>54</v>
      </c>
      <c r="O91">
        <v>25</v>
      </c>
      <c r="P91">
        <v>60</v>
      </c>
      <c r="Q91" s="7">
        <v>44635</v>
      </c>
      <c r="R91" s="7">
        <f>IF(EDATE(March[[#This Row],[Closed Date]],1)=31,"",EDATE(March[[#This Row],[Closed Date]],1))</f>
        <v>44666</v>
      </c>
      <c r="S91" t="s">
        <v>20</v>
      </c>
    </row>
    <row r="92" spans="1:19" x14ac:dyDescent="0.25">
      <c r="A92" s="13" t="s">
        <v>175</v>
      </c>
      <c r="B92" s="6">
        <v>75235</v>
      </c>
      <c r="E92" t="s">
        <v>295</v>
      </c>
      <c r="F92" t="s">
        <v>22</v>
      </c>
      <c r="G92">
        <v>3</v>
      </c>
      <c r="H92" t="s">
        <v>28</v>
      </c>
      <c r="I92" t="s">
        <v>33</v>
      </c>
      <c r="J92" t="s">
        <v>38</v>
      </c>
      <c r="K92" s="7">
        <v>44631</v>
      </c>
      <c r="L92" t="s">
        <v>20</v>
      </c>
      <c r="M92">
        <v>28</v>
      </c>
      <c r="N92" t="s">
        <v>55</v>
      </c>
      <c r="O92">
        <v>18</v>
      </c>
      <c r="P92">
        <v>75</v>
      </c>
      <c r="Q92" s="7">
        <v>44637</v>
      </c>
      <c r="R92" s="7">
        <f>IF(EDATE(March[[#This Row],[Closed Date]],1)=31,"",EDATE(March[[#This Row],[Closed Date]],1))</f>
        <v>44668</v>
      </c>
      <c r="S92" t="s">
        <v>20</v>
      </c>
    </row>
    <row r="93" spans="1:19" x14ac:dyDescent="0.25">
      <c r="A93" t="s">
        <v>210</v>
      </c>
      <c r="B93" s="6">
        <v>75226</v>
      </c>
      <c r="E93" t="s">
        <v>317</v>
      </c>
      <c r="F93" t="s">
        <v>22</v>
      </c>
      <c r="G93">
        <v>1</v>
      </c>
      <c r="H93" t="s">
        <v>28</v>
      </c>
      <c r="I93" t="s">
        <v>33</v>
      </c>
      <c r="K93" s="7">
        <v>44631</v>
      </c>
      <c r="L93" t="s">
        <v>21</v>
      </c>
      <c r="M93">
        <v>23</v>
      </c>
      <c r="R93" s="7" t="str">
        <f>IF(EDATE(March[[#This Row],[Closed Date]],1)=31,"",EDATE(March[[#This Row],[Closed Date]],1))</f>
        <v/>
      </c>
    </row>
    <row r="94" spans="1:19" x14ac:dyDescent="0.25">
      <c r="A94" t="s">
        <v>189</v>
      </c>
      <c r="B94" s="6">
        <v>75214</v>
      </c>
      <c r="E94" t="s">
        <v>269</v>
      </c>
      <c r="F94" t="s">
        <v>22</v>
      </c>
      <c r="G94">
        <v>4</v>
      </c>
      <c r="H94" t="s">
        <v>30</v>
      </c>
      <c r="I94" t="s">
        <v>35</v>
      </c>
      <c r="K94" s="7">
        <v>44631</v>
      </c>
      <c r="L94" t="s">
        <v>21</v>
      </c>
      <c r="M94">
        <v>30</v>
      </c>
      <c r="R94" s="7" t="str">
        <f>IF(EDATE(March[[#This Row],[Closed Date]],1)=31,"",EDATE(March[[#This Row],[Closed Date]],1))</f>
        <v/>
      </c>
    </row>
    <row r="95" spans="1:19" x14ac:dyDescent="0.25">
      <c r="A95" t="s">
        <v>225</v>
      </c>
      <c r="B95" s="6">
        <v>75214</v>
      </c>
      <c r="E95" t="s">
        <v>316</v>
      </c>
      <c r="F95" t="s">
        <v>22</v>
      </c>
      <c r="G95">
        <v>5</v>
      </c>
      <c r="H95" t="s">
        <v>28</v>
      </c>
      <c r="I95" t="s">
        <v>53</v>
      </c>
      <c r="K95" s="7">
        <v>44631</v>
      </c>
      <c r="L95" t="s">
        <v>21</v>
      </c>
      <c r="M95">
        <v>8</v>
      </c>
      <c r="R95" s="7" t="str">
        <f>IF(EDATE(March[[#This Row],[Closed Date]],1)=31,"",EDATE(March[[#This Row],[Closed Date]],1))</f>
        <v/>
      </c>
    </row>
    <row r="96" spans="1:19" x14ac:dyDescent="0.25">
      <c r="A96" t="s">
        <v>197</v>
      </c>
      <c r="B96" s="6">
        <v>75233</v>
      </c>
      <c r="E96" t="s">
        <v>268</v>
      </c>
      <c r="F96" t="s">
        <v>22</v>
      </c>
      <c r="G96">
        <v>3</v>
      </c>
      <c r="H96" t="s">
        <v>28</v>
      </c>
      <c r="I96" t="s">
        <v>53</v>
      </c>
      <c r="K96" s="7">
        <v>44631</v>
      </c>
      <c r="L96" t="s">
        <v>21</v>
      </c>
      <c r="M96">
        <v>29</v>
      </c>
      <c r="R96" s="7" t="str">
        <f>IF(EDATE(March[[#This Row],[Closed Date]],1)=31,"",EDATE(March[[#This Row],[Closed Date]],1))</f>
        <v/>
      </c>
    </row>
    <row r="97" spans="1:19" x14ac:dyDescent="0.25">
      <c r="A97" t="s">
        <v>188</v>
      </c>
      <c r="B97" s="6">
        <v>75233</v>
      </c>
      <c r="E97" t="s">
        <v>279</v>
      </c>
      <c r="F97" t="s">
        <v>22</v>
      </c>
      <c r="G97">
        <v>4</v>
      </c>
      <c r="H97" t="s">
        <v>28</v>
      </c>
      <c r="I97" t="s">
        <v>53</v>
      </c>
      <c r="K97" s="7">
        <v>44631</v>
      </c>
      <c r="L97" t="s">
        <v>21</v>
      </c>
      <c r="M97">
        <v>25</v>
      </c>
      <c r="R97" s="7" t="str">
        <f>IF(EDATE(March[[#This Row],[Closed Date]],1)=31,"",EDATE(March[[#This Row],[Closed Date]],1))</f>
        <v/>
      </c>
    </row>
    <row r="98" spans="1:19" x14ac:dyDescent="0.25">
      <c r="A98" t="s">
        <v>153</v>
      </c>
      <c r="B98" s="6">
        <v>75241</v>
      </c>
      <c r="E98" t="s">
        <v>276</v>
      </c>
      <c r="F98" t="s">
        <v>22</v>
      </c>
      <c r="G98">
        <v>0.75</v>
      </c>
      <c r="H98" t="s">
        <v>28</v>
      </c>
      <c r="I98" t="s">
        <v>31</v>
      </c>
      <c r="K98" s="7">
        <v>44631</v>
      </c>
      <c r="L98" t="s">
        <v>20</v>
      </c>
      <c r="Q98" s="7">
        <v>44631</v>
      </c>
      <c r="R98" s="7">
        <f>IF(EDATE(March[[#This Row],[Closed Date]],1)=31,"",EDATE(March[[#This Row],[Closed Date]],1))</f>
        <v>44662</v>
      </c>
      <c r="S98" t="s">
        <v>20</v>
      </c>
    </row>
    <row r="99" spans="1:19" x14ac:dyDescent="0.25">
      <c r="A99" t="s">
        <v>137</v>
      </c>
      <c r="B99" s="6">
        <v>75240</v>
      </c>
      <c r="E99" t="s">
        <v>267</v>
      </c>
      <c r="F99" t="s">
        <v>22</v>
      </c>
      <c r="G99">
        <v>4</v>
      </c>
      <c r="H99" t="s">
        <v>29</v>
      </c>
      <c r="I99" t="s">
        <v>31</v>
      </c>
      <c r="K99" s="7">
        <v>44631</v>
      </c>
      <c r="L99" t="s">
        <v>20</v>
      </c>
      <c r="Q99" s="7">
        <v>44631</v>
      </c>
      <c r="R99" s="7">
        <f>IF(EDATE(March[[#This Row],[Closed Date]],1)=31,"",EDATE(March[[#This Row],[Closed Date]],1))</f>
        <v>44662</v>
      </c>
      <c r="S99" t="s">
        <v>20</v>
      </c>
    </row>
    <row r="100" spans="1:19" x14ac:dyDescent="0.25">
      <c r="A100" t="s">
        <v>237</v>
      </c>
      <c r="B100" s="6">
        <v>75212</v>
      </c>
      <c r="E100" t="s">
        <v>275</v>
      </c>
      <c r="F100" t="s">
        <v>23</v>
      </c>
      <c r="G100">
        <v>13</v>
      </c>
      <c r="H100" t="s">
        <v>29</v>
      </c>
      <c r="I100" t="s">
        <v>31</v>
      </c>
      <c r="K100" s="7">
        <v>44631</v>
      </c>
      <c r="L100" t="s">
        <v>20</v>
      </c>
      <c r="Q100" s="7">
        <v>44631</v>
      </c>
      <c r="R100" s="7">
        <f>IF(EDATE(March[[#This Row],[Closed Date]],1)=31,"",EDATE(March[[#This Row],[Closed Date]],1))</f>
        <v>44662</v>
      </c>
      <c r="S100" t="s">
        <v>20</v>
      </c>
    </row>
    <row r="101" spans="1:19" x14ac:dyDescent="0.25">
      <c r="A101" t="s">
        <v>190</v>
      </c>
      <c r="B101" s="6">
        <v>75244</v>
      </c>
      <c r="E101" t="s">
        <v>283</v>
      </c>
      <c r="F101" t="s">
        <v>23</v>
      </c>
      <c r="G101">
        <v>3</v>
      </c>
      <c r="H101" t="s">
        <v>32</v>
      </c>
      <c r="I101" t="s">
        <v>31</v>
      </c>
      <c r="K101" s="7">
        <v>44631</v>
      </c>
      <c r="L101" t="s">
        <v>20</v>
      </c>
      <c r="Q101" s="7">
        <v>44631</v>
      </c>
      <c r="R101" s="7">
        <f>IF(EDATE(March[[#This Row],[Closed Date]],1)=31,"",EDATE(March[[#This Row],[Closed Date]],1))</f>
        <v>44662</v>
      </c>
      <c r="S101" t="s">
        <v>20</v>
      </c>
    </row>
    <row r="102" spans="1:19" x14ac:dyDescent="0.25">
      <c r="A102" t="s">
        <v>138</v>
      </c>
      <c r="B102" s="6">
        <v>75226</v>
      </c>
      <c r="E102" t="s">
        <v>283</v>
      </c>
      <c r="F102" t="s">
        <v>22</v>
      </c>
      <c r="G102">
        <v>8</v>
      </c>
      <c r="H102" t="s">
        <v>28</v>
      </c>
      <c r="I102" t="s">
        <v>53</v>
      </c>
      <c r="J102" t="s">
        <v>39</v>
      </c>
      <c r="K102" s="7">
        <v>44632</v>
      </c>
      <c r="L102" t="s">
        <v>20</v>
      </c>
      <c r="M102">
        <v>32</v>
      </c>
      <c r="N102" t="s">
        <v>54</v>
      </c>
      <c r="O102">
        <v>27</v>
      </c>
      <c r="P102">
        <v>30</v>
      </c>
      <c r="Q102" s="7">
        <v>44638</v>
      </c>
      <c r="R102" s="7">
        <f>IF(EDATE(March[[#This Row],[Closed Date]],1)=31,"",EDATE(March[[#This Row],[Closed Date]],1))</f>
        <v>44669</v>
      </c>
      <c r="S102" t="s">
        <v>20</v>
      </c>
    </row>
    <row r="103" spans="1:19" x14ac:dyDescent="0.25">
      <c r="A103" t="s">
        <v>176</v>
      </c>
      <c r="B103" s="6">
        <v>75254</v>
      </c>
      <c r="E103" t="s">
        <v>281</v>
      </c>
      <c r="F103" t="s">
        <v>22</v>
      </c>
      <c r="G103">
        <v>3</v>
      </c>
      <c r="H103" t="s">
        <v>28</v>
      </c>
      <c r="I103" t="s">
        <v>53</v>
      </c>
      <c r="J103" t="s">
        <v>40</v>
      </c>
      <c r="K103" s="7">
        <v>44632</v>
      </c>
      <c r="L103" t="s">
        <v>20</v>
      </c>
      <c r="M103">
        <v>35</v>
      </c>
      <c r="N103" t="s">
        <v>54</v>
      </c>
      <c r="O103">
        <v>26</v>
      </c>
      <c r="P103">
        <v>25</v>
      </c>
      <c r="Q103" s="7">
        <v>44637</v>
      </c>
      <c r="R103" s="7">
        <f>IF(EDATE(March[[#This Row],[Closed Date]],1)=31,"",EDATE(March[[#This Row],[Closed Date]],1))</f>
        <v>44668</v>
      </c>
      <c r="S103" t="s">
        <v>20</v>
      </c>
    </row>
    <row r="104" spans="1:19" x14ac:dyDescent="0.25">
      <c r="A104" s="13" t="s">
        <v>143</v>
      </c>
      <c r="B104" s="6">
        <v>75224</v>
      </c>
      <c r="E104" t="s">
        <v>266</v>
      </c>
      <c r="F104" t="s">
        <v>22</v>
      </c>
      <c r="G104">
        <v>6</v>
      </c>
      <c r="H104" t="s">
        <v>29</v>
      </c>
      <c r="I104" t="s">
        <v>31</v>
      </c>
      <c r="J104" t="s">
        <v>43</v>
      </c>
      <c r="K104" s="7">
        <v>44632</v>
      </c>
      <c r="L104" t="s">
        <v>20</v>
      </c>
      <c r="Q104" s="7">
        <v>44632</v>
      </c>
      <c r="R104" s="7">
        <f>IF(EDATE(March[[#This Row],[Closed Date]],1)=31,"",EDATE(March[[#This Row],[Closed Date]],1))</f>
        <v>44663</v>
      </c>
      <c r="S104" t="s">
        <v>20</v>
      </c>
    </row>
    <row r="105" spans="1:19" x14ac:dyDescent="0.25">
      <c r="A105" t="s">
        <v>63</v>
      </c>
      <c r="B105" s="6">
        <v>75215</v>
      </c>
      <c r="E105" t="s">
        <v>286</v>
      </c>
      <c r="F105" t="s">
        <v>22</v>
      </c>
      <c r="G105">
        <v>5</v>
      </c>
      <c r="H105" t="s">
        <v>28</v>
      </c>
      <c r="I105" t="s">
        <v>33</v>
      </c>
      <c r="K105" s="7">
        <v>44632</v>
      </c>
      <c r="L105" t="s">
        <v>21</v>
      </c>
      <c r="M105">
        <v>14</v>
      </c>
      <c r="R105" s="7" t="str">
        <f>IF(EDATE(March[[#This Row],[Closed Date]],1)=31,"",EDATE(March[[#This Row],[Closed Date]],1))</f>
        <v/>
      </c>
    </row>
    <row r="106" spans="1:19" x14ac:dyDescent="0.25">
      <c r="A106" t="s">
        <v>152</v>
      </c>
      <c r="B106" s="6">
        <v>75219</v>
      </c>
      <c r="E106" t="s">
        <v>297</v>
      </c>
      <c r="F106" t="s">
        <v>22</v>
      </c>
      <c r="G106">
        <v>6</v>
      </c>
      <c r="H106" t="s">
        <v>28</v>
      </c>
      <c r="I106" t="s">
        <v>33</v>
      </c>
      <c r="K106" s="7">
        <v>44632</v>
      </c>
      <c r="L106" t="s">
        <v>21</v>
      </c>
      <c r="M106">
        <v>15</v>
      </c>
      <c r="R106" s="7" t="str">
        <f>IF(EDATE(March[[#This Row],[Closed Date]],1)=31,"",EDATE(March[[#This Row],[Closed Date]],1))</f>
        <v/>
      </c>
    </row>
    <row r="107" spans="1:19" x14ac:dyDescent="0.25">
      <c r="A107" t="s">
        <v>209</v>
      </c>
      <c r="B107" s="6">
        <v>75080</v>
      </c>
      <c r="E107" t="s">
        <v>285</v>
      </c>
      <c r="F107" t="s">
        <v>22</v>
      </c>
      <c r="G107">
        <v>8</v>
      </c>
      <c r="H107" t="s">
        <v>28</v>
      </c>
      <c r="I107" t="s">
        <v>33</v>
      </c>
      <c r="K107" s="7">
        <v>44632</v>
      </c>
      <c r="L107" t="s">
        <v>21</v>
      </c>
      <c r="M107">
        <v>14</v>
      </c>
      <c r="R107" s="7" t="str">
        <f>IF(EDATE(March[[#This Row],[Closed Date]],1)=31,"",EDATE(March[[#This Row],[Closed Date]],1))</f>
        <v/>
      </c>
    </row>
    <row r="108" spans="1:19" x14ac:dyDescent="0.25">
      <c r="A108" t="s">
        <v>213</v>
      </c>
      <c r="B108" s="6">
        <v>75223</v>
      </c>
      <c r="E108" t="s">
        <v>266</v>
      </c>
      <c r="F108" t="s">
        <v>23</v>
      </c>
      <c r="G108">
        <v>4</v>
      </c>
      <c r="H108" t="s">
        <v>28</v>
      </c>
      <c r="I108" t="s">
        <v>33</v>
      </c>
      <c r="K108" s="7">
        <v>44632</v>
      </c>
      <c r="L108" t="s">
        <v>21</v>
      </c>
      <c r="M108">
        <v>19</v>
      </c>
      <c r="R108" s="7" t="str">
        <f>IF(EDATE(March[[#This Row],[Closed Date]],1)=31,"",EDATE(March[[#This Row],[Closed Date]],1))</f>
        <v/>
      </c>
    </row>
    <row r="109" spans="1:19" x14ac:dyDescent="0.25">
      <c r="A109" t="s">
        <v>119</v>
      </c>
      <c r="B109" s="6">
        <v>75208</v>
      </c>
      <c r="E109" t="s">
        <v>318</v>
      </c>
      <c r="F109" t="s">
        <v>23</v>
      </c>
      <c r="G109">
        <v>4</v>
      </c>
      <c r="H109" t="s">
        <v>28</v>
      </c>
      <c r="I109" t="s">
        <v>31</v>
      </c>
      <c r="K109" s="7">
        <v>44632</v>
      </c>
      <c r="L109" t="s">
        <v>20</v>
      </c>
      <c r="Q109" s="7">
        <v>44632</v>
      </c>
      <c r="R109" s="7">
        <f>IF(EDATE(March[[#This Row],[Closed Date]],1)=31,"",EDATE(March[[#This Row],[Closed Date]],1))</f>
        <v>44663</v>
      </c>
      <c r="S109" t="s">
        <v>20</v>
      </c>
    </row>
    <row r="110" spans="1:19" x14ac:dyDescent="0.25">
      <c r="A110" t="s">
        <v>170</v>
      </c>
      <c r="B110" s="6">
        <v>75208</v>
      </c>
      <c r="E110" t="s">
        <v>279</v>
      </c>
      <c r="F110" t="s">
        <v>23</v>
      </c>
      <c r="G110">
        <v>0.5</v>
      </c>
      <c r="H110" t="s">
        <v>28</v>
      </c>
      <c r="I110" t="s">
        <v>33</v>
      </c>
      <c r="J110" t="s">
        <v>39</v>
      </c>
      <c r="K110" s="7">
        <v>44633</v>
      </c>
      <c r="L110" t="s">
        <v>20</v>
      </c>
      <c r="M110">
        <v>31</v>
      </c>
      <c r="N110" t="s">
        <v>46</v>
      </c>
      <c r="O110">
        <v>12</v>
      </c>
      <c r="P110">
        <v>550</v>
      </c>
      <c r="Q110" s="7">
        <v>44641</v>
      </c>
      <c r="R110" s="7">
        <f>IF(EDATE(March[[#This Row],[Closed Date]],1)=31,"",EDATE(March[[#This Row],[Closed Date]],1))</f>
        <v>44672</v>
      </c>
      <c r="S110" t="s">
        <v>20</v>
      </c>
    </row>
    <row r="111" spans="1:19" x14ac:dyDescent="0.25">
      <c r="A111" t="s">
        <v>244</v>
      </c>
      <c r="B111" s="6">
        <v>75253</v>
      </c>
      <c r="E111" t="s">
        <v>266</v>
      </c>
      <c r="F111" t="s">
        <v>23</v>
      </c>
      <c r="G111">
        <v>6</v>
      </c>
      <c r="H111" t="s">
        <v>28</v>
      </c>
      <c r="I111" t="s">
        <v>33</v>
      </c>
      <c r="K111" s="7">
        <v>44633</v>
      </c>
      <c r="L111" t="s">
        <v>21</v>
      </c>
      <c r="M111">
        <v>19</v>
      </c>
      <c r="R111" s="7" t="str">
        <f>IF(EDATE(March[[#This Row],[Closed Date]],1)=31,"",EDATE(March[[#This Row],[Closed Date]],1))</f>
        <v/>
      </c>
    </row>
    <row r="112" spans="1:19" x14ac:dyDescent="0.25">
      <c r="A112" t="s">
        <v>191</v>
      </c>
      <c r="B112" s="6">
        <v>75244</v>
      </c>
      <c r="E112" t="s">
        <v>278</v>
      </c>
      <c r="F112" t="s">
        <v>22</v>
      </c>
      <c r="G112">
        <v>6</v>
      </c>
      <c r="H112" t="s">
        <v>28</v>
      </c>
      <c r="I112" t="s">
        <v>33</v>
      </c>
      <c r="K112" s="7">
        <v>44633</v>
      </c>
      <c r="L112" t="s">
        <v>21</v>
      </c>
      <c r="M112">
        <v>15</v>
      </c>
      <c r="R112" s="7" t="str">
        <f>IF(EDATE(March[[#This Row],[Closed Date]],1)=31,"",EDATE(March[[#This Row],[Closed Date]],1))</f>
        <v/>
      </c>
    </row>
    <row r="113" spans="1:19" x14ac:dyDescent="0.25">
      <c r="A113" t="s">
        <v>225</v>
      </c>
      <c r="B113" s="6">
        <v>75253</v>
      </c>
      <c r="E113" t="s">
        <v>267</v>
      </c>
      <c r="F113" t="s">
        <v>23</v>
      </c>
      <c r="G113">
        <v>0.5</v>
      </c>
      <c r="H113" t="s">
        <v>28</v>
      </c>
      <c r="I113" t="s">
        <v>33</v>
      </c>
      <c r="K113" s="7">
        <v>44633</v>
      </c>
      <c r="L113" t="s">
        <v>21</v>
      </c>
      <c r="M113">
        <v>11</v>
      </c>
      <c r="R113" s="7" t="str">
        <f>IF(EDATE(March[[#This Row],[Closed Date]],1)=31,"",EDATE(March[[#This Row],[Closed Date]],1))</f>
        <v/>
      </c>
    </row>
    <row r="114" spans="1:19" x14ac:dyDescent="0.25">
      <c r="A114" t="s">
        <v>136</v>
      </c>
      <c r="B114" s="6">
        <v>75231</v>
      </c>
      <c r="E114" t="s">
        <v>288</v>
      </c>
      <c r="F114" t="s">
        <v>22</v>
      </c>
      <c r="G114">
        <v>1</v>
      </c>
      <c r="H114" t="s">
        <v>32</v>
      </c>
      <c r="I114" t="s">
        <v>34</v>
      </c>
      <c r="K114" s="7">
        <v>44633</v>
      </c>
      <c r="L114" t="s">
        <v>21</v>
      </c>
      <c r="R114" s="7" t="str">
        <f>IF(EDATE(March[[#This Row],[Closed Date]],1)=31,"",EDATE(March[[#This Row],[Closed Date]],1))</f>
        <v/>
      </c>
    </row>
    <row r="115" spans="1:19" x14ac:dyDescent="0.25">
      <c r="A115" t="s">
        <v>219</v>
      </c>
      <c r="B115" s="6">
        <v>75220</v>
      </c>
      <c r="E115" t="s">
        <v>285</v>
      </c>
      <c r="F115" t="s">
        <v>22</v>
      </c>
      <c r="G115">
        <v>4</v>
      </c>
      <c r="H115" t="s">
        <v>32</v>
      </c>
      <c r="I115" t="s">
        <v>34</v>
      </c>
      <c r="K115" s="7">
        <v>44633</v>
      </c>
      <c r="L115" t="s">
        <v>21</v>
      </c>
      <c r="R115" s="7" t="str">
        <f>IF(EDATE(March[[#This Row],[Closed Date]],1)=31,"",EDATE(March[[#This Row],[Closed Date]],1))</f>
        <v/>
      </c>
    </row>
    <row r="116" spans="1:19" x14ac:dyDescent="0.25">
      <c r="A116" t="s">
        <v>144</v>
      </c>
      <c r="B116" s="6">
        <v>75240</v>
      </c>
      <c r="E116" t="s">
        <v>293</v>
      </c>
      <c r="F116" t="s">
        <v>22</v>
      </c>
      <c r="G116">
        <v>4</v>
      </c>
      <c r="H116" t="s">
        <v>28</v>
      </c>
      <c r="I116" t="s">
        <v>31</v>
      </c>
      <c r="K116" s="7">
        <v>44633</v>
      </c>
      <c r="L116" t="s">
        <v>20</v>
      </c>
      <c r="Q116" s="7">
        <v>44633</v>
      </c>
      <c r="R116" s="7">
        <f>IF(EDATE(March[[#This Row],[Closed Date]],1)=31,"",EDATE(March[[#This Row],[Closed Date]],1))</f>
        <v>44664</v>
      </c>
      <c r="S116" t="s">
        <v>20</v>
      </c>
    </row>
    <row r="117" spans="1:19" x14ac:dyDescent="0.25">
      <c r="A117" t="s">
        <v>147</v>
      </c>
      <c r="B117" s="6">
        <v>75080</v>
      </c>
      <c r="E117" t="s">
        <v>287</v>
      </c>
      <c r="F117" t="s">
        <v>22</v>
      </c>
      <c r="G117">
        <v>8</v>
      </c>
      <c r="H117" t="s">
        <v>28</v>
      </c>
      <c r="I117" t="s">
        <v>31</v>
      </c>
      <c r="K117" s="7">
        <v>44633</v>
      </c>
      <c r="L117" t="s">
        <v>20</v>
      </c>
      <c r="Q117" s="7">
        <v>44633</v>
      </c>
      <c r="R117" s="7">
        <f>IF(EDATE(March[[#This Row],[Closed Date]],1)=31,"",EDATE(March[[#This Row],[Closed Date]],1))</f>
        <v>44664</v>
      </c>
      <c r="S117" t="s">
        <v>20</v>
      </c>
    </row>
    <row r="118" spans="1:19" x14ac:dyDescent="0.25">
      <c r="A118" t="s">
        <v>248</v>
      </c>
      <c r="B118" s="6">
        <v>75226</v>
      </c>
      <c r="E118" t="s">
        <v>280</v>
      </c>
      <c r="F118" t="s">
        <v>23</v>
      </c>
      <c r="G118">
        <v>6</v>
      </c>
      <c r="H118" t="s">
        <v>28</v>
      </c>
      <c r="I118" t="s">
        <v>33</v>
      </c>
      <c r="J118" t="s">
        <v>39</v>
      </c>
      <c r="K118" s="7">
        <v>44634</v>
      </c>
      <c r="L118" t="s">
        <v>20</v>
      </c>
      <c r="M118">
        <v>29</v>
      </c>
      <c r="N118" t="s">
        <v>45</v>
      </c>
      <c r="O118">
        <v>11</v>
      </c>
      <c r="P118">
        <v>500</v>
      </c>
      <c r="Q118" s="7">
        <v>44641</v>
      </c>
      <c r="R118" s="7">
        <f>IF(EDATE(March[[#This Row],[Closed Date]],1)=31,"",EDATE(March[[#This Row],[Closed Date]],1))</f>
        <v>44672</v>
      </c>
      <c r="S118" t="s">
        <v>20</v>
      </c>
    </row>
    <row r="119" spans="1:19" x14ac:dyDescent="0.25">
      <c r="A119" t="s">
        <v>263</v>
      </c>
      <c r="B119" s="6">
        <v>75237</v>
      </c>
      <c r="E119" t="s">
        <v>313</v>
      </c>
      <c r="F119" t="s">
        <v>22</v>
      </c>
      <c r="G119">
        <v>1</v>
      </c>
      <c r="H119" t="s">
        <v>28</v>
      </c>
      <c r="I119" t="s">
        <v>31</v>
      </c>
      <c r="J119" t="s">
        <v>40</v>
      </c>
      <c r="K119" s="7">
        <v>44634</v>
      </c>
      <c r="L119" t="s">
        <v>20</v>
      </c>
      <c r="Q119" s="7">
        <v>44634</v>
      </c>
      <c r="R119" s="7">
        <f>IF(EDATE(March[[#This Row],[Closed Date]],1)=31,"",EDATE(March[[#This Row],[Closed Date]],1))</f>
        <v>44665</v>
      </c>
      <c r="S119" t="s">
        <v>20</v>
      </c>
    </row>
    <row r="120" spans="1:19" x14ac:dyDescent="0.25">
      <c r="A120" s="13" t="s">
        <v>134</v>
      </c>
      <c r="B120" s="6">
        <v>75236</v>
      </c>
      <c r="E120" t="s">
        <v>281</v>
      </c>
      <c r="F120" t="s">
        <v>22</v>
      </c>
      <c r="G120">
        <v>2</v>
      </c>
      <c r="H120" t="s">
        <v>28</v>
      </c>
      <c r="I120" t="s">
        <v>31</v>
      </c>
      <c r="J120" t="s">
        <v>36</v>
      </c>
      <c r="K120" s="7">
        <v>44634</v>
      </c>
      <c r="L120" t="s">
        <v>20</v>
      </c>
      <c r="Q120" s="7">
        <v>44634</v>
      </c>
      <c r="R120" s="7">
        <f>IF(EDATE(March[[#This Row],[Closed Date]],1)=31,"",EDATE(March[[#This Row],[Closed Date]],1))</f>
        <v>44665</v>
      </c>
      <c r="S120" t="s">
        <v>20</v>
      </c>
    </row>
    <row r="121" spans="1:19" x14ac:dyDescent="0.25">
      <c r="A121" t="s">
        <v>94</v>
      </c>
      <c r="B121" s="6">
        <v>75223</v>
      </c>
      <c r="E121" t="s">
        <v>270</v>
      </c>
      <c r="F121" t="s">
        <v>22</v>
      </c>
      <c r="G121">
        <v>0.25</v>
      </c>
      <c r="H121" t="s">
        <v>28</v>
      </c>
      <c r="I121" t="s">
        <v>33</v>
      </c>
      <c r="K121" s="7">
        <v>44634</v>
      </c>
      <c r="L121" t="s">
        <v>21</v>
      </c>
      <c r="M121">
        <v>15</v>
      </c>
      <c r="R121" s="7" t="str">
        <f>IF(EDATE(March[[#This Row],[Closed Date]],1)=31,"",EDATE(March[[#This Row],[Closed Date]],1))</f>
        <v/>
      </c>
    </row>
    <row r="122" spans="1:19" x14ac:dyDescent="0.25">
      <c r="A122" t="s">
        <v>142</v>
      </c>
      <c r="B122" s="6">
        <v>75254</v>
      </c>
      <c r="E122" t="s">
        <v>297</v>
      </c>
      <c r="F122" t="s">
        <v>22</v>
      </c>
      <c r="G122">
        <v>8</v>
      </c>
      <c r="H122" t="s">
        <v>28</v>
      </c>
      <c r="I122" t="s">
        <v>33</v>
      </c>
      <c r="K122" s="7">
        <v>44634</v>
      </c>
      <c r="L122" t="s">
        <v>21</v>
      </c>
      <c r="M122">
        <v>18</v>
      </c>
      <c r="R122" s="7" t="str">
        <f>IF(EDATE(March[[#This Row],[Closed Date]],1)=31,"",EDATE(March[[#This Row],[Closed Date]],1))</f>
        <v/>
      </c>
    </row>
    <row r="123" spans="1:19" x14ac:dyDescent="0.25">
      <c r="A123" t="s">
        <v>135</v>
      </c>
      <c r="B123" s="6">
        <v>75203</v>
      </c>
      <c r="E123" t="s">
        <v>294</v>
      </c>
      <c r="F123" t="s">
        <v>23</v>
      </c>
      <c r="G123">
        <v>1</v>
      </c>
      <c r="H123" t="s">
        <v>28</v>
      </c>
      <c r="I123" t="s">
        <v>33</v>
      </c>
      <c r="K123" s="7">
        <v>44634</v>
      </c>
      <c r="L123" t="s">
        <v>21</v>
      </c>
      <c r="M123">
        <v>10</v>
      </c>
      <c r="R123" s="7" t="str">
        <f>IF(EDATE(March[[#This Row],[Closed Date]],1)=31,"",EDATE(March[[#This Row],[Closed Date]],1))</f>
        <v/>
      </c>
    </row>
    <row r="124" spans="1:19" x14ac:dyDescent="0.25">
      <c r="A124" t="s">
        <v>221</v>
      </c>
      <c r="B124" s="6">
        <v>75224</v>
      </c>
      <c r="E124" t="s">
        <v>315</v>
      </c>
      <c r="F124" t="s">
        <v>23</v>
      </c>
      <c r="G124">
        <v>2</v>
      </c>
      <c r="H124" t="s">
        <v>32</v>
      </c>
      <c r="I124" t="s">
        <v>31</v>
      </c>
      <c r="K124" s="7">
        <v>44634</v>
      </c>
      <c r="L124" t="s">
        <v>20</v>
      </c>
      <c r="Q124" s="7">
        <v>44634</v>
      </c>
      <c r="R124" s="7">
        <f>IF(EDATE(March[[#This Row],[Closed Date]],1)=31,"",EDATE(March[[#This Row],[Closed Date]],1))</f>
        <v>44665</v>
      </c>
      <c r="S124" t="s">
        <v>20</v>
      </c>
    </row>
    <row r="125" spans="1:19" x14ac:dyDescent="0.25">
      <c r="A125" t="s">
        <v>212</v>
      </c>
      <c r="B125" s="6">
        <v>75231</v>
      </c>
      <c r="E125" t="s">
        <v>58</v>
      </c>
      <c r="F125" t="s">
        <v>23</v>
      </c>
      <c r="G125">
        <v>1</v>
      </c>
      <c r="H125" t="s">
        <v>28</v>
      </c>
      <c r="I125" t="s">
        <v>31</v>
      </c>
      <c r="K125" s="7">
        <v>44634</v>
      </c>
      <c r="L125" t="s">
        <v>20</v>
      </c>
      <c r="Q125" s="7">
        <v>44634</v>
      </c>
      <c r="R125" s="7">
        <f>IF(EDATE(March[[#This Row],[Closed Date]],1)=31,"",EDATE(March[[#This Row],[Closed Date]],1))</f>
        <v>44665</v>
      </c>
      <c r="S125" t="s">
        <v>20</v>
      </c>
    </row>
    <row r="126" spans="1:19" x14ac:dyDescent="0.25">
      <c r="A126" t="s">
        <v>94</v>
      </c>
      <c r="B126" s="6">
        <v>75203</v>
      </c>
      <c r="E126" t="s">
        <v>297</v>
      </c>
      <c r="F126" t="s">
        <v>22</v>
      </c>
      <c r="G126">
        <v>5</v>
      </c>
      <c r="H126" t="s">
        <v>28</v>
      </c>
      <c r="I126" t="s">
        <v>33</v>
      </c>
      <c r="J126" t="s">
        <v>40</v>
      </c>
      <c r="K126" s="7">
        <v>44635</v>
      </c>
      <c r="L126" t="s">
        <v>20</v>
      </c>
      <c r="M126">
        <v>24</v>
      </c>
      <c r="N126" t="s">
        <v>46</v>
      </c>
      <c r="O126">
        <v>13</v>
      </c>
      <c r="P126">
        <v>450</v>
      </c>
      <c r="Q126" s="7">
        <v>44641</v>
      </c>
      <c r="R126" s="7">
        <f>IF(EDATE(March[[#This Row],[Closed Date]],1)=31,"",EDATE(March[[#This Row],[Closed Date]],1))</f>
        <v>44672</v>
      </c>
      <c r="S126" t="s">
        <v>20</v>
      </c>
    </row>
    <row r="127" spans="1:19" x14ac:dyDescent="0.25">
      <c r="A127" t="s">
        <v>145</v>
      </c>
      <c r="B127" s="6">
        <v>75253</v>
      </c>
      <c r="E127" t="s">
        <v>272</v>
      </c>
      <c r="F127" t="s">
        <v>23</v>
      </c>
      <c r="G127">
        <v>6</v>
      </c>
      <c r="H127" t="s">
        <v>28</v>
      </c>
      <c r="I127" t="s">
        <v>33</v>
      </c>
      <c r="K127" s="7">
        <v>44635</v>
      </c>
      <c r="L127" t="s">
        <v>21</v>
      </c>
      <c r="M127">
        <v>11</v>
      </c>
      <c r="R127" s="7" t="str">
        <f>IF(EDATE(March[[#This Row],[Closed Date]],1)=31,"",EDATE(March[[#This Row],[Closed Date]],1))</f>
        <v/>
      </c>
    </row>
    <row r="128" spans="1:19" x14ac:dyDescent="0.25">
      <c r="A128" t="s">
        <v>202</v>
      </c>
      <c r="B128" s="6">
        <v>75208</v>
      </c>
      <c r="E128" t="s">
        <v>284</v>
      </c>
      <c r="F128" t="s">
        <v>22</v>
      </c>
      <c r="G128">
        <v>2</v>
      </c>
      <c r="H128" t="s">
        <v>28</v>
      </c>
      <c r="I128" t="s">
        <v>33</v>
      </c>
      <c r="K128" s="7">
        <v>44635</v>
      </c>
      <c r="L128" t="s">
        <v>21</v>
      </c>
      <c r="M128">
        <v>13</v>
      </c>
      <c r="R128" s="7" t="str">
        <f>IF(EDATE(March[[#This Row],[Closed Date]],1)=31,"",EDATE(March[[#This Row],[Closed Date]],1))</f>
        <v/>
      </c>
    </row>
    <row r="129" spans="1:19" x14ac:dyDescent="0.25">
      <c r="A129" t="s">
        <v>214</v>
      </c>
      <c r="B129" s="6">
        <v>75287</v>
      </c>
      <c r="E129" t="s">
        <v>283</v>
      </c>
      <c r="F129" t="s">
        <v>23</v>
      </c>
      <c r="G129">
        <v>8</v>
      </c>
      <c r="H129" t="s">
        <v>28</v>
      </c>
      <c r="I129" t="s">
        <v>33</v>
      </c>
      <c r="K129" s="7">
        <v>44635</v>
      </c>
      <c r="L129" t="s">
        <v>21</v>
      </c>
      <c r="M129">
        <v>19</v>
      </c>
      <c r="R129" s="7" t="str">
        <f>IF(EDATE(March[[#This Row],[Closed Date]],1)=31,"",EDATE(March[[#This Row],[Closed Date]],1))</f>
        <v/>
      </c>
    </row>
    <row r="130" spans="1:19" x14ac:dyDescent="0.25">
      <c r="A130" t="s">
        <v>201</v>
      </c>
      <c r="B130" s="6">
        <v>75254</v>
      </c>
      <c r="E130" t="s">
        <v>319</v>
      </c>
      <c r="F130" t="s">
        <v>22</v>
      </c>
      <c r="G130">
        <v>7</v>
      </c>
      <c r="H130" t="s">
        <v>28</v>
      </c>
      <c r="I130" t="s">
        <v>53</v>
      </c>
      <c r="K130" s="7">
        <v>44635</v>
      </c>
      <c r="L130" t="s">
        <v>21</v>
      </c>
      <c r="M130">
        <v>13</v>
      </c>
      <c r="R130" s="7" t="str">
        <f>IF(EDATE(March[[#This Row],[Closed Date]],1)=31,"",EDATE(March[[#This Row],[Closed Date]],1))</f>
        <v/>
      </c>
    </row>
    <row r="131" spans="1:19" x14ac:dyDescent="0.25">
      <c r="A131" t="s">
        <v>158</v>
      </c>
      <c r="B131" s="6">
        <v>75235</v>
      </c>
      <c r="E131" t="s">
        <v>280</v>
      </c>
      <c r="F131" t="s">
        <v>22</v>
      </c>
      <c r="G131">
        <v>2</v>
      </c>
      <c r="H131" t="s">
        <v>28</v>
      </c>
      <c r="I131" t="s">
        <v>53</v>
      </c>
      <c r="K131" s="7">
        <v>44635</v>
      </c>
      <c r="L131" t="s">
        <v>21</v>
      </c>
      <c r="M131">
        <v>14</v>
      </c>
      <c r="R131" s="7" t="str">
        <f>IF(EDATE(March[[#This Row],[Closed Date]],1)=31,"",EDATE(March[[#This Row],[Closed Date]],1))</f>
        <v/>
      </c>
    </row>
    <row r="132" spans="1:19" x14ac:dyDescent="0.25">
      <c r="A132" t="s">
        <v>210</v>
      </c>
      <c r="B132" s="6">
        <v>75254</v>
      </c>
      <c r="E132" t="s">
        <v>284</v>
      </c>
      <c r="F132" t="s">
        <v>22</v>
      </c>
      <c r="G132">
        <v>9</v>
      </c>
      <c r="H132" t="s">
        <v>28</v>
      </c>
      <c r="I132" t="s">
        <v>31</v>
      </c>
      <c r="K132" s="7">
        <v>44635</v>
      </c>
      <c r="L132" t="s">
        <v>20</v>
      </c>
      <c r="Q132" s="7">
        <v>44635</v>
      </c>
      <c r="R132" s="7">
        <f>IF(EDATE(March[[#This Row],[Closed Date]],1)=31,"",EDATE(March[[#This Row],[Closed Date]],1))</f>
        <v>44666</v>
      </c>
      <c r="S132" t="s">
        <v>20</v>
      </c>
    </row>
    <row r="133" spans="1:19" x14ac:dyDescent="0.25">
      <c r="A133" t="s">
        <v>140</v>
      </c>
      <c r="B133" s="6">
        <v>75233</v>
      </c>
      <c r="E133" t="s">
        <v>271</v>
      </c>
      <c r="F133" t="s">
        <v>22</v>
      </c>
      <c r="G133">
        <v>8</v>
      </c>
      <c r="H133" t="s">
        <v>30</v>
      </c>
      <c r="I133" t="s">
        <v>31</v>
      </c>
      <c r="K133" s="7">
        <v>44635</v>
      </c>
      <c r="L133" t="s">
        <v>20</v>
      </c>
      <c r="Q133" s="7">
        <v>44635</v>
      </c>
      <c r="R133" s="7">
        <f>IF(EDATE(March[[#This Row],[Closed Date]],1)=31,"",EDATE(March[[#This Row],[Closed Date]],1))</f>
        <v>44666</v>
      </c>
      <c r="S133" t="s">
        <v>20</v>
      </c>
    </row>
    <row r="134" spans="1:19" x14ac:dyDescent="0.25">
      <c r="A134" t="s">
        <v>258</v>
      </c>
      <c r="B134" s="6">
        <v>75249</v>
      </c>
      <c r="E134" t="s">
        <v>266</v>
      </c>
      <c r="F134" t="s">
        <v>22</v>
      </c>
      <c r="G134">
        <v>2</v>
      </c>
      <c r="H134" t="s">
        <v>28</v>
      </c>
      <c r="I134" t="s">
        <v>33</v>
      </c>
      <c r="J134" t="s">
        <v>42</v>
      </c>
      <c r="K134" s="7">
        <v>44636</v>
      </c>
      <c r="L134" t="s">
        <v>20</v>
      </c>
      <c r="M134">
        <v>28</v>
      </c>
      <c r="N134" t="s">
        <v>45</v>
      </c>
      <c r="O134">
        <v>13</v>
      </c>
      <c r="P134">
        <v>250</v>
      </c>
      <c r="Q134" s="7">
        <v>44642</v>
      </c>
      <c r="R134" s="7">
        <f>IF(EDATE(March[[#This Row],[Closed Date]],1)=31,"",EDATE(March[[#This Row],[Closed Date]],1))</f>
        <v>44673</v>
      </c>
      <c r="S134" t="s">
        <v>20</v>
      </c>
    </row>
    <row r="135" spans="1:19" x14ac:dyDescent="0.25">
      <c r="A135" t="s">
        <v>158</v>
      </c>
      <c r="B135" s="6">
        <v>75240</v>
      </c>
      <c r="E135" t="s">
        <v>288</v>
      </c>
      <c r="F135" t="s">
        <v>23</v>
      </c>
      <c r="G135">
        <v>0.75</v>
      </c>
      <c r="H135" t="s">
        <v>28</v>
      </c>
      <c r="I135" t="s">
        <v>53</v>
      </c>
      <c r="J135" t="s">
        <v>39</v>
      </c>
      <c r="K135" s="7">
        <v>44636</v>
      </c>
      <c r="L135" t="s">
        <v>20</v>
      </c>
      <c r="M135">
        <v>31</v>
      </c>
      <c r="N135" t="s">
        <v>54</v>
      </c>
      <c r="O135">
        <v>28</v>
      </c>
      <c r="P135">
        <v>40</v>
      </c>
      <c r="Q135" s="7">
        <v>44642</v>
      </c>
      <c r="R135" s="7">
        <f>IF(EDATE(March[[#This Row],[Closed Date]],1)=31,"",EDATE(March[[#This Row],[Closed Date]],1))</f>
        <v>44673</v>
      </c>
      <c r="S135" t="s">
        <v>20</v>
      </c>
    </row>
    <row r="136" spans="1:19" x14ac:dyDescent="0.25">
      <c r="A136" t="s">
        <v>250</v>
      </c>
      <c r="B136" s="6">
        <v>75215</v>
      </c>
      <c r="E136" t="s">
        <v>270</v>
      </c>
      <c r="F136" t="s">
        <v>23</v>
      </c>
      <c r="G136">
        <v>8</v>
      </c>
      <c r="H136" t="s">
        <v>28</v>
      </c>
      <c r="I136" t="s">
        <v>33</v>
      </c>
      <c r="J136" t="s">
        <v>40</v>
      </c>
      <c r="K136" s="7">
        <v>44636</v>
      </c>
      <c r="L136" t="s">
        <v>20</v>
      </c>
      <c r="M136">
        <v>26</v>
      </c>
      <c r="N136" t="s">
        <v>45</v>
      </c>
      <c r="O136">
        <v>12</v>
      </c>
      <c r="P136">
        <v>550</v>
      </c>
      <c r="Q136" s="7">
        <v>44643</v>
      </c>
      <c r="R136" s="7">
        <f>IF(EDATE(March[[#This Row],[Closed Date]],1)=31,"",EDATE(March[[#This Row],[Closed Date]],1))</f>
        <v>44674</v>
      </c>
      <c r="S136" t="s">
        <v>20</v>
      </c>
    </row>
    <row r="137" spans="1:19" x14ac:dyDescent="0.25">
      <c r="A137" s="13" t="s">
        <v>239</v>
      </c>
      <c r="B137" s="6">
        <v>75231</v>
      </c>
      <c r="E137" t="s">
        <v>281</v>
      </c>
      <c r="F137" t="s">
        <v>23</v>
      </c>
      <c r="G137">
        <v>6</v>
      </c>
      <c r="H137" t="s">
        <v>28</v>
      </c>
      <c r="I137" t="s">
        <v>31</v>
      </c>
      <c r="J137" t="s">
        <v>36</v>
      </c>
      <c r="K137" s="7">
        <v>44636</v>
      </c>
      <c r="L137" t="s">
        <v>20</v>
      </c>
      <c r="Q137" s="7">
        <v>44636</v>
      </c>
      <c r="R137" s="7">
        <f>IF(EDATE(March[[#This Row],[Closed Date]],1)=31,"",EDATE(March[[#This Row],[Closed Date]],1))</f>
        <v>44667</v>
      </c>
      <c r="S137" t="s">
        <v>20</v>
      </c>
    </row>
    <row r="138" spans="1:19" x14ac:dyDescent="0.25">
      <c r="A138" t="s">
        <v>57</v>
      </c>
      <c r="B138" s="6">
        <v>75254</v>
      </c>
      <c r="E138" t="s">
        <v>288</v>
      </c>
      <c r="F138" t="s">
        <v>22</v>
      </c>
      <c r="G138">
        <v>5</v>
      </c>
      <c r="H138" t="s">
        <v>28</v>
      </c>
      <c r="I138" t="s">
        <v>33</v>
      </c>
      <c r="K138" s="7">
        <v>44636</v>
      </c>
      <c r="L138" t="s">
        <v>21</v>
      </c>
      <c r="M138">
        <v>10</v>
      </c>
      <c r="R138" s="7" t="str">
        <f>IF(EDATE(March[[#This Row],[Closed Date]],1)=31,"",EDATE(March[[#This Row],[Closed Date]],1))</f>
        <v/>
      </c>
    </row>
    <row r="139" spans="1:19" x14ac:dyDescent="0.25">
      <c r="A139" t="s">
        <v>67</v>
      </c>
      <c r="B139" s="6">
        <v>75219</v>
      </c>
      <c r="E139" t="s">
        <v>275</v>
      </c>
      <c r="F139" t="s">
        <v>23</v>
      </c>
      <c r="G139">
        <v>9</v>
      </c>
      <c r="H139" t="s">
        <v>28</v>
      </c>
      <c r="I139" t="s">
        <v>33</v>
      </c>
      <c r="K139" s="7">
        <v>44636</v>
      </c>
      <c r="L139" t="s">
        <v>21</v>
      </c>
      <c r="M139">
        <v>19</v>
      </c>
      <c r="R139" s="7" t="str">
        <f>IF(EDATE(March[[#This Row],[Closed Date]],1)=31,"",EDATE(March[[#This Row],[Closed Date]],1))</f>
        <v/>
      </c>
    </row>
    <row r="140" spans="1:19" x14ac:dyDescent="0.25">
      <c r="A140" t="s">
        <v>260</v>
      </c>
      <c r="B140" s="6">
        <v>75287</v>
      </c>
      <c r="E140" t="s">
        <v>287</v>
      </c>
      <c r="F140" t="s">
        <v>22</v>
      </c>
      <c r="G140">
        <v>3</v>
      </c>
      <c r="H140" t="s">
        <v>29</v>
      </c>
      <c r="I140" t="s">
        <v>33</v>
      </c>
      <c r="K140" s="7">
        <v>44636</v>
      </c>
      <c r="L140" t="s">
        <v>21</v>
      </c>
      <c r="M140">
        <v>30</v>
      </c>
      <c r="R140" s="7" t="str">
        <f>IF(EDATE(March[[#This Row],[Closed Date]],1)=31,"",EDATE(March[[#This Row],[Closed Date]],1))</f>
        <v/>
      </c>
    </row>
    <row r="141" spans="1:19" x14ac:dyDescent="0.25">
      <c r="A141" t="s">
        <v>131</v>
      </c>
      <c r="B141" s="6">
        <v>75203</v>
      </c>
      <c r="E141" t="s">
        <v>269</v>
      </c>
      <c r="F141" t="s">
        <v>23</v>
      </c>
      <c r="G141">
        <v>2</v>
      </c>
      <c r="H141" t="s">
        <v>28</v>
      </c>
      <c r="I141" t="s">
        <v>33</v>
      </c>
      <c r="K141" s="7">
        <v>44636</v>
      </c>
      <c r="L141" t="s">
        <v>21</v>
      </c>
      <c r="M141">
        <v>19</v>
      </c>
      <c r="R141" s="7" t="str">
        <f>IF(EDATE(March[[#This Row],[Closed Date]],1)=31,"",EDATE(March[[#This Row],[Closed Date]],1))</f>
        <v/>
      </c>
    </row>
    <row r="142" spans="1:19" x14ac:dyDescent="0.25">
      <c r="A142" t="s">
        <v>207</v>
      </c>
      <c r="B142" s="6">
        <v>75254</v>
      </c>
      <c r="E142" t="s">
        <v>280</v>
      </c>
      <c r="F142" t="s">
        <v>23</v>
      </c>
      <c r="G142">
        <v>10</v>
      </c>
      <c r="H142" t="s">
        <v>28</v>
      </c>
      <c r="I142" t="s">
        <v>33</v>
      </c>
      <c r="K142" s="7">
        <v>44636</v>
      </c>
      <c r="L142" t="s">
        <v>21</v>
      </c>
      <c r="M142">
        <v>21</v>
      </c>
      <c r="R142" s="7" t="str">
        <f>IF(EDATE(March[[#This Row],[Closed Date]],1)=31,"",EDATE(March[[#This Row],[Closed Date]],1))</f>
        <v/>
      </c>
    </row>
    <row r="143" spans="1:19" x14ac:dyDescent="0.25">
      <c r="A143" t="s">
        <v>194</v>
      </c>
      <c r="B143" s="6">
        <v>75243</v>
      </c>
      <c r="E143" t="s">
        <v>282</v>
      </c>
      <c r="F143" t="s">
        <v>22</v>
      </c>
      <c r="G143">
        <v>5</v>
      </c>
      <c r="H143" t="s">
        <v>28</v>
      </c>
      <c r="I143" t="s">
        <v>33</v>
      </c>
      <c r="K143" s="7">
        <v>44636</v>
      </c>
      <c r="L143" t="s">
        <v>21</v>
      </c>
      <c r="M143">
        <v>17</v>
      </c>
      <c r="R143" s="7" t="str">
        <f>IF(EDATE(March[[#This Row],[Closed Date]],1)=31,"",EDATE(March[[#This Row],[Closed Date]],1))</f>
        <v/>
      </c>
    </row>
    <row r="144" spans="1:19" x14ac:dyDescent="0.25">
      <c r="A144" t="s">
        <v>154</v>
      </c>
      <c r="B144" s="6">
        <v>75240</v>
      </c>
      <c r="E144" t="s">
        <v>281</v>
      </c>
      <c r="F144" t="s">
        <v>23</v>
      </c>
      <c r="G144">
        <v>1</v>
      </c>
      <c r="H144" t="s">
        <v>32</v>
      </c>
      <c r="I144" t="s">
        <v>33</v>
      </c>
      <c r="K144" s="7">
        <v>44636</v>
      </c>
      <c r="L144" t="s">
        <v>21</v>
      </c>
      <c r="M144">
        <v>15</v>
      </c>
      <c r="R144" s="7" t="str">
        <f>IF(EDATE(March[[#This Row],[Closed Date]],1)=31,"",EDATE(March[[#This Row],[Closed Date]],1))</f>
        <v/>
      </c>
    </row>
    <row r="145" spans="1:19" x14ac:dyDescent="0.25">
      <c r="A145" t="s">
        <v>112</v>
      </c>
      <c r="B145" s="6">
        <v>75244</v>
      </c>
      <c r="E145" t="s">
        <v>280</v>
      </c>
      <c r="F145" t="s">
        <v>22</v>
      </c>
      <c r="G145">
        <v>14</v>
      </c>
      <c r="H145" t="s">
        <v>32</v>
      </c>
      <c r="I145" t="s">
        <v>31</v>
      </c>
      <c r="K145" s="7">
        <v>44636</v>
      </c>
      <c r="L145" t="s">
        <v>20</v>
      </c>
      <c r="Q145" s="7">
        <v>44636</v>
      </c>
      <c r="R145" s="7">
        <f>IF(EDATE(March[[#This Row],[Closed Date]],1)=31,"",EDATE(March[[#This Row],[Closed Date]],1))</f>
        <v>44667</v>
      </c>
      <c r="S145" t="s">
        <v>20</v>
      </c>
    </row>
    <row r="146" spans="1:19" x14ac:dyDescent="0.25">
      <c r="A146" t="s">
        <v>187</v>
      </c>
      <c r="B146" s="6">
        <v>75254</v>
      </c>
      <c r="E146" t="s">
        <v>310</v>
      </c>
      <c r="F146" t="s">
        <v>23</v>
      </c>
      <c r="G146">
        <v>7</v>
      </c>
      <c r="H146" t="s">
        <v>28</v>
      </c>
      <c r="I146" t="s">
        <v>31</v>
      </c>
      <c r="J146" t="s">
        <v>40</v>
      </c>
      <c r="K146" s="7">
        <v>44637</v>
      </c>
      <c r="L146" t="s">
        <v>20</v>
      </c>
      <c r="Q146" s="7">
        <v>44637</v>
      </c>
      <c r="R146" s="7">
        <f>IF(EDATE(March[[#This Row],[Closed Date]],1)=31,"",EDATE(March[[#This Row],[Closed Date]],1))</f>
        <v>44668</v>
      </c>
      <c r="S146" t="s">
        <v>20</v>
      </c>
    </row>
    <row r="147" spans="1:19" x14ac:dyDescent="0.25">
      <c r="A147" s="13" t="s">
        <v>243</v>
      </c>
      <c r="B147" s="6">
        <v>75203</v>
      </c>
      <c r="E147" t="s">
        <v>286</v>
      </c>
      <c r="F147" t="s">
        <v>22</v>
      </c>
      <c r="G147">
        <v>8</v>
      </c>
      <c r="H147" t="s">
        <v>28</v>
      </c>
      <c r="I147" t="s">
        <v>33</v>
      </c>
      <c r="J147" t="s">
        <v>36</v>
      </c>
      <c r="K147" s="7">
        <v>44637</v>
      </c>
      <c r="L147" t="s">
        <v>20</v>
      </c>
      <c r="M147">
        <v>30</v>
      </c>
      <c r="N147" t="s">
        <v>55</v>
      </c>
      <c r="O147">
        <v>19</v>
      </c>
      <c r="P147">
        <v>125</v>
      </c>
      <c r="Q147" s="7">
        <v>44642</v>
      </c>
      <c r="R147" s="7">
        <f>IF(EDATE(March[[#This Row],[Closed Date]],1)=31,"",EDATE(March[[#This Row],[Closed Date]],1))</f>
        <v>44673</v>
      </c>
      <c r="S147" t="s">
        <v>20</v>
      </c>
    </row>
    <row r="148" spans="1:19" x14ac:dyDescent="0.25">
      <c r="A148" t="s">
        <v>215</v>
      </c>
      <c r="B148" s="6">
        <v>75212</v>
      </c>
      <c r="E148" t="s">
        <v>291</v>
      </c>
      <c r="F148" t="s">
        <v>23</v>
      </c>
      <c r="G148">
        <v>8</v>
      </c>
      <c r="H148" t="s">
        <v>28</v>
      </c>
      <c r="I148" t="s">
        <v>33</v>
      </c>
      <c r="K148" s="7">
        <v>44637</v>
      </c>
      <c r="L148" t="s">
        <v>21</v>
      </c>
      <c r="M148">
        <v>23</v>
      </c>
      <c r="R148" s="7" t="str">
        <f>IF(EDATE(March[[#This Row],[Closed Date]],1)=31,"",EDATE(March[[#This Row],[Closed Date]],1))</f>
        <v/>
      </c>
    </row>
    <row r="149" spans="1:19" x14ac:dyDescent="0.25">
      <c r="A149" t="s">
        <v>114</v>
      </c>
      <c r="B149" s="6">
        <v>75229</v>
      </c>
      <c r="E149" t="s">
        <v>295</v>
      </c>
      <c r="F149" t="s">
        <v>23</v>
      </c>
      <c r="G149">
        <v>4</v>
      </c>
      <c r="H149" t="s">
        <v>32</v>
      </c>
      <c r="I149" t="s">
        <v>33</v>
      </c>
      <c r="K149" s="7">
        <v>44637</v>
      </c>
      <c r="L149" t="s">
        <v>21</v>
      </c>
      <c r="M149">
        <v>23</v>
      </c>
      <c r="R149" s="7" t="str">
        <f>IF(EDATE(March[[#This Row],[Closed Date]],1)=31,"",EDATE(March[[#This Row],[Closed Date]],1))</f>
        <v/>
      </c>
    </row>
    <row r="150" spans="1:19" x14ac:dyDescent="0.25">
      <c r="A150" t="s">
        <v>153</v>
      </c>
      <c r="B150" s="6">
        <v>75214</v>
      </c>
      <c r="E150" t="s">
        <v>286</v>
      </c>
      <c r="F150" t="s">
        <v>23</v>
      </c>
      <c r="G150">
        <v>8</v>
      </c>
      <c r="H150" t="s">
        <v>32</v>
      </c>
      <c r="I150" t="s">
        <v>31</v>
      </c>
      <c r="J150" t="s">
        <v>52</v>
      </c>
      <c r="K150" s="7">
        <v>44638</v>
      </c>
      <c r="L150" t="s">
        <v>20</v>
      </c>
      <c r="Q150" s="7">
        <v>44638</v>
      </c>
      <c r="R150" s="7">
        <f>IF(EDATE(March[[#This Row],[Closed Date]],1)=31,"",EDATE(March[[#This Row],[Closed Date]],1))</f>
        <v>44669</v>
      </c>
      <c r="S150" t="s">
        <v>20</v>
      </c>
    </row>
    <row r="151" spans="1:19" x14ac:dyDescent="0.25">
      <c r="A151" t="s">
        <v>153</v>
      </c>
      <c r="B151" s="6">
        <v>75246</v>
      </c>
      <c r="E151" t="s">
        <v>287</v>
      </c>
      <c r="F151" t="s">
        <v>23</v>
      </c>
      <c r="G151">
        <v>4</v>
      </c>
      <c r="H151" t="s">
        <v>28</v>
      </c>
      <c r="I151" t="s">
        <v>31</v>
      </c>
      <c r="J151" t="s">
        <v>40</v>
      </c>
      <c r="K151" s="7">
        <v>44638</v>
      </c>
      <c r="L151" t="s">
        <v>20</v>
      </c>
      <c r="Q151" s="7">
        <v>44638</v>
      </c>
      <c r="R151" s="7">
        <f>IF(EDATE(March[[#This Row],[Closed Date]],1)=31,"",EDATE(March[[#This Row],[Closed Date]],1))</f>
        <v>44669</v>
      </c>
      <c r="S151" t="s">
        <v>20</v>
      </c>
    </row>
    <row r="152" spans="1:19" x14ac:dyDescent="0.25">
      <c r="A152" t="s">
        <v>171</v>
      </c>
      <c r="B152" s="6">
        <v>75253</v>
      </c>
      <c r="E152" t="s">
        <v>282</v>
      </c>
      <c r="F152" t="s">
        <v>23</v>
      </c>
      <c r="G152">
        <v>6</v>
      </c>
      <c r="H152" t="s">
        <v>28</v>
      </c>
      <c r="I152" t="s">
        <v>53</v>
      </c>
      <c r="J152" t="s">
        <v>40</v>
      </c>
      <c r="K152" s="7">
        <v>44638</v>
      </c>
      <c r="L152" t="s">
        <v>20</v>
      </c>
      <c r="M152">
        <v>34</v>
      </c>
      <c r="N152" t="s">
        <v>54</v>
      </c>
      <c r="O152">
        <v>29</v>
      </c>
      <c r="P152">
        <v>30</v>
      </c>
      <c r="Q152" s="7">
        <v>44643</v>
      </c>
      <c r="R152" s="7">
        <f>IF(EDATE(March[[#This Row],[Closed Date]],1)=31,"",EDATE(March[[#This Row],[Closed Date]],1))</f>
        <v>44674</v>
      </c>
      <c r="S152" t="s">
        <v>20</v>
      </c>
    </row>
    <row r="153" spans="1:19" x14ac:dyDescent="0.25">
      <c r="A153" s="13" t="s">
        <v>111</v>
      </c>
      <c r="B153" s="6">
        <v>75224</v>
      </c>
      <c r="E153" t="s">
        <v>276</v>
      </c>
      <c r="F153" t="s">
        <v>23</v>
      </c>
      <c r="G153">
        <v>1</v>
      </c>
      <c r="H153" t="s">
        <v>28</v>
      </c>
      <c r="I153" t="s">
        <v>33</v>
      </c>
      <c r="J153" t="s">
        <v>36</v>
      </c>
      <c r="K153" s="7">
        <v>44638</v>
      </c>
      <c r="L153" t="s">
        <v>20</v>
      </c>
      <c r="M153">
        <v>27</v>
      </c>
      <c r="N153" t="s">
        <v>55</v>
      </c>
      <c r="O153">
        <v>20</v>
      </c>
      <c r="P153">
        <v>150</v>
      </c>
      <c r="Q153" s="7">
        <v>44644</v>
      </c>
      <c r="R153" s="7">
        <f>IF(EDATE(March[[#This Row],[Closed Date]],1)=31,"",EDATE(March[[#This Row],[Closed Date]],1))</f>
        <v>44675</v>
      </c>
      <c r="S153" t="s">
        <v>20</v>
      </c>
    </row>
    <row r="154" spans="1:19" x14ac:dyDescent="0.25">
      <c r="A154" s="13" t="s">
        <v>260</v>
      </c>
      <c r="B154" s="6">
        <v>75224</v>
      </c>
      <c r="E154" t="s">
        <v>273</v>
      </c>
      <c r="F154" t="s">
        <v>22</v>
      </c>
      <c r="G154">
        <v>4</v>
      </c>
      <c r="H154" t="s">
        <v>28</v>
      </c>
      <c r="I154" t="s">
        <v>31</v>
      </c>
      <c r="J154" t="s">
        <v>36</v>
      </c>
      <c r="K154" s="7">
        <v>44638</v>
      </c>
      <c r="L154" t="s">
        <v>20</v>
      </c>
      <c r="Q154" s="7">
        <v>44638</v>
      </c>
      <c r="R154" s="7">
        <f>IF(EDATE(March[[#This Row],[Closed Date]],1)=31,"",EDATE(March[[#This Row],[Closed Date]],1))</f>
        <v>44669</v>
      </c>
      <c r="S154" t="s">
        <v>20</v>
      </c>
    </row>
    <row r="155" spans="1:19" x14ac:dyDescent="0.25">
      <c r="A155" s="13" t="s">
        <v>243</v>
      </c>
      <c r="B155" s="6">
        <v>75241</v>
      </c>
      <c r="E155" t="s">
        <v>296</v>
      </c>
      <c r="F155" t="s">
        <v>23</v>
      </c>
      <c r="G155">
        <v>8</v>
      </c>
      <c r="H155" t="s">
        <v>28</v>
      </c>
      <c r="I155" t="s">
        <v>31</v>
      </c>
      <c r="J155" t="s">
        <v>38</v>
      </c>
      <c r="K155" s="7">
        <v>44638</v>
      </c>
      <c r="L155" t="s">
        <v>20</v>
      </c>
      <c r="Q155" s="7">
        <v>44638</v>
      </c>
      <c r="R155" s="7">
        <f>IF(EDATE(March[[#This Row],[Closed Date]],1)=31,"",EDATE(March[[#This Row],[Closed Date]],1))</f>
        <v>44669</v>
      </c>
      <c r="S155" t="s">
        <v>20</v>
      </c>
    </row>
    <row r="156" spans="1:19" x14ac:dyDescent="0.25">
      <c r="A156" t="s">
        <v>260</v>
      </c>
      <c r="B156" s="6">
        <v>75226</v>
      </c>
      <c r="E156" t="s">
        <v>289</v>
      </c>
      <c r="F156" t="s">
        <v>22</v>
      </c>
      <c r="G156">
        <v>4</v>
      </c>
      <c r="H156" t="s">
        <v>28</v>
      </c>
      <c r="I156" t="s">
        <v>33</v>
      </c>
      <c r="K156" s="7">
        <v>44638</v>
      </c>
      <c r="L156" t="s">
        <v>21</v>
      </c>
      <c r="M156">
        <v>8</v>
      </c>
      <c r="R156" s="7" t="str">
        <f>IF(EDATE(March[[#This Row],[Closed Date]],1)=31,"",EDATE(March[[#This Row],[Closed Date]],1))</f>
        <v/>
      </c>
    </row>
    <row r="157" spans="1:19" x14ac:dyDescent="0.25">
      <c r="A157" t="s">
        <v>137</v>
      </c>
      <c r="B157" s="6">
        <v>75215</v>
      </c>
      <c r="E157" t="s">
        <v>290</v>
      </c>
      <c r="F157" t="s">
        <v>22</v>
      </c>
      <c r="G157">
        <v>2</v>
      </c>
      <c r="H157" t="s">
        <v>28</v>
      </c>
      <c r="I157" t="s">
        <v>33</v>
      </c>
      <c r="K157" s="7">
        <v>44638</v>
      </c>
      <c r="L157" t="s">
        <v>21</v>
      </c>
      <c r="M157">
        <v>19</v>
      </c>
      <c r="R157" s="7" t="str">
        <f>IF(EDATE(March[[#This Row],[Closed Date]],1)=31,"",EDATE(March[[#This Row],[Closed Date]],1))</f>
        <v/>
      </c>
    </row>
    <row r="158" spans="1:19" x14ac:dyDescent="0.25">
      <c r="A158" t="s">
        <v>258</v>
      </c>
      <c r="B158" s="6">
        <v>75210</v>
      </c>
      <c r="E158" t="s">
        <v>265</v>
      </c>
      <c r="F158" t="s">
        <v>22</v>
      </c>
      <c r="G158">
        <v>7</v>
      </c>
      <c r="H158" t="s">
        <v>28</v>
      </c>
      <c r="I158" t="s">
        <v>33</v>
      </c>
      <c r="K158" s="7">
        <v>44638</v>
      </c>
      <c r="L158" t="s">
        <v>21</v>
      </c>
      <c r="M158">
        <v>8</v>
      </c>
      <c r="R158" s="7" t="str">
        <f>IF(EDATE(March[[#This Row],[Closed Date]],1)=31,"",EDATE(March[[#This Row],[Closed Date]],1))</f>
        <v/>
      </c>
    </row>
    <row r="159" spans="1:19" x14ac:dyDescent="0.25">
      <c r="A159" t="s">
        <v>200</v>
      </c>
      <c r="B159" s="6">
        <v>75208</v>
      </c>
      <c r="E159" t="s">
        <v>311</v>
      </c>
      <c r="F159" t="s">
        <v>22</v>
      </c>
      <c r="G159">
        <v>0.5</v>
      </c>
      <c r="H159" t="s">
        <v>29</v>
      </c>
      <c r="I159" t="s">
        <v>34</v>
      </c>
      <c r="K159" s="7">
        <v>44638</v>
      </c>
      <c r="L159" t="s">
        <v>21</v>
      </c>
      <c r="N159" t="s">
        <v>49</v>
      </c>
      <c r="R159" s="7" t="str">
        <f>IF(EDATE(March[[#This Row],[Closed Date]],1)=31,"",EDATE(March[[#This Row],[Closed Date]],1))</f>
        <v/>
      </c>
    </row>
    <row r="160" spans="1:19" x14ac:dyDescent="0.25">
      <c r="A160" t="s">
        <v>114</v>
      </c>
      <c r="B160" s="6">
        <v>75211</v>
      </c>
      <c r="E160" t="s">
        <v>319</v>
      </c>
      <c r="F160" t="s">
        <v>23</v>
      </c>
      <c r="G160">
        <v>4</v>
      </c>
      <c r="H160" t="s">
        <v>32</v>
      </c>
      <c r="I160" t="s">
        <v>34</v>
      </c>
      <c r="K160" s="7">
        <v>44638</v>
      </c>
      <c r="L160" t="s">
        <v>21</v>
      </c>
      <c r="R160" s="7" t="str">
        <f>IF(EDATE(March[[#This Row],[Closed Date]],1)=31,"",EDATE(March[[#This Row],[Closed Date]],1))</f>
        <v/>
      </c>
    </row>
    <row r="161" spans="1:19" x14ac:dyDescent="0.25">
      <c r="A161" t="s">
        <v>146</v>
      </c>
      <c r="B161" s="6">
        <v>75214</v>
      </c>
      <c r="E161" t="s">
        <v>277</v>
      </c>
      <c r="F161" t="s">
        <v>22</v>
      </c>
      <c r="G161">
        <v>4</v>
      </c>
      <c r="H161" t="s">
        <v>28</v>
      </c>
      <c r="I161" t="s">
        <v>53</v>
      </c>
      <c r="K161" s="7">
        <v>44638</v>
      </c>
      <c r="L161" t="s">
        <v>21</v>
      </c>
      <c r="M161">
        <v>25</v>
      </c>
      <c r="R161" s="7" t="str">
        <f>IF(EDATE(March[[#This Row],[Closed Date]],1)=31,"",EDATE(March[[#This Row],[Closed Date]],1))</f>
        <v/>
      </c>
    </row>
    <row r="162" spans="1:19" x14ac:dyDescent="0.25">
      <c r="A162" t="s">
        <v>117</v>
      </c>
      <c r="B162" s="6">
        <v>75229</v>
      </c>
      <c r="E162" t="s">
        <v>291</v>
      </c>
      <c r="F162" t="s">
        <v>23</v>
      </c>
      <c r="G162">
        <v>3</v>
      </c>
      <c r="H162" t="s">
        <v>28</v>
      </c>
      <c r="I162" t="s">
        <v>53</v>
      </c>
      <c r="K162" s="7">
        <v>44638</v>
      </c>
      <c r="L162" t="s">
        <v>21</v>
      </c>
      <c r="M162">
        <v>14</v>
      </c>
      <c r="R162" s="7" t="str">
        <f>IF(EDATE(March[[#This Row],[Closed Date]],1)=31,"",EDATE(March[[#This Row],[Closed Date]],1))</f>
        <v/>
      </c>
    </row>
    <row r="163" spans="1:19" x14ac:dyDescent="0.25">
      <c r="A163" t="s">
        <v>263</v>
      </c>
      <c r="B163" s="6">
        <v>75212</v>
      </c>
      <c r="E163" t="s">
        <v>300</v>
      </c>
      <c r="F163" t="s">
        <v>23</v>
      </c>
      <c r="G163">
        <v>0.5</v>
      </c>
      <c r="H163" t="s">
        <v>28</v>
      </c>
      <c r="I163" t="s">
        <v>53</v>
      </c>
      <c r="K163" s="7">
        <v>44638</v>
      </c>
      <c r="L163" t="s">
        <v>21</v>
      </c>
      <c r="M163">
        <v>18</v>
      </c>
      <c r="R163" s="7" t="str">
        <f>IF(EDATE(March[[#This Row],[Closed Date]],1)=31,"",EDATE(March[[#This Row],[Closed Date]],1))</f>
        <v/>
      </c>
    </row>
    <row r="164" spans="1:19" x14ac:dyDescent="0.25">
      <c r="A164" t="s">
        <v>184</v>
      </c>
      <c r="B164" s="6">
        <v>75241</v>
      </c>
      <c r="E164" t="s">
        <v>270</v>
      </c>
      <c r="F164" t="s">
        <v>22</v>
      </c>
      <c r="G164">
        <v>7</v>
      </c>
      <c r="H164" t="s">
        <v>32</v>
      </c>
      <c r="I164" t="s">
        <v>31</v>
      </c>
      <c r="K164" s="7">
        <v>44638</v>
      </c>
      <c r="L164" t="s">
        <v>20</v>
      </c>
      <c r="Q164" s="7">
        <v>44638</v>
      </c>
      <c r="R164" s="7">
        <f>IF(EDATE(March[[#This Row],[Closed Date]],1)=31,"",EDATE(March[[#This Row],[Closed Date]],1))</f>
        <v>44669</v>
      </c>
      <c r="S164" t="s">
        <v>20</v>
      </c>
    </row>
    <row r="165" spans="1:19" x14ac:dyDescent="0.25">
      <c r="A165" t="s">
        <v>262</v>
      </c>
      <c r="B165" s="6">
        <v>75236</v>
      </c>
      <c r="E165" t="s">
        <v>299</v>
      </c>
      <c r="F165" t="s">
        <v>23</v>
      </c>
      <c r="G165">
        <v>9</v>
      </c>
      <c r="H165" t="s">
        <v>28</v>
      </c>
      <c r="I165" t="s">
        <v>31</v>
      </c>
      <c r="K165" s="7">
        <v>44638</v>
      </c>
      <c r="L165" t="s">
        <v>20</v>
      </c>
      <c r="Q165" s="7">
        <v>44638</v>
      </c>
      <c r="R165" s="7">
        <f>IF(EDATE(March[[#This Row],[Closed Date]],1)=31,"",EDATE(March[[#This Row],[Closed Date]],1))</f>
        <v>44669</v>
      </c>
      <c r="S165" t="s">
        <v>20</v>
      </c>
    </row>
    <row r="166" spans="1:19" x14ac:dyDescent="0.25">
      <c r="A166" t="s">
        <v>187</v>
      </c>
      <c r="B166" s="6">
        <v>75212</v>
      </c>
      <c r="E166" t="s">
        <v>268</v>
      </c>
      <c r="F166" t="s">
        <v>22</v>
      </c>
      <c r="G166">
        <v>0.5</v>
      </c>
      <c r="H166" t="s">
        <v>32</v>
      </c>
      <c r="I166" t="s">
        <v>31</v>
      </c>
      <c r="J166" t="s">
        <v>52</v>
      </c>
      <c r="K166" s="7">
        <v>44639</v>
      </c>
      <c r="L166" t="s">
        <v>20</v>
      </c>
      <c r="N166" t="s">
        <v>47</v>
      </c>
      <c r="Q166" s="7">
        <v>44639</v>
      </c>
      <c r="R166" s="7">
        <f>IF(EDATE(March[[#This Row],[Closed Date]],1)=31,"",EDATE(March[[#This Row],[Closed Date]],1))</f>
        <v>44670</v>
      </c>
      <c r="S166" t="s">
        <v>20</v>
      </c>
    </row>
    <row r="167" spans="1:19" x14ac:dyDescent="0.25">
      <c r="A167" t="s">
        <v>101</v>
      </c>
      <c r="B167" s="6">
        <v>75241</v>
      </c>
      <c r="E167" t="s">
        <v>297</v>
      </c>
      <c r="F167" t="s">
        <v>22</v>
      </c>
      <c r="G167">
        <v>3</v>
      </c>
      <c r="H167" t="s">
        <v>28</v>
      </c>
      <c r="I167" t="s">
        <v>33</v>
      </c>
      <c r="K167" s="7">
        <v>44639</v>
      </c>
      <c r="L167" t="s">
        <v>21</v>
      </c>
      <c r="M167">
        <v>17</v>
      </c>
      <c r="R167" s="7" t="str">
        <f>IF(EDATE(March[[#This Row],[Closed Date]],1)=31,"",EDATE(March[[#This Row],[Closed Date]],1))</f>
        <v/>
      </c>
    </row>
    <row r="168" spans="1:19" x14ac:dyDescent="0.25">
      <c r="A168" t="s">
        <v>149</v>
      </c>
      <c r="B168" s="6">
        <v>75253</v>
      </c>
      <c r="E168" t="s">
        <v>277</v>
      </c>
      <c r="F168" t="s">
        <v>25</v>
      </c>
      <c r="G168">
        <v>2</v>
      </c>
      <c r="H168" t="s">
        <v>28</v>
      </c>
      <c r="I168" t="s">
        <v>33</v>
      </c>
      <c r="K168" s="7">
        <v>44639</v>
      </c>
      <c r="L168" t="s">
        <v>21</v>
      </c>
      <c r="M168">
        <v>23</v>
      </c>
      <c r="R168" s="7" t="str">
        <f>IF(EDATE(March[[#This Row],[Closed Date]],1)=31,"",EDATE(March[[#This Row],[Closed Date]],1))</f>
        <v/>
      </c>
    </row>
    <row r="169" spans="1:19" x14ac:dyDescent="0.25">
      <c r="A169" t="s">
        <v>181</v>
      </c>
      <c r="B169" s="6">
        <v>75254</v>
      </c>
      <c r="E169" t="s">
        <v>283</v>
      </c>
      <c r="F169" t="s">
        <v>23</v>
      </c>
      <c r="G169">
        <v>1</v>
      </c>
      <c r="H169" t="s">
        <v>28</v>
      </c>
      <c r="I169" t="s">
        <v>33</v>
      </c>
      <c r="K169" s="7">
        <v>44639</v>
      </c>
      <c r="L169" t="s">
        <v>21</v>
      </c>
      <c r="M169">
        <v>19</v>
      </c>
      <c r="R169" s="7" t="str">
        <f>IF(EDATE(March[[#This Row],[Closed Date]],1)=31,"",EDATE(March[[#This Row],[Closed Date]],1))</f>
        <v/>
      </c>
    </row>
    <row r="170" spans="1:19" x14ac:dyDescent="0.25">
      <c r="A170" t="s">
        <v>92</v>
      </c>
      <c r="B170" s="6">
        <v>75208</v>
      </c>
      <c r="E170" t="s">
        <v>273</v>
      </c>
      <c r="F170" t="s">
        <v>23</v>
      </c>
      <c r="G170">
        <v>5</v>
      </c>
      <c r="H170" t="s">
        <v>28</v>
      </c>
      <c r="I170" t="s">
        <v>53</v>
      </c>
      <c r="K170" s="7">
        <v>44639</v>
      </c>
      <c r="L170" t="s">
        <v>21</v>
      </c>
      <c r="M170">
        <v>26</v>
      </c>
      <c r="R170" s="7" t="str">
        <f>IF(EDATE(March[[#This Row],[Closed Date]],1)=31,"",EDATE(March[[#This Row],[Closed Date]],1))</f>
        <v/>
      </c>
    </row>
    <row r="171" spans="1:19" x14ac:dyDescent="0.25">
      <c r="A171" t="s">
        <v>79</v>
      </c>
      <c r="B171" s="6">
        <v>75206</v>
      </c>
      <c r="E171" t="s">
        <v>283</v>
      </c>
      <c r="F171" t="s">
        <v>22</v>
      </c>
      <c r="G171">
        <v>2</v>
      </c>
      <c r="H171" t="s">
        <v>28</v>
      </c>
      <c r="I171" t="s">
        <v>31</v>
      </c>
      <c r="K171" s="7">
        <v>44639</v>
      </c>
      <c r="L171" t="s">
        <v>20</v>
      </c>
      <c r="Q171" s="7">
        <v>44639</v>
      </c>
      <c r="R171" s="7">
        <f>IF(EDATE(March[[#This Row],[Closed Date]],1)=31,"",EDATE(March[[#This Row],[Closed Date]],1))</f>
        <v>44670</v>
      </c>
      <c r="S171" t="s">
        <v>20</v>
      </c>
    </row>
    <row r="172" spans="1:19" x14ac:dyDescent="0.25">
      <c r="A172" t="s">
        <v>258</v>
      </c>
      <c r="B172" s="6">
        <v>75211</v>
      </c>
      <c r="E172" t="s">
        <v>301</v>
      </c>
      <c r="F172" t="s">
        <v>22</v>
      </c>
      <c r="G172">
        <v>5</v>
      </c>
      <c r="H172" t="s">
        <v>28</v>
      </c>
      <c r="I172" t="s">
        <v>31</v>
      </c>
      <c r="K172" s="7">
        <v>44639</v>
      </c>
      <c r="L172" t="s">
        <v>20</v>
      </c>
      <c r="Q172" s="7">
        <v>44639</v>
      </c>
      <c r="R172" s="7">
        <f>IF(EDATE(March[[#This Row],[Closed Date]],1)=31,"",EDATE(March[[#This Row],[Closed Date]],1))</f>
        <v>44670</v>
      </c>
      <c r="S172" t="s">
        <v>20</v>
      </c>
    </row>
    <row r="173" spans="1:19" x14ac:dyDescent="0.25">
      <c r="A173" t="s">
        <v>71</v>
      </c>
      <c r="B173" s="6">
        <v>75220</v>
      </c>
      <c r="E173" t="s">
        <v>282</v>
      </c>
      <c r="F173" t="s">
        <v>22</v>
      </c>
      <c r="G173">
        <v>9</v>
      </c>
      <c r="H173" t="s">
        <v>28</v>
      </c>
      <c r="I173" t="s">
        <v>31</v>
      </c>
      <c r="K173" s="7">
        <v>44639</v>
      </c>
      <c r="L173" t="s">
        <v>20</v>
      </c>
      <c r="Q173" s="7">
        <v>44639</v>
      </c>
      <c r="R173" s="7">
        <f>IF(EDATE(March[[#This Row],[Closed Date]],1)=31,"",EDATE(March[[#This Row],[Closed Date]],1))</f>
        <v>44670</v>
      </c>
      <c r="S173" t="s">
        <v>20</v>
      </c>
    </row>
    <row r="174" spans="1:19" x14ac:dyDescent="0.25">
      <c r="A174" t="s">
        <v>77</v>
      </c>
      <c r="B174" s="6">
        <v>75215</v>
      </c>
      <c r="E174" t="s">
        <v>301</v>
      </c>
      <c r="F174" t="s">
        <v>22</v>
      </c>
      <c r="G174">
        <v>3</v>
      </c>
      <c r="H174" t="s">
        <v>28</v>
      </c>
      <c r="I174" t="s">
        <v>31</v>
      </c>
      <c r="J174" t="s">
        <v>41</v>
      </c>
      <c r="K174" s="7">
        <v>44640</v>
      </c>
      <c r="L174" t="s">
        <v>20</v>
      </c>
      <c r="Q174" s="7">
        <v>44640</v>
      </c>
      <c r="R174" s="7">
        <f>IF(EDATE(March[[#This Row],[Closed Date]],1)=31,"",EDATE(March[[#This Row],[Closed Date]],1))</f>
        <v>44671</v>
      </c>
      <c r="S174" t="s">
        <v>21</v>
      </c>
    </row>
    <row r="175" spans="1:19" x14ac:dyDescent="0.25">
      <c r="A175" t="s">
        <v>206</v>
      </c>
      <c r="B175" s="6">
        <v>75206</v>
      </c>
      <c r="E175" t="s">
        <v>288</v>
      </c>
      <c r="F175" t="s">
        <v>22</v>
      </c>
      <c r="G175">
        <v>1</v>
      </c>
      <c r="H175" t="s">
        <v>28</v>
      </c>
      <c r="I175" t="s">
        <v>31</v>
      </c>
      <c r="J175" t="s">
        <v>40</v>
      </c>
      <c r="K175" s="7">
        <v>44640</v>
      </c>
      <c r="L175" t="s">
        <v>20</v>
      </c>
      <c r="Q175" s="7">
        <v>44640</v>
      </c>
      <c r="R175" s="7">
        <f>IF(EDATE(March[[#This Row],[Closed Date]],1)=31,"",EDATE(March[[#This Row],[Closed Date]],1))</f>
        <v>44671</v>
      </c>
      <c r="S175" t="s">
        <v>20</v>
      </c>
    </row>
    <row r="176" spans="1:19" x14ac:dyDescent="0.25">
      <c r="A176" s="13" t="s">
        <v>215</v>
      </c>
      <c r="B176" s="6">
        <v>75080</v>
      </c>
      <c r="E176" t="s">
        <v>284</v>
      </c>
      <c r="F176" t="s">
        <v>22</v>
      </c>
      <c r="G176">
        <v>10</v>
      </c>
      <c r="H176" t="s">
        <v>29</v>
      </c>
      <c r="I176" t="s">
        <v>33</v>
      </c>
      <c r="J176" t="s">
        <v>43</v>
      </c>
      <c r="K176" s="7">
        <v>44640</v>
      </c>
      <c r="L176" t="s">
        <v>20</v>
      </c>
      <c r="M176">
        <v>39</v>
      </c>
      <c r="O176">
        <v>12357</v>
      </c>
      <c r="P176">
        <v>600</v>
      </c>
      <c r="Q176" s="7">
        <v>44646</v>
      </c>
      <c r="R176" s="7">
        <f>IF(EDATE(March[[#This Row],[Closed Date]],1)=31,"",EDATE(March[[#This Row],[Closed Date]],1))</f>
        <v>44677</v>
      </c>
      <c r="S176" t="s">
        <v>20</v>
      </c>
    </row>
    <row r="177" spans="1:19" x14ac:dyDescent="0.25">
      <c r="A177" s="13" t="s">
        <v>57</v>
      </c>
      <c r="B177" s="6">
        <v>75235</v>
      </c>
      <c r="E177" t="s">
        <v>284</v>
      </c>
      <c r="F177" t="s">
        <v>23</v>
      </c>
      <c r="G177">
        <v>0.25</v>
      </c>
      <c r="H177" t="s">
        <v>28</v>
      </c>
      <c r="I177" t="s">
        <v>31</v>
      </c>
      <c r="J177" t="s">
        <v>38</v>
      </c>
      <c r="K177" s="7">
        <v>44640</v>
      </c>
      <c r="L177" t="s">
        <v>20</v>
      </c>
      <c r="Q177" s="7">
        <v>44640</v>
      </c>
      <c r="R177" s="7">
        <f>IF(EDATE(March[[#This Row],[Closed Date]],1)=31,"",EDATE(March[[#This Row],[Closed Date]],1))</f>
        <v>44671</v>
      </c>
      <c r="S177" t="s">
        <v>20</v>
      </c>
    </row>
    <row r="178" spans="1:19" x14ac:dyDescent="0.25">
      <c r="A178" s="13" t="s">
        <v>220</v>
      </c>
      <c r="B178" s="6">
        <v>75218</v>
      </c>
      <c r="E178" t="s">
        <v>289</v>
      </c>
      <c r="F178" t="s">
        <v>23</v>
      </c>
      <c r="G178">
        <v>0.75</v>
      </c>
      <c r="H178" t="s">
        <v>28</v>
      </c>
      <c r="I178" t="s">
        <v>31</v>
      </c>
      <c r="J178" t="s">
        <v>38</v>
      </c>
      <c r="K178" s="7">
        <v>44640</v>
      </c>
      <c r="L178" t="s">
        <v>20</v>
      </c>
      <c r="Q178" s="7">
        <v>44640</v>
      </c>
      <c r="R178" s="7">
        <f>IF(EDATE(March[[#This Row],[Closed Date]],1)=31,"",EDATE(March[[#This Row],[Closed Date]],1))</f>
        <v>44671</v>
      </c>
      <c r="S178" t="s">
        <v>20</v>
      </c>
    </row>
    <row r="179" spans="1:19" x14ac:dyDescent="0.25">
      <c r="A179" t="s">
        <v>186</v>
      </c>
      <c r="B179" s="6">
        <v>75224</v>
      </c>
      <c r="E179" t="s">
        <v>292</v>
      </c>
      <c r="F179" t="s">
        <v>23</v>
      </c>
      <c r="G179">
        <v>4</v>
      </c>
      <c r="H179" t="s">
        <v>28</v>
      </c>
      <c r="I179" t="s">
        <v>33</v>
      </c>
      <c r="K179" s="7">
        <v>44640</v>
      </c>
      <c r="L179" t="s">
        <v>21</v>
      </c>
      <c r="M179">
        <v>14</v>
      </c>
      <c r="R179" s="7" t="str">
        <f>IF(EDATE(March[[#This Row],[Closed Date]],1)=31,"",EDATE(March[[#This Row],[Closed Date]],1))</f>
        <v/>
      </c>
    </row>
    <row r="180" spans="1:19" x14ac:dyDescent="0.25">
      <c r="A180" t="s">
        <v>162</v>
      </c>
      <c r="B180" s="6">
        <v>75219</v>
      </c>
      <c r="E180" t="s">
        <v>302</v>
      </c>
      <c r="F180" t="s">
        <v>22</v>
      </c>
      <c r="G180">
        <v>1</v>
      </c>
      <c r="H180" t="s">
        <v>28</v>
      </c>
      <c r="I180" t="s">
        <v>33</v>
      </c>
      <c r="K180" s="7">
        <v>44640</v>
      </c>
      <c r="L180" t="s">
        <v>21</v>
      </c>
      <c r="M180">
        <v>23</v>
      </c>
      <c r="R180" s="7" t="str">
        <f>IF(EDATE(March[[#This Row],[Closed Date]],1)=31,"",EDATE(March[[#This Row],[Closed Date]],1))</f>
        <v/>
      </c>
    </row>
    <row r="181" spans="1:19" x14ac:dyDescent="0.25">
      <c r="A181" t="s">
        <v>176</v>
      </c>
      <c r="B181" s="6">
        <v>75080</v>
      </c>
      <c r="E181" t="s">
        <v>293</v>
      </c>
      <c r="F181" t="s">
        <v>23</v>
      </c>
      <c r="G181">
        <v>13</v>
      </c>
      <c r="H181" t="s">
        <v>28</v>
      </c>
      <c r="I181" t="s">
        <v>31</v>
      </c>
      <c r="K181" s="7">
        <v>44640</v>
      </c>
      <c r="L181" t="s">
        <v>20</v>
      </c>
      <c r="Q181" s="7">
        <v>44640</v>
      </c>
      <c r="R181" s="7">
        <f>IF(EDATE(March[[#This Row],[Closed Date]],1)=31,"",EDATE(March[[#This Row],[Closed Date]],1))</f>
        <v>44671</v>
      </c>
      <c r="S181" t="s">
        <v>20</v>
      </c>
    </row>
    <row r="182" spans="1:19" x14ac:dyDescent="0.25">
      <c r="A182" t="s">
        <v>197</v>
      </c>
      <c r="B182" s="6">
        <v>75203</v>
      </c>
      <c r="E182" t="s">
        <v>272</v>
      </c>
      <c r="F182" t="s">
        <v>23</v>
      </c>
      <c r="G182">
        <v>6</v>
      </c>
      <c r="H182" t="s">
        <v>28</v>
      </c>
      <c r="I182" t="s">
        <v>53</v>
      </c>
      <c r="J182" t="s">
        <v>42</v>
      </c>
      <c r="K182" s="7">
        <v>44641</v>
      </c>
      <c r="L182" t="s">
        <v>20</v>
      </c>
      <c r="M182">
        <v>32</v>
      </c>
      <c r="N182" t="s">
        <v>54</v>
      </c>
      <c r="O182">
        <v>30</v>
      </c>
      <c r="P182">
        <v>35</v>
      </c>
      <c r="Q182" s="7">
        <v>44648</v>
      </c>
      <c r="R182" s="7">
        <f>IF(EDATE(March[[#This Row],[Closed Date]],1)=31,"",EDATE(March[[#This Row],[Closed Date]],1))</f>
        <v>44679</v>
      </c>
      <c r="S182" t="s">
        <v>20</v>
      </c>
    </row>
    <row r="183" spans="1:19" x14ac:dyDescent="0.25">
      <c r="A183" s="13" t="s">
        <v>200</v>
      </c>
      <c r="B183" s="6">
        <v>75223</v>
      </c>
      <c r="E183" t="s">
        <v>278</v>
      </c>
      <c r="F183" t="s">
        <v>22</v>
      </c>
      <c r="G183">
        <v>6</v>
      </c>
      <c r="H183" t="s">
        <v>28</v>
      </c>
      <c r="I183" t="s">
        <v>33</v>
      </c>
      <c r="J183" t="s">
        <v>36</v>
      </c>
      <c r="K183" s="7">
        <v>44641</v>
      </c>
      <c r="L183" t="s">
        <v>20</v>
      </c>
      <c r="M183">
        <v>24</v>
      </c>
      <c r="N183" t="s">
        <v>55</v>
      </c>
      <c r="O183">
        <v>21</v>
      </c>
      <c r="P183">
        <v>175</v>
      </c>
      <c r="Q183" s="7">
        <v>44651</v>
      </c>
      <c r="R183" s="7">
        <f>IF(EDATE(March[[#This Row],[Closed Date]],1)=31,"",EDATE(March[[#This Row],[Closed Date]],1))</f>
        <v>44681</v>
      </c>
      <c r="S183" t="s">
        <v>20</v>
      </c>
    </row>
    <row r="184" spans="1:19" x14ac:dyDescent="0.25">
      <c r="A184" t="s">
        <v>130</v>
      </c>
      <c r="B184" s="6">
        <v>75232</v>
      </c>
      <c r="E184" t="s">
        <v>273</v>
      </c>
      <c r="F184" t="s">
        <v>23</v>
      </c>
      <c r="G184">
        <v>2</v>
      </c>
      <c r="H184" t="s">
        <v>28</v>
      </c>
      <c r="I184" t="s">
        <v>33</v>
      </c>
      <c r="K184" s="7">
        <v>44641</v>
      </c>
      <c r="L184" t="s">
        <v>21</v>
      </c>
      <c r="M184">
        <v>15</v>
      </c>
      <c r="R184" s="7" t="str">
        <f>IF(EDATE(March[[#This Row],[Closed Date]],1)=31,"",EDATE(March[[#This Row],[Closed Date]],1))</f>
        <v/>
      </c>
    </row>
    <row r="185" spans="1:19" x14ac:dyDescent="0.25">
      <c r="A185" t="s">
        <v>224</v>
      </c>
      <c r="B185" s="6">
        <v>75223</v>
      </c>
      <c r="E185" t="s">
        <v>296</v>
      </c>
      <c r="F185" t="s">
        <v>22</v>
      </c>
      <c r="G185">
        <v>7</v>
      </c>
      <c r="H185" t="s">
        <v>28</v>
      </c>
      <c r="I185" t="s">
        <v>33</v>
      </c>
      <c r="K185" s="7">
        <v>44641</v>
      </c>
      <c r="L185" t="s">
        <v>21</v>
      </c>
      <c r="M185">
        <v>19</v>
      </c>
      <c r="R185" s="7" t="str">
        <f>IF(EDATE(March[[#This Row],[Closed Date]],1)=31,"",EDATE(March[[#This Row],[Closed Date]],1))</f>
        <v/>
      </c>
    </row>
    <row r="186" spans="1:19" x14ac:dyDescent="0.25">
      <c r="A186" t="s">
        <v>94</v>
      </c>
      <c r="B186" s="6">
        <v>75233</v>
      </c>
      <c r="E186" t="s">
        <v>273</v>
      </c>
      <c r="F186" t="s">
        <v>23</v>
      </c>
      <c r="G186">
        <v>4</v>
      </c>
      <c r="H186" t="s">
        <v>28</v>
      </c>
      <c r="I186" t="s">
        <v>33</v>
      </c>
      <c r="K186" s="7">
        <v>44641</v>
      </c>
      <c r="L186" t="s">
        <v>21</v>
      </c>
      <c r="M186">
        <v>15</v>
      </c>
      <c r="R186" s="7" t="str">
        <f>IF(EDATE(March[[#This Row],[Closed Date]],1)=31,"",EDATE(March[[#This Row],[Closed Date]],1))</f>
        <v/>
      </c>
    </row>
    <row r="187" spans="1:19" x14ac:dyDescent="0.25">
      <c r="A187" t="s">
        <v>80</v>
      </c>
      <c r="B187" s="6">
        <v>75201</v>
      </c>
      <c r="E187" t="s">
        <v>303</v>
      </c>
      <c r="F187" t="s">
        <v>22</v>
      </c>
      <c r="G187">
        <v>2</v>
      </c>
      <c r="H187" t="s">
        <v>28</v>
      </c>
      <c r="I187" t="s">
        <v>33</v>
      </c>
      <c r="K187" s="7">
        <v>44641</v>
      </c>
      <c r="L187" t="s">
        <v>21</v>
      </c>
      <c r="M187">
        <v>14</v>
      </c>
      <c r="R187" s="7" t="str">
        <f>IF(EDATE(March[[#This Row],[Closed Date]],1)=31,"",EDATE(March[[#This Row],[Closed Date]],1))</f>
        <v/>
      </c>
    </row>
    <row r="188" spans="1:19" x14ac:dyDescent="0.25">
      <c r="A188" t="s">
        <v>82</v>
      </c>
      <c r="B188" s="6">
        <v>75203</v>
      </c>
      <c r="E188" t="s">
        <v>284</v>
      </c>
      <c r="F188" t="s">
        <v>22</v>
      </c>
      <c r="G188">
        <v>4</v>
      </c>
      <c r="H188" t="s">
        <v>30</v>
      </c>
      <c r="I188" t="s">
        <v>35</v>
      </c>
      <c r="K188" s="7">
        <v>44641</v>
      </c>
      <c r="L188" t="s">
        <v>21</v>
      </c>
      <c r="M188">
        <v>25</v>
      </c>
      <c r="R188" s="7" t="str">
        <f>IF(EDATE(March[[#This Row],[Closed Date]],1)=31,"",EDATE(March[[#This Row],[Closed Date]],1))</f>
        <v/>
      </c>
    </row>
    <row r="189" spans="1:19" x14ac:dyDescent="0.25">
      <c r="A189" t="s">
        <v>156</v>
      </c>
      <c r="B189" s="6">
        <v>75201</v>
      </c>
      <c r="E189" t="s">
        <v>278</v>
      </c>
      <c r="F189" t="s">
        <v>22</v>
      </c>
      <c r="G189">
        <v>3</v>
      </c>
      <c r="H189" t="s">
        <v>28</v>
      </c>
      <c r="I189" t="s">
        <v>53</v>
      </c>
      <c r="K189" s="7">
        <v>44641</v>
      </c>
      <c r="L189" t="s">
        <v>21</v>
      </c>
      <c r="M189">
        <v>18</v>
      </c>
      <c r="R189" s="7" t="str">
        <f>IF(EDATE(March[[#This Row],[Closed Date]],1)=31,"",EDATE(March[[#This Row],[Closed Date]],1))</f>
        <v/>
      </c>
    </row>
    <row r="190" spans="1:19" x14ac:dyDescent="0.25">
      <c r="A190" t="s">
        <v>164</v>
      </c>
      <c r="B190" s="6">
        <v>75214</v>
      </c>
      <c r="E190" t="s">
        <v>290</v>
      </c>
      <c r="F190" t="s">
        <v>23</v>
      </c>
      <c r="G190">
        <v>2</v>
      </c>
      <c r="H190" t="s">
        <v>28</v>
      </c>
      <c r="I190" t="s">
        <v>31</v>
      </c>
      <c r="J190" t="s">
        <v>41</v>
      </c>
      <c r="K190" s="7">
        <v>44642</v>
      </c>
      <c r="L190" t="s">
        <v>20</v>
      </c>
      <c r="Q190" s="7">
        <v>44642</v>
      </c>
      <c r="R190" s="7">
        <f>IF(EDATE(March[[#This Row],[Closed Date]],1)=31,"",EDATE(March[[#This Row],[Closed Date]],1))</f>
        <v>44673</v>
      </c>
      <c r="S190" t="s">
        <v>20</v>
      </c>
    </row>
    <row r="191" spans="1:19" x14ac:dyDescent="0.25">
      <c r="A191" t="s">
        <v>90</v>
      </c>
      <c r="B191" s="6">
        <v>75254</v>
      </c>
      <c r="E191" t="s">
        <v>275</v>
      </c>
      <c r="F191" t="s">
        <v>23</v>
      </c>
      <c r="G191">
        <v>9</v>
      </c>
      <c r="H191" t="s">
        <v>28</v>
      </c>
      <c r="I191" t="s">
        <v>31</v>
      </c>
      <c r="J191" t="s">
        <v>40</v>
      </c>
      <c r="K191" s="7">
        <v>44642</v>
      </c>
      <c r="L191" t="s">
        <v>20</v>
      </c>
      <c r="Q191" s="7">
        <v>44642</v>
      </c>
      <c r="R191" s="7">
        <f>IF(EDATE(March[[#This Row],[Closed Date]],1)=31,"",EDATE(March[[#This Row],[Closed Date]],1))</f>
        <v>44673</v>
      </c>
      <c r="S191" t="s">
        <v>20</v>
      </c>
    </row>
    <row r="192" spans="1:19" x14ac:dyDescent="0.25">
      <c r="A192" s="13" t="s">
        <v>112</v>
      </c>
      <c r="B192" s="6">
        <v>75235</v>
      </c>
      <c r="E192" t="s">
        <v>270</v>
      </c>
      <c r="F192" t="s">
        <v>22</v>
      </c>
      <c r="G192">
        <v>3</v>
      </c>
      <c r="H192" t="s">
        <v>28</v>
      </c>
      <c r="I192" t="s">
        <v>33</v>
      </c>
      <c r="J192" t="s">
        <v>36</v>
      </c>
      <c r="K192" s="7">
        <v>44642</v>
      </c>
      <c r="L192" t="s">
        <v>20</v>
      </c>
      <c r="M192">
        <v>31</v>
      </c>
      <c r="N192" t="s">
        <v>55</v>
      </c>
      <c r="O192">
        <v>22</v>
      </c>
      <c r="P192">
        <v>150</v>
      </c>
      <c r="Q192" s="7">
        <v>44647</v>
      </c>
      <c r="R192" s="7">
        <f>IF(EDATE(March[[#This Row],[Closed Date]],1)=31,"",EDATE(March[[#This Row],[Closed Date]],1))</f>
        <v>44678</v>
      </c>
      <c r="S192" t="s">
        <v>21</v>
      </c>
    </row>
    <row r="193" spans="1:19" x14ac:dyDescent="0.25">
      <c r="A193" s="13" t="s">
        <v>212</v>
      </c>
      <c r="B193" s="6">
        <v>75219</v>
      </c>
      <c r="E193" t="s">
        <v>280</v>
      </c>
      <c r="F193" t="s">
        <v>23</v>
      </c>
      <c r="G193">
        <v>7</v>
      </c>
      <c r="H193" t="s">
        <v>28</v>
      </c>
      <c r="I193" t="s">
        <v>33</v>
      </c>
      <c r="J193" t="s">
        <v>36</v>
      </c>
      <c r="K193" s="7">
        <v>44642</v>
      </c>
      <c r="L193" t="s">
        <v>20</v>
      </c>
      <c r="M193">
        <v>25</v>
      </c>
      <c r="N193" t="s">
        <v>55</v>
      </c>
      <c r="O193">
        <v>23</v>
      </c>
      <c r="P193">
        <v>125</v>
      </c>
      <c r="Q193" s="7">
        <v>44648</v>
      </c>
      <c r="R193" s="7">
        <f>IF(EDATE(March[[#This Row],[Closed Date]],1)=31,"",EDATE(March[[#This Row],[Closed Date]],1))</f>
        <v>44679</v>
      </c>
      <c r="S193" t="s">
        <v>20</v>
      </c>
    </row>
    <row r="194" spans="1:19" x14ac:dyDescent="0.25">
      <c r="A194" t="s">
        <v>238</v>
      </c>
      <c r="B194" s="6">
        <v>75201</v>
      </c>
      <c r="E194" t="s">
        <v>304</v>
      </c>
      <c r="F194" t="s">
        <v>23</v>
      </c>
      <c r="G194">
        <v>1</v>
      </c>
      <c r="H194" t="s">
        <v>28</v>
      </c>
      <c r="I194" t="s">
        <v>33</v>
      </c>
      <c r="K194" s="7">
        <v>44642</v>
      </c>
      <c r="L194" t="s">
        <v>21</v>
      </c>
      <c r="M194">
        <v>19</v>
      </c>
      <c r="R194" s="7" t="str">
        <f>IF(EDATE(March[[#This Row],[Closed Date]],1)=31,"",EDATE(March[[#This Row],[Closed Date]],1))</f>
        <v/>
      </c>
    </row>
    <row r="195" spans="1:19" x14ac:dyDescent="0.25">
      <c r="A195" t="s">
        <v>161</v>
      </c>
      <c r="B195" s="6">
        <v>75215</v>
      </c>
      <c r="E195" t="s">
        <v>285</v>
      </c>
      <c r="F195" t="s">
        <v>22</v>
      </c>
      <c r="G195">
        <v>3</v>
      </c>
      <c r="H195" t="s">
        <v>28</v>
      </c>
      <c r="I195" t="s">
        <v>53</v>
      </c>
      <c r="K195" s="7">
        <v>44642</v>
      </c>
      <c r="L195" t="s">
        <v>21</v>
      </c>
      <c r="M195">
        <v>23</v>
      </c>
      <c r="R195" s="7" t="str">
        <f>IF(EDATE(March[[#This Row],[Closed Date]],1)=31,"",EDATE(March[[#This Row],[Closed Date]],1))</f>
        <v/>
      </c>
    </row>
    <row r="196" spans="1:19" x14ac:dyDescent="0.25">
      <c r="A196" t="s">
        <v>248</v>
      </c>
      <c r="B196" s="6">
        <v>75237</v>
      </c>
      <c r="E196" t="s">
        <v>279</v>
      </c>
      <c r="F196" t="s">
        <v>22</v>
      </c>
      <c r="G196">
        <v>7</v>
      </c>
      <c r="H196" t="s">
        <v>32</v>
      </c>
      <c r="I196" t="s">
        <v>31</v>
      </c>
      <c r="K196" s="7">
        <v>44642</v>
      </c>
      <c r="L196" t="s">
        <v>20</v>
      </c>
      <c r="Q196" s="7">
        <v>44642</v>
      </c>
      <c r="R196" s="7">
        <f>IF(EDATE(March[[#This Row],[Closed Date]],1)=31,"",EDATE(March[[#This Row],[Closed Date]],1))</f>
        <v>44673</v>
      </c>
      <c r="S196" t="s">
        <v>20</v>
      </c>
    </row>
    <row r="197" spans="1:19" x14ac:dyDescent="0.25">
      <c r="A197" t="s">
        <v>147</v>
      </c>
      <c r="B197" s="6">
        <v>75253</v>
      </c>
      <c r="E197" t="s">
        <v>274</v>
      </c>
      <c r="F197" t="s">
        <v>23</v>
      </c>
      <c r="G197">
        <v>3</v>
      </c>
      <c r="H197" t="s">
        <v>28</v>
      </c>
      <c r="I197" t="s">
        <v>31</v>
      </c>
      <c r="K197" s="7">
        <v>44642</v>
      </c>
      <c r="L197" t="s">
        <v>20</v>
      </c>
      <c r="Q197" s="7">
        <v>44642</v>
      </c>
      <c r="R197" s="7">
        <f>IF(EDATE(March[[#This Row],[Closed Date]],1)=31,"",EDATE(March[[#This Row],[Closed Date]],1))</f>
        <v>44673</v>
      </c>
      <c r="S197" t="s">
        <v>20</v>
      </c>
    </row>
    <row r="198" spans="1:19" x14ac:dyDescent="0.25">
      <c r="A198" t="s">
        <v>103</v>
      </c>
      <c r="B198" s="6">
        <v>75203</v>
      </c>
      <c r="E198" t="s">
        <v>287</v>
      </c>
      <c r="F198" t="s">
        <v>22</v>
      </c>
      <c r="G198">
        <v>4</v>
      </c>
      <c r="H198" t="s">
        <v>32</v>
      </c>
      <c r="I198" t="s">
        <v>31</v>
      </c>
      <c r="J198" t="s">
        <v>52</v>
      </c>
      <c r="K198" s="7">
        <v>44643</v>
      </c>
      <c r="L198" t="s">
        <v>20</v>
      </c>
      <c r="N198" t="s">
        <v>47</v>
      </c>
      <c r="Q198" s="7">
        <v>44644</v>
      </c>
      <c r="R198" s="7">
        <f>IF(EDATE(March[[#This Row],[Closed Date]],1)=31,"",EDATE(March[[#This Row],[Closed Date]],1))</f>
        <v>44675</v>
      </c>
      <c r="S198" t="s">
        <v>20</v>
      </c>
    </row>
    <row r="199" spans="1:19" x14ac:dyDescent="0.25">
      <c r="A199" s="13" t="s">
        <v>100</v>
      </c>
      <c r="B199" s="6">
        <v>75230</v>
      </c>
      <c r="E199" t="s">
        <v>288</v>
      </c>
      <c r="F199" t="s">
        <v>23</v>
      </c>
      <c r="G199">
        <v>2</v>
      </c>
      <c r="H199" t="s">
        <v>28</v>
      </c>
      <c r="I199" t="s">
        <v>53</v>
      </c>
      <c r="J199" t="s">
        <v>36</v>
      </c>
      <c r="K199" s="7">
        <v>44643</v>
      </c>
      <c r="L199" t="s">
        <v>20</v>
      </c>
      <c r="M199">
        <v>36</v>
      </c>
      <c r="N199" t="s">
        <v>54</v>
      </c>
      <c r="O199">
        <v>31</v>
      </c>
      <c r="P199">
        <v>30</v>
      </c>
      <c r="Q199" s="7">
        <v>44648</v>
      </c>
      <c r="R199" s="7">
        <f>IF(EDATE(March[[#This Row],[Closed Date]],1)=31,"",EDATE(March[[#This Row],[Closed Date]],1))</f>
        <v>44679</v>
      </c>
      <c r="S199" t="s">
        <v>20</v>
      </c>
    </row>
    <row r="200" spans="1:19" x14ac:dyDescent="0.25">
      <c r="A200" t="s">
        <v>187</v>
      </c>
      <c r="B200" s="6">
        <v>75219</v>
      </c>
      <c r="E200" t="s">
        <v>286</v>
      </c>
      <c r="F200" t="s">
        <v>22</v>
      </c>
      <c r="G200">
        <v>5</v>
      </c>
      <c r="H200" t="s">
        <v>28</v>
      </c>
      <c r="I200" t="s">
        <v>33</v>
      </c>
      <c r="K200" s="7">
        <v>44643</v>
      </c>
      <c r="L200" t="s">
        <v>21</v>
      </c>
      <c r="M200">
        <v>11</v>
      </c>
      <c r="R200" s="7" t="str">
        <f>IF(EDATE(March[[#This Row],[Closed Date]],1)=31,"",EDATE(March[[#This Row],[Closed Date]],1))</f>
        <v/>
      </c>
    </row>
    <row r="201" spans="1:19" x14ac:dyDescent="0.25">
      <c r="A201" t="s">
        <v>230</v>
      </c>
      <c r="B201" s="6">
        <v>75235</v>
      </c>
      <c r="E201" t="s">
        <v>286</v>
      </c>
      <c r="F201" t="s">
        <v>22</v>
      </c>
      <c r="G201">
        <v>0.75</v>
      </c>
      <c r="H201" t="s">
        <v>28</v>
      </c>
      <c r="I201" t="s">
        <v>33</v>
      </c>
      <c r="K201" s="7">
        <v>44643</v>
      </c>
      <c r="L201" t="s">
        <v>21</v>
      </c>
      <c r="M201">
        <v>15</v>
      </c>
      <c r="R201" s="7" t="str">
        <f>IF(EDATE(March[[#This Row],[Closed Date]],1)=31,"",EDATE(March[[#This Row],[Closed Date]],1))</f>
        <v/>
      </c>
    </row>
    <row r="202" spans="1:19" x14ac:dyDescent="0.25">
      <c r="A202" t="s">
        <v>59</v>
      </c>
      <c r="B202" s="6">
        <v>75212</v>
      </c>
      <c r="E202" t="s">
        <v>274</v>
      </c>
      <c r="F202" t="s">
        <v>23</v>
      </c>
      <c r="G202">
        <v>1</v>
      </c>
      <c r="H202" t="s">
        <v>30</v>
      </c>
      <c r="I202" t="s">
        <v>34</v>
      </c>
      <c r="K202" s="7">
        <v>44643</v>
      </c>
      <c r="L202" t="s">
        <v>21</v>
      </c>
      <c r="R202" s="7" t="str">
        <f>IF(EDATE(March[[#This Row],[Closed Date]],1)=31,"",EDATE(March[[#This Row],[Closed Date]],1))</f>
        <v/>
      </c>
    </row>
    <row r="203" spans="1:19" x14ac:dyDescent="0.25">
      <c r="A203" t="s">
        <v>116</v>
      </c>
      <c r="B203" s="6">
        <v>75232</v>
      </c>
      <c r="E203" t="s">
        <v>273</v>
      </c>
      <c r="F203" t="s">
        <v>23</v>
      </c>
      <c r="G203">
        <v>4</v>
      </c>
      <c r="H203" t="s">
        <v>32</v>
      </c>
      <c r="I203" t="s">
        <v>53</v>
      </c>
      <c r="K203" s="7">
        <v>44643</v>
      </c>
      <c r="L203" t="s">
        <v>21</v>
      </c>
      <c r="M203">
        <v>23</v>
      </c>
      <c r="R203" s="7" t="str">
        <f>IF(EDATE(March[[#This Row],[Closed Date]],1)=31,"",EDATE(March[[#This Row],[Closed Date]],1))</f>
        <v/>
      </c>
    </row>
    <row r="204" spans="1:19" x14ac:dyDescent="0.25">
      <c r="A204" t="s">
        <v>60</v>
      </c>
      <c r="B204" s="6">
        <v>75287</v>
      </c>
      <c r="E204" t="s">
        <v>290</v>
      </c>
      <c r="F204" t="s">
        <v>22</v>
      </c>
      <c r="G204">
        <v>2</v>
      </c>
      <c r="H204" t="s">
        <v>28</v>
      </c>
      <c r="I204" t="s">
        <v>53</v>
      </c>
      <c r="K204" s="7">
        <v>44643</v>
      </c>
      <c r="L204" t="s">
        <v>21</v>
      </c>
      <c r="M204">
        <v>29</v>
      </c>
      <c r="R204" s="7" t="str">
        <f>IF(EDATE(March[[#This Row],[Closed Date]],1)=31,"",EDATE(March[[#This Row],[Closed Date]],1))</f>
        <v/>
      </c>
    </row>
    <row r="205" spans="1:19" x14ac:dyDescent="0.25">
      <c r="A205" t="s">
        <v>149</v>
      </c>
      <c r="B205" s="6">
        <v>75203</v>
      </c>
      <c r="E205" t="s">
        <v>291</v>
      </c>
      <c r="F205" t="s">
        <v>22</v>
      </c>
      <c r="G205">
        <v>8</v>
      </c>
      <c r="H205" t="s">
        <v>30</v>
      </c>
      <c r="I205" t="s">
        <v>31</v>
      </c>
      <c r="K205" s="7">
        <v>44643</v>
      </c>
      <c r="L205" t="s">
        <v>20</v>
      </c>
      <c r="Q205" s="7">
        <v>44643</v>
      </c>
      <c r="R205" s="7">
        <f>IF(EDATE(March[[#This Row],[Closed Date]],1)=31,"",EDATE(March[[#This Row],[Closed Date]],1))</f>
        <v>44674</v>
      </c>
      <c r="S205" t="s">
        <v>20</v>
      </c>
    </row>
    <row r="206" spans="1:19" x14ac:dyDescent="0.25">
      <c r="A206" t="s">
        <v>85</v>
      </c>
      <c r="B206" s="6">
        <v>75287</v>
      </c>
      <c r="E206" t="s">
        <v>305</v>
      </c>
      <c r="F206" t="s">
        <v>23</v>
      </c>
      <c r="G206">
        <v>4</v>
      </c>
      <c r="H206" t="s">
        <v>28</v>
      </c>
      <c r="I206" t="s">
        <v>31</v>
      </c>
      <c r="J206" t="s">
        <v>40</v>
      </c>
      <c r="K206" s="7">
        <v>44644</v>
      </c>
      <c r="L206" t="s">
        <v>20</v>
      </c>
      <c r="Q206" s="7">
        <v>44644</v>
      </c>
      <c r="R206" s="7">
        <f>IF(EDATE(March[[#This Row],[Closed Date]],1)=31,"",EDATE(March[[#This Row],[Closed Date]],1))</f>
        <v>44675</v>
      </c>
      <c r="S206" t="s">
        <v>20</v>
      </c>
    </row>
    <row r="207" spans="1:19" x14ac:dyDescent="0.25">
      <c r="A207" s="13" t="s">
        <v>244</v>
      </c>
      <c r="B207" s="6">
        <v>75209</v>
      </c>
      <c r="E207" t="s">
        <v>286</v>
      </c>
      <c r="F207" t="s">
        <v>23</v>
      </c>
      <c r="G207">
        <v>7</v>
      </c>
      <c r="H207" t="s">
        <v>28</v>
      </c>
      <c r="I207" t="s">
        <v>33</v>
      </c>
      <c r="J207" t="s">
        <v>36</v>
      </c>
      <c r="K207" s="7">
        <v>44644</v>
      </c>
      <c r="L207" t="s">
        <v>20</v>
      </c>
      <c r="M207">
        <v>27</v>
      </c>
      <c r="N207" t="s">
        <v>320</v>
      </c>
      <c r="O207">
        <v>14</v>
      </c>
      <c r="P207">
        <v>250</v>
      </c>
      <c r="Q207" s="7">
        <v>44650</v>
      </c>
      <c r="R207" s="7">
        <f>IF(EDATE(March[[#This Row],[Closed Date]],1)=31,"",EDATE(March[[#This Row],[Closed Date]],1))</f>
        <v>44681</v>
      </c>
      <c r="S207" t="s">
        <v>20</v>
      </c>
    </row>
    <row r="208" spans="1:19" x14ac:dyDescent="0.25">
      <c r="A208" t="s">
        <v>207</v>
      </c>
      <c r="B208" s="6">
        <v>75201</v>
      </c>
      <c r="E208" t="s">
        <v>289</v>
      </c>
      <c r="F208" t="s">
        <v>23</v>
      </c>
      <c r="G208">
        <v>6</v>
      </c>
      <c r="H208" t="s">
        <v>28</v>
      </c>
      <c r="I208" t="s">
        <v>33</v>
      </c>
      <c r="J208" t="s">
        <v>38</v>
      </c>
      <c r="K208" s="7">
        <v>44644</v>
      </c>
      <c r="L208" t="s">
        <v>20</v>
      </c>
      <c r="M208">
        <v>26</v>
      </c>
      <c r="N208" t="s">
        <v>46</v>
      </c>
      <c r="O208">
        <v>14</v>
      </c>
      <c r="P208">
        <v>150</v>
      </c>
      <c r="Q208" s="7">
        <v>44650</v>
      </c>
      <c r="R208" s="7">
        <f>IF(EDATE(March[[#This Row],[Closed Date]],1)=31,"",EDATE(March[[#This Row],[Closed Date]],1))</f>
        <v>44681</v>
      </c>
      <c r="S208" t="s">
        <v>20</v>
      </c>
    </row>
    <row r="209" spans="1:19" x14ac:dyDescent="0.25">
      <c r="A209" t="s">
        <v>63</v>
      </c>
      <c r="B209" s="6">
        <v>75287</v>
      </c>
      <c r="E209" t="s">
        <v>273</v>
      </c>
      <c r="F209" t="s">
        <v>22</v>
      </c>
      <c r="G209">
        <v>9</v>
      </c>
      <c r="H209" t="s">
        <v>28</v>
      </c>
      <c r="I209" t="s">
        <v>33</v>
      </c>
      <c r="J209" t="s">
        <v>38</v>
      </c>
      <c r="K209" s="7">
        <v>44644</v>
      </c>
      <c r="L209" t="s">
        <v>20</v>
      </c>
      <c r="M209">
        <v>29</v>
      </c>
      <c r="N209" t="s">
        <v>55</v>
      </c>
      <c r="O209">
        <v>24</v>
      </c>
      <c r="P209">
        <v>60</v>
      </c>
      <c r="Q209" s="7">
        <v>44651</v>
      </c>
      <c r="R209" s="7">
        <f>IF(EDATE(March[[#This Row],[Closed Date]],1)=31,"",EDATE(March[[#This Row],[Closed Date]],1))</f>
        <v>44681</v>
      </c>
      <c r="S209" t="s">
        <v>20</v>
      </c>
    </row>
    <row r="210" spans="1:19" x14ac:dyDescent="0.25">
      <c r="A210" t="s">
        <v>86</v>
      </c>
      <c r="B210" s="6">
        <v>75237</v>
      </c>
      <c r="E210" t="s">
        <v>319</v>
      </c>
      <c r="F210" t="s">
        <v>22</v>
      </c>
      <c r="G210">
        <v>1</v>
      </c>
      <c r="H210" t="s">
        <v>28</v>
      </c>
      <c r="I210" t="s">
        <v>33</v>
      </c>
      <c r="K210" s="7">
        <v>44644</v>
      </c>
      <c r="L210" t="s">
        <v>21</v>
      </c>
      <c r="M210">
        <v>18</v>
      </c>
      <c r="R210" s="7" t="str">
        <f>IF(EDATE(March[[#This Row],[Closed Date]],1)=31,"",EDATE(March[[#This Row],[Closed Date]],1))</f>
        <v/>
      </c>
    </row>
    <row r="211" spans="1:19" x14ac:dyDescent="0.25">
      <c r="A211" t="s">
        <v>66</v>
      </c>
      <c r="B211" s="6">
        <v>75208</v>
      </c>
      <c r="E211" t="s">
        <v>268</v>
      </c>
      <c r="F211" t="s">
        <v>22</v>
      </c>
      <c r="G211">
        <v>5</v>
      </c>
      <c r="H211" t="s">
        <v>28</v>
      </c>
      <c r="I211" t="s">
        <v>33</v>
      </c>
      <c r="K211" s="7">
        <v>44644</v>
      </c>
      <c r="L211" t="s">
        <v>21</v>
      </c>
      <c r="M211">
        <v>10</v>
      </c>
      <c r="R211" s="7" t="str">
        <f>IF(EDATE(March[[#This Row],[Closed Date]],1)=31,"",EDATE(March[[#This Row],[Closed Date]],1))</f>
        <v/>
      </c>
    </row>
    <row r="212" spans="1:19" x14ac:dyDescent="0.25">
      <c r="A212" t="s">
        <v>84</v>
      </c>
      <c r="B212" s="6">
        <v>75240</v>
      </c>
      <c r="E212" t="s">
        <v>289</v>
      </c>
      <c r="F212" t="s">
        <v>23</v>
      </c>
      <c r="G212">
        <v>1</v>
      </c>
      <c r="H212" t="s">
        <v>28</v>
      </c>
      <c r="I212" t="s">
        <v>33</v>
      </c>
      <c r="K212" s="7">
        <v>44644</v>
      </c>
      <c r="L212" t="s">
        <v>21</v>
      </c>
      <c r="M212">
        <v>11</v>
      </c>
      <c r="R212" s="7" t="str">
        <f>IF(EDATE(March[[#This Row],[Closed Date]],1)=31,"",EDATE(March[[#This Row],[Closed Date]],1))</f>
        <v/>
      </c>
    </row>
    <row r="213" spans="1:19" x14ac:dyDescent="0.25">
      <c r="A213" t="s">
        <v>250</v>
      </c>
      <c r="B213" s="6">
        <v>75254</v>
      </c>
      <c r="E213" t="s">
        <v>265</v>
      </c>
      <c r="F213" t="s">
        <v>23</v>
      </c>
      <c r="G213">
        <v>4</v>
      </c>
      <c r="H213" t="s">
        <v>28</v>
      </c>
      <c r="I213" t="s">
        <v>53</v>
      </c>
      <c r="K213" s="7">
        <v>44644</v>
      </c>
      <c r="L213" t="s">
        <v>21</v>
      </c>
      <c r="M213">
        <v>24</v>
      </c>
      <c r="R213" s="7" t="str">
        <f>IF(EDATE(March[[#This Row],[Closed Date]],1)=31,"",EDATE(March[[#This Row],[Closed Date]],1))</f>
        <v/>
      </c>
    </row>
    <row r="214" spans="1:19" x14ac:dyDescent="0.25">
      <c r="A214" t="s">
        <v>234</v>
      </c>
      <c r="B214" s="6">
        <v>75214</v>
      </c>
      <c r="E214" t="s">
        <v>296</v>
      </c>
      <c r="F214" t="s">
        <v>22</v>
      </c>
      <c r="G214">
        <v>2</v>
      </c>
      <c r="H214" t="s">
        <v>28</v>
      </c>
      <c r="I214" t="s">
        <v>53</v>
      </c>
      <c r="K214" s="7">
        <v>44644</v>
      </c>
      <c r="L214" t="s">
        <v>21</v>
      </c>
      <c r="M214">
        <v>22</v>
      </c>
      <c r="R214" s="7" t="str">
        <f>IF(EDATE(March[[#This Row],[Closed Date]],1)=31,"",EDATE(March[[#This Row],[Closed Date]],1))</f>
        <v/>
      </c>
    </row>
    <row r="215" spans="1:19" x14ac:dyDescent="0.25">
      <c r="A215" t="s">
        <v>208</v>
      </c>
      <c r="B215" s="6">
        <v>75223</v>
      </c>
      <c r="E215" t="s">
        <v>288</v>
      </c>
      <c r="F215" t="s">
        <v>22</v>
      </c>
      <c r="G215">
        <v>2</v>
      </c>
      <c r="H215" t="s">
        <v>28</v>
      </c>
      <c r="I215" t="s">
        <v>53</v>
      </c>
      <c r="K215" s="7">
        <v>44644</v>
      </c>
      <c r="L215" t="s">
        <v>21</v>
      </c>
      <c r="M215">
        <v>14</v>
      </c>
      <c r="R215" s="7" t="str">
        <f>IF(EDATE(March[[#This Row],[Closed Date]],1)=31,"",EDATE(March[[#This Row],[Closed Date]],1))</f>
        <v/>
      </c>
    </row>
    <row r="216" spans="1:19" x14ac:dyDescent="0.25">
      <c r="A216" t="s">
        <v>118</v>
      </c>
      <c r="B216" s="6">
        <v>75237</v>
      </c>
      <c r="E216" t="s">
        <v>276</v>
      </c>
      <c r="F216" t="s">
        <v>22</v>
      </c>
      <c r="G216">
        <v>4</v>
      </c>
      <c r="H216" t="s">
        <v>28</v>
      </c>
      <c r="I216" t="s">
        <v>31</v>
      </c>
      <c r="K216" s="7">
        <v>44644</v>
      </c>
      <c r="L216" t="s">
        <v>20</v>
      </c>
      <c r="Q216" s="7">
        <v>44644</v>
      </c>
      <c r="R216" s="7">
        <f>IF(EDATE(March[[#This Row],[Closed Date]],1)=31,"",EDATE(March[[#This Row],[Closed Date]],1))</f>
        <v>44675</v>
      </c>
      <c r="S216" t="s">
        <v>20</v>
      </c>
    </row>
    <row r="217" spans="1:19" x14ac:dyDescent="0.25">
      <c r="A217" t="s">
        <v>201</v>
      </c>
      <c r="B217" s="6">
        <v>75218</v>
      </c>
      <c r="E217" t="s">
        <v>280</v>
      </c>
      <c r="F217" t="s">
        <v>22</v>
      </c>
      <c r="G217">
        <v>1</v>
      </c>
      <c r="H217" t="s">
        <v>32</v>
      </c>
      <c r="I217" t="s">
        <v>31</v>
      </c>
      <c r="K217" s="7">
        <v>44644</v>
      </c>
      <c r="L217" t="s">
        <v>20</v>
      </c>
      <c r="Q217" s="7">
        <v>44644</v>
      </c>
      <c r="R217" s="7">
        <f>IF(EDATE(March[[#This Row],[Closed Date]],1)=31,"",EDATE(March[[#This Row],[Closed Date]],1))</f>
        <v>44675</v>
      </c>
      <c r="S217" t="s">
        <v>20</v>
      </c>
    </row>
    <row r="218" spans="1:19" x14ac:dyDescent="0.25">
      <c r="A218" s="13" t="s">
        <v>215</v>
      </c>
      <c r="B218" s="6">
        <v>75215</v>
      </c>
      <c r="E218" t="s">
        <v>278</v>
      </c>
      <c r="F218" t="s">
        <v>22</v>
      </c>
      <c r="G218">
        <v>3</v>
      </c>
      <c r="H218" t="s">
        <v>28</v>
      </c>
      <c r="I218" t="s">
        <v>31</v>
      </c>
      <c r="J218" t="s">
        <v>36</v>
      </c>
      <c r="K218" s="7">
        <v>44645</v>
      </c>
      <c r="L218" t="s">
        <v>20</v>
      </c>
      <c r="Q218" s="7">
        <v>44645</v>
      </c>
      <c r="R218" s="7">
        <f>IF(EDATE(March[[#This Row],[Closed Date]],1)=31,"",EDATE(March[[#This Row],[Closed Date]],1))</f>
        <v>44676</v>
      </c>
      <c r="S218" t="s">
        <v>20</v>
      </c>
    </row>
    <row r="219" spans="1:19" x14ac:dyDescent="0.25">
      <c r="A219" t="s">
        <v>180</v>
      </c>
      <c r="B219" s="6">
        <v>75232</v>
      </c>
      <c r="E219" t="s">
        <v>277</v>
      </c>
      <c r="F219" t="s">
        <v>22</v>
      </c>
      <c r="G219">
        <v>8</v>
      </c>
      <c r="H219" t="s">
        <v>28</v>
      </c>
      <c r="I219" t="s">
        <v>31</v>
      </c>
      <c r="J219" t="s">
        <v>38</v>
      </c>
      <c r="K219" s="7">
        <v>44645</v>
      </c>
      <c r="L219" t="s">
        <v>20</v>
      </c>
      <c r="Q219" s="7">
        <v>44645</v>
      </c>
      <c r="R219" s="7">
        <f>IF(EDATE(March[[#This Row],[Closed Date]],1)=31,"",EDATE(March[[#This Row],[Closed Date]],1))</f>
        <v>44676</v>
      </c>
      <c r="S219" t="s">
        <v>20</v>
      </c>
    </row>
    <row r="220" spans="1:19" x14ac:dyDescent="0.25">
      <c r="A220" t="s">
        <v>202</v>
      </c>
      <c r="B220" s="6">
        <v>75206</v>
      </c>
      <c r="E220" t="s">
        <v>274</v>
      </c>
      <c r="F220" t="s">
        <v>22</v>
      </c>
      <c r="G220">
        <v>1</v>
      </c>
      <c r="H220" t="s">
        <v>28</v>
      </c>
      <c r="I220" t="s">
        <v>33</v>
      </c>
      <c r="K220" s="7">
        <v>44645</v>
      </c>
      <c r="L220" t="s">
        <v>21</v>
      </c>
      <c r="M220">
        <v>8</v>
      </c>
      <c r="R220" s="7" t="str">
        <f>IF(EDATE(March[[#This Row],[Closed Date]],1)=31,"",EDATE(March[[#This Row],[Closed Date]],1))</f>
        <v/>
      </c>
    </row>
    <row r="221" spans="1:19" x14ac:dyDescent="0.25">
      <c r="A221" t="s">
        <v>224</v>
      </c>
      <c r="B221" s="6">
        <v>75229</v>
      </c>
      <c r="E221" t="s">
        <v>292</v>
      </c>
      <c r="F221" t="s">
        <v>22</v>
      </c>
      <c r="G221">
        <v>5</v>
      </c>
      <c r="H221" t="s">
        <v>28</v>
      </c>
      <c r="I221" t="s">
        <v>33</v>
      </c>
      <c r="K221" s="7">
        <v>44645</v>
      </c>
      <c r="L221" t="s">
        <v>21</v>
      </c>
      <c r="M221">
        <v>21</v>
      </c>
      <c r="R221" s="7" t="str">
        <f>IF(EDATE(March[[#This Row],[Closed Date]],1)=31,"",EDATE(March[[#This Row],[Closed Date]],1))</f>
        <v/>
      </c>
    </row>
    <row r="222" spans="1:19" x14ac:dyDescent="0.25">
      <c r="A222" t="s">
        <v>231</v>
      </c>
      <c r="B222" s="6">
        <v>75229</v>
      </c>
      <c r="E222" t="s">
        <v>275</v>
      </c>
      <c r="F222" t="s">
        <v>22</v>
      </c>
      <c r="G222">
        <v>6</v>
      </c>
      <c r="H222" t="s">
        <v>28</v>
      </c>
      <c r="I222" t="s">
        <v>33</v>
      </c>
      <c r="K222" s="7">
        <v>44645</v>
      </c>
      <c r="L222" t="s">
        <v>21</v>
      </c>
      <c r="M222">
        <v>19</v>
      </c>
      <c r="R222" s="7" t="str">
        <f>IF(EDATE(March[[#This Row],[Closed Date]],1)=31,"",EDATE(March[[#This Row],[Closed Date]],1))</f>
        <v/>
      </c>
    </row>
    <row r="223" spans="1:19" x14ac:dyDescent="0.25">
      <c r="A223" t="s">
        <v>220</v>
      </c>
      <c r="B223" s="6">
        <v>75241</v>
      </c>
      <c r="E223" t="s">
        <v>291</v>
      </c>
      <c r="F223" t="s">
        <v>23</v>
      </c>
      <c r="G223">
        <v>9</v>
      </c>
      <c r="H223" t="s">
        <v>28</v>
      </c>
      <c r="I223" t="s">
        <v>33</v>
      </c>
      <c r="K223" s="7">
        <v>44645</v>
      </c>
      <c r="L223" t="s">
        <v>21</v>
      </c>
      <c r="M223">
        <v>17</v>
      </c>
      <c r="R223" s="7" t="str">
        <f>IF(EDATE(March[[#This Row],[Closed Date]],1)=31,"",EDATE(March[[#This Row],[Closed Date]],1))</f>
        <v/>
      </c>
    </row>
    <row r="224" spans="1:19" x14ac:dyDescent="0.25">
      <c r="A224" t="s">
        <v>146</v>
      </c>
      <c r="B224" s="6">
        <v>75211</v>
      </c>
      <c r="E224" t="s">
        <v>282</v>
      </c>
      <c r="F224" t="s">
        <v>22</v>
      </c>
      <c r="G224">
        <v>3</v>
      </c>
      <c r="H224" t="s">
        <v>28</v>
      </c>
      <c r="I224" t="s">
        <v>33</v>
      </c>
      <c r="K224" s="7">
        <v>44645</v>
      </c>
      <c r="L224" t="s">
        <v>21</v>
      </c>
      <c r="M224">
        <v>15</v>
      </c>
      <c r="R224" s="7" t="str">
        <f>IF(EDATE(March[[#This Row],[Closed Date]],1)=31,"",EDATE(March[[#This Row],[Closed Date]],1))</f>
        <v/>
      </c>
    </row>
    <row r="225" spans="1:19" x14ac:dyDescent="0.25">
      <c r="A225" t="s">
        <v>141</v>
      </c>
      <c r="B225" s="6">
        <v>75249</v>
      </c>
      <c r="E225" t="s">
        <v>306</v>
      </c>
      <c r="F225" t="s">
        <v>22</v>
      </c>
      <c r="G225">
        <v>7</v>
      </c>
      <c r="H225" t="s">
        <v>32</v>
      </c>
      <c r="I225" t="s">
        <v>33</v>
      </c>
      <c r="K225" s="7">
        <v>44645</v>
      </c>
      <c r="L225" t="s">
        <v>21</v>
      </c>
      <c r="M225">
        <v>10</v>
      </c>
      <c r="R225" s="7" t="str">
        <f>IF(EDATE(March[[#This Row],[Closed Date]],1)=31,"",EDATE(March[[#This Row],[Closed Date]],1))</f>
        <v/>
      </c>
    </row>
    <row r="226" spans="1:19" x14ac:dyDescent="0.25">
      <c r="A226" t="s">
        <v>89</v>
      </c>
      <c r="B226" s="6">
        <v>75201</v>
      </c>
      <c r="E226" t="s">
        <v>290</v>
      </c>
      <c r="F226" t="s">
        <v>23</v>
      </c>
      <c r="G226">
        <v>1</v>
      </c>
      <c r="H226" t="s">
        <v>28</v>
      </c>
      <c r="I226" t="s">
        <v>33</v>
      </c>
      <c r="K226" s="7">
        <v>44645</v>
      </c>
      <c r="L226" t="s">
        <v>21</v>
      </c>
      <c r="M226">
        <v>19</v>
      </c>
      <c r="R226" s="7" t="str">
        <f>IF(EDATE(March[[#This Row],[Closed Date]],1)=31,"",EDATE(March[[#This Row],[Closed Date]],1))</f>
        <v/>
      </c>
    </row>
    <row r="227" spans="1:19" x14ac:dyDescent="0.25">
      <c r="A227" t="s">
        <v>177</v>
      </c>
      <c r="B227" s="6">
        <v>75240</v>
      </c>
      <c r="E227" t="s">
        <v>272</v>
      </c>
      <c r="F227" t="s">
        <v>23</v>
      </c>
      <c r="G227">
        <v>4</v>
      </c>
      <c r="H227" t="s">
        <v>28</v>
      </c>
      <c r="I227" t="s">
        <v>33</v>
      </c>
      <c r="K227" s="7">
        <v>44645</v>
      </c>
      <c r="L227" t="s">
        <v>21</v>
      </c>
      <c r="M227">
        <v>17</v>
      </c>
      <c r="R227" s="7" t="str">
        <f>IF(EDATE(March[[#This Row],[Closed Date]],1)=31,"",EDATE(March[[#This Row],[Closed Date]],1))</f>
        <v/>
      </c>
    </row>
    <row r="228" spans="1:19" x14ac:dyDescent="0.25">
      <c r="A228" t="s">
        <v>173</v>
      </c>
      <c r="B228" s="6">
        <v>75254</v>
      </c>
      <c r="E228" t="s">
        <v>284</v>
      </c>
      <c r="F228" t="s">
        <v>22</v>
      </c>
      <c r="G228">
        <v>6</v>
      </c>
      <c r="H228" t="s">
        <v>32</v>
      </c>
      <c r="I228" t="s">
        <v>34</v>
      </c>
      <c r="K228" s="7">
        <v>44645</v>
      </c>
      <c r="L228" t="s">
        <v>21</v>
      </c>
      <c r="R228" s="7" t="str">
        <f>IF(EDATE(March[[#This Row],[Closed Date]],1)=31,"",EDATE(March[[#This Row],[Closed Date]],1))</f>
        <v/>
      </c>
    </row>
    <row r="229" spans="1:19" x14ac:dyDescent="0.25">
      <c r="A229" t="s">
        <v>143</v>
      </c>
      <c r="B229" s="6">
        <v>75226</v>
      </c>
      <c r="E229" t="s">
        <v>277</v>
      </c>
      <c r="F229" t="s">
        <v>22</v>
      </c>
      <c r="G229">
        <v>6</v>
      </c>
      <c r="H229" t="s">
        <v>28</v>
      </c>
      <c r="I229" t="s">
        <v>53</v>
      </c>
      <c r="K229" s="7">
        <v>44645</v>
      </c>
      <c r="L229" t="s">
        <v>21</v>
      </c>
      <c r="M229">
        <v>14</v>
      </c>
      <c r="R229" s="7" t="str">
        <f>IF(EDATE(March[[#This Row],[Closed Date]],1)=31,"",EDATE(March[[#This Row],[Closed Date]],1))</f>
        <v/>
      </c>
    </row>
    <row r="230" spans="1:19" x14ac:dyDescent="0.25">
      <c r="A230" t="s">
        <v>218</v>
      </c>
      <c r="B230" s="6">
        <v>75212</v>
      </c>
      <c r="E230" t="s">
        <v>297</v>
      </c>
      <c r="F230" t="s">
        <v>23</v>
      </c>
      <c r="G230">
        <v>6</v>
      </c>
      <c r="H230" t="s">
        <v>32</v>
      </c>
      <c r="I230" t="s">
        <v>31</v>
      </c>
      <c r="K230" s="7">
        <v>44645</v>
      </c>
      <c r="L230" t="s">
        <v>20</v>
      </c>
      <c r="Q230" s="7">
        <v>44645</v>
      </c>
      <c r="R230" s="7">
        <f>IF(EDATE(March[[#This Row],[Closed Date]],1)=31,"",EDATE(March[[#This Row],[Closed Date]],1))</f>
        <v>44676</v>
      </c>
      <c r="S230" t="s">
        <v>20</v>
      </c>
    </row>
    <row r="231" spans="1:19" x14ac:dyDescent="0.25">
      <c r="A231" t="s">
        <v>195</v>
      </c>
      <c r="B231" s="6">
        <v>75218</v>
      </c>
      <c r="E231" t="s">
        <v>279</v>
      </c>
      <c r="F231" t="s">
        <v>22</v>
      </c>
      <c r="G231">
        <v>9</v>
      </c>
      <c r="H231" t="s">
        <v>28</v>
      </c>
      <c r="I231" t="s">
        <v>31</v>
      </c>
      <c r="K231" s="7">
        <v>44645</v>
      </c>
      <c r="L231" t="s">
        <v>20</v>
      </c>
      <c r="Q231" s="7">
        <v>44645</v>
      </c>
      <c r="R231" s="7">
        <f>IF(EDATE(March[[#This Row],[Closed Date]],1)=31,"",EDATE(March[[#This Row],[Closed Date]],1))</f>
        <v>44676</v>
      </c>
      <c r="S231" t="s">
        <v>20</v>
      </c>
    </row>
    <row r="232" spans="1:19" x14ac:dyDescent="0.25">
      <c r="A232" t="s">
        <v>175</v>
      </c>
      <c r="B232" s="6">
        <v>75211</v>
      </c>
      <c r="E232" t="s">
        <v>293</v>
      </c>
      <c r="F232" t="s">
        <v>22</v>
      </c>
      <c r="G232">
        <v>2</v>
      </c>
      <c r="H232" t="s">
        <v>29</v>
      </c>
      <c r="I232" t="s">
        <v>31</v>
      </c>
      <c r="K232" s="7">
        <v>44645</v>
      </c>
      <c r="L232" t="s">
        <v>20</v>
      </c>
      <c r="Q232" s="7">
        <v>44645</v>
      </c>
      <c r="R232" s="7">
        <f>IF(EDATE(March[[#This Row],[Closed Date]],1)=31,"",EDATE(March[[#This Row],[Closed Date]],1))</f>
        <v>44676</v>
      </c>
      <c r="S232" t="s">
        <v>20</v>
      </c>
    </row>
    <row r="233" spans="1:19" x14ac:dyDescent="0.25">
      <c r="A233" t="s">
        <v>140</v>
      </c>
      <c r="B233" s="6">
        <v>75244</v>
      </c>
      <c r="E233" t="s">
        <v>286</v>
      </c>
      <c r="F233" t="s">
        <v>22</v>
      </c>
      <c r="G233">
        <v>6</v>
      </c>
      <c r="H233" t="s">
        <v>30</v>
      </c>
      <c r="I233" t="s">
        <v>34</v>
      </c>
      <c r="K233" s="7">
        <v>44645</v>
      </c>
      <c r="L233" t="s">
        <v>20</v>
      </c>
      <c r="N233" t="s">
        <v>51</v>
      </c>
      <c r="Q233" s="7">
        <v>44650</v>
      </c>
      <c r="R233" s="7">
        <f>IF(EDATE(March[[#This Row],[Closed Date]],1)=31,"",EDATE(March[[#This Row],[Closed Date]],1))</f>
        <v>44681</v>
      </c>
      <c r="S233" t="s">
        <v>20</v>
      </c>
    </row>
    <row r="234" spans="1:19" x14ac:dyDescent="0.25">
      <c r="A234" t="s">
        <v>217</v>
      </c>
      <c r="B234" s="6">
        <v>75243</v>
      </c>
      <c r="E234" t="s">
        <v>296</v>
      </c>
      <c r="F234" t="s">
        <v>22</v>
      </c>
      <c r="G234">
        <v>4</v>
      </c>
      <c r="H234" t="s">
        <v>28</v>
      </c>
      <c r="I234" t="s">
        <v>31</v>
      </c>
      <c r="J234" t="s">
        <v>40</v>
      </c>
      <c r="K234" s="7">
        <v>44646</v>
      </c>
      <c r="L234" t="s">
        <v>20</v>
      </c>
      <c r="Q234" s="7">
        <v>44646</v>
      </c>
      <c r="R234" s="7">
        <f>IF(EDATE(March[[#This Row],[Closed Date]],1)=31,"",EDATE(March[[#This Row],[Closed Date]],1))</f>
        <v>44677</v>
      </c>
      <c r="S234" t="s">
        <v>20</v>
      </c>
    </row>
    <row r="235" spans="1:19" x14ac:dyDescent="0.25">
      <c r="A235" s="13" t="s">
        <v>214</v>
      </c>
      <c r="B235" s="6">
        <v>75244</v>
      </c>
      <c r="E235" t="s">
        <v>290</v>
      </c>
      <c r="F235" t="s">
        <v>23</v>
      </c>
      <c r="G235">
        <v>5</v>
      </c>
      <c r="H235" t="s">
        <v>28</v>
      </c>
      <c r="I235" t="s">
        <v>31</v>
      </c>
      <c r="J235" t="s">
        <v>36</v>
      </c>
      <c r="K235" s="7">
        <v>44646</v>
      </c>
      <c r="L235" t="s">
        <v>20</v>
      </c>
      <c r="Q235" s="7">
        <v>44646</v>
      </c>
      <c r="R235" s="7">
        <f>IF(EDATE(March[[#This Row],[Closed Date]],1)=31,"",EDATE(March[[#This Row],[Closed Date]],1))</f>
        <v>44677</v>
      </c>
      <c r="S235" t="s">
        <v>20</v>
      </c>
    </row>
    <row r="236" spans="1:19" x14ac:dyDescent="0.25">
      <c r="A236" t="s">
        <v>213</v>
      </c>
      <c r="B236" s="6">
        <v>75249</v>
      </c>
      <c r="E236" t="s">
        <v>289</v>
      </c>
      <c r="F236" t="s">
        <v>22</v>
      </c>
      <c r="G236">
        <v>2</v>
      </c>
      <c r="H236" t="s">
        <v>28</v>
      </c>
      <c r="I236" t="s">
        <v>31</v>
      </c>
      <c r="J236" t="s">
        <v>38</v>
      </c>
      <c r="K236" s="7">
        <v>44646</v>
      </c>
      <c r="L236" t="s">
        <v>20</v>
      </c>
      <c r="Q236" s="7">
        <v>44646</v>
      </c>
      <c r="R236" s="7">
        <f>IF(EDATE(March[[#This Row],[Closed Date]],1)=31,"",EDATE(March[[#This Row],[Closed Date]],1))</f>
        <v>44677</v>
      </c>
      <c r="S236" t="s">
        <v>20</v>
      </c>
    </row>
    <row r="237" spans="1:19" x14ac:dyDescent="0.25">
      <c r="A237" t="s">
        <v>222</v>
      </c>
      <c r="B237" s="6">
        <v>75232</v>
      </c>
      <c r="E237" t="s">
        <v>288</v>
      </c>
      <c r="F237" t="s">
        <v>22</v>
      </c>
      <c r="G237">
        <v>1</v>
      </c>
      <c r="H237" t="s">
        <v>28</v>
      </c>
      <c r="I237" t="s">
        <v>31</v>
      </c>
      <c r="J237" t="s">
        <v>38</v>
      </c>
      <c r="K237" s="7">
        <v>44646</v>
      </c>
      <c r="L237" t="s">
        <v>20</v>
      </c>
      <c r="Q237" s="7">
        <v>44646</v>
      </c>
      <c r="R237" s="7">
        <f>IF(EDATE(March[[#This Row],[Closed Date]],1)=31,"",EDATE(March[[#This Row],[Closed Date]],1))</f>
        <v>44677</v>
      </c>
      <c r="S237" t="s">
        <v>20</v>
      </c>
    </row>
    <row r="238" spans="1:19" x14ac:dyDescent="0.25">
      <c r="A238" t="s">
        <v>243</v>
      </c>
      <c r="B238" s="6">
        <v>75218</v>
      </c>
      <c r="E238" t="s">
        <v>295</v>
      </c>
      <c r="F238" t="s">
        <v>22</v>
      </c>
      <c r="G238">
        <v>1</v>
      </c>
      <c r="H238" t="s">
        <v>28</v>
      </c>
      <c r="I238" t="s">
        <v>33</v>
      </c>
      <c r="K238" s="7">
        <v>44646</v>
      </c>
      <c r="L238" t="s">
        <v>21</v>
      </c>
      <c r="M238">
        <v>19</v>
      </c>
      <c r="R238" s="7" t="str">
        <f>IF(EDATE(March[[#This Row],[Closed Date]],1)=31,"",EDATE(March[[#This Row],[Closed Date]],1))</f>
        <v/>
      </c>
    </row>
    <row r="239" spans="1:19" x14ac:dyDescent="0.25">
      <c r="A239" t="s">
        <v>196</v>
      </c>
      <c r="B239" s="6">
        <v>75287</v>
      </c>
      <c r="E239" t="s">
        <v>293</v>
      </c>
      <c r="F239" t="s">
        <v>22</v>
      </c>
      <c r="G239">
        <v>7</v>
      </c>
      <c r="H239" t="s">
        <v>32</v>
      </c>
      <c r="I239" t="s">
        <v>34</v>
      </c>
      <c r="K239" s="7">
        <v>44646</v>
      </c>
      <c r="L239" t="s">
        <v>21</v>
      </c>
      <c r="R239" s="7" t="str">
        <f>IF(EDATE(March[[#This Row],[Closed Date]],1)=31,"",EDATE(March[[#This Row],[Closed Date]],1))</f>
        <v/>
      </c>
    </row>
    <row r="240" spans="1:19" x14ac:dyDescent="0.25">
      <c r="A240" t="s">
        <v>178</v>
      </c>
      <c r="B240" s="6">
        <v>75253</v>
      </c>
      <c r="E240" t="s">
        <v>296</v>
      </c>
      <c r="F240" t="s">
        <v>22</v>
      </c>
      <c r="G240">
        <v>6</v>
      </c>
      <c r="H240" t="s">
        <v>29</v>
      </c>
      <c r="I240" t="s">
        <v>34</v>
      </c>
      <c r="K240" s="7">
        <v>44646</v>
      </c>
      <c r="L240" t="s">
        <v>21</v>
      </c>
      <c r="R240" s="7" t="str">
        <f>IF(EDATE(March[[#This Row],[Closed Date]],1)=31,"",EDATE(March[[#This Row],[Closed Date]],1))</f>
        <v/>
      </c>
    </row>
    <row r="241" spans="1:19" x14ac:dyDescent="0.25">
      <c r="A241" t="s">
        <v>170</v>
      </c>
      <c r="B241" s="6">
        <v>75206</v>
      </c>
      <c r="E241" t="s">
        <v>285</v>
      </c>
      <c r="F241" t="s">
        <v>23</v>
      </c>
      <c r="G241">
        <v>12</v>
      </c>
      <c r="H241" t="s">
        <v>32</v>
      </c>
      <c r="I241" t="s">
        <v>34</v>
      </c>
      <c r="K241" s="7">
        <v>44646</v>
      </c>
      <c r="L241" t="s">
        <v>21</v>
      </c>
      <c r="R241" s="7" t="str">
        <f>IF(EDATE(March[[#This Row],[Closed Date]],1)=31,"",EDATE(March[[#This Row],[Closed Date]],1))</f>
        <v/>
      </c>
    </row>
    <row r="242" spans="1:19" x14ac:dyDescent="0.25">
      <c r="A242" t="s">
        <v>87</v>
      </c>
      <c r="B242" s="6">
        <v>75232</v>
      </c>
      <c r="E242" t="s">
        <v>268</v>
      </c>
      <c r="F242" t="s">
        <v>22</v>
      </c>
      <c r="G242">
        <v>3</v>
      </c>
      <c r="H242" t="s">
        <v>28</v>
      </c>
      <c r="I242" t="s">
        <v>53</v>
      </c>
      <c r="K242" s="7">
        <v>44646</v>
      </c>
      <c r="L242" t="s">
        <v>21</v>
      </c>
      <c r="M242">
        <v>15</v>
      </c>
      <c r="R242" s="7" t="str">
        <f>IF(EDATE(March[[#This Row],[Closed Date]],1)=31,"",EDATE(March[[#This Row],[Closed Date]],1))</f>
        <v/>
      </c>
    </row>
    <row r="243" spans="1:19" x14ac:dyDescent="0.25">
      <c r="A243" t="s">
        <v>122</v>
      </c>
      <c r="B243" s="6">
        <v>75218</v>
      </c>
      <c r="E243" t="s">
        <v>287</v>
      </c>
      <c r="F243" t="s">
        <v>22</v>
      </c>
      <c r="G243">
        <v>6</v>
      </c>
      <c r="H243" t="s">
        <v>28</v>
      </c>
      <c r="I243" t="s">
        <v>31</v>
      </c>
      <c r="K243" s="7">
        <v>44646</v>
      </c>
      <c r="L243" t="s">
        <v>20</v>
      </c>
      <c r="Q243" s="7">
        <v>44646</v>
      </c>
      <c r="R243" s="7">
        <f>IF(EDATE(March[[#This Row],[Closed Date]],1)=31,"",EDATE(March[[#This Row],[Closed Date]],1))</f>
        <v>44677</v>
      </c>
      <c r="S243" t="s">
        <v>20</v>
      </c>
    </row>
    <row r="244" spans="1:19" x14ac:dyDescent="0.25">
      <c r="A244" t="s">
        <v>65</v>
      </c>
      <c r="B244" s="6">
        <v>75215</v>
      </c>
      <c r="E244" t="s">
        <v>267</v>
      </c>
      <c r="F244" t="s">
        <v>22</v>
      </c>
      <c r="G244">
        <v>4</v>
      </c>
      <c r="H244" t="s">
        <v>29</v>
      </c>
      <c r="I244" t="s">
        <v>31</v>
      </c>
      <c r="K244" s="7">
        <v>44646</v>
      </c>
      <c r="L244" t="s">
        <v>20</v>
      </c>
      <c r="Q244" s="7">
        <v>44647</v>
      </c>
      <c r="R244" s="7">
        <f>IF(EDATE(March[[#This Row],[Closed Date]],1)=31,"",EDATE(March[[#This Row],[Closed Date]],1))</f>
        <v>44678</v>
      </c>
      <c r="S244" t="s">
        <v>20</v>
      </c>
    </row>
    <row r="245" spans="1:19" x14ac:dyDescent="0.25">
      <c r="A245" s="13" t="s">
        <v>133</v>
      </c>
      <c r="B245" s="6">
        <v>75227</v>
      </c>
      <c r="E245" t="s">
        <v>275</v>
      </c>
      <c r="F245" t="s">
        <v>23</v>
      </c>
      <c r="G245">
        <v>13</v>
      </c>
      <c r="H245" t="s">
        <v>29</v>
      </c>
      <c r="I245" t="s">
        <v>31</v>
      </c>
      <c r="K245" s="7">
        <v>44646</v>
      </c>
      <c r="L245" t="s">
        <v>20</v>
      </c>
      <c r="Q245" s="7">
        <v>44646</v>
      </c>
      <c r="R245" s="7">
        <f>IF(EDATE(March[[#This Row],[Closed Date]],1)=31,"",EDATE(March[[#This Row],[Closed Date]],1))</f>
        <v>44677</v>
      </c>
      <c r="S245" t="s">
        <v>20</v>
      </c>
    </row>
    <row r="246" spans="1:19" x14ac:dyDescent="0.25">
      <c r="A246" s="13" t="s">
        <v>169</v>
      </c>
      <c r="B246" s="6">
        <v>75231</v>
      </c>
      <c r="E246" t="s">
        <v>278</v>
      </c>
      <c r="F246" t="s">
        <v>22</v>
      </c>
      <c r="G246">
        <v>6</v>
      </c>
      <c r="H246" t="s">
        <v>32</v>
      </c>
      <c r="I246" t="s">
        <v>31</v>
      </c>
      <c r="J246" t="s">
        <v>52</v>
      </c>
      <c r="K246" s="7">
        <v>44647</v>
      </c>
      <c r="L246" t="s">
        <v>20</v>
      </c>
      <c r="N246" t="s">
        <v>47</v>
      </c>
      <c r="Q246" s="7">
        <v>44647</v>
      </c>
      <c r="R246" s="7">
        <f>IF(EDATE(March[[#This Row],[Closed Date]],1)=31,"",EDATE(March[[#This Row],[Closed Date]],1))</f>
        <v>44678</v>
      </c>
      <c r="S246" t="s">
        <v>20</v>
      </c>
    </row>
    <row r="247" spans="1:19" x14ac:dyDescent="0.25">
      <c r="A247" t="s">
        <v>236</v>
      </c>
      <c r="B247" s="6">
        <v>75218</v>
      </c>
      <c r="E247" t="s">
        <v>282</v>
      </c>
      <c r="F247" t="s">
        <v>23</v>
      </c>
      <c r="G247">
        <v>1</v>
      </c>
      <c r="H247" t="s">
        <v>28</v>
      </c>
      <c r="I247" t="s">
        <v>31</v>
      </c>
      <c r="J247" t="s">
        <v>40</v>
      </c>
      <c r="K247" s="7">
        <v>44647</v>
      </c>
      <c r="L247" t="s">
        <v>20</v>
      </c>
      <c r="Q247" s="7">
        <v>44647</v>
      </c>
      <c r="R247" s="7">
        <f>IF(EDATE(March[[#This Row],[Closed Date]],1)=31,"",EDATE(March[[#This Row],[Closed Date]],1))</f>
        <v>44678</v>
      </c>
      <c r="S247" t="s">
        <v>20</v>
      </c>
    </row>
    <row r="248" spans="1:19" x14ac:dyDescent="0.25">
      <c r="A248" s="13" t="s">
        <v>211</v>
      </c>
      <c r="B248" s="6">
        <v>75237</v>
      </c>
      <c r="E248" t="s">
        <v>283</v>
      </c>
      <c r="F248" t="s">
        <v>23</v>
      </c>
      <c r="G248">
        <v>0.5</v>
      </c>
      <c r="H248" t="s">
        <v>28</v>
      </c>
      <c r="I248" t="s">
        <v>31</v>
      </c>
      <c r="J248" t="s">
        <v>36</v>
      </c>
      <c r="K248" s="7">
        <v>44647</v>
      </c>
      <c r="L248" t="s">
        <v>20</v>
      </c>
      <c r="Q248" s="7">
        <v>44647</v>
      </c>
      <c r="R248" s="7">
        <f>IF(EDATE(March[[#This Row],[Closed Date]],1)=31,"",EDATE(March[[#This Row],[Closed Date]],1))</f>
        <v>44678</v>
      </c>
      <c r="S248" t="s">
        <v>20</v>
      </c>
    </row>
    <row r="249" spans="1:19" x14ac:dyDescent="0.25">
      <c r="A249" t="s">
        <v>60</v>
      </c>
      <c r="B249" s="6">
        <v>75201</v>
      </c>
      <c r="E249" t="s">
        <v>283</v>
      </c>
      <c r="F249" t="s">
        <v>22</v>
      </c>
      <c r="G249">
        <v>7</v>
      </c>
      <c r="H249" t="s">
        <v>28</v>
      </c>
      <c r="I249" t="s">
        <v>33</v>
      </c>
      <c r="J249" t="s">
        <v>38</v>
      </c>
      <c r="K249" s="7">
        <v>44647</v>
      </c>
      <c r="L249" t="s">
        <v>20</v>
      </c>
      <c r="M249">
        <v>34</v>
      </c>
      <c r="N249" t="s">
        <v>55</v>
      </c>
      <c r="O249">
        <v>25</v>
      </c>
      <c r="P249">
        <v>100</v>
      </c>
      <c r="Q249" s="7">
        <v>44653</v>
      </c>
      <c r="R249" s="7">
        <f>IF(EDATE(March[[#This Row],[Closed Date]],1)=31,"",EDATE(March[[#This Row],[Closed Date]],1))</f>
        <v>44683</v>
      </c>
      <c r="S249" t="s">
        <v>20</v>
      </c>
    </row>
    <row r="250" spans="1:19" x14ac:dyDescent="0.25">
      <c r="A250" t="s">
        <v>176</v>
      </c>
      <c r="B250" s="6">
        <v>75244</v>
      </c>
      <c r="E250" t="s">
        <v>58</v>
      </c>
      <c r="F250" t="s">
        <v>23</v>
      </c>
      <c r="G250">
        <v>2</v>
      </c>
      <c r="H250" t="s">
        <v>28</v>
      </c>
      <c r="I250" t="s">
        <v>33</v>
      </c>
      <c r="K250" s="7">
        <v>44647</v>
      </c>
      <c r="L250" t="s">
        <v>21</v>
      </c>
      <c r="M250">
        <v>10</v>
      </c>
      <c r="R250" s="7" t="str">
        <f>IF(EDATE(March[[#This Row],[Closed Date]],1)=31,"",EDATE(March[[#This Row],[Closed Date]],1))</f>
        <v/>
      </c>
    </row>
    <row r="251" spans="1:19" x14ac:dyDescent="0.25">
      <c r="A251" t="s">
        <v>124</v>
      </c>
      <c r="B251" s="6">
        <v>75229</v>
      </c>
      <c r="E251" t="s">
        <v>281</v>
      </c>
      <c r="F251" t="s">
        <v>23</v>
      </c>
      <c r="G251">
        <v>4</v>
      </c>
      <c r="H251" t="s">
        <v>28</v>
      </c>
      <c r="I251" t="s">
        <v>33</v>
      </c>
      <c r="K251" s="7">
        <v>44647</v>
      </c>
      <c r="L251" t="s">
        <v>21</v>
      </c>
      <c r="M251">
        <v>23</v>
      </c>
      <c r="R251" s="7" t="str">
        <f>IF(EDATE(March[[#This Row],[Closed Date]],1)=31,"",EDATE(March[[#This Row],[Closed Date]],1))</f>
        <v/>
      </c>
    </row>
    <row r="252" spans="1:19" x14ac:dyDescent="0.25">
      <c r="A252" t="s">
        <v>262</v>
      </c>
      <c r="B252" s="6">
        <v>75080</v>
      </c>
      <c r="E252" t="s">
        <v>297</v>
      </c>
      <c r="F252" t="s">
        <v>23</v>
      </c>
      <c r="G252">
        <v>3</v>
      </c>
      <c r="H252" t="s">
        <v>28</v>
      </c>
      <c r="I252" t="s">
        <v>33</v>
      </c>
      <c r="K252" s="7">
        <v>44647</v>
      </c>
      <c r="L252" t="s">
        <v>21</v>
      </c>
      <c r="M252">
        <v>20</v>
      </c>
      <c r="R252" s="7" t="str">
        <f>IF(EDATE(March[[#This Row],[Closed Date]],1)=31,"",EDATE(March[[#This Row],[Closed Date]],1))</f>
        <v/>
      </c>
    </row>
    <row r="253" spans="1:19" x14ac:dyDescent="0.25">
      <c r="A253" t="s">
        <v>178</v>
      </c>
      <c r="B253" s="6">
        <v>75214</v>
      </c>
      <c r="E253" t="s">
        <v>270</v>
      </c>
      <c r="F253" t="s">
        <v>22</v>
      </c>
      <c r="G253">
        <v>2</v>
      </c>
      <c r="H253" t="s">
        <v>28</v>
      </c>
      <c r="I253" t="s">
        <v>33</v>
      </c>
      <c r="K253" s="7">
        <v>44647</v>
      </c>
      <c r="L253" t="s">
        <v>21</v>
      </c>
      <c r="M253">
        <v>18</v>
      </c>
      <c r="R253" s="7" t="str">
        <f>IF(EDATE(March[[#This Row],[Closed Date]],1)=31,"",EDATE(March[[#This Row],[Closed Date]],1))</f>
        <v/>
      </c>
    </row>
    <row r="254" spans="1:19" x14ac:dyDescent="0.25">
      <c r="A254" t="s">
        <v>247</v>
      </c>
      <c r="B254" s="6">
        <v>75241</v>
      </c>
      <c r="E254" t="s">
        <v>284</v>
      </c>
      <c r="F254" t="s">
        <v>22</v>
      </c>
      <c r="G254">
        <v>7</v>
      </c>
      <c r="H254" t="s">
        <v>28</v>
      </c>
      <c r="I254" t="s">
        <v>33</v>
      </c>
      <c r="K254" s="7">
        <v>44647</v>
      </c>
      <c r="L254" t="s">
        <v>21</v>
      </c>
      <c r="M254">
        <v>15</v>
      </c>
      <c r="R254" s="7" t="str">
        <f>IF(EDATE(March[[#This Row],[Closed Date]],1)=31,"",EDATE(March[[#This Row],[Closed Date]],1))</f>
        <v/>
      </c>
    </row>
    <row r="255" spans="1:19" x14ac:dyDescent="0.25">
      <c r="A255" s="6" t="s">
        <v>193</v>
      </c>
      <c r="B255" s="6">
        <v>75235</v>
      </c>
      <c r="E255" t="s">
        <v>58</v>
      </c>
      <c r="F255" t="s">
        <v>23</v>
      </c>
      <c r="G255">
        <v>4</v>
      </c>
      <c r="H255" t="s">
        <v>28</v>
      </c>
      <c r="I255" t="s">
        <v>33</v>
      </c>
      <c r="K255" s="7">
        <v>44647</v>
      </c>
      <c r="L255" t="s">
        <v>21</v>
      </c>
      <c r="M255">
        <v>18</v>
      </c>
      <c r="R255" s="7" t="str">
        <f>IF(EDATE(March[[#This Row],[Closed Date]],1)=31,"",EDATE(March[[#This Row],[Closed Date]],1))</f>
        <v/>
      </c>
    </row>
    <row r="256" spans="1:19" x14ac:dyDescent="0.25">
      <c r="A256" t="s">
        <v>144</v>
      </c>
      <c r="B256" s="6">
        <v>75201</v>
      </c>
      <c r="E256" t="s">
        <v>271</v>
      </c>
      <c r="F256" t="s">
        <v>22</v>
      </c>
      <c r="G256">
        <v>0.75</v>
      </c>
      <c r="H256" t="s">
        <v>28</v>
      </c>
      <c r="I256" t="s">
        <v>53</v>
      </c>
      <c r="K256" s="7">
        <v>44647</v>
      </c>
      <c r="L256" t="s">
        <v>21</v>
      </c>
      <c r="M256">
        <v>23</v>
      </c>
      <c r="R256" s="7" t="str">
        <f>IF(EDATE(March[[#This Row],[Closed Date]],1)=31,"",EDATE(March[[#This Row],[Closed Date]],1))</f>
        <v/>
      </c>
    </row>
    <row r="257" spans="1:19" x14ac:dyDescent="0.25">
      <c r="A257" t="s">
        <v>95</v>
      </c>
      <c r="B257" s="6">
        <v>75287</v>
      </c>
      <c r="E257" t="s">
        <v>305</v>
      </c>
      <c r="F257" t="s">
        <v>22</v>
      </c>
      <c r="G257">
        <v>3</v>
      </c>
      <c r="H257" t="s">
        <v>28</v>
      </c>
      <c r="I257" t="s">
        <v>31</v>
      </c>
      <c r="K257" s="7">
        <v>44647</v>
      </c>
      <c r="L257" t="s">
        <v>20</v>
      </c>
      <c r="Q257" s="7">
        <v>44647</v>
      </c>
      <c r="R257" s="7">
        <f>IF(EDATE(March[[#This Row],[Closed Date]],1)=31,"",EDATE(March[[#This Row],[Closed Date]],1))</f>
        <v>44678</v>
      </c>
      <c r="S257" t="s">
        <v>20</v>
      </c>
    </row>
    <row r="258" spans="1:19" x14ac:dyDescent="0.25">
      <c r="A258" t="s">
        <v>128</v>
      </c>
      <c r="B258" s="6">
        <v>75236</v>
      </c>
      <c r="E258" t="s">
        <v>280</v>
      </c>
      <c r="F258" t="s">
        <v>23</v>
      </c>
      <c r="G258">
        <v>2</v>
      </c>
      <c r="H258" t="s">
        <v>32</v>
      </c>
      <c r="I258" t="s">
        <v>34</v>
      </c>
      <c r="J258" t="s">
        <v>52</v>
      </c>
      <c r="K258" s="7">
        <v>44648</v>
      </c>
      <c r="L258" t="s">
        <v>21</v>
      </c>
      <c r="N258" t="s">
        <v>47</v>
      </c>
      <c r="R258" s="7" t="str">
        <f>IF(EDATE(March[[#This Row],[Closed Date]],1)=31,"",EDATE(March[[#This Row],[Closed Date]],1))</f>
        <v/>
      </c>
    </row>
    <row r="259" spans="1:19" x14ac:dyDescent="0.25">
      <c r="A259" t="s">
        <v>263</v>
      </c>
      <c r="B259" s="6">
        <v>75235</v>
      </c>
      <c r="E259" t="s">
        <v>279</v>
      </c>
      <c r="F259" t="s">
        <v>22</v>
      </c>
      <c r="G259">
        <v>1</v>
      </c>
      <c r="H259" t="s">
        <v>28</v>
      </c>
      <c r="I259" t="s">
        <v>33</v>
      </c>
      <c r="K259" s="7">
        <v>44648</v>
      </c>
      <c r="L259" t="s">
        <v>21</v>
      </c>
      <c r="M259">
        <v>15</v>
      </c>
      <c r="R259" s="7" t="str">
        <f>IF(EDATE(March[[#This Row],[Closed Date]],1)=31,"",EDATE(March[[#This Row],[Closed Date]],1))</f>
        <v/>
      </c>
    </row>
    <row r="260" spans="1:19" x14ac:dyDescent="0.25">
      <c r="A260" t="s">
        <v>107</v>
      </c>
      <c r="B260" s="6">
        <v>75235</v>
      </c>
      <c r="E260" t="s">
        <v>312</v>
      </c>
      <c r="F260" t="s">
        <v>22</v>
      </c>
      <c r="G260">
        <v>6</v>
      </c>
      <c r="H260" t="s">
        <v>32</v>
      </c>
      <c r="I260" t="s">
        <v>33</v>
      </c>
      <c r="K260" s="7">
        <v>44648</v>
      </c>
      <c r="L260" t="s">
        <v>21</v>
      </c>
      <c r="M260">
        <v>8</v>
      </c>
      <c r="R260" s="7" t="str">
        <f>IF(EDATE(March[[#This Row],[Closed Date]],1)=31,"",EDATE(March[[#This Row],[Closed Date]],1))</f>
        <v/>
      </c>
    </row>
    <row r="261" spans="1:19" x14ac:dyDescent="0.25">
      <c r="A261" t="s">
        <v>192</v>
      </c>
      <c r="B261" s="6">
        <v>75208</v>
      </c>
      <c r="E261" t="s">
        <v>283</v>
      </c>
      <c r="F261" t="s">
        <v>22</v>
      </c>
      <c r="G261">
        <v>3</v>
      </c>
      <c r="H261" t="s">
        <v>29</v>
      </c>
      <c r="I261" t="s">
        <v>33</v>
      </c>
      <c r="K261" s="7">
        <v>44648</v>
      </c>
      <c r="L261" t="s">
        <v>21</v>
      </c>
      <c r="M261">
        <v>21</v>
      </c>
      <c r="R261" s="7" t="str">
        <f>IF(EDATE(March[[#This Row],[Closed Date]],1)=31,"",EDATE(March[[#This Row],[Closed Date]],1))</f>
        <v/>
      </c>
    </row>
    <row r="262" spans="1:19" x14ac:dyDescent="0.25">
      <c r="A262" t="s">
        <v>236</v>
      </c>
      <c r="B262" s="6">
        <v>75212</v>
      </c>
      <c r="E262" t="s">
        <v>295</v>
      </c>
      <c r="F262" t="s">
        <v>22</v>
      </c>
      <c r="G262">
        <v>4</v>
      </c>
      <c r="H262" t="s">
        <v>32</v>
      </c>
      <c r="I262" t="s">
        <v>34</v>
      </c>
      <c r="K262" s="7">
        <v>44648</v>
      </c>
      <c r="L262" t="s">
        <v>21</v>
      </c>
      <c r="R262" s="7" t="str">
        <f>IF(EDATE(March[[#This Row],[Closed Date]],1)=31,"",EDATE(March[[#This Row],[Closed Date]],1))</f>
        <v/>
      </c>
    </row>
    <row r="263" spans="1:19" x14ac:dyDescent="0.25">
      <c r="A263" t="s">
        <v>225</v>
      </c>
      <c r="B263" s="6">
        <v>75201</v>
      </c>
      <c r="E263" t="s">
        <v>269</v>
      </c>
      <c r="F263" t="s">
        <v>22</v>
      </c>
      <c r="G263">
        <v>16</v>
      </c>
      <c r="H263" t="s">
        <v>28</v>
      </c>
      <c r="I263" t="s">
        <v>31</v>
      </c>
      <c r="K263" s="7">
        <v>44648</v>
      </c>
      <c r="L263" t="s">
        <v>20</v>
      </c>
      <c r="Q263" s="7">
        <v>44648</v>
      </c>
      <c r="R263" s="7">
        <f>IF(EDATE(March[[#This Row],[Closed Date]],1)=31,"",EDATE(March[[#This Row],[Closed Date]],1))</f>
        <v>44679</v>
      </c>
      <c r="S263" t="s">
        <v>20</v>
      </c>
    </row>
    <row r="264" spans="1:19" x14ac:dyDescent="0.25">
      <c r="A264" t="s">
        <v>100</v>
      </c>
      <c r="B264" s="6">
        <v>75232</v>
      </c>
      <c r="E264" t="s">
        <v>272</v>
      </c>
      <c r="F264" t="s">
        <v>23</v>
      </c>
      <c r="G264">
        <v>3</v>
      </c>
      <c r="H264" t="s">
        <v>28</v>
      </c>
      <c r="I264" t="s">
        <v>31</v>
      </c>
      <c r="K264" s="7">
        <v>44648</v>
      </c>
      <c r="L264" t="s">
        <v>20</v>
      </c>
      <c r="Q264" s="7">
        <v>44648</v>
      </c>
      <c r="R264" s="7">
        <f>IF(EDATE(March[[#This Row],[Closed Date]],1)=31,"",EDATE(March[[#This Row],[Closed Date]],1))</f>
        <v>44679</v>
      </c>
      <c r="S264" t="s">
        <v>20</v>
      </c>
    </row>
    <row r="265" spans="1:19" x14ac:dyDescent="0.25">
      <c r="A265" t="s">
        <v>202</v>
      </c>
      <c r="B265" s="6">
        <v>75249</v>
      </c>
      <c r="E265" t="s">
        <v>275</v>
      </c>
      <c r="F265" t="s">
        <v>22</v>
      </c>
      <c r="G265">
        <v>2</v>
      </c>
      <c r="H265" t="s">
        <v>32</v>
      </c>
      <c r="I265" t="s">
        <v>53</v>
      </c>
      <c r="K265" s="7">
        <v>44648</v>
      </c>
      <c r="L265" t="s">
        <v>20</v>
      </c>
      <c r="M265">
        <v>31</v>
      </c>
      <c r="N265" t="s">
        <v>54</v>
      </c>
      <c r="O265">
        <v>32</v>
      </c>
      <c r="P265">
        <v>45</v>
      </c>
      <c r="Q265" s="7">
        <v>44654</v>
      </c>
      <c r="R265" s="7">
        <f>IF(EDATE(March[[#This Row],[Closed Date]],1)=31,"",EDATE(March[[#This Row],[Closed Date]],1))</f>
        <v>44684</v>
      </c>
      <c r="S265" t="s">
        <v>20</v>
      </c>
    </row>
    <row r="266" spans="1:19" x14ac:dyDescent="0.25">
      <c r="A266" s="13" t="s">
        <v>219</v>
      </c>
      <c r="B266" s="6">
        <v>75232</v>
      </c>
      <c r="E266" t="s">
        <v>274</v>
      </c>
      <c r="F266" t="s">
        <v>23</v>
      </c>
      <c r="G266">
        <v>8</v>
      </c>
      <c r="H266" t="s">
        <v>28</v>
      </c>
      <c r="I266" t="s">
        <v>53</v>
      </c>
      <c r="J266" t="s">
        <v>36</v>
      </c>
      <c r="K266" s="7">
        <v>44649</v>
      </c>
      <c r="L266" t="s">
        <v>20</v>
      </c>
      <c r="M266">
        <v>30</v>
      </c>
      <c r="N266" t="s">
        <v>54</v>
      </c>
      <c r="O266">
        <v>33</v>
      </c>
      <c r="P266">
        <v>50</v>
      </c>
      <c r="Q266" s="7">
        <v>44655</v>
      </c>
      <c r="R266" s="7">
        <f>IF(EDATE(March[[#This Row],[Closed Date]],1)=31,"",EDATE(March[[#This Row],[Closed Date]],1))</f>
        <v>44685</v>
      </c>
      <c r="S266" t="s">
        <v>20</v>
      </c>
    </row>
    <row r="267" spans="1:19" x14ac:dyDescent="0.25">
      <c r="A267" t="s">
        <v>249</v>
      </c>
      <c r="B267" s="6">
        <v>75240</v>
      </c>
      <c r="E267" t="s">
        <v>265</v>
      </c>
      <c r="F267" t="s">
        <v>23</v>
      </c>
      <c r="G267">
        <v>10</v>
      </c>
      <c r="H267" t="s">
        <v>28</v>
      </c>
      <c r="I267" t="s">
        <v>53</v>
      </c>
      <c r="J267" t="s">
        <v>38</v>
      </c>
      <c r="K267" s="7">
        <v>44649</v>
      </c>
      <c r="L267" t="s">
        <v>20</v>
      </c>
      <c r="M267">
        <v>31</v>
      </c>
      <c r="N267" t="s">
        <v>54</v>
      </c>
      <c r="O267">
        <v>34</v>
      </c>
      <c r="P267">
        <v>40</v>
      </c>
      <c r="Q267" s="7">
        <v>44654</v>
      </c>
      <c r="R267" s="7">
        <f>IF(EDATE(March[[#This Row],[Closed Date]],1)=31,"",EDATE(March[[#This Row],[Closed Date]],1))</f>
        <v>44684</v>
      </c>
      <c r="S267" t="s">
        <v>20</v>
      </c>
    </row>
    <row r="268" spans="1:19" x14ac:dyDescent="0.25">
      <c r="A268" t="s">
        <v>100</v>
      </c>
      <c r="B268" s="6">
        <v>75237</v>
      </c>
      <c r="E268" t="s">
        <v>292</v>
      </c>
      <c r="F268" t="s">
        <v>22</v>
      </c>
      <c r="G268">
        <v>6</v>
      </c>
      <c r="H268" t="s">
        <v>28</v>
      </c>
      <c r="I268" t="s">
        <v>33</v>
      </c>
      <c r="K268" s="7">
        <v>44649</v>
      </c>
      <c r="L268" t="s">
        <v>21</v>
      </c>
      <c r="M268">
        <v>18</v>
      </c>
      <c r="R268" s="7" t="str">
        <f>IF(EDATE(March[[#This Row],[Closed Date]],1)=31,"",EDATE(March[[#This Row],[Closed Date]],1))</f>
        <v/>
      </c>
    </row>
    <row r="269" spans="1:19" x14ac:dyDescent="0.25">
      <c r="A269" t="s">
        <v>218</v>
      </c>
      <c r="B269" s="6">
        <v>75237</v>
      </c>
      <c r="E269" t="s">
        <v>284</v>
      </c>
      <c r="F269" t="s">
        <v>22</v>
      </c>
      <c r="G269">
        <v>9</v>
      </c>
      <c r="H269" t="s">
        <v>28</v>
      </c>
      <c r="I269" t="s">
        <v>33</v>
      </c>
      <c r="K269" s="7">
        <v>44649</v>
      </c>
      <c r="L269" t="s">
        <v>21</v>
      </c>
      <c r="M269">
        <v>8</v>
      </c>
      <c r="R269" s="7" t="str">
        <f>IF(EDATE(March[[#This Row],[Closed Date]],1)=31,"",EDATE(March[[#This Row],[Closed Date]],1))</f>
        <v/>
      </c>
    </row>
    <row r="270" spans="1:19" x14ac:dyDescent="0.25">
      <c r="A270" t="s">
        <v>217</v>
      </c>
      <c r="B270" s="6">
        <v>75237</v>
      </c>
      <c r="E270" t="s">
        <v>281</v>
      </c>
      <c r="F270" t="s">
        <v>22</v>
      </c>
      <c r="G270">
        <v>2</v>
      </c>
      <c r="H270" t="s">
        <v>28</v>
      </c>
      <c r="I270" t="s">
        <v>33</v>
      </c>
      <c r="K270" s="7">
        <v>44649</v>
      </c>
      <c r="L270" t="s">
        <v>21</v>
      </c>
      <c r="M270">
        <v>21</v>
      </c>
      <c r="R270" s="7" t="str">
        <f>IF(EDATE(March[[#This Row],[Closed Date]],1)=31,"",EDATE(March[[#This Row],[Closed Date]],1))</f>
        <v/>
      </c>
    </row>
    <row r="271" spans="1:19" x14ac:dyDescent="0.25">
      <c r="A271" t="s">
        <v>75</v>
      </c>
      <c r="B271" s="6">
        <v>75209</v>
      </c>
      <c r="E271" t="s">
        <v>280</v>
      </c>
      <c r="F271" t="s">
        <v>22</v>
      </c>
      <c r="G271">
        <v>8</v>
      </c>
      <c r="H271" t="s">
        <v>28</v>
      </c>
      <c r="I271" t="s">
        <v>33</v>
      </c>
      <c r="K271" s="7">
        <v>44649</v>
      </c>
      <c r="L271" t="s">
        <v>21</v>
      </c>
      <c r="M271">
        <v>19</v>
      </c>
      <c r="R271" s="7" t="str">
        <f>IF(EDATE(March[[#This Row],[Closed Date]],1)=31,"",EDATE(March[[#This Row],[Closed Date]],1))</f>
        <v/>
      </c>
    </row>
    <row r="272" spans="1:19" x14ac:dyDescent="0.25">
      <c r="A272" t="s">
        <v>203</v>
      </c>
      <c r="B272" s="6">
        <v>75241</v>
      </c>
      <c r="E272" t="s">
        <v>281</v>
      </c>
      <c r="F272" t="s">
        <v>22</v>
      </c>
      <c r="G272">
        <v>12</v>
      </c>
      <c r="H272" t="s">
        <v>28</v>
      </c>
      <c r="I272" t="s">
        <v>33</v>
      </c>
      <c r="K272" s="7">
        <v>44649</v>
      </c>
      <c r="L272" t="s">
        <v>21</v>
      </c>
      <c r="M272">
        <v>10</v>
      </c>
      <c r="R272" s="7" t="str">
        <f>IF(EDATE(March[[#This Row],[Closed Date]],1)=31,"",EDATE(March[[#This Row],[Closed Date]],1))</f>
        <v/>
      </c>
    </row>
    <row r="273" spans="1:19" x14ac:dyDescent="0.25">
      <c r="A273" t="s">
        <v>175</v>
      </c>
      <c r="B273" s="6">
        <v>75215</v>
      </c>
      <c r="E273" t="s">
        <v>298</v>
      </c>
      <c r="F273" t="s">
        <v>23</v>
      </c>
      <c r="G273">
        <v>5</v>
      </c>
      <c r="H273" t="s">
        <v>32</v>
      </c>
      <c r="I273" t="s">
        <v>34</v>
      </c>
      <c r="K273" s="7">
        <v>44649</v>
      </c>
      <c r="L273" t="s">
        <v>21</v>
      </c>
      <c r="R273" s="7" t="str">
        <f>IF(EDATE(March[[#This Row],[Closed Date]],1)=31,"",EDATE(March[[#This Row],[Closed Date]],1))</f>
        <v/>
      </c>
    </row>
    <row r="274" spans="1:19" x14ac:dyDescent="0.25">
      <c r="A274" t="s">
        <v>237</v>
      </c>
      <c r="B274" s="6">
        <v>75223</v>
      </c>
      <c r="E274" t="s">
        <v>281</v>
      </c>
      <c r="F274" t="s">
        <v>22</v>
      </c>
      <c r="G274">
        <v>3</v>
      </c>
      <c r="H274" t="s">
        <v>28</v>
      </c>
      <c r="I274" t="s">
        <v>33</v>
      </c>
      <c r="J274" t="s">
        <v>41</v>
      </c>
      <c r="K274" s="7">
        <v>44650</v>
      </c>
      <c r="L274" t="s">
        <v>20</v>
      </c>
      <c r="M274">
        <v>24</v>
      </c>
      <c r="N274" t="s">
        <v>45</v>
      </c>
      <c r="O274">
        <v>14</v>
      </c>
      <c r="P274">
        <v>225</v>
      </c>
      <c r="Q274" s="7">
        <v>44655</v>
      </c>
      <c r="R274" s="7">
        <f>IF(EDATE(March[[#This Row],[Closed Date]],1)=31,"",EDATE(March[[#This Row],[Closed Date]],1))</f>
        <v>44685</v>
      </c>
      <c r="S274" t="s">
        <v>20</v>
      </c>
    </row>
    <row r="275" spans="1:19" x14ac:dyDescent="0.25">
      <c r="A275" t="s">
        <v>79</v>
      </c>
      <c r="B275" s="6">
        <v>75223</v>
      </c>
      <c r="E275" t="s">
        <v>293</v>
      </c>
      <c r="F275" t="s">
        <v>22</v>
      </c>
      <c r="G275">
        <v>1</v>
      </c>
      <c r="H275" t="s">
        <v>29</v>
      </c>
      <c r="I275" t="s">
        <v>33</v>
      </c>
      <c r="K275" s="7">
        <v>44650</v>
      </c>
      <c r="L275" t="s">
        <v>21</v>
      </c>
      <c r="M275">
        <v>13</v>
      </c>
      <c r="R275" s="7" t="str">
        <f>IF(EDATE(March[[#This Row],[Closed Date]],1)=31,"",EDATE(March[[#This Row],[Closed Date]],1))</f>
        <v/>
      </c>
    </row>
    <row r="276" spans="1:19" x14ac:dyDescent="0.25">
      <c r="A276" t="s">
        <v>233</v>
      </c>
      <c r="B276" s="6">
        <v>75211</v>
      </c>
      <c r="E276" t="s">
        <v>286</v>
      </c>
      <c r="F276" t="s">
        <v>22</v>
      </c>
      <c r="G276">
        <v>4</v>
      </c>
      <c r="H276" t="s">
        <v>28</v>
      </c>
      <c r="I276" t="s">
        <v>33</v>
      </c>
      <c r="K276" s="7">
        <v>44650</v>
      </c>
      <c r="L276" t="s">
        <v>21</v>
      </c>
      <c r="M276">
        <v>23</v>
      </c>
      <c r="R276" s="7" t="str">
        <f>IF(EDATE(March[[#This Row],[Closed Date]],1)=31,"",EDATE(March[[#This Row],[Closed Date]],1))</f>
        <v/>
      </c>
    </row>
    <row r="277" spans="1:19" x14ac:dyDescent="0.25">
      <c r="A277" t="s">
        <v>169</v>
      </c>
      <c r="B277" s="6">
        <v>75218</v>
      </c>
      <c r="E277" t="s">
        <v>286</v>
      </c>
      <c r="F277" t="s">
        <v>23</v>
      </c>
      <c r="G277">
        <v>3</v>
      </c>
      <c r="H277" t="s">
        <v>29</v>
      </c>
      <c r="I277" t="s">
        <v>34</v>
      </c>
      <c r="K277" s="7">
        <v>44650</v>
      </c>
      <c r="L277" t="s">
        <v>21</v>
      </c>
      <c r="N277" t="s">
        <v>49</v>
      </c>
      <c r="R277" s="7" t="str">
        <f>IF(EDATE(March[[#This Row],[Closed Date]],1)=31,"",EDATE(March[[#This Row],[Closed Date]],1))</f>
        <v/>
      </c>
    </row>
    <row r="278" spans="1:19" x14ac:dyDescent="0.25">
      <c r="A278" t="s">
        <v>111</v>
      </c>
      <c r="B278" s="6">
        <v>75218</v>
      </c>
      <c r="E278" t="s">
        <v>294</v>
      </c>
      <c r="F278" t="s">
        <v>22</v>
      </c>
      <c r="G278">
        <v>5</v>
      </c>
      <c r="H278" t="s">
        <v>28</v>
      </c>
      <c r="I278" t="s">
        <v>31</v>
      </c>
      <c r="J278" t="s">
        <v>41</v>
      </c>
      <c r="K278" s="7">
        <v>44651</v>
      </c>
      <c r="L278" t="s">
        <v>20</v>
      </c>
      <c r="Q278" s="7">
        <v>44651</v>
      </c>
      <c r="R278" s="7">
        <f>IF(EDATE(March[[#This Row],[Closed Date]],1)=31,"",EDATE(March[[#This Row],[Closed Date]],1))</f>
        <v>44681</v>
      </c>
      <c r="S278" t="s">
        <v>20</v>
      </c>
    </row>
    <row r="279" spans="1:19" x14ac:dyDescent="0.25">
      <c r="A279" t="s">
        <v>190</v>
      </c>
      <c r="B279" s="6">
        <v>75236</v>
      </c>
      <c r="E279" t="s">
        <v>285</v>
      </c>
      <c r="F279" t="s">
        <v>23</v>
      </c>
      <c r="G279">
        <v>4</v>
      </c>
      <c r="H279" t="s">
        <v>28</v>
      </c>
      <c r="I279" t="s">
        <v>33</v>
      </c>
      <c r="J279" t="s">
        <v>38</v>
      </c>
      <c r="K279" s="7">
        <v>44651</v>
      </c>
      <c r="L279" t="s">
        <v>20</v>
      </c>
      <c r="M279">
        <v>28</v>
      </c>
      <c r="N279" t="s">
        <v>56</v>
      </c>
      <c r="O279">
        <v>14</v>
      </c>
      <c r="P279">
        <v>150</v>
      </c>
      <c r="Q279" s="7">
        <v>44657</v>
      </c>
      <c r="R279" s="7">
        <f>IF(EDATE(March[[#This Row],[Closed Date]],1)=31,"",EDATE(March[[#This Row],[Closed Date]],1))</f>
        <v>44687</v>
      </c>
      <c r="S279" t="s">
        <v>20</v>
      </c>
    </row>
    <row r="280" spans="1:19" x14ac:dyDescent="0.25">
      <c r="A280" t="s">
        <v>68</v>
      </c>
      <c r="B280" s="6">
        <v>75226</v>
      </c>
      <c r="E280" t="s">
        <v>281</v>
      </c>
      <c r="F280" t="s">
        <v>23</v>
      </c>
      <c r="G280">
        <v>1</v>
      </c>
      <c r="H280" t="s">
        <v>32</v>
      </c>
      <c r="I280" t="s">
        <v>33</v>
      </c>
      <c r="K280" s="7">
        <v>44651</v>
      </c>
      <c r="L280" t="s">
        <v>21</v>
      </c>
      <c r="M280">
        <v>19</v>
      </c>
      <c r="R280" s="7" t="str">
        <f>IF(EDATE(March[[#This Row],[Closed Date]],1)=31,"",EDATE(March[[#This Row],[Closed Date]],1))</f>
        <v/>
      </c>
    </row>
    <row r="281" spans="1:19" x14ac:dyDescent="0.25">
      <c r="A281" t="s">
        <v>195</v>
      </c>
      <c r="B281" s="6">
        <v>75206</v>
      </c>
      <c r="E281" t="s">
        <v>287</v>
      </c>
      <c r="F281" t="s">
        <v>23</v>
      </c>
      <c r="G281">
        <v>4</v>
      </c>
      <c r="H281" t="s">
        <v>28</v>
      </c>
      <c r="I281" t="s">
        <v>33</v>
      </c>
      <c r="K281" s="7">
        <v>44651</v>
      </c>
      <c r="L281" t="s">
        <v>21</v>
      </c>
      <c r="M281">
        <v>19</v>
      </c>
      <c r="R281" s="7" t="str">
        <f>IF(EDATE(March[[#This Row],[Closed Date]],1)=31,"",EDATE(March[[#This Row],[Closed Date]],1))</f>
        <v/>
      </c>
    </row>
    <row r="282" spans="1:19" x14ac:dyDescent="0.25">
      <c r="A282" t="s">
        <v>185</v>
      </c>
      <c r="B282" s="6">
        <v>75218</v>
      </c>
      <c r="E282" t="s">
        <v>269</v>
      </c>
      <c r="F282" t="s">
        <v>22</v>
      </c>
      <c r="G282">
        <v>11</v>
      </c>
      <c r="H282" t="s">
        <v>28</v>
      </c>
      <c r="I282" t="s">
        <v>33</v>
      </c>
      <c r="K282" s="7">
        <v>44651</v>
      </c>
      <c r="L282" t="s">
        <v>21</v>
      </c>
      <c r="M282">
        <v>20</v>
      </c>
      <c r="R282" s="7" t="str">
        <f>IF(EDATE(March[[#This Row],[Closed Date]],1)=31,"",EDATE(March[[#This Row],[Closed Date]],1))</f>
        <v/>
      </c>
    </row>
    <row r="283" spans="1:19" x14ac:dyDescent="0.25">
      <c r="A283" t="s">
        <v>249</v>
      </c>
      <c r="B283" s="6">
        <v>75226</v>
      </c>
      <c r="E283" t="s">
        <v>282</v>
      </c>
      <c r="F283" t="s">
        <v>23</v>
      </c>
      <c r="G283">
        <v>3</v>
      </c>
      <c r="H283" t="s">
        <v>28</v>
      </c>
      <c r="I283" t="s">
        <v>53</v>
      </c>
      <c r="K283" s="7">
        <v>44651</v>
      </c>
      <c r="L283" t="s">
        <v>21</v>
      </c>
      <c r="M283">
        <v>21</v>
      </c>
      <c r="R283" s="7" t="str">
        <f>IF(EDATE(March[[#This Row],[Closed Date]],1)=31,"",EDATE(March[[#This Row],[Closed Date]],1))</f>
        <v/>
      </c>
    </row>
    <row r="284" spans="1:19" x14ac:dyDescent="0.25">
      <c r="A284" t="s">
        <v>90</v>
      </c>
      <c r="B284" s="6">
        <v>75287</v>
      </c>
      <c r="E284" t="s">
        <v>292</v>
      </c>
      <c r="F284" t="s">
        <v>23</v>
      </c>
      <c r="G284">
        <v>10</v>
      </c>
      <c r="H284" t="s">
        <v>28</v>
      </c>
      <c r="I284" t="s">
        <v>31</v>
      </c>
      <c r="K284" s="7">
        <v>44651</v>
      </c>
      <c r="L284" t="s">
        <v>20</v>
      </c>
      <c r="Q284" s="7">
        <v>44651</v>
      </c>
      <c r="R284" s="7">
        <f>IF(EDATE(March[[#This Row],[Closed Date]],1)=31,"",EDATE(March[[#This Row],[Closed Date]],1))</f>
        <v>44681</v>
      </c>
      <c r="S284" t="s">
        <v>20</v>
      </c>
    </row>
    <row r="285" spans="1:19" x14ac:dyDescent="0.25">
      <c r="A285" t="s">
        <v>113</v>
      </c>
      <c r="B285" s="6">
        <v>75233</v>
      </c>
      <c r="E285" t="s">
        <v>295</v>
      </c>
      <c r="F285" t="s">
        <v>22</v>
      </c>
      <c r="G285">
        <v>0.75</v>
      </c>
      <c r="H285" t="s">
        <v>32</v>
      </c>
      <c r="I285" t="s">
        <v>31</v>
      </c>
      <c r="K285" s="7">
        <v>44651</v>
      </c>
      <c r="L285" t="s">
        <v>20</v>
      </c>
      <c r="Q285" s="7">
        <v>44651</v>
      </c>
      <c r="R285" s="7">
        <f>IF(EDATE(March[[#This Row],[Closed Date]],1)=31,"",EDATE(March[[#This Row],[Closed Date]],1))</f>
        <v>44681</v>
      </c>
      <c r="S285" t="s">
        <v>20</v>
      </c>
    </row>
  </sheetData>
  <conditionalFormatting sqref="R2">
    <cfRule type="cellIs" dxfId="793" priority="1" operator="equal">
      <formula>31</formula>
    </cfRule>
  </conditionalFormatting>
  <dataValidations count="9">
    <dataValidation type="list" allowBlank="1" showInputMessage="1" showErrorMessage="1" sqref="I2:I43 I73:I221 I250:I285" xr:uid="{1E200D96-AC40-42EE-BFD5-E9CCABBCE903}">
      <formula1>Need_Types</formula1>
    </dataValidation>
    <dataValidation type="list" allowBlank="1" showInputMessage="1" showErrorMessage="1" errorTitle="Wrong Month" error="The request date falls outside of this page's month. Please record it in the correct month" sqref="L2:L285" xr:uid="{39E69F5E-1D12-4447-991A-164312C213C5}">
      <formula1>Yes_No</formula1>
    </dataValidation>
    <dataValidation type="whole" operator="greaterThanOrEqual" allowBlank="1" showInputMessage="1" showErrorMessage="1" errorTitle="Number" error="This column requires a whole number_x000a_" sqref="M2:M285" xr:uid="{70C8C50A-2D81-4A1E-A597-547CFF3C29DA}">
      <formula1>0</formula1>
    </dataValidation>
    <dataValidation type="date" allowBlank="1" showInputMessage="1" showErrorMessage="1" errorTitle="Wrong Month" error="The request date falls outside of this page's month. Please record it in the correct month" sqref="K2:K1048576" xr:uid="{2F5A9132-A36C-49CB-BA5C-E4A98E2E2C08}">
      <formula1>44621</formula1>
      <formula2>44651</formula2>
    </dataValidation>
    <dataValidation type="list" allowBlank="1" showInputMessage="1" showErrorMessage="1" sqref="F2:F1048576" xr:uid="{D7166B3B-88FE-409F-B33E-F0C10B4CA43A}">
      <formula1>Pet_Types</formula1>
    </dataValidation>
    <dataValidation type="list" allowBlank="1" showInputMessage="1" showErrorMessage="1" sqref="H2:H1048576" xr:uid="{04E121CC-FD51-48C0-AA18-BDFC097C1246}">
      <formula1>Issue_Types</formula1>
    </dataValidation>
    <dataValidation type="list" allowBlank="1" showInputMessage="1" showErrorMessage="1" sqref="J2:J1048576" xr:uid="{0ADFB83A-F356-4D93-A159-93D3AC3B554A}">
      <formula1>Need_Specific</formula1>
    </dataValidation>
    <dataValidation type="list" allowBlank="1" showInputMessage="1" showErrorMessage="1" sqref="S2:S1048576" xr:uid="{5951A971-89C5-4A3E-B9C0-D0727A1D5D94}">
      <formula1>Yes_No</formula1>
    </dataValidation>
    <dataValidation type="list" allowBlank="1" showInputMessage="1" showErrorMessage="1" sqref="N2:N1048576" xr:uid="{0F404316-E8F7-44E3-94AA-49004920AB0D}">
      <formula1>Partner_Agency</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21F3-C4C7-4EF1-8051-922FBFA420AE}">
  <sheetPr>
    <tabColor theme="9"/>
  </sheetPr>
  <dimension ref="A1:S301"/>
  <sheetViews>
    <sheetView topLeftCell="E1" workbookViewId="0">
      <selection activeCell="R2" sqref="R2"/>
    </sheetView>
  </sheetViews>
  <sheetFormatPr defaultRowHeight="15" x14ac:dyDescent="0.25"/>
  <cols>
    <col min="1" max="1" width="12.75" style="6" customWidth="1"/>
    <col min="2" max="2" width="10.625" customWidth="1"/>
    <col min="5" max="5" width="10.125" customWidth="1"/>
    <col min="6" max="6" width="9.25" customWidth="1"/>
    <col min="8" max="9" width="10.75" customWidth="1"/>
    <col min="10" max="10" width="12.875" customWidth="1"/>
    <col min="11" max="13" width="13.125" customWidth="1"/>
    <col min="14" max="15" width="14.75" customWidth="1"/>
    <col min="16" max="16" width="11.875" customWidth="1"/>
    <col min="17" max="17" width="11.875" style="7" customWidth="1"/>
    <col min="18" max="18" width="18.375" style="7"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t="s">
        <v>254</v>
      </c>
      <c r="B2" s="6">
        <v>75249</v>
      </c>
      <c r="E2" t="s">
        <v>284</v>
      </c>
      <c r="F2" t="s">
        <v>23</v>
      </c>
      <c r="G2">
        <v>0.25</v>
      </c>
      <c r="H2" t="s">
        <v>28</v>
      </c>
      <c r="I2" t="s">
        <v>33</v>
      </c>
      <c r="J2" t="s">
        <v>41</v>
      </c>
      <c r="K2" s="7">
        <v>44652</v>
      </c>
      <c r="L2" t="s">
        <v>21</v>
      </c>
      <c r="M2">
        <v>23</v>
      </c>
      <c r="R2" s="7" t="str">
        <f>IF(EDATE(April[[#This Row],[Closed Date]],1)=31,"",EDATE(April[[#This Row],[Closed Date]],1))</f>
        <v/>
      </c>
    </row>
    <row r="3" spans="1:19" x14ac:dyDescent="0.25">
      <c r="A3" s="13" t="s">
        <v>183</v>
      </c>
      <c r="B3" s="6">
        <v>75220</v>
      </c>
      <c r="E3" t="s">
        <v>285</v>
      </c>
      <c r="F3" t="s">
        <v>22</v>
      </c>
      <c r="G3">
        <v>3</v>
      </c>
      <c r="H3" t="s">
        <v>28</v>
      </c>
      <c r="I3" t="s">
        <v>31</v>
      </c>
      <c r="J3" t="s">
        <v>40</v>
      </c>
      <c r="K3" s="7">
        <v>44652</v>
      </c>
      <c r="L3" t="s">
        <v>20</v>
      </c>
      <c r="Q3" s="7">
        <v>44652</v>
      </c>
      <c r="R3" s="7">
        <f>IF(EDATE(April[[#This Row],[Closed Date]],1)=31,"",EDATE(April[[#This Row],[Closed Date]],1))</f>
        <v>44682</v>
      </c>
      <c r="S3" t="s">
        <v>20</v>
      </c>
    </row>
    <row r="4" spans="1:19" x14ac:dyDescent="0.25">
      <c r="A4" s="13" t="s">
        <v>162</v>
      </c>
      <c r="B4" s="6">
        <v>75220</v>
      </c>
      <c r="E4" t="s">
        <v>266</v>
      </c>
      <c r="F4" t="s">
        <v>22</v>
      </c>
      <c r="G4">
        <v>7</v>
      </c>
      <c r="H4" t="s">
        <v>29</v>
      </c>
      <c r="I4" t="s">
        <v>31</v>
      </c>
      <c r="J4" t="s">
        <v>43</v>
      </c>
      <c r="K4" s="7">
        <v>44652</v>
      </c>
      <c r="L4" t="s">
        <v>20</v>
      </c>
      <c r="O4" t="s">
        <v>321</v>
      </c>
      <c r="P4">
        <v>500</v>
      </c>
      <c r="Q4" s="7">
        <v>44652</v>
      </c>
      <c r="R4" s="7">
        <f>IF(EDATE(April[[#This Row],[Closed Date]],1)=31,"",EDATE(April[[#This Row],[Closed Date]],1))</f>
        <v>44682</v>
      </c>
      <c r="S4" t="s">
        <v>20</v>
      </c>
    </row>
    <row r="5" spans="1:19" x14ac:dyDescent="0.25">
      <c r="A5" t="s">
        <v>74</v>
      </c>
      <c r="B5" s="6">
        <v>75236</v>
      </c>
      <c r="E5" t="s">
        <v>269</v>
      </c>
      <c r="F5" t="s">
        <v>22</v>
      </c>
      <c r="G5">
        <v>3</v>
      </c>
      <c r="H5" t="s">
        <v>28</v>
      </c>
      <c r="I5" t="s">
        <v>33</v>
      </c>
      <c r="J5" t="s">
        <v>38</v>
      </c>
      <c r="K5" s="7">
        <v>44652</v>
      </c>
      <c r="L5" t="s">
        <v>21</v>
      </c>
      <c r="M5">
        <v>21</v>
      </c>
      <c r="R5" s="7" t="str">
        <f>IF(EDATE(April[[#This Row],[Closed Date]],1)=31,"",EDATE(April[[#This Row],[Closed Date]],1))</f>
        <v/>
      </c>
    </row>
    <row r="6" spans="1:19" x14ac:dyDescent="0.25">
      <c r="A6" t="s">
        <v>133</v>
      </c>
      <c r="B6" s="6">
        <v>75208</v>
      </c>
      <c r="E6" t="s">
        <v>270</v>
      </c>
      <c r="F6" t="s">
        <v>23</v>
      </c>
      <c r="G6">
        <v>4</v>
      </c>
      <c r="H6" t="s">
        <v>28</v>
      </c>
      <c r="I6" t="s">
        <v>31</v>
      </c>
      <c r="J6" t="s">
        <v>38</v>
      </c>
      <c r="K6" s="7">
        <v>44652</v>
      </c>
      <c r="L6" t="s">
        <v>20</v>
      </c>
      <c r="Q6" s="7">
        <v>44652</v>
      </c>
      <c r="R6" s="7">
        <f>IF(EDATE(April[[#This Row],[Closed Date]],1)=31,"",EDATE(April[[#This Row],[Closed Date]],1))</f>
        <v>44682</v>
      </c>
      <c r="S6" t="s">
        <v>20</v>
      </c>
    </row>
    <row r="7" spans="1:19" x14ac:dyDescent="0.25">
      <c r="A7" t="s">
        <v>185</v>
      </c>
      <c r="B7" s="6">
        <v>75203</v>
      </c>
      <c r="E7" t="s">
        <v>266</v>
      </c>
      <c r="F7" t="s">
        <v>23</v>
      </c>
      <c r="G7">
        <v>4</v>
      </c>
      <c r="H7" t="s">
        <v>28</v>
      </c>
      <c r="I7" t="s">
        <v>33</v>
      </c>
      <c r="K7" s="7">
        <v>44652</v>
      </c>
      <c r="L7" t="s">
        <v>21</v>
      </c>
      <c r="M7">
        <v>16</v>
      </c>
      <c r="R7" s="7" t="str">
        <f>IF(EDATE(April[[#This Row],[Closed Date]],1)=31,"",EDATE(April[[#This Row],[Closed Date]],1))</f>
        <v/>
      </c>
    </row>
    <row r="8" spans="1:19" x14ac:dyDescent="0.25">
      <c r="A8" t="s">
        <v>88</v>
      </c>
      <c r="B8" s="6">
        <v>75235</v>
      </c>
      <c r="E8" t="s">
        <v>278</v>
      </c>
      <c r="F8" t="s">
        <v>22</v>
      </c>
      <c r="G8">
        <v>6</v>
      </c>
      <c r="H8" t="s">
        <v>28</v>
      </c>
      <c r="I8" t="s">
        <v>33</v>
      </c>
      <c r="K8" s="7">
        <v>44652</v>
      </c>
      <c r="L8" t="s">
        <v>21</v>
      </c>
      <c r="M8">
        <v>17</v>
      </c>
      <c r="R8" s="7" t="str">
        <f>IF(EDATE(April[[#This Row],[Closed Date]],1)=31,"",EDATE(April[[#This Row],[Closed Date]],1))</f>
        <v/>
      </c>
    </row>
    <row r="9" spans="1:19" x14ac:dyDescent="0.25">
      <c r="A9" t="s">
        <v>166</v>
      </c>
      <c r="B9" s="6">
        <v>75080</v>
      </c>
      <c r="E9" t="s">
        <v>311</v>
      </c>
      <c r="F9" t="s">
        <v>22</v>
      </c>
      <c r="G9">
        <v>1</v>
      </c>
      <c r="H9" t="s">
        <v>32</v>
      </c>
      <c r="I9" t="s">
        <v>34</v>
      </c>
      <c r="K9" s="7">
        <v>44652</v>
      </c>
      <c r="L9" t="s">
        <v>21</v>
      </c>
      <c r="R9" s="7" t="str">
        <f>IF(EDATE(April[[#This Row],[Closed Date]],1)=31,"",EDATE(April[[#This Row],[Closed Date]],1))</f>
        <v/>
      </c>
    </row>
    <row r="10" spans="1:19" x14ac:dyDescent="0.25">
      <c r="A10" t="s">
        <v>233</v>
      </c>
      <c r="B10" s="6">
        <v>75234</v>
      </c>
      <c r="E10" t="s">
        <v>297</v>
      </c>
      <c r="F10" t="s">
        <v>22</v>
      </c>
      <c r="G10">
        <v>3</v>
      </c>
      <c r="H10" t="s">
        <v>32</v>
      </c>
      <c r="I10" t="s">
        <v>34</v>
      </c>
      <c r="J10" t="s">
        <v>52</v>
      </c>
      <c r="K10" s="7">
        <v>44653</v>
      </c>
      <c r="L10" t="s">
        <v>20</v>
      </c>
      <c r="N10" t="s">
        <v>47</v>
      </c>
      <c r="Q10" s="7">
        <v>44662</v>
      </c>
      <c r="R10" s="7">
        <f>IF(EDATE(April[[#This Row],[Closed Date]],1)=31,"",EDATE(April[[#This Row],[Closed Date]],1))</f>
        <v>44692</v>
      </c>
      <c r="S10" t="s">
        <v>20</v>
      </c>
    </row>
    <row r="11" spans="1:19" x14ac:dyDescent="0.25">
      <c r="A11" t="s">
        <v>89</v>
      </c>
      <c r="B11" s="6">
        <v>75229</v>
      </c>
      <c r="E11" t="s">
        <v>311</v>
      </c>
      <c r="F11" t="s">
        <v>23</v>
      </c>
      <c r="G11">
        <v>1</v>
      </c>
      <c r="H11" t="s">
        <v>28</v>
      </c>
      <c r="I11" t="s">
        <v>33</v>
      </c>
      <c r="J11" t="s">
        <v>42</v>
      </c>
      <c r="K11" s="7">
        <v>44653</v>
      </c>
      <c r="L11" t="s">
        <v>21</v>
      </c>
      <c r="M11">
        <v>15</v>
      </c>
      <c r="R11" s="7" t="str">
        <f>IF(EDATE(April[[#This Row],[Closed Date]],1)=31,"",EDATE(April[[#This Row],[Closed Date]],1))</f>
        <v/>
      </c>
    </row>
    <row r="12" spans="1:19" x14ac:dyDescent="0.25">
      <c r="A12" t="s">
        <v>205</v>
      </c>
      <c r="B12" s="6">
        <v>75203</v>
      </c>
      <c r="E12" t="s">
        <v>289</v>
      </c>
      <c r="F12" t="s">
        <v>23</v>
      </c>
      <c r="G12">
        <v>1</v>
      </c>
      <c r="H12" t="s">
        <v>28</v>
      </c>
      <c r="I12" t="s">
        <v>33</v>
      </c>
      <c r="J12" t="s">
        <v>42</v>
      </c>
      <c r="K12" s="7">
        <v>44653</v>
      </c>
      <c r="L12" t="s">
        <v>21</v>
      </c>
      <c r="M12">
        <v>22</v>
      </c>
      <c r="R12" s="7" t="str">
        <f>IF(EDATE(April[[#This Row],[Closed Date]],1)=31,"",EDATE(April[[#This Row],[Closed Date]],1))</f>
        <v/>
      </c>
    </row>
    <row r="13" spans="1:19" x14ac:dyDescent="0.25">
      <c r="A13" t="s">
        <v>226</v>
      </c>
      <c r="B13" s="6">
        <v>75249</v>
      </c>
      <c r="E13" t="s">
        <v>274</v>
      </c>
      <c r="F13" t="s">
        <v>22</v>
      </c>
      <c r="G13">
        <v>3</v>
      </c>
      <c r="H13" t="s">
        <v>28</v>
      </c>
      <c r="I13" t="s">
        <v>53</v>
      </c>
      <c r="J13" t="s">
        <v>42</v>
      </c>
      <c r="K13" s="7">
        <v>44653</v>
      </c>
      <c r="L13" t="s">
        <v>21</v>
      </c>
      <c r="M13">
        <v>29</v>
      </c>
      <c r="R13" s="7" t="str">
        <f>IF(EDATE(April[[#This Row],[Closed Date]],1)=31,"",EDATE(April[[#This Row],[Closed Date]],1))</f>
        <v/>
      </c>
    </row>
    <row r="14" spans="1:19" x14ac:dyDescent="0.25">
      <c r="A14" s="13" t="s">
        <v>228</v>
      </c>
      <c r="B14" s="6">
        <v>75203</v>
      </c>
      <c r="E14" t="s">
        <v>280</v>
      </c>
      <c r="F14" t="s">
        <v>23</v>
      </c>
      <c r="G14">
        <v>1</v>
      </c>
      <c r="H14" t="s">
        <v>29</v>
      </c>
      <c r="I14" t="s">
        <v>31</v>
      </c>
      <c r="J14" t="s">
        <v>43</v>
      </c>
      <c r="K14" s="7">
        <v>44653</v>
      </c>
      <c r="L14" t="s">
        <v>20</v>
      </c>
      <c r="Q14" s="7">
        <v>44653</v>
      </c>
      <c r="R14" s="7">
        <f>IF(EDATE(April[[#This Row],[Closed Date]],1)=31,"",EDATE(April[[#This Row],[Closed Date]],1))</f>
        <v>44683</v>
      </c>
      <c r="S14" t="s">
        <v>20</v>
      </c>
    </row>
    <row r="15" spans="1:19" x14ac:dyDescent="0.25">
      <c r="A15" s="13" t="s">
        <v>198</v>
      </c>
      <c r="B15" s="6">
        <v>75203</v>
      </c>
      <c r="E15" t="s">
        <v>287</v>
      </c>
      <c r="F15" t="s">
        <v>22</v>
      </c>
      <c r="G15">
        <v>1</v>
      </c>
      <c r="H15" t="s">
        <v>28</v>
      </c>
      <c r="I15" t="s">
        <v>33</v>
      </c>
      <c r="J15" t="s">
        <v>36</v>
      </c>
      <c r="K15" s="7">
        <v>44653</v>
      </c>
      <c r="L15" t="s">
        <v>21</v>
      </c>
      <c r="M15">
        <v>19</v>
      </c>
      <c r="R15" s="7" t="str">
        <f>IF(EDATE(April[[#This Row],[Closed Date]],1)=31,"",EDATE(April[[#This Row],[Closed Date]],1))</f>
        <v/>
      </c>
    </row>
    <row r="16" spans="1:19" x14ac:dyDescent="0.25">
      <c r="A16" s="13" t="s">
        <v>113</v>
      </c>
      <c r="B16" s="6">
        <v>75287</v>
      </c>
      <c r="E16" t="s">
        <v>289</v>
      </c>
      <c r="F16" t="s">
        <v>22</v>
      </c>
      <c r="G16">
        <v>6</v>
      </c>
      <c r="H16" t="s">
        <v>28</v>
      </c>
      <c r="I16" t="s">
        <v>33</v>
      </c>
      <c r="J16" t="s">
        <v>36</v>
      </c>
      <c r="K16" s="7">
        <v>44653</v>
      </c>
      <c r="L16" t="s">
        <v>20</v>
      </c>
      <c r="M16">
        <v>26</v>
      </c>
      <c r="N16" t="s">
        <v>55</v>
      </c>
      <c r="O16">
        <v>34</v>
      </c>
      <c r="P16">
        <v>175</v>
      </c>
      <c r="Q16" s="7">
        <v>44659</v>
      </c>
      <c r="R16" s="7">
        <f>IF(EDATE(April[[#This Row],[Closed Date]],1)=31,"",EDATE(April[[#This Row],[Closed Date]],1))</f>
        <v>44689</v>
      </c>
      <c r="S16" t="s">
        <v>20</v>
      </c>
    </row>
    <row r="17" spans="1:19" x14ac:dyDescent="0.25">
      <c r="A17" s="13" t="s">
        <v>99</v>
      </c>
      <c r="B17" s="6">
        <v>75203</v>
      </c>
      <c r="E17" t="s">
        <v>267</v>
      </c>
      <c r="F17" t="s">
        <v>22</v>
      </c>
      <c r="G17">
        <v>3</v>
      </c>
      <c r="H17" t="s">
        <v>28</v>
      </c>
      <c r="I17" t="s">
        <v>33</v>
      </c>
      <c r="J17" t="s">
        <v>36</v>
      </c>
      <c r="K17" s="7">
        <v>44653</v>
      </c>
      <c r="L17" t="s">
        <v>20</v>
      </c>
      <c r="M17">
        <v>25</v>
      </c>
      <c r="N17" t="s">
        <v>55</v>
      </c>
      <c r="O17">
        <v>30</v>
      </c>
      <c r="P17">
        <v>150</v>
      </c>
      <c r="Q17" s="7">
        <v>44658</v>
      </c>
      <c r="R17" s="7">
        <f>IF(EDATE(April[[#This Row],[Closed Date]],1)=31,"",EDATE(April[[#This Row],[Closed Date]],1))</f>
        <v>44688</v>
      </c>
      <c r="S17" t="s">
        <v>20</v>
      </c>
    </row>
    <row r="18" spans="1:19" x14ac:dyDescent="0.25">
      <c r="A18" t="s">
        <v>76</v>
      </c>
      <c r="B18" s="6">
        <v>75080</v>
      </c>
      <c r="E18" t="s">
        <v>288</v>
      </c>
      <c r="F18" t="s">
        <v>23</v>
      </c>
      <c r="G18">
        <v>2</v>
      </c>
      <c r="H18" t="s">
        <v>32</v>
      </c>
      <c r="I18" t="s">
        <v>34</v>
      </c>
      <c r="K18" s="7">
        <v>44653</v>
      </c>
      <c r="L18" t="s">
        <v>21</v>
      </c>
      <c r="R18" s="7" t="str">
        <f>IF(EDATE(April[[#This Row],[Closed Date]],1)=31,"",EDATE(April[[#This Row],[Closed Date]],1))</f>
        <v/>
      </c>
    </row>
    <row r="19" spans="1:19" x14ac:dyDescent="0.25">
      <c r="A19" t="s">
        <v>157</v>
      </c>
      <c r="B19" s="6">
        <v>75229</v>
      </c>
      <c r="E19" t="s">
        <v>303</v>
      </c>
      <c r="F19" t="s">
        <v>22</v>
      </c>
      <c r="G19">
        <v>4</v>
      </c>
      <c r="H19" t="s">
        <v>32</v>
      </c>
      <c r="I19" t="s">
        <v>34</v>
      </c>
      <c r="K19" s="7">
        <v>44653</v>
      </c>
      <c r="L19" t="s">
        <v>21</v>
      </c>
      <c r="R19" s="7" t="str">
        <f>IF(EDATE(April[[#This Row],[Closed Date]],1)=31,"",EDATE(April[[#This Row],[Closed Date]],1))</f>
        <v/>
      </c>
    </row>
    <row r="20" spans="1:19" x14ac:dyDescent="0.25">
      <c r="A20" t="s">
        <v>120</v>
      </c>
      <c r="B20" s="6">
        <v>75287</v>
      </c>
      <c r="E20" t="s">
        <v>284</v>
      </c>
      <c r="F20" t="s">
        <v>22</v>
      </c>
      <c r="G20">
        <v>12</v>
      </c>
      <c r="H20" t="s">
        <v>28</v>
      </c>
      <c r="I20" t="s">
        <v>31</v>
      </c>
      <c r="K20" s="7">
        <v>44653</v>
      </c>
      <c r="L20" t="s">
        <v>20</v>
      </c>
      <c r="Q20" s="7">
        <v>44653</v>
      </c>
      <c r="R20" s="7">
        <f>IF(EDATE(April[[#This Row],[Closed Date]],1)=31,"",EDATE(April[[#This Row],[Closed Date]],1))</f>
        <v>44683</v>
      </c>
      <c r="S20" t="s">
        <v>20</v>
      </c>
    </row>
    <row r="21" spans="1:19" x14ac:dyDescent="0.25">
      <c r="A21" t="s">
        <v>91</v>
      </c>
      <c r="B21" s="6">
        <v>75080</v>
      </c>
      <c r="E21" t="s">
        <v>271</v>
      </c>
      <c r="F21" t="s">
        <v>22</v>
      </c>
      <c r="G21">
        <v>0.25</v>
      </c>
      <c r="H21" t="s">
        <v>28</v>
      </c>
      <c r="I21" t="s">
        <v>31</v>
      </c>
      <c r="K21" s="7">
        <v>44653</v>
      </c>
      <c r="L21" t="s">
        <v>20</v>
      </c>
      <c r="Q21" s="7">
        <v>44653</v>
      </c>
      <c r="R21" s="7">
        <f>IF(EDATE(April[[#This Row],[Closed Date]],1)=31,"",EDATE(April[[#This Row],[Closed Date]],1))</f>
        <v>44683</v>
      </c>
      <c r="S21" t="s">
        <v>20</v>
      </c>
    </row>
    <row r="22" spans="1:19" x14ac:dyDescent="0.25">
      <c r="A22" t="s">
        <v>251</v>
      </c>
      <c r="B22" s="6">
        <v>75226</v>
      </c>
      <c r="E22" t="s">
        <v>287</v>
      </c>
      <c r="F22" t="s">
        <v>22</v>
      </c>
      <c r="G22">
        <v>7</v>
      </c>
      <c r="H22" t="s">
        <v>28</v>
      </c>
      <c r="I22" t="s">
        <v>33</v>
      </c>
      <c r="J22" t="s">
        <v>41</v>
      </c>
      <c r="K22" s="7">
        <v>44654</v>
      </c>
      <c r="L22" t="s">
        <v>21</v>
      </c>
      <c r="M22">
        <v>13</v>
      </c>
      <c r="R22" s="7" t="str">
        <f>IF(EDATE(April[[#This Row],[Closed Date]],1)=31,"",EDATE(April[[#This Row],[Closed Date]],1))</f>
        <v/>
      </c>
    </row>
    <row r="23" spans="1:19" x14ac:dyDescent="0.25">
      <c r="A23" t="s">
        <v>70</v>
      </c>
      <c r="B23" s="6">
        <v>75244</v>
      </c>
      <c r="E23" t="s">
        <v>308</v>
      </c>
      <c r="F23" t="s">
        <v>23</v>
      </c>
      <c r="G23">
        <v>7</v>
      </c>
      <c r="H23" t="s">
        <v>28</v>
      </c>
      <c r="I23" t="s">
        <v>33</v>
      </c>
      <c r="J23" t="s">
        <v>42</v>
      </c>
      <c r="K23" s="7">
        <v>44654</v>
      </c>
      <c r="L23" t="s">
        <v>21</v>
      </c>
      <c r="M23">
        <v>23</v>
      </c>
      <c r="R23" s="7" t="str">
        <f>IF(EDATE(April[[#This Row],[Closed Date]],1)=31,"",EDATE(April[[#This Row],[Closed Date]],1))</f>
        <v/>
      </c>
    </row>
    <row r="24" spans="1:19" x14ac:dyDescent="0.25">
      <c r="A24" s="13" t="s">
        <v>241</v>
      </c>
      <c r="B24" s="6">
        <v>75254</v>
      </c>
      <c r="E24" t="s">
        <v>275</v>
      </c>
      <c r="F24" t="s">
        <v>22</v>
      </c>
      <c r="G24">
        <v>3</v>
      </c>
      <c r="H24" t="s">
        <v>28</v>
      </c>
      <c r="I24" t="s">
        <v>31</v>
      </c>
      <c r="J24" t="s">
        <v>36</v>
      </c>
      <c r="K24" s="7">
        <v>44654</v>
      </c>
      <c r="L24" t="s">
        <v>20</v>
      </c>
      <c r="Q24" s="7">
        <v>44654</v>
      </c>
      <c r="R24" s="7">
        <f>IF(EDATE(April[[#This Row],[Closed Date]],1)=31,"",EDATE(April[[#This Row],[Closed Date]],1))</f>
        <v>44684</v>
      </c>
      <c r="S24" t="s">
        <v>20</v>
      </c>
    </row>
    <row r="25" spans="1:19" x14ac:dyDescent="0.25">
      <c r="A25" t="s">
        <v>241</v>
      </c>
      <c r="B25" s="6">
        <v>75201</v>
      </c>
      <c r="E25" t="s">
        <v>310</v>
      </c>
      <c r="F25" t="s">
        <v>22</v>
      </c>
      <c r="G25">
        <v>4</v>
      </c>
      <c r="H25" t="s">
        <v>32</v>
      </c>
      <c r="I25" t="s">
        <v>33</v>
      </c>
      <c r="K25" s="7">
        <v>44654</v>
      </c>
      <c r="L25" t="s">
        <v>21</v>
      </c>
      <c r="M25">
        <v>20</v>
      </c>
      <c r="R25" s="7" t="str">
        <f>IF(EDATE(April[[#This Row],[Closed Date]],1)=31,"",EDATE(April[[#This Row],[Closed Date]],1))</f>
        <v/>
      </c>
    </row>
    <row r="26" spans="1:19" x14ac:dyDescent="0.25">
      <c r="A26" t="s">
        <v>216</v>
      </c>
      <c r="B26" s="6">
        <v>75203</v>
      </c>
      <c r="E26" t="s">
        <v>291</v>
      </c>
      <c r="F26" t="s">
        <v>23</v>
      </c>
      <c r="G26">
        <v>0.5</v>
      </c>
      <c r="H26" t="s">
        <v>28</v>
      </c>
      <c r="I26" t="s">
        <v>33</v>
      </c>
      <c r="K26" s="7">
        <v>44654</v>
      </c>
      <c r="L26" t="s">
        <v>21</v>
      </c>
      <c r="M26">
        <v>20</v>
      </c>
      <c r="R26" s="7" t="str">
        <f>IF(EDATE(April[[#This Row],[Closed Date]],1)=31,"",EDATE(April[[#This Row],[Closed Date]],1))</f>
        <v/>
      </c>
    </row>
    <row r="27" spans="1:19" x14ac:dyDescent="0.25">
      <c r="A27" t="s">
        <v>166</v>
      </c>
      <c r="B27" s="6">
        <v>75220</v>
      </c>
      <c r="E27" t="s">
        <v>319</v>
      </c>
      <c r="F27" t="s">
        <v>22</v>
      </c>
      <c r="G27">
        <v>1</v>
      </c>
      <c r="H27" t="s">
        <v>32</v>
      </c>
      <c r="I27" t="s">
        <v>34</v>
      </c>
      <c r="K27" s="7">
        <v>44654</v>
      </c>
      <c r="L27" t="s">
        <v>21</v>
      </c>
      <c r="R27" s="7" t="str">
        <f>IF(EDATE(April[[#This Row],[Closed Date]],1)=31,"",EDATE(April[[#This Row],[Closed Date]],1))</f>
        <v/>
      </c>
    </row>
    <row r="28" spans="1:19" x14ac:dyDescent="0.25">
      <c r="A28" t="s">
        <v>99</v>
      </c>
      <c r="B28" s="6">
        <v>75236</v>
      </c>
      <c r="E28" t="s">
        <v>270</v>
      </c>
      <c r="F28" t="s">
        <v>23</v>
      </c>
      <c r="G28">
        <v>3</v>
      </c>
      <c r="H28" t="s">
        <v>32</v>
      </c>
      <c r="I28" t="s">
        <v>34</v>
      </c>
      <c r="K28" s="7">
        <v>44654</v>
      </c>
      <c r="L28" t="s">
        <v>21</v>
      </c>
      <c r="R28" s="7" t="str">
        <f>IF(EDATE(April[[#This Row],[Closed Date]],1)=31,"",EDATE(April[[#This Row],[Closed Date]],1))</f>
        <v/>
      </c>
    </row>
    <row r="29" spans="1:19" x14ac:dyDescent="0.25">
      <c r="A29" t="s">
        <v>132</v>
      </c>
      <c r="B29" s="6">
        <v>75228</v>
      </c>
      <c r="E29" t="s">
        <v>287</v>
      </c>
      <c r="F29" t="s">
        <v>22</v>
      </c>
      <c r="G29">
        <v>7</v>
      </c>
      <c r="H29" t="s">
        <v>28</v>
      </c>
      <c r="I29" t="s">
        <v>31</v>
      </c>
      <c r="K29" s="7">
        <v>44654</v>
      </c>
      <c r="L29" t="s">
        <v>20</v>
      </c>
      <c r="Q29" s="7">
        <v>44654</v>
      </c>
      <c r="R29" s="7">
        <f>IF(EDATE(April[[#This Row],[Closed Date]],1)=31,"",EDATE(April[[#This Row],[Closed Date]],1))</f>
        <v>44684</v>
      </c>
      <c r="S29" t="s">
        <v>20</v>
      </c>
    </row>
    <row r="30" spans="1:19" x14ac:dyDescent="0.25">
      <c r="A30" t="s">
        <v>230</v>
      </c>
      <c r="B30" s="6">
        <v>75212</v>
      </c>
      <c r="E30" t="s">
        <v>58</v>
      </c>
      <c r="F30" t="s">
        <v>23</v>
      </c>
      <c r="G30">
        <v>6</v>
      </c>
      <c r="H30" t="s">
        <v>28</v>
      </c>
      <c r="I30" t="s">
        <v>33</v>
      </c>
      <c r="J30" t="s">
        <v>42</v>
      </c>
      <c r="K30" s="7">
        <v>44655</v>
      </c>
      <c r="L30" t="s">
        <v>21</v>
      </c>
      <c r="M30">
        <v>19</v>
      </c>
      <c r="R30" s="7" t="str">
        <f>IF(EDATE(April[[#This Row],[Closed Date]],1)=31,"",EDATE(April[[#This Row],[Closed Date]],1))</f>
        <v/>
      </c>
    </row>
    <row r="31" spans="1:19" x14ac:dyDescent="0.25">
      <c r="A31" t="s">
        <v>151</v>
      </c>
      <c r="B31" s="6">
        <v>75208</v>
      </c>
      <c r="E31" t="s">
        <v>267</v>
      </c>
      <c r="F31" t="s">
        <v>23</v>
      </c>
      <c r="G31">
        <v>0.5</v>
      </c>
      <c r="H31" t="s">
        <v>28</v>
      </c>
      <c r="I31" t="s">
        <v>33</v>
      </c>
      <c r="K31" s="7">
        <v>44655</v>
      </c>
      <c r="L31" t="s">
        <v>21</v>
      </c>
      <c r="M31">
        <v>21</v>
      </c>
      <c r="R31" s="7" t="str">
        <f>IF(EDATE(April[[#This Row],[Closed Date]],1)=31,"",EDATE(April[[#This Row],[Closed Date]],1))</f>
        <v/>
      </c>
    </row>
    <row r="32" spans="1:19" x14ac:dyDescent="0.25">
      <c r="A32" t="s">
        <v>75</v>
      </c>
      <c r="B32" s="6">
        <v>75235</v>
      </c>
      <c r="E32" t="s">
        <v>317</v>
      </c>
      <c r="F32" t="s">
        <v>23</v>
      </c>
      <c r="G32">
        <v>7</v>
      </c>
      <c r="H32" t="s">
        <v>32</v>
      </c>
      <c r="I32" t="s">
        <v>31</v>
      </c>
      <c r="K32" s="7">
        <v>44655</v>
      </c>
      <c r="L32" t="s">
        <v>20</v>
      </c>
      <c r="Q32" s="7">
        <v>44655</v>
      </c>
      <c r="R32" s="7">
        <f>IF(EDATE(April[[#This Row],[Closed Date]],1)=31,"",EDATE(April[[#This Row],[Closed Date]],1))</f>
        <v>44685</v>
      </c>
      <c r="S32" t="s">
        <v>20</v>
      </c>
    </row>
    <row r="33" spans="1:19" x14ac:dyDescent="0.25">
      <c r="A33" t="s">
        <v>166</v>
      </c>
      <c r="B33" s="6">
        <v>75249</v>
      </c>
      <c r="E33" t="s">
        <v>270</v>
      </c>
      <c r="F33" t="s">
        <v>23</v>
      </c>
      <c r="G33">
        <v>2</v>
      </c>
      <c r="H33" t="s">
        <v>32</v>
      </c>
      <c r="I33" t="s">
        <v>34</v>
      </c>
      <c r="K33" s="7">
        <v>44655</v>
      </c>
      <c r="L33" t="s">
        <v>20</v>
      </c>
      <c r="Q33" s="7">
        <v>44661</v>
      </c>
      <c r="R33" s="7">
        <f>IF(EDATE(April[[#This Row],[Closed Date]],1)=31,"",EDATE(April[[#This Row],[Closed Date]],1))</f>
        <v>44691</v>
      </c>
      <c r="S33" t="s">
        <v>20</v>
      </c>
    </row>
    <row r="34" spans="1:19" x14ac:dyDescent="0.25">
      <c r="A34" t="s">
        <v>161</v>
      </c>
      <c r="B34" s="6">
        <v>75233</v>
      </c>
      <c r="E34" t="s">
        <v>287</v>
      </c>
      <c r="F34" t="s">
        <v>22</v>
      </c>
      <c r="G34">
        <v>3</v>
      </c>
      <c r="H34" t="s">
        <v>32</v>
      </c>
      <c r="I34" t="s">
        <v>31</v>
      </c>
      <c r="J34" t="s">
        <v>52</v>
      </c>
      <c r="K34" s="7">
        <v>44656</v>
      </c>
      <c r="L34" t="s">
        <v>20</v>
      </c>
      <c r="N34" t="s">
        <v>47</v>
      </c>
      <c r="Q34" s="7">
        <v>44656</v>
      </c>
      <c r="R34" s="7">
        <f>IF(EDATE(April[[#This Row],[Closed Date]],1)=31,"",EDATE(April[[#This Row],[Closed Date]],1))</f>
        <v>44686</v>
      </c>
      <c r="S34" t="s">
        <v>20</v>
      </c>
    </row>
    <row r="35" spans="1:19" x14ac:dyDescent="0.25">
      <c r="A35" t="s">
        <v>69</v>
      </c>
      <c r="B35" s="6">
        <v>75231</v>
      </c>
      <c r="E35" t="s">
        <v>275</v>
      </c>
      <c r="F35" t="s">
        <v>22</v>
      </c>
      <c r="G35">
        <v>2</v>
      </c>
      <c r="H35" t="s">
        <v>28</v>
      </c>
      <c r="I35" t="s">
        <v>33</v>
      </c>
      <c r="J35" t="s">
        <v>39</v>
      </c>
      <c r="K35" s="7">
        <v>44656</v>
      </c>
      <c r="L35" t="s">
        <v>21</v>
      </c>
      <c r="M35">
        <v>21</v>
      </c>
      <c r="R35" s="7" t="str">
        <f>IF(EDATE(April[[#This Row],[Closed Date]],1)=31,"",EDATE(April[[#This Row],[Closed Date]],1))</f>
        <v/>
      </c>
    </row>
    <row r="36" spans="1:19" x14ac:dyDescent="0.25">
      <c r="A36" t="s">
        <v>232</v>
      </c>
      <c r="B36" s="6">
        <v>75214</v>
      </c>
      <c r="E36" t="s">
        <v>278</v>
      </c>
      <c r="F36" t="s">
        <v>22</v>
      </c>
      <c r="G36">
        <v>5</v>
      </c>
      <c r="H36" t="s">
        <v>28</v>
      </c>
      <c r="I36" t="s">
        <v>33</v>
      </c>
      <c r="J36" t="s">
        <v>39</v>
      </c>
      <c r="K36" s="7">
        <v>44656</v>
      </c>
      <c r="L36" t="s">
        <v>20</v>
      </c>
      <c r="M36">
        <v>29</v>
      </c>
      <c r="N36" t="s">
        <v>46</v>
      </c>
      <c r="O36">
        <v>16</v>
      </c>
      <c r="P36">
        <v>400</v>
      </c>
      <c r="Q36" s="7">
        <v>44663</v>
      </c>
      <c r="R36" s="7">
        <f>IF(EDATE(April[[#This Row],[Closed Date]],1)=31,"",EDATE(April[[#This Row],[Closed Date]],1))</f>
        <v>44693</v>
      </c>
      <c r="S36" t="s">
        <v>20</v>
      </c>
    </row>
    <row r="37" spans="1:19" x14ac:dyDescent="0.25">
      <c r="A37" s="13" t="s">
        <v>103</v>
      </c>
      <c r="B37" s="6">
        <v>75203</v>
      </c>
      <c r="E37" t="s">
        <v>289</v>
      </c>
      <c r="F37" t="s">
        <v>23</v>
      </c>
      <c r="G37">
        <v>5</v>
      </c>
      <c r="H37" t="s">
        <v>28</v>
      </c>
      <c r="I37" t="s">
        <v>33</v>
      </c>
      <c r="J37" t="s">
        <v>40</v>
      </c>
      <c r="K37" s="7">
        <v>44656</v>
      </c>
      <c r="L37" t="s">
        <v>21</v>
      </c>
      <c r="M37">
        <v>19</v>
      </c>
      <c r="R37" s="7" t="str">
        <f>IF(EDATE(April[[#This Row],[Closed Date]],1)=31,"",EDATE(April[[#This Row],[Closed Date]],1))</f>
        <v/>
      </c>
    </row>
    <row r="38" spans="1:19" x14ac:dyDescent="0.25">
      <c r="A38" s="13" t="s">
        <v>208</v>
      </c>
      <c r="B38" s="6">
        <v>75233</v>
      </c>
      <c r="E38" t="s">
        <v>278</v>
      </c>
      <c r="F38" t="s">
        <v>22</v>
      </c>
      <c r="G38">
        <v>0.5</v>
      </c>
      <c r="H38" t="s">
        <v>29</v>
      </c>
      <c r="I38" t="s">
        <v>33</v>
      </c>
      <c r="J38" t="s">
        <v>43</v>
      </c>
      <c r="K38" s="7">
        <v>44656</v>
      </c>
      <c r="L38" t="s">
        <v>21</v>
      </c>
      <c r="M38">
        <v>25</v>
      </c>
      <c r="R38" s="7" t="str">
        <f>IF(EDATE(April[[#This Row],[Closed Date]],1)=31,"",EDATE(April[[#This Row],[Closed Date]],1))</f>
        <v/>
      </c>
    </row>
    <row r="39" spans="1:19" x14ac:dyDescent="0.25">
      <c r="A39" s="13" t="s">
        <v>223</v>
      </c>
      <c r="B39" s="6">
        <v>75202</v>
      </c>
      <c r="E39" t="s">
        <v>58</v>
      </c>
      <c r="F39" t="s">
        <v>23</v>
      </c>
      <c r="G39">
        <v>1</v>
      </c>
      <c r="H39" t="s">
        <v>28</v>
      </c>
      <c r="I39" t="s">
        <v>31</v>
      </c>
      <c r="J39" t="s">
        <v>43</v>
      </c>
      <c r="K39" s="7">
        <v>44656</v>
      </c>
      <c r="L39" t="s">
        <v>20</v>
      </c>
      <c r="Q39" s="7">
        <v>44656</v>
      </c>
      <c r="R39" s="7">
        <f>IF(EDATE(April[[#This Row],[Closed Date]],1)=31,"",EDATE(April[[#This Row],[Closed Date]],1))</f>
        <v>44686</v>
      </c>
      <c r="S39" t="s">
        <v>20</v>
      </c>
    </row>
    <row r="40" spans="1:19" x14ac:dyDescent="0.25">
      <c r="A40" t="s">
        <v>179</v>
      </c>
      <c r="B40" s="6">
        <v>75238</v>
      </c>
      <c r="E40" t="s">
        <v>292</v>
      </c>
      <c r="F40" t="s">
        <v>22</v>
      </c>
      <c r="G40">
        <v>5</v>
      </c>
      <c r="H40" t="s">
        <v>28</v>
      </c>
      <c r="I40" t="s">
        <v>33</v>
      </c>
      <c r="J40" t="s">
        <v>38</v>
      </c>
      <c r="K40" s="7">
        <v>44656</v>
      </c>
      <c r="L40" t="s">
        <v>20</v>
      </c>
      <c r="M40">
        <v>24</v>
      </c>
      <c r="N40" t="s">
        <v>55</v>
      </c>
      <c r="O40">
        <v>27</v>
      </c>
      <c r="P40">
        <v>100</v>
      </c>
      <c r="Q40" s="7">
        <v>44662</v>
      </c>
      <c r="R40" s="7">
        <f>IF(EDATE(April[[#This Row],[Closed Date]],1)=31,"",EDATE(April[[#This Row],[Closed Date]],1))</f>
        <v>44692</v>
      </c>
      <c r="S40" t="s">
        <v>20</v>
      </c>
    </row>
    <row r="41" spans="1:19" x14ac:dyDescent="0.25">
      <c r="A41" t="s">
        <v>84</v>
      </c>
      <c r="B41" s="6">
        <v>75220</v>
      </c>
      <c r="E41" t="s">
        <v>268</v>
      </c>
      <c r="F41" t="s">
        <v>22</v>
      </c>
      <c r="G41">
        <v>6</v>
      </c>
      <c r="H41" t="s">
        <v>28</v>
      </c>
      <c r="I41" t="s">
        <v>31</v>
      </c>
      <c r="J41" t="s">
        <v>38</v>
      </c>
      <c r="K41" s="7">
        <v>44656</v>
      </c>
      <c r="L41" t="s">
        <v>20</v>
      </c>
      <c r="Q41" s="7">
        <v>44656</v>
      </c>
      <c r="R41" s="7">
        <f>IF(EDATE(April[[#This Row],[Closed Date]],1)=31,"",EDATE(April[[#This Row],[Closed Date]],1))</f>
        <v>44686</v>
      </c>
      <c r="S41" t="s">
        <v>20</v>
      </c>
    </row>
    <row r="42" spans="1:19" x14ac:dyDescent="0.25">
      <c r="A42" s="13" t="s">
        <v>85</v>
      </c>
      <c r="B42" s="6">
        <v>75229</v>
      </c>
      <c r="E42" t="s">
        <v>276</v>
      </c>
      <c r="F42" t="s">
        <v>22</v>
      </c>
      <c r="G42">
        <v>1</v>
      </c>
      <c r="H42" t="s">
        <v>32</v>
      </c>
      <c r="I42" t="s">
        <v>34</v>
      </c>
      <c r="K42" s="7">
        <v>44656</v>
      </c>
      <c r="L42" t="s">
        <v>21</v>
      </c>
      <c r="R42" s="7" t="str">
        <f>IF(EDATE(April[[#This Row],[Closed Date]],1)=31,"",EDATE(April[[#This Row],[Closed Date]],1))</f>
        <v/>
      </c>
    </row>
    <row r="43" spans="1:19" x14ac:dyDescent="0.25">
      <c r="A43" t="s">
        <v>192</v>
      </c>
      <c r="B43" s="6">
        <v>75254</v>
      </c>
      <c r="E43" t="s">
        <v>290</v>
      </c>
      <c r="F43" t="s">
        <v>23</v>
      </c>
      <c r="G43">
        <v>2</v>
      </c>
      <c r="H43" t="s">
        <v>32</v>
      </c>
      <c r="I43" t="s">
        <v>31</v>
      </c>
      <c r="K43" s="7">
        <v>44656</v>
      </c>
      <c r="L43" t="s">
        <v>20</v>
      </c>
      <c r="Q43" s="7">
        <v>44656</v>
      </c>
      <c r="R43" s="7">
        <f>IF(EDATE(April[[#This Row],[Closed Date]],1)=31,"",EDATE(April[[#This Row],[Closed Date]],1))</f>
        <v>44686</v>
      </c>
      <c r="S43" t="s">
        <v>20</v>
      </c>
    </row>
    <row r="44" spans="1:19" x14ac:dyDescent="0.25">
      <c r="A44" t="s">
        <v>253</v>
      </c>
      <c r="B44" s="6">
        <v>75080</v>
      </c>
      <c r="E44" t="s">
        <v>273</v>
      </c>
      <c r="F44" t="s">
        <v>22</v>
      </c>
      <c r="G44">
        <v>4</v>
      </c>
      <c r="H44" t="s">
        <v>28</v>
      </c>
      <c r="I44" t="s">
        <v>31</v>
      </c>
      <c r="K44" s="7">
        <v>44656</v>
      </c>
      <c r="L44" t="s">
        <v>20</v>
      </c>
      <c r="Q44" s="7">
        <v>44658</v>
      </c>
      <c r="R44" s="7">
        <f>IF(EDATE(April[[#This Row],[Closed Date]],1)=31,"",EDATE(April[[#This Row],[Closed Date]],1))</f>
        <v>44688</v>
      </c>
      <c r="S44" t="s">
        <v>20</v>
      </c>
    </row>
    <row r="45" spans="1:19" x14ac:dyDescent="0.25">
      <c r="A45" t="s">
        <v>240</v>
      </c>
      <c r="B45" s="6">
        <v>75218</v>
      </c>
      <c r="E45" t="s">
        <v>305</v>
      </c>
      <c r="F45" t="s">
        <v>23</v>
      </c>
      <c r="G45">
        <v>7</v>
      </c>
      <c r="H45" t="s">
        <v>28</v>
      </c>
      <c r="I45" t="s">
        <v>31</v>
      </c>
      <c r="K45" s="7">
        <v>44656</v>
      </c>
      <c r="L45" t="s">
        <v>20</v>
      </c>
      <c r="Q45" s="7">
        <v>44656</v>
      </c>
      <c r="R45" s="7">
        <f>IF(EDATE(April[[#This Row],[Closed Date]],1)=31,"",EDATE(April[[#This Row],[Closed Date]],1))</f>
        <v>44686</v>
      </c>
      <c r="S45" t="s">
        <v>20</v>
      </c>
    </row>
    <row r="46" spans="1:19" x14ac:dyDescent="0.25">
      <c r="A46" t="s">
        <v>160</v>
      </c>
      <c r="B46" s="6">
        <v>75219</v>
      </c>
      <c r="E46" t="s">
        <v>286</v>
      </c>
      <c r="F46" t="s">
        <v>22</v>
      </c>
      <c r="G46">
        <v>6</v>
      </c>
      <c r="H46" t="s">
        <v>28</v>
      </c>
      <c r="I46" t="s">
        <v>53</v>
      </c>
      <c r="J46" t="s">
        <v>41</v>
      </c>
      <c r="K46" s="7">
        <v>44657</v>
      </c>
      <c r="L46" t="s">
        <v>21</v>
      </c>
      <c r="M46">
        <v>10</v>
      </c>
      <c r="R46" s="7" t="str">
        <f>IF(EDATE(April[[#This Row],[Closed Date]],1)=31,"",EDATE(April[[#This Row],[Closed Date]],1))</f>
        <v/>
      </c>
    </row>
    <row r="47" spans="1:19" x14ac:dyDescent="0.25">
      <c r="A47" s="13" t="s">
        <v>161</v>
      </c>
      <c r="B47" s="6">
        <v>75232</v>
      </c>
      <c r="E47" t="s">
        <v>288</v>
      </c>
      <c r="F47" t="s">
        <v>22</v>
      </c>
      <c r="G47">
        <v>6</v>
      </c>
      <c r="H47" t="s">
        <v>28</v>
      </c>
      <c r="I47" t="s">
        <v>33</v>
      </c>
      <c r="J47" t="s">
        <v>40</v>
      </c>
      <c r="K47" s="7">
        <v>44657</v>
      </c>
      <c r="L47" t="s">
        <v>21</v>
      </c>
      <c r="M47">
        <v>15</v>
      </c>
      <c r="R47" s="7" t="str">
        <f>IF(EDATE(April[[#This Row],[Closed Date]],1)=31,"",EDATE(April[[#This Row],[Closed Date]],1))</f>
        <v/>
      </c>
    </row>
    <row r="48" spans="1:19" x14ac:dyDescent="0.25">
      <c r="A48" s="13" t="s">
        <v>177</v>
      </c>
      <c r="B48" s="6">
        <v>75241</v>
      </c>
      <c r="E48" t="s">
        <v>283</v>
      </c>
      <c r="F48" t="s">
        <v>23</v>
      </c>
      <c r="G48">
        <v>7</v>
      </c>
      <c r="H48" t="s">
        <v>28</v>
      </c>
      <c r="I48" t="s">
        <v>53</v>
      </c>
      <c r="J48" t="s">
        <v>36</v>
      </c>
      <c r="K48" s="7">
        <v>44657</v>
      </c>
      <c r="L48" t="s">
        <v>21</v>
      </c>
      <c r="M48">
        <v>27</v>
      </c>
      <c r="R48" s="7" t="str">
        <f>IF(EDATE(April[[#This Row],[Closed Date]],1)=31,"",EDATE(April[[#This Row],[Closed Date]],1))</f>
        <v/>
      </c>
    </row>
    <row r="49" spans="1:19" x14ac:dyDescent="0.25">
      <c r="A49" t="s">
        <v>89</v>
      </c>
      <c r="B49" s="6">
        <v>75201</v>
      </c>
      <c r="E49" t="s">
        <v>303</v>
      </c>
      <c r="F49" t="s">
        <v>22</v>
      </c>
      <c r="G49">
        <v>4</v>
      </c>
      <c r="H49" t="s">
        <v>32</v>
      </c>
      <c r="I49" t="s">
        <v>34</v>
      </c>
      <c r="K49" s="7">
        <v>44657</v>
      </c>
      <c r="L49" t="s">
        <v>21</v>
      </c>
      <c r="R49" s="7" t="str">
        <f>IF(EDATE(April[[#This Row],[Closed Date]],1)=31,"",EDATE(April[[#This Row],[Closed Date]],1))</f>
        <v/>
      </c>
    </row>
    <row r="50" spans="1:19" x14ac:dyDescent="0.25">
      <c r="A50" t="s">
        <v>226</v>
      </c>
      <c r="B50" s="6">
        <v>75241</v>
      </c>
      <c r="E50" t="s">
        <v>278</v>
      </c>
      <c r="F50" t="s">
        <v>23</v>
      </c>
      <c r="G50">
        <v>4</v>
      </c>
      <c r="H50" t="s">
        <v>32</v>
      </c>
      <c r="I50" t="s">
        <v>34</v>
      </c>
      <c r="K50" s="7">
        <v>44657</v>
      </c>
      <c r="L50" t="s">
        <v>21</v>
      </c>
      <c r="R50" s="7" t="str">
        <f>IF(EDATE(April[[#This Row],[Closed Date]],1)=31,"",EDATE(April[[#This Row],[Closed Date]],1))</f>
        <v/>
      </c>
    </row>
    <row r="51" spans="1:19" x14ac:dyDescent="0.25">
      <c r="A51" t="s">
        <v>110</v>
      </c>
      <c r="B51" s="6">
        <v>75201</v>
      </c>
      <c r="E51" t="s">
        <v>285</v>
      </c>
      <c r="F51" t="s">
        <v>22</v>
      </c>
      <c r="G51">
        <v>13</v>
      </c>
      <c r="H51" t="s">
        <v>30</v>
      </c>
      <c r="I51" t="s">
        <v>35</v>
      </c>
      <c r="K51" s="7">
        <v>44657</v>
      </c>
      <c r="L51" t="s">
        <v>21</v>
      </c>
      <c r="M51">
        <v>29</v>
      </c>
      <c r="R51" s="7" t="str">
        <f>IF(EDATE(April[[#This Row],[Closed Date]],1)=31,"",EDATE(April[[#This Row],[Closed Date]],1))</f>
        <v/>
      </c>
    </row>
    <row r="52" spans="1:19" x14ac:dyDescent="0.25">
      <c r="A52" s="6" t="s">
        <v>103</v>
      </c>
      <c r="B52" s="13">
        <v>75204</v>
      </c>
      <c r="E52" t="s">
        <v>288</v>
      </c>
      <c r="F52" t="s">
        <v>22</v>
      </c>
      <c r="G52">
        <v>5</v>
      </c>
      <c r="H52" t="s">
        <v>30</v>
      </c>
      <c r="I52" t="s">
        <v>31</v>
      </c>
      <c r="K52" s="7">
        <v>44657</v>
      </c>
      <c r="L52" t="s">
        <v>20</v>
      </c>
      <c r="Q52" s="7">
        <v>44657</v>
      </c>
      <c r="R52" s="7">
        <f>IF(EDATE(April[[#This Row],[Closed Date]],1)=31,"",EDATE(April[[#This Row],[Closed Date]],1))</f>
        <v>44687</v>
      </c>
      <c r="S52" t="s">
        <v>20</v>
      </c>
    </row>
    <row r="53" spans="1:19" x14ac:dyDescent="0.25">
      <c r="A53" s="6" t="s">
        <v>173</v>
      </c>
      <c r="B53" s="13">
        <v>75203</v>
      </c>
      <c r="E53" t="s">
        <v>283</v>
      </c>
      <c r="F53" t="s">
        <v>22</v>
      </c>
      <c r="G53">
        <v>2</v>
      </c>
      <c r="H53" t="s">
        <v>30</v>
      </c>
      <c r="I53" t="s">
        <v>35</v>
      </c>
      <c r="K53" s="7">
        <v>44657</v>
      </c>
      <c r="L53" t="s">
        <v>20</v>
      </c>
      <c r="M53">
        <v>35</v>
      </c>
      <c r="N53" t="s">
        <v>48</v>
      </c>
      <c r="O53">
        <v>8</v>
      </c>
      <c r="P53">
        <v>600</v>
      </c>
      <c r="Q53" s="7">
        <v>44668</v>
      </c>
      <c r="R53" s="7">
        <f>IF(EDATE(April[[#This Row],[Closed Date]],1)=31,"",EDATE(April[[#This Row],[Closed Date]],1))</f>
        <v>44698</v>
      </c>
      <c r="S53" t="s">
        <v>20</v>
      </c>
    </row>
    <row r="54" spans="1:19" x14ac:dyDescent="0.25">
      <c r="A54" s="6" t="s">
        <v>241</v>
      </c>
      <c r="B54" s="13">
        <v>75287</v>
      </c>
      <c r="E54" t="s">
        <v>270</v>
      </c>
      <c r="F54" t="s">
        <v>22</v>
      </c>
      <c r="G54">
        <v>6</v>
      </c>
      <c r="H54" t="s">
        <v>28</v>
      </c>
      <c r="I54" t="s">
        <v>33</v>
      </c>
      <c r="J54" t="s">
        <v>41</v>
      </c>
      <c r="K54" s="7">
        <v>44658</v>
      </c>
      <c r="L54" t="s">
        <v>21</v>
      </c>
      <c r="M54">
        <v>15</v>
      </c>
      <c r="R54" s="7" t="str">
        <f>IF(EDATE(April[[#This Row],[Closed Date]],1)=31,"",EDATE(April[[#This Row],[Closed Date]],1))</f>
        <v/>
      </c>
    </row>
    <row r="55" spans="1:19" x14ac:dyDescent="0.25">
      <c r="A55" s="6" t="s">
        <v>97</v>
      </c>
      <c r="B55">
        <v>75237</v>
      </c>
      <c r="E55" t="s">
        <v>272</v>
      </c>
      <c r="F55" t="s">
        <v>23</v>
      </c>
      <c r="G55">
        <v>8</v>
      </c>
      <c r="H55" t="s">
        <v>28</v>
      </c>
      <c r="I55" t="s">
        <v>33</v>
      </c>
      <c r="J55" t="s">
        <v>40</v>
      </c>
      <c r="K55" s="7">
        <v>44658</v>
      </c>
      <c r="L55" t="s">
        <v>21</v>
      </c>
      <c r="M55">
        <v>18</v>
      </c>
      <c r="R55" s="7" t="str">
        <f>IF(EDATE(April[[#This Row],[Closed Date]],1)=31,"",EDATE(April[[#This Row],[Closed Date]],1))</f>
        <v/>
      </c>
    </row>
    <row r="56" spans="1:19" x14ac:dyDescent="0.25">
      <c r="A56" s="6" t="s">
        <v>120</v>
      </c>
      <c r="B56">
        <v>75080</v>
      </c>
      <c r="E56" t="s">
        <v>288</v>
      </c>
      <c r="F56" t="s">
        <v>22</v>
      </c>
      <c r="G56">
        <v>14</v>
      </c>
      <c r="H56" t="s">
        <v>28</v>
      </c>
      <c r="I56" t="s">
        <v>33</v>
      </c>
      <c r="J56" t="s">
        <v>40</v>
      </c>
      <c r="K56" s="7">
        <v>44658</v>
      </c>
      <c r="L56" t="s">
        <v>20</v>
      </c>
      <c r="M56">
        <v>33</v>
      </c>
      <c r="N56" t="s">
        <v>46</v>
      </c>
      <c r="O56">
        <v>18</v>
      </c>
      <c r="P56">
        <v>500</v>
      </c>
      <c r="Q56" s="7">
        <v>44664</v>
      </c>
      <c r="R56" s="7">
        <f>IF(EDATE(April[[#This Row],[Closed Date]],1)=31,"",EDATE(April[[#This Row],[Closed Date]],1))</f>
        <v>44694</v>
      </c>
      <c r="S56" t="s">
        <v>20</v>
      </c>
    </row>
    <row r="57" spans="1:19" x14ac:dyDescent="0.25">
      <c r="A57" s="6" t="s">
        <v>185</v>
      </c>
      <c r="B57">
        <v>75219</v>
      </c>
      <c r="E57" t="s">
        <v>281</v>
      </c>
      <c r="F57" t="s">
        <v>22</v>
      </c>
      <c r="G57">
        <v>2</v>
      </c>
      <c r="H57" t="s">
        <v>28</v>
      </c>
      <c r="I57" t="s">
        <v>31</v>
      </c>
      <c r="J57" t="s">
        <v>40</v>
      </c>
      <c r="K57" s="7">
        <v>44658</v>
      </c>
      <c r="L57" t="s">
        <v>20</v>
      </c>
      <c r="Q57" s="7">
        <v>44658</v>
      </c>
      <c r="R57" s="7">
        <f>IF(EDATE(April[[#This Row],[Closed Date]],1)=31,"",EDATE(April[[#This Row],[Closed Date]],1))</f>
        <v>44688</v>
      </c>
      <c r="S57" t="s">
        <v>20</v>
      </c>
    </row>
    <row r="58" spans="1:19" x14ac:dyDescent="0.25">
      <c r="A58" s="6" t="s">
        <v>259</v>
      </c>
      <c r="B58">
        <v>75206</v>
      </c>
      <c r="E58" t="s">
        <v>289</v>
      </c>
      <c r="F58" t="s">
        <v>22</v>
      </c>
      <c r="G58">
        <v>1</v>
      </c>
      <c r="H58" t="s">
        <v>28</v>
      </c>
      <c r="I58" t="s">
        <v>31</v>
      </c>
      <c r="J58" t="s">
        <v>40</v>
      </c>
      <c r="K58" s="7">
        <v>44658</v>
      </c>
      <c r="L58" t="s">
        <v>20</v>
      </c>
      <c r="Q58" s="7">
        <v>44658</v>
      </c>
      <c r="R58" s="7">
        <f>IF(EDATE(April[[#This Row],[Closed Date]],1)=31,"",EDATE(April[[#This Row],[Closed Date]],1))</f>
        <v>44688</v>
      </c>
      <c r="S58" t="s">
        <v>20</v>
      </c>
    </row>
    <row r="59" spans="1:19" x14ac:dyDescent="0.25">
      <c r="A59" s="6" t="s">
        <v>159</v>
      </c>
      <c r="B59" s="13">
        <v>75226</v>
      </c>
      <c r="E59" t="s">
        <v>267</v>
      </c>
      <c r="F59" t="s">
        <v>22</v>
      </c>
      <c r="G59">
        <v>4</v>
      </c>
      <c r="H59" t="s">
        <v>29</v>
      </c>
      <c r="I59" t="s">
        <v>33</v>
      </c>
      <c r="J59" t="s">
        <v>44</v>
      </c>
      <c r="K59" s="7">
        <v>44658</v>
      </c>
      <c r="L59" t="s">
        <v>21</v>
      </c>
      <c r="M59">
        <v>31</v>
      </c>
      <c r="R59" s="7" t="str">
        <f>IF(EDATE(April[[#This Row],[Closed Date]],1)=31,"",EDATE(April[[#This Row],[Closed Date]],1))</f>
        <v/>
      </c>
    </row>
    <row r="60" spans="1:19" x14ac:dyDescent="0.25">
      <c r="A60" s="6" t="s">
        <v>65</v>
      </c>
      <c r="B60" s="13">
        <v>75228</v>
      </c>
      <c r="E60" t="s">
        <v>301</v>
      </c>
      <c r="F60" t="s">
        <v>23</v>
      </c>
      <c r="G60">
        <v>10</v>
      </c>
      <c r="H60" t="s">
        <v>28</v>
      </c>
      <c r="I60" t="s">
        <v>33</v>
      </c>
      <c r="J60" t="s">
        <v>36</v>
      </c>
      <c r="K60" s="7">
        <v>44658</v>
      </c>
      <c r="L60" t="s">
        <v>21</v>
      </c>
      <c r="M60">
        <v>18</v>
      </c>
      <c r="R60" s="7" t="str">
        <f>IF(EDATE(April[[#This Row],[Closed Date]],1)=31,"",EDATE(April[[#This Row],[Closed Date]],1))</f>
        <v/>
      </c>
    </row>
    <row r="61" spans="1:19" x14ac:dyDescent="0.25">
      <c r="A61" s="6" t="s">
        <v>62</v>
      </c>
      <c r="B61" s="13">
        <v>75217</v>
      </c>
      <c r="E61" t="s">
        <v>285</v>
      </c>
      <c r="F61" t="s">
        <v>23</v>
      </c>
      <c r="G61">
        <v>1</v>
      </c>
      <c r="H61" t="s">
        <v>28</v>
      </c>
      <c r="I61" t="s">
        <v>33</v>
      </c>
      <c r="J61" t="s">
        <v>36</v>
      </c>
      <c r="K61" s="7">
        <v>44658</v>
      </c>
      <c r="L61" t="s">
        <v>20</v>
      </c>
      <c r="M61">
        <v>31</v>
      </c>
      <c r="N61" t="s">
        <v>56</v>
      </c>
      <c r="O61">
        <v>12</v>
      </c>
      <c r="P61">
        <v>125</v>
      </c>
      <c r="Q61" s="7">
        <v>44664</v>
      </c>
      <c r="R61" s="7">
        <f>IF(EDATE(April[[#This Row],[Closed Date]],1)=31,"",EDATE(April[[#This Row],[Closed Date]],1))</f>
        <v>44694</v>
      </c>
      <c r="S61" t="s">
        <v>20</v>
      </c>
    </row>
    <row r="62" spans="1:19" x14ac:dyDescent="0.25">
      <c r="A62" s="6" t="s">
        <v>95</v>
      </c>
      <c r="B62" s="13">
        <v>75080</v>
      </c>
      <c r="E62" t="s">
        <v>287</v>
      </c>
      <c r="F62" t="s">
        <v>22</v>
      </c>
      <c r="G62">
        <v>4</v>
      </c>
      <c r="H62" t="s">
        <v>28</v>
      </c>
      <c r="I62" t="s">
        <v>33</v>
      </c>
      <c r="K62" s="7">
        <v>44658</v>
      </c>
      <c r="L62" t="s">
        <v>21</v>
      </c>
      <c r="M62">
        <v>16</v>
      </c>
      <c r="R62" s="7" t="str">
        <f>IF(EDATE(April[[#This Row],[Closed Date]],1)=31,"",EDATE(April[[#This Row],[Closed Date]],1))</f>
        <v/>
      </c>
    </row>
    <row r="63" spans="1:19" x14ac:dyDescent="0.25">
      <c r="A63" s="6" t="s">
        <v>193</v>
      </c>
      <c r="B63" s="13">
        <v>75254</v>
      </c>
      <c r="E63" t="s">
        <v>279</v>
      </c>
      <c r="F63" t="s">
        <v>23</v>
      </c>
      <c r="G63">
        <v>2</v>
      </c>
      <c r="H63" t="s">
        <v>28</v>
      </c>
      <c r="I63" t="s">
        <v>33</v>
      </c>
      <c r="K63" s="7">
        <v>44658</v>
      </c>
      <c r="L63" t="s">
        <v>21</v>
      </c>
      <c r="M63">
        <v>15</v>
      </c>
      <c r="R63" s="7" t="str">
        <f>IF(EDATE(April[[#This Row],[Closed Date]],1)=31,"",EDATE(April[[#This Row],[Closed Date]],1))</f>
        <v/>
      </c>
    </row>
    <row r="64" spans="1:19" x14ac:dyDescent="0.25">
      <c r="A64" s="6" t="s">
        <v>83</v>
      </c>
      <c r="B64" s="13">
        <v>75229</v>
      </c>
      <c r="E64" t="s">
        <v>282</v>
      </c>
      <c r="F64" t="s">
        <v>23</v>
      </c>
      <c r="G64">
        <v>6</v>
      </c>
      <c r="H64" t="s">
        <v>28</v>
      </c>
      <c r="I64" t="s">
        <v>53</v>
      </c>
      <c r="K64" s="7">
        <v>44658</v>
      </c>
      <c r="L64" t="s">
        <v>21</v>
      </c>
      <c r="M64">
        <v>23</v>
      </c>
      <c r="R64" s="7" t="str">
        <f>IF(EDATE(April[[#This Row],[Closed Date]],1)=31,"",EDATE(April[[#This Row],[Closed Date]],1))</f>
        <v/>
      </c>
    </row>
    <row r="65" spans="1:19" x14ac:dyDescent="0.25">
      <c r="A65" s="6" t="s">
        <v>70</v>
      </c>
      <c r="B65" s="13">
        <v>75218</v>
      </c>
      <c r="E65" t="s">
        <v>268</v>
      </c>
      <c r="F65" t="s">
        <v>22</v>
      </c>
      <c r="G65">
        <v>6</v>
      </c>
      <c r="H65" t="s">
        <v>28</v>
      </c>
      <c r="I65" t="s">
        <v>31</v>
      </c>
      <c r="K65" s="7">
        <v>44658</v>
      </c>
      <c r="L65" t="s">
        <v>20</v>
      </c>
      <c r="Q65" s="7">
        <v>44658</v>
      </c>
      <c r="R65" s="7">
        <f>IF(EDATE(April[[#This Row],[Closed Date]],1)=31,"",EDATE(April[[#This Row],[Closed Date]],1))</f>
        <v>44688</v>
      </c>
      <c r="S65" t="s">
        <v>20</v>
      </c>
    </row>
    <row r="66" spans="1:19" x14ac:dyDescent="0.25">
      <c r="A66" s="6" t="s">
        <v>165</v>
      </c>
      <c r="B66" s="13">
        <v>75240</v>
      </c>
      <c r="E66" t="s">
        <v>314</v>
      </c>
      <c r="F66" t="s">
        <v>22</v>
      </c>
      <c r="G66">
        <v>0.25</v>
      </c>
      <c r="H66" t="s">
        <v>28</v>
      </c>
      <c r="I66" t="s">
        <v>33</v>
      </c>
      <c r="J66" t="s">
        <v>39</v>
      </c>
      <c r="K66" s="7">
        <v>44659</v>
      </c>
      <c r="L66" t="s">
        <v>21</v>
      </c>
      <c r="M66">
        <v>22</v>
      </c>
      <c r="R66" s="7" t="str">
        <f>IF(EDATE(April[[#This Row],[Closed Date]],1)=31,"",EDATE(April[[#This Row],[Closed Date]],1))</f>
        <v/>
      </c>
    </row>
    <row r="67" spans="1:19" x14ac:dyDescent="0.25">
      <c r="A67" s="6" t="s">
        <v>86</v>
      </c>
      <c r="B67" s="13">
        <v>75208</v>
      </c>
      <c r="E67" t="s">
        <v>316</v>
      </c>
      <c r="F67" t="s">
        <v>22</v>
      </c>
      <c r="G67">
        <v>9</v>
      </c>
      <c r="H67" t="s">
        <v>28</v>
      </c>
      <c r="I67" t="s">
        <v>33</v>
      </c>
      <c r="J67" t="s">
        <v>36</v>
      </c>
      <c r="K67" s="7">
        <v>44659</v>
      </c>
      <c r="L67" t="s">
        <v>21</v>
      </c>
      <c r="M67">
        <v>14</v>
      </c>
      <c r="R67" s="7" t="str">
        <f>IF(EDATE(April[[#This Row],[Closed Date]],1)=31,"",EDATE(April[[#This Row],[Closed Date]],1))</f>
        <v/>
      </c>
    </row>
    <row r="68" spans="1:19" x14ac:dyDescent="0.25">
      <c r="A68" s="6" t="s">
        <v>61</v>
      </c>
      <c r="B68" s="13">
        <v>75232</v>
      </c>
      <c r="E68" t="s">
        <v>268</v>
      </c>
      <c r="F68" t="s">
        <v>22</v>
      </c>
      <c r="G68">
        <v>11</v>
      </c>
      <c r="H68" t="s">
        <v>28</v>
      </c>
      <c r="I68" t="s">
        <v>33</v>
      </c>
      <c r="J68" t="s">
        <v>36</v>
      </c>
      <c r="K68" s="7">
        <v>44659</v>
      </c>
      <c r="L68" t="s">
        <v>20</v>
      </c>
      <c r="M68">
        <v>25</v>
      </c>
      <c r="N68" t="s">
        <v>55</v>
      </c>
      <c r="O68">
        <v>26</v>
      </c>
      <c r="P68">
        <v>175</v>
      </c>
      <c r="Q68" s="7">
        <v>44663</v>
      </c>
      <c r="R68" s="7">
        <f>IF(EDATE(April[[#This Row],[Closed Date]],1)=31,"",EDATE(April[[#This Row],[Closed Date]],1))</f>
        <v>44693</v>
      </c>
      <c r="S68" t="s">
        <v>20</v>
      </c>
    </row>
    <row r="69" spans="1:19" x14ac:dyDescent="0.25">
      <c r="A69" s="6" t="s">
        <v>240</v>
      </c>
      <c r="B69" s="13">
        <v>75201</v>
      </c>
      <c r="E69" t="s">
        <v>58</v>
      </c>
      <c r="F69" t="s">
        <v>22</v>
      </c>
      <c r="G69">
        <v>5</v>
      </c>
      <c r="H69" t="s">
        <v>28</v>
      </c>
      <c r="I69" t="s">
        <v>33</v>
      </c>
      <c r="J69" t="s">
        <v>36</v>
      </c>
      <c r="K69" s="7">
        <v>44659</v>
      </c>
      <c r="L69" t="s">
        <v>20</v>
      </c>
      <c r="M69">
        <v>26</v>
      </c>
      <c r="N69" t="s">
        <v>55</v>
      </c>
      <c r="O69">
        <v>28</v>
      </c>
      <c r="P69">
        <v>150</v>
      </c>
      <c r="Q69" s="7">
        <v>44665</v>
      </c>
      <c r="R69" s="7">
        <f>IF(EDATE(April[[#This Row],[Closed Date]],1)=31,"",EDATE(April[[#This Row],[Closed Date]],1))</f>
        <v>44695</v>
      </c>
      <c r="S69" t="s">
        <v>20</v>
      </c>
    </row>
    <row r="70" spans="1:19" x14ac:dyDescent="0.25">
      <c r="A70" s="6" t="s">
        <v>116</v>
      </c>
      <c r="B70" s="13">
        <v>75240</v>
      </c>
      <c r="E70" t="s">
        <v>269</v>
      </c>
      <c r="F70" t="s">
        <v>23</v>
      </c>
      <c r="G70">
        <v>3</v>
      </c>
      <c r="H70" t="s">
        <v>28</v>
      </c>
      <c r="I70" t="s">
        <v>31</v>
      </c>
      <c r="J70" t="s">
        <v>38</v>
      </c>
      <c r="K70" s="7">
        <v>44659</v>
      </c>
      <c r="L70" t="s">
        <v>20</v>
      </c>
      <c r="Q70" s="7">
        <v>44659</v>
      </c>
      <c r="R70" s="7">
        <f>IF(EDATE(April[[#This Row],[Closed Date]],1)=31,"",EDATE(April[[#This Row],[Closed Date]],1))</f>
        <v>44689</v>
      </c>
      <c r="S70" t="s">
        <v>20</v>
      </c>
    </row>
    <row r="71" spans="1:19" x14ac:dyDescent="0.25">
      <c r="A71" s="6" t="s">
        <v>109</v>
      </c>
      <c r="B71" s="13">
        <v>75232</v>
      </c>
      <c r="E71" t="s">
        <v>278</v>
      </c>
      <c r="F71" t="s">
        <v>22</v>
      </c>
      <c r="G71">
        <v>0.5</v>
      </c>
      <c r="H71" t="s">
        <v>29</v>
      </c>
      <c r="I71" t="s">
        <v>33</v>
      </c>
      <c r="K71" s="7">
        <v>44659</v>
      </c>
      <c r="L71" t="s">
        <v>21</v>
      </c>
      <c r="M71">
        <v>24</v>
      </c>
      <c r="R71" s="7" t="str">
        <f>IF(EDATE(April[[#This Row],[Closed Date]],1)=31,"",EDATE(April[[#This Row],[Closed Date]],1))</f>
        <v/>
      </c>
    </row>
    <row r="72" spans="1:19" x14ac:dyDescent="0.25">
      <c r="A72" s="6" t="s">
        <v>252</v>
      </c>
      <c r="B72" s="13">
        <v>75220</v>
      </c>
      <c r="E72" t="s">
        <v>294</v>
      </c>
      <c r="F72" t="s">
        <v>22</v>
      </c>
      <c r="G72">
        <v>5</v>
      </c>
      <c r="H72" t="s">
        <v>28</v>
      </c>
      <c r="I72" t="s">
        <v>33</v>
      </c>
      <c r="K72" s="7">
        <v>44659</v>
      </c>
      <c r="L72" t="s">
        <v>21</v>
      </c>
      <c r="M72">
        <v>19</v>
      </c>
      <c r="R72" s="7" t="str">
        <f>IF(EDATE(April[[#This Row],[Closed Date]],1)=31,"",EDATE(April[[#This Row],[Closed Date]],1))</f>
        <v/>
      </c>
    </row>
    <row r="73" spans="1:19" x14ac:dyDescent="0.25">
      <c r="A73" s="6" t="s">
        <v>242</v>
      </c>
      <c r="B73" s="13">
        <v>75244</v>
      </c>
      <c r="E73" t="s">
        <v>312</v>
      </c>
      <c r="F73" t="s">
        <v>22</v>
      </c>
      <c r="G73">
        <v>2</v>
      </c>
      <c r="H73" t="s">
        <v>28</v>
      </c>
      <c r="I73" t="s">
        <v>33</v>
      </c>
      <c r="K73" s="7">
        <v>44659</v>
      </c>
      <c r="L73" t="s">
        <v>21</v>
      </c>
      <c r="M73">
        <v>13</v>
      </c>
      <c r="R73" s="7" t="str">
        <f>IF(EDATE(April[[#This Row],[Closed Date]],1)=31,"",EDATE(April[[#This Row],[Closed Date]],1))</f>
        <v/>
      </c>
    </row>
    <row r="74" spans="1:19" x14ac:dyDescent="0.25">
      <c r="A74" s="6" t="s">
        <v>117</v>
      </c>
      <c r="B74" s="13">
        <v>75216</v>
      </c>
      <c r="E74" t="s">
        <v>315</v>
      </c>
      <c r="F74" t="s">
        <v>22</v>
      </c>
      <c r="G74">
        <v>8</v>
      </c>
      <c r="H74" t="s">
        <v>32</v>
      </c>
      <c r="I74" t="s">
        <v>31</v>
      </c>
      <c r="J74" t="s">
        <v>52</v>
      </c>
      <c r="K74" s="7">
        <v>44660</v>
      </c>
      <c r="L74" t="s">
        <v>20</v>
      </c>
      <c r="N74" t="s">
        <v>47</v>
      </c>
      <c r="Q74" s="7">
        <v>44660</v>
      </c>
      <c r="R74" s="7">
        <f>IF(EDATE(April[[#This Row],[Closed Date]],1)=31,"",EDATE(April[[#This Row],[Closed Date]],1))</f>
        <v>44690</v>
      </c>
      <c r="S74" t="s">
        <v>20</v>
      </c>
    </row>
    <row r="75" spans="1:19" x14ac:dyDescent="0.25">
      <c r="A75" s="6" t="s">
        <v>76</v>
      </c>
      <c r="B75" s="13">
        <v>75215</v>
      </c>
      <c r="E75" t="s">
        <v>267</v>
      </c>
      <c r="F75" t="s">
        <v>23</v>
      </c>
      <c r="G75">
        <v>0.75</v>
      </c>
      <c r="H75" t="s">
        <v>28</v>
      </c>
      <c r="I75" t="s">
        <v>31</v>
      </c>
      <c r="J75" t="s">
        <v>41</v>
      </c>
      <c r="K75" s="7">
        <v>44660</v>
      </c>
      <c r="L75" t="s">
        <v>20</v>
      </c>
      <c r="Q75" s="7">
        <v>44660</v>
      </c>
      <c r="R75" s="7">
        <f>IF(EDATE(April[[#This Row],[Closed Date]],1)=31,"",EDATE(April[[#This Row],[Closed Date]],1))</f>
        <v>44690</v>
      </c>
      <c r="S75" t="s">
        <v>20</v>
      </c>
    </row>
    <row r="76" spans="1:19" x14ac:dyDescent="0.25">
      <c r="A76" s="6" t="s">
        <v>257</v>
      </c>
      <c r="B76" s="13">
        <v>75253</v>
      </c>
      <c r="E76" t="s">
        <v>279</v>
      </c>
      <c r="F76" t="s">
        <v>23</v>
      </c>
      <c r="G76">
        <v>2</v>
      </c>
      <c r="H76" t="s">
        <v>28</v>
      </c>
      <c r="I76" t="s">
        <v>33</v>
      </c>
      <c r="J76" t="s">
        <v>42</v>
      </c>
      <c r="K76" s="7">
        <v>44660</v>
      </c>
      <c r="L76" t="s">
        <v>21</v>
      </c>
      <c r="M76">
        <v>9</v>
      </c>
      <c r="R76" s="7" t="str">
        <f>IF(EDATE(April[[#This Row],[Closed Date]],1)=31,"",EDATE(April[[#This Row],[Closed Date]],1))</f>
        <v/>
      </c>
    </row>
    <row r="77" spans="1:19" x14ac:dyDescent="0.25">
      <c r="A77" s="6" t="s">
        <v>198</v>
      </c>
      <c r="B77" s="6">
        <v>75236</v>
      </c>
      <c r="E77" t="s">
        <v>289</v>
      </c>
      <c r="F77" t="s">
        <v>23</v>
      </c>
      <c r="G77">
        <v>4</v>
      </c>
      <c r="H77" t="s">
        <v>28</v>
      </c>
      <c r="I77" t="s">
        <v>33</v>
      </c>
      <c r="J77" t="s">
        <v>42</v>
      </c>
      <c r="K77" s="7">
        <v>44660</v>
      </c>
      <c r="L77" t="s">
        <v>20</v>
      </c>
      <c r="M77">
        <v>24</v>
      </c>
      <c r="N77" t="s">
        <v>56</v>
      </c>
      <c r="O77">
        <v>14</v>
      </c>
      <c r="P77">
        <v>250</v>
      </c>
      <c r="Q77" s="7">
        <v>44666</v>
      </c>
      <c r="R77" s="7">
        <f>IF(EDATE(April[[#This Row],[Closed Date]],1)=31,"",EDATE(April[[#This Row],[Closed Date]],1))</f>
        <v>44696</v>
      </c>
      <c r="S77" t="s">
        <v>20</v>
      </c>
    </row>
    <row r="78" spans="1:19" x14ac:dyDescent="0.25">
      <c r="A78" s="6" t="s">
        <v>226</v>
      </c>
      <c r="B78" s="6">
        <v>75235</v>
      </c>
      <c r="E78" t="s">
        <v>290</v>
      </c>
      <c r="F78" t="s">
        <v>22</v>
      </c>
      <c r="G78">
        <v>0.25</v>
      </c>
      <c r="H78" t="s">
        <v>28</v>
      </c>
      <c r="I78" t="s">
        <v>33</v>
      </c>
      <c r="J78" t="s">
        <v>42</v>
      </c>
      <c r="K78" s="7">
        <v>44660</v>
      </c>
      <c r="L78" t="s">
        <v>20</v>
      </c>
      <c r="M78">
        <v>29</v>
      </c>
      <c r="N78" t="s">
        <v>46</v>
      </c>
      <c r="O78">
        <v>14</v>
      </c>
      <c r="P78">
        <v>300</v>
      </c>
      <c r="Q78" s="7">
        <v>44666</v>
      </c>
      <c r="R78" s="7">
        <f>IF(EDATE(April[[#This Row],[Closed Date]],1)=31,"",EDATE(April[[#This Row],[Closed Date]],1))</f>
        <v>44696</v>
      </c>
      <c r="S78" t="s">
        <v>20</v>
      </c>
    </row>
    <row r="79" spans="1:19" x14ac:dyDescent="0.25">
      <c r="A79" s="6" t="s">
        <v>223</v>
      </c>
      <c r="B79" s="6">
        <v>75201</v>
      </c>
      <c r="E79" t="s">
        <v>289</v>
      </c>
      <c r="F79" t="s">
        <v>23</v>
      </c>
      <c r="G79">
        <v>8</v>
      </c>
      <c r="H79" t="s">
        <v>28</v>
      </c>
      <c r="I79" t="s">
        <v>31</v>
      </c>
      <c r="J79" t="s">
        <v>36</v>
      </c>
      <c r="K79" s="7">
        <v>44660</v>
      </c>
      <c r="L79" t="s">
        <v>20</v>
      </c>
      <c r="Q79" s="7">
        <v>44660</v>
      </c>
      <c r="R79" s="7">
        <f>IF(EDATE(April[[#This Row],[Closed Date]],1)=31,"",EDATE(April[[#This Row],[Closed Date]],1))</f>
        <v>44690</v>
      </c>
      <c r="S79" t="s">
        <v>20</v>
      </c>
    </row>
    <row r="80" spans="1:19" x14ac:dyDescent="0.25">
      <c r="A80" s="6" t="s">
        <v>102</v>
      </c>
      <c r="B80" s="6">
        <v>75211</v>
      </c>
      <c r="E80" t="s">
        <v>294</v>
      </c>
      <c r="F80" t="s">
        <v>23</v>
      </c>
      <c r="G80">
        <v>1</v>
      </c>
      <c r="H80" t="s">
        <v>28</v>
      </c>
      <c r="I80" t="s">
        <v>33</v>
      </c>
      <c r="K80" s="7">
        <v>44660</v>
      </c>
      <c r="L80" t="s">
        <v>21</v>
      </c>
      <c r="M80">
        <v>21</v>
      </c>
      <c r="R80" s="7" t="str">
        <f>IF(EDATE(April[[#This Row],[Closed Date]],1)=31,"",EDATE(April[[#This Row],[Closed Date]],1))</f>
        <v/>
      </c>
    </row>
    <row r="81" spans="1:19" x14ac:dyDescent="0.25">
      <c r="A81" s="6" t="s">
        <v>163</v>
      </c>
      <c r="B81" s="6">
        <v>75244</v>
      </c>
      <c r="E81" t="s">
        <v>283</v>
      </c>
      <c r="F81" t="s">
        <v>23</v>
      </c>
      <c r="G81">
        <v>8</v>
      </c>
      <c r="H81" t="s">
        <v>28</v>
      </c>
      <c r="I81" t="s">
        <v>33</v>
      </c>
      <c r="K81" s="7">
        <v>44660</v>
      </c>
      <c r="L81" t="s">
        <v>21</v>
      </c>
      <c r="M81">
        <v>15</v>
      </c>
      <c r="R81" s="7" t="str">
        <f>IF(EDATE(April[[#This Row],[Closed Date]],1)=31,"",EDATE(April[[#This Row],[Closed Date]],1))</f>
        <v/>
      </c>
    </row>
    <row r="82" spans="1:19" x14ac:dyDescent="0.25">
      <c r="A82" s="6" t="s">
        <v>125</v>
      </c>
      <c r="B82" s="6">
        <v>75253</v>
      </c>
      <c r="E82" t="s">
        <v>277</v>
      </c>
      <c r="F82" t="s">
        <v>23</v>
      </c>
      <c r="G82">
        <v>8</v>
      </c>
      <c r="H82" t="s">
        <v>32</v>
      </c>
      <c r="I82" t="s">
        <v>34</v>
      </c>
      <c r="K82" s="7">
        <v>44660</v>
      </c>
      <c r="L82" t="s">
        <v>21</v>
      </c>
      <c r="R82" s="7" t="str">
        <f>IF(EDATE(April[[#This Row],[Closed Date]],1)=31,"",EDATE(April[[#This Row],[Closed Date]],1))</f>
        <v/>
      </c>
    </row>
    <row r="83" spans="1:19" x14ac:dyDescent="0.25">
      <c r="A83" s="6" t="s">
        <v>188</v>
      </c>
      <c r="B83" s="6">
        <v>75232</v>
      </c>
      <c r="E83" t="s">
        <v>315</v>
      </c>
      <c r="F83" t="s">
        <v>22</v>
      </c>
      <c r="G83">
        <v>8</v>
      </c>
      <c r="H83" t="s">
        <v>32</v>
      </c>
      <c r="I83" t="s">
        <v>31</v>
      </c>
      <c r="K83" s="7">
        <v>44660</v>
      </c>
      <c r="L83" t="s">
        <v>20</v>
      </c>
      <c r="Q83" s="7">
        <v>44660</v>
      </c>
      <c r="R83" s="7">
        <f>IF(EDATE(April[[#This Row],[Closed Date]],1)=31,"",EDATE(April[[#This Row],[Closed Date]],1))</f>
        <v>44690</v>
      </c>
      <c r="S83" t="s">
        <v>20</v>
      </c>
    </row>
    <row r="84" spans="1:19" x14ac:dyDescent="0.25">
      <c r="A84" s="6" t="s">
        <v>118</v>
      </c>
      <c r="B84" s="6">
        <v>75217</v>
      </c>
      <c r="E84" t="s">
        <v>290</v>
      </c>
      <c r="F84" t="s">
        <v>22</v>
      </c>
      <c r="G84">
        <v>2</v>
      </c>
      <c r="H84" t="s">
        <v>28</v>
      </c>
      <c r="I84" t="s">
        <v>31</v>
      </c>
      <c r="K84" s="7">
        <v>44660</v>
      </c>
      <c r="L84" t="s">
        <v>20</v>
      </c>
      <c r="Q84" s="7">
        <v>44660</v>
      </c>
      <c r="R84" s="7">
        <f>IF(EDATE(April[[#This Row],[Closed Date]],1)=31,"",EDATE(April[[#This Row],[Closed Date]],1))</f>
        <v>44690</v>
      </c>
      <c r="S84" t="s">
        <v>20</v>
      </c>
    </row>
    <row r="85" spans="1:19" x14ac:dyDescent="0.25">
      <c r="A85" s="6" t="s">
        <v>104</v>
      </c>
      <c r="B85" s="6">
        <v>75236</v>
      </c>
      <c r="E85" t="s">
        <v>287</v>
      </c>
      <c r="F85" t="s">
        <v>23</v>
      </c>
      <c r="G85">
        <v>4</v>
      </c>
      <c r="H85" t="s">
        <v>28</v>
      </c>
      <c r="I85" t="s">
        <v>31</v>
      </c>
      <c r="K85" s="7">
        <v>44660</v>
      </c>
      <c r="L85" t="s">
        <v>20</v>
      </c>
      <c r="Q85" s="7">
        <v>44660</v>
      </c>
      <c r="R85" s="7">
        <f>IF(EDATE(April[[#This Row],[Closed Date]],1)=31,"",EDATE(April[[#This Row],[Closed Date]],1))</f>
        <v>44690</v>
      </c>
      <c r="S85" t="s">
        <v>20</v>
      </c>
    </row>
    <row r="86" spans="1:19" x14ac:dyDescent="0.25">
      <c r="A86" s="6" t="s">
        <v>221</v>
      </c>
      <c r="B86" s="6">
        <v>75241</v>
      </c>
      <c r="E86" t="s">
        <v>319</v>
      </c>
      <c r="F86" t="s">
        <v>23</v>
      </c>
      <c r="G86">
        <v>5</v>
      </c>
      <c r="H86" t="s">
        <v>28</v>
      </c>
      <c r="I86" t="s">
        <v>33</v>
      </c>
      <c r="J86" t="s">
        <v>41</v>
      </c>
      <c r="K86" s="7">
        <v>44661</v>
      </c>
      <c r="L86" t="s">
        <v>21</v>
      </c>
      <c r="M86">
        <v>19</v>
      </c>
      <c r="R86" s="7" t="str">
        <f>IF(EDATE(April[[#This Row],[Closed Date]],1)=31,"",EDATE(April[[#This Row],[Closed Date]],1))</f>
        <v/>
      </c>
    </row>
    <row r="87" spans="1:19" x14ac:dyDescent="0.25">
      <c r="A87" s="6" t="s">
        <v>105</v>
      </c>
      <c r="B87" s="6">
        <v>75226</v>
      </c>
      <c r="E87" t="s">
        <v>268</v>
      </c>
      <c r="F87" t="s">
        <v>22</v>
      </c>
      <c r="G87">
        <v>0.5</v>
      </c>
      <c r="H87" t="s">
        <v>32</v>
      </c>
      <c r="I87" t="s">
        <v>31</v>
      </c>
      <c r="J87" t="s">
        <v>41</v>
      </c>
      <c r="K87" s="7">
        <v>44661</v>
      </c>
      <c r="L87" t="s">
        <v>20</v>
      </c>
      <c r="Q87" s="7">
        <v>44661</v>
      </c>
      <c r="R87" s="7">
        <f>IF(EDATE(April[[#This Row],[Closed Date]],1)=31,"",EDATE(April[[#This Row],[Closed Date]],1))</f>
        <v>44691</v>
      </c>
      <c r="S87" t="s">
        <v>20</v>
      </c>
    </row>
    <row r="88" spans="1:19" x14ac:dyDescent="0.25">
      <c r="A88" s="6" t="s">
        <v>129</v>
      </c>
      <c r="B88" s="6">
        <v>75233</v>
      </c>
      <c r="E88" t="s">
        <v>273</v>
      </c>
      <c r="F88" t="s">
        <v>22</v>
      </c>
      <c r="G88">
        <v>8</v>
      </c>
      <c r="H88" t="s">
        <v>28</v>
      </c>
      <c r="I88" t="s">
        <v>33</v>
      </c>
      <c r="J88" t="s">
        <v>39</v>
      </c>
      <c r="K88" s="7">
        <v>44661</v>
      </c>
      <c r="L88" t="s">
        <v>21</v>
      </c>
      <c r="M88">
        <v>21</v>
      </c>
      <c r="R88" s="7" t="str">
        <f>IF(EDATE(April[[#This Row],[Closed Date]],1)=31,"",EDATE(April[[#This Row],[Closed Date]],1))</f>
        <v/>
      </c>
    </row>
    <row r="89" spans="1:19" x14ac:dyDescent="0.25">
      <c r="A89" s="6" t="s">
        <v>245</v>
      </c>
      <c r="B89" s="6">
        <v>75203</v>
      </c>
      <c r="E89" t="s">
        <v>277</v>
      </c>
      <c r="F89" t="s">
        <v>22</v>
      </c>
      <c r="G89">
        <v>5</v>
      </c>
      <c r="H89" t="s">
        <v>28</v>
      </c>
      <c r="I89" t="s">
        <v>33</v>
      </c>
      <c r="J89" t="s">
        <v>40</v>
      </c>
      <c r="K89" s="7">
        <v>44661</v>
      </c>
      <c r="L89" t="s">
        <v>21</v>
      </c>
      <c r="M89">
        <v>15</v>
      </c>
      <c r="R89" s="7" t="str">
        <f>IF(EDATE(April[[#This Row],[Closed Date]],1)=31,"",EDATE(April[[#This Row],[Closed Date]],1))</f>
        <v/>
      </c>
    </row>
    <row r="90" spans="1:19" x14ac:dyDescent="0.25">
      <c r="A90" s="6" t="s">
        <v>160</v>
      </c>
      <c r="B90" s="6">
        <v>75240</v>
      </c>
      <c r="E90" t="s">
        <v>285</v>
      </c>
      <c r="F90" t="s">
        <v>22</v>
      </c>
      <c r="G90">
        <v>9</v>
      </c>
      <c r="H90" t="s">
        <v>28</v>
      </c>
      <c r="I90" t="s">
        <v>33</v>
      </c>
      <c r="J90" t="s">
        <v>40</v>
      </c>
      <c r="K90" s="7">
        <v>44661</v>
      </c>
      <c r="L90" t="s">
        <v>20</v>
      </c>
      <c r="M90">
        <v>26</v>
      </c>
      <c r="N90" t="s">
        <v>45</v>
      </c>
      <c r="O90">
        <v>14</v>
      </c>
      <c r="P90">
        <v>450</v>
      </c>
      <c r="Q90" s="7">
        <v>44666</v>
      </c>
      <c r="R90" s="7">
        <f>IF(EDATE(April[[#This Row],[Closed Date]],1)=31,"",EDATE(April[[#This Row],[Closed Date]],1))</f>
        <v>44696</v>
      </c>
      <c r="S90" t="s">
        <v>20</v>
      </c>
    </row>
    <row r="91" spans="1:19" x14ac:dyDescent="0.25">
      <c r="A91" s="6" t="s">
        <v>159</v>
      </c>
      <c r="B91" s="6">
        <v>75229</v>
      </c>
      <c r="E91" t="s">
        <v>279</v>
      </c>
      <c r="F91" t="s">
        <v>23</v>
      </c>
      <c r="G91">
        <v>2</v>
      </c>
      <c r="H91" t="s">
        <v>28</v>
      </c>
      <c r="I91" t="s">
        <v>31</v>
      </c>
      <c r="J91" t="s">
        <v>40</v>
      </c>
      <c r="K91" s="7">
        <v>44661</v>
      </c>
      <c r="L91" t="s">
        <v>20</v>
      </c>
      <c r="Q91" s="7">
        <v>44661</v>
      </c>
      <c r="R91" s="7">
        <f>IF(EDATE(April[[#This Row],[Closed Date]],1)=31,"",EDATE(April[[#This Row],[Closed Date]],1))</f>
        <v>44691</v>
      </c>
      <c r="S91" t="s">
        <v>20</v>
      </c>
    </row>
    <row r="92" spans="1:19" x14ac:dyDescent="0.25">
      <c r="A92" s="6" t="s">
        <v>67</v>
      </c>
      <c r="B92" s="6">
        <v>75226</v>
      </c>
      <c r="E92" t="s">
        <v>295</v>
      </c>
      <c r="F92" t="s">
        <v>22</v>
      </c>
      <c r="G92">
        <v>3</v>
      </c>
      <c r="H92" t="s">
        <v>28</v>
      </c>
      <c r="I92" t="s">
        <v>33</v>
      </c>
      <c r="K92" s="7">
        <v>44661</v>
      </c>
      <c r="L92" t="s">
        <v>21</v>
      </c>
      <c r="M92">
        <v>23</v>
      </c>
      <c r="R92" s="7" t="str">
        <f>IF(EDATE(April[[#This Row],[Closed Date]],1)=31,"",EDATE(April[[#This Row],[Closed Date]],1))</f>
        <v/>
      </c>
    </row>
    <row r="93" spans="1:19" x14ac:dyDescent="0.25">
      <c r="A93" s="6" t="s">
        <v>81</v>
      </c>
      <c r="B93" s="6">
        <v>75201</v>
      </c>
      <c r="E93" t="s">
        <v>283</v>
      </c>
      <c r="F93" t="s">
        <v>22</v>
      </c>
      <c r="G93">
        <v>2</v>
      </c>
      <c r="H93" t="s">
        <v>28</v>
      </c>
      <c r="I93" t="s">
        <v>31</v>
      </c>
      <c r="K93" s="7">
        <v>44661</v>
      </c>
      <c r="L93" t="s">
        <v>20</v>
      </c>
      <c r="Q93" s="7">
        <v>44661</v>
      </c>
      <c r="R93" s="7">
        <f>IF(EDATE(April[[#This Row],[Closed Date]],1)=31,"",EDATE(April[[#This Row],[Closed Date]],1))</f>
        <v>44691</v>
      </c>
      <c r="S93" t="s">
        <v>20</v>
      </c>
    </row>
    <row r="94" spans="1:19" x14ac:dyDescent="0.25">
      <c r="A94" s="6" t="s">
        <v>79</v>
      </c>
      <c r="B94" s="6">
        <v>75236</v>
      </c>
      <c r="E94" t="s">
        <v>267</v>
      </c>
      <c r="F94" t="s">
        <v>23</v>
      </c>
      <c r="G94">
        <v>4</v>
      </c>
      <c r="H94" t="s">
        <v>28</v>
      </c>
      <c r="I94" t="s">
        <v>31</v>
      </c>
      <c r="J94" t="s">
        <v>41</v>
      </c>
      <c r="K94" s="7">
        <v>44662</v>
      </c>
      <c r="L94" t="s">
        <v>20</v>
      </c>
      <c r="Q94" s="7">
        <v>44662</v>
      </c>
      <c r="R94" s="7">
        <f>IF(EDATE(April[[#This Row],[Closed Date]],1)=31,"",EDATE(April[[#This Row],[Closed Date]],1))</f>
        <v>44692</v>
      </c>
      <c r="S94" t="s">
        <v>20</v>
      </c>
    </row>
    <row r="95" spans="1:19" x14ac:dyDescent="0.25">
      <c r="A95" s="6" t="s">
        <v>106</v>
      </c>
      <c r="B95" s="6">
        <v>75240</v>
      </c>
      <c r="E95" t="s">
        <v>300</v>
      </c>
      <c r="F95" t="s">
        <v>22</v>
      </c>
      <c r="G95">
        <v>8</v>
      </c>
      <c r="H95" t="s">
        <v>28</v>
      </c>
      <c r="I95" t="s">
        <v>53</v>
      </c>
      <c r="J95" t="s">
        <v>40</v>
      </c>
      <c r="K95" s="7">
        <v>44662</v>
      </c>
      <c r="L95" t="s">
        <v>21</v>
      </c>
      <c r="M95">
        <v>20</v>
      </c>
      <c r="R95" s="7" t="str">
        <f>IF(EDATE(April[[#This Row],[Closed Date]],1)=31,"",EDATE(April[[#This Row],[Closed Date]],1))</f>
        <v/>
      </c>
    </row>
    <row r="96" spans="1:19" x14ac:dyDescent="0.25">
      <c r="A96" s="6" t="s">
        <v>83</v>
      </c>
      <c r="B96" s="6">
        <v>75219</v>
      </c>
      <c r="E96" t="s">
        <v>303</v>
      </c>
      <c r="F96" t="s">
        <v>23</v>
      </c>
      <c r="G96">
        <v>16</v>
      </c>
      <c r="H96" t="s">
        <v>28</v>
      </c>
      <c r="I96" t="s">
        <v>31</v>
      </c>
      <c r="J96" t="s">
        <v>40</v>
      </c>
      <c r="K96" s="7">
        <v>44662</v>
      </c>
      <c r="L96" t="s">
        <v>20</v>
      </c>
      <c r="Q96" s="7">
        <v>44662</v>
      </c>
      <c r="R96" s="7">
        <f>IF(EDATE(April[[#This Row],[Closed Date]],1)=31,"",EDATE(April[[#This Row],[Closed Date]],1))</f>
        <v>44692</v>
      </c>
      <c r="S96" t="s">
        <v>20</v>
      </c>
    </row>
    <row r="97" spans="1:19" x14ac:dyDescent="0.25">
      <c r="A97" s="6" t="s">
        <v>72</v>
      </c>
      <c r="B97" s="6">
        <v>75212</v>
      </c>
      <c r="E97" t="s">
        <v>272</v>
      </c>
      <c r="F97" t="s">
        <v>23</v>
      </c>
      <c r="G97">
        <v>5</v>
      </c>
      <c r="H97" t="s">
        <v>28</v>
      </c>
      <c r="I97" t="s">
        <v>33</v>
      </c>
      <c r="J97" t="s">
        <v>38</v>
      </c>
      <c r="K97" s="7">
        <v>44662</v>
      </c>
      <c r="L97" t="s">
        <v>20</v>
      </c>
      <c r="M97">
        <v>36</v>
      </c>
      <c r="N97" t="s">
        <v>56</v>
      </c>
      <c r="O97">
        <v>16</v>
      </c>
      <c r="P97">
        <v>100</v>
      </c>
      <c r="Q97" s="7">
        <v>44667</v>
      </c>
      <c r="R97" s="7">
        <f>IF(EDATE(April[[#This Row],[Closed Date]],1)=31,"",EDATE(April[[#This Row],[Closed Date]],1))</f>
        <v>44697</v>
      </c>
      <c r="S97" t="s">
        <v>20</v>
      </c>
    </row>
    <row r="98" spans="1:19" x14ac:dyDescent="0.25">
      <c r="A98" s="6" t="s">
        <v>128</v>
      </c>
      <c r="B98" s="6">
        <v>75214</v>
      </c>
      <c r="E98" t="s">
        <v>277</v>
      </c>
      <c r="F98" t="s">
        <v>22</v>
      </c>
      <c r="G98">
        <v>5</v>
      </c>
      <c r="H98" t="s">
        <v>28</v>
      </c>
      <c r="I98" t="s">
        <v>33</v>
      </c>
      <c r="K98" s="7">
        <v>44662</v>
      </c>
      <c r="L98" t="s">
        <v>21</v>
      </c>
      <c r="M98">
        <v>12</v>
      </c>
      <c r="R98" s="7" t="str">
        <f>IF(EDATE(April[[#This Row],[Closed Date]],1)=31,"",EDATE(April[[#This Row],[Closed Date]],1))</f>
        <v/>
      </c>
    </row>
    <row r="99" spans="1:19" x14ac:dyDescent="0.25">
      <c r="A99" s="6" t="s">
        <v>224</v>
      </c>
      <c r="B99" s="6">
        <v>75215</v>
      </c>
      <c r="E99" t="s">
        <v>290</v>
      </c>
      <c r="F99" t="s">
        <v>22</v>
      </c>
      <c r="G99">
        <v>2</v>
      </c>
      <c r="H99" t="s">
        <v>30</v>
      </c>
      <c r="I99" t="s">
        <v>35</v>
      </c>
      <c r="K99" s="7">
        <v>44662</v>
      </c>
      <c r="L99" t="s">
        <v>21</v>
      </c>
      <c r="M99">
        <v>33</v>
      </c>
      <c r="R99" s="7" t="str">
        <f>IF(EDATE(April[[#This Row],[Closed Date]],1)=31,"",EDATE(April[[#This Row],[Closed Date]],1))</f>
        <v/>
      </c>
    </row>
    <row r="100" spans="1:19" x14ac:dyDescent="0.25">
      <c r="A100" s="6" t="s">
        <v>167</v>
      </c>
      <c r="B100" s="6">
        <v>75206</v>
      </c>
      <c r="E100" t="s">
        <v>269</v>
      </c>
      <c r="F100" t="s">
        <v>22</v>
      </c>
      <c r="G100">
        <v>9</v>
      </c>
      <c r="H100" t="s">
        <v>28</v>
      </c>
      <c r="I100" t="s">
        <v>53</v>
      </c>
      <c r="K100" s="7">
        <v>44662</v>
      </c>
      <c r="L100" t="s">
        <v>21</v>
      </c>
      <c r="M100">
        <v>15</v>
      </c>
      <c r="R100" s="7" t="str">
        <f>IF(EDATE(April[[#This Row],[Closed Date]],1)=31,"",EDATE(April[[#This Row],[Closed Date]],1))</f>
        <v/>
      </c>
    </row>
    <row r="101" spans="1:19" x14ac:dyDescent="0.25">
      <c r="A101" s="6" t="s">
        <v>163</v>
      </c>
      <c r="B101" s="6">
        <v>75287</v>
      </c>
      <c r="E101" t="s">
        <v>268</v>
      </c>
      <c r="F101" t="s">
        <v>22</v>
      </c>
      <c r="G101">
        <v>7</v>
      </c>
      <c r="H101" t="s">
        <v>30</v>
      </c>
      <c r="I101" t="s">
        <v>35</v>
      </c>
      <c r="K101" s="7">
        <v>44662</v>
      </c>
      <c r="L101" t="s">
        <v>20</v>
      </c>
      <c r="M101">
        <v>38</v>
      </c>
      <c r="N101" t="s">
        <v>48</v>
      </c>
      <c r="O101">
        <v>9</v>
      </c>
      <c r="P101">
        <v>350</v>
      </c>
      <c r="Q101" s="7">
        <v>44674</v>
      </c>
      <c r="R101" s="7">
        <f>IF(EDATE(April[[#This Row],[Closed Date]],1)=31,"",EDATE(April[[#This Row],[Closed Date]],1))</f>
        <v>44704</v>
      </c>
      <c r="S101" t="s">
        <v>20</v>
      </c>
    </row>
    <row r="102" spans="1:19" x14ac:dyDescent="0.25">
      <c r="A102" s="6" t="s">
        <v>183</v>
      </c>
      <c r="B102" s="6">
        <v>75040</v>
      </c>
      <c r="E102" t="s">
        <v>271</v>
      </c>
      <c r="F102" t="s">
        <v>22</v>
      </c>
      <c r="G102">
        <v>7</v>
      </c>
      <c r="H102" t="s">
        <v>32</v>
      </c>
      <c r="I102" t="s">
        <v>31</v>
      </c>
      <c r="J102" t="s">
        <v>52</v>
      </c>
      <c r="K102" s="7">
        <v>44663</v>
      </c>
      <c r="L102" t="s">
        <v>20</v>
      </c>
      <c r="N102" t="s">
        <v>47</v>
      </c>
      <c r="Q102" s="7">
        <v>44664</v>
      </c>
      <c r="R102" s="7">
        <f>IF(EDATE(April[[#This Row],[Closed Date]],1)=31,"",EDATE(April[[#This Row],[Closed Date]],1))</f>
        <v>44694</v>
      </c>
      <c r="S102" t="s">
        <v>21</v>
      </c>
    </row>
    <row r="103" spans="1:19" x14ac:dyDescent="0.25">
      <c r="A103" s="6" t="s">
        <v>94</v>
      </c>
      <c r="B103" s="6">
        <v>75216</v>
      </c>
      <c r="E103" t="s">
        <v>290</v>
      </c>
      <c r="F103" t="s">
        <v>22</v>
      </c>
      <c r="G103">
        <v>1</v>
      </c>
      <c r="H103" t="s">
        <v>28</v>
      </c>
      <c r="I103" t="s">
        <v>53</v>
      </c>
      <c r="J103" t="s">
        <v>41</v>
      </c>
      <c r="K103" s="7">
        <v>44663</v>
      </c>
      <c r="L103" t="s">
        <v>21</v>
      </c>
      <c r="M103">
        <v>23</v>
      </c>
      <c r="R103" s="7" t="str">
        <f>IF(EDATE(April[[#This Row],[Closed Date]],1)=31,"",EDATE(April[[#This Row],[Closed Date]],1))</f>
        <v/>
      </c>
    </row>
    <row r="104" spans="1:19" x14ac:dyDescent="0.25">
      <c r="A104" s="6" t="s">
        <v>262</v>
      </c>
      <c r="B104" s="6">
        <v>75249</v>
      </c>
      <c r="E104" t="s">
        <v>297</v>
      </c>
      <c r="F104" t="s">
        <v>23</v>
      </c>
      <c r="G104">
        <v>4</v>
      </c>
      <c r="H104" t="s">
        <v>29</v>
      </c>
      <c r="I104" t="s">
        <v>33</v>
      </c>
      <c r="J104" t="s">
        <v>44</v>
      </c>
      <c r="K104" s="7">
        <v>44663</v>
      </c>
      <c r="L104" t="s">
        <v>21</v>
      </c>
      <c r="M104">
        <v>29</v>
      </c>
      <c r="R104" s="7" t="str">
        <f>IF(EDATE(April[[#This Row],[Closed Date]],1)=31,"",EDATE(April[[#This Row],[Closed Date]],1))</f>
        <v/>
      </c>
    </row>
    <row r="105" spans="1:19" x14ac:dyDescent="0.25">
      <c r="A105" s="6" t="s">
        <v>78</v>
      </c>
      <c r="B105" s="6">
        <v>75220</v>
      </c>
      <c r="E105" t="s">
        <v>271</v>
      </c>
      <c r="F105" t="s">
        <v>23</v>
      </c>
      <c r="G105">
        <v>1</v>
      </c>
      <c r="H105" t="s">
        <v>28</v>
      </c>
      <c r="I105" t="s">
        <v>31</v>
      </c>
      <c r="J105" t="s">
        <v>36</v>
      </c>
      <c r="K105" s="7">
        <v>44663</v>
      </c>
      <c r="L105" t="s">
        <v>20</v>
      </c>
      <c r="Q105" s="7">
        <v>44663</v>
      </c>
      <c r="R105" s="7">
        <f>IF(EDATE(April[[#This Row],[Closed Date]],1)=31,"",EDATE(April[[#This Row],[Closed Date]],1))</f>
        <v>44693</v>
      </c>
      <c r="S105" t="s">
        <v>20</v>
      </c>
    </row>
    <row r="106" spans="1:19" x14ac:dyDescent="0.25">
      <c r="A106" s="6" t="s">
        <v>148</v>
      </c>
      <c r="B106" s="6">
        <v>75224</v>
      </c>
      <c r="E106" t="s">
        <v>277</v>
      </c>
      <c r="F106" t="s">
        <v>23</v>
      </c>
      <c r="G106">
        <v>4</v>
      </c>
      <c r="H106" t="s">
        <v>28</v>
      </c>
      <c r="I106" t="s">
        <v>31</v>
      </c>
      <c r="J106" t="s">
        <v>38</v>
      </c>
      <c r="K106" s="7">
        <v>44663</v>
      </c>
      <c r="L106" t="s">
        <v>20</v>
      </c>
      <c r="Q106" s="7">
        <v>44663</v>
      </c>
      <c r="R106" s="7">
        <f>IF(EDATE(April[[#This Row],[Closed Date]],1)=31,"",EDATE(April[[#This Row],[Closed Date]],1))</f>
        <v>44693</v>
      </c>
      <c r="S106" t="s">
        <v>20</v>
      </c>
    </row>
    <row r="107" spans="1:19" x14ac:dyDescent="0.25">
      <c r="A107" s="6" t="s">
        <v>72</v>
      </c>
      <c r="B107" s="6">
        <v>75212</v>
      </c>
      <c r="E107" t="s">
        <v>284</v>
      </c>
      <c r="F107" t="s">
        <v>22</v>
      </c>
      <c r="G107">
        <v>10</v>
      </c>
      <c r="H107" t="s">
        <v>29</v>
      </c>
      <c r="I107" t="s">
        <v>33</v>
      </c>
      <c r="K107" s="7">
        <v>44663</v>
      </c>
      <c r="L107" t="s">
        <v>21</v>
      </c>
      <c r="M107">
        <v>33</v>
      </c>
      <c r="R107" s="7" t="str">
        <f>IF(EDATE(April[[#This Row],[Closed Date]],1)=31,"",EDATE(April[[#This Row],[Closed Date]],1))</f>
        <v/>
      </c>
    </row>
    <row r="108" spans="1:19" x14ac:dyDescent="0.25">
      <c r="A108" s="6" t="s">
        <v>240</v>
      </c>
      <c r="B108" s="6">
        <v>75253</v>
      </c>
      <c r="E108" t="s">
        <v>274</v>
      </c>
      <c r="F108" t="s">
        <v>23</v>
      </c>
      <c r="G108">
        <v>2</v>
      </c>
      <c r="H108" t="s">
        <v>28</v>
      </c>
      <c r="I108" t="s">
        <v>53</v>
      </c>
      <c r="K108" s="7">
        <v>44663</v>
      </c>
      <c r="L108" t="s">
        <v>21</v>
      </c>
      <c r="M108">
        <v>25</v>
      </c>
      <c r="R108" s="7" t="str">
        <f>IF(EDATE(April[[#This Row],[Closed Date]],1)=31,"",EDATE(April[[#This Row],[Closed Date]],1))</f>
        <v/>
      </c>
    </row>
    <row r="109" spans="1:19" x14ac:dyDescent="0.25">
      <c r="A109" s="6" t="s">
        <v>150</v>
      </c>
      <c r="B109" s="6">
        <v>75212</v>
      </c>
      <c r="E109" t="s">
        <v>280</v>
      </c>
      <c r="F109" t="s">
        <v>22</v>
      </c>
      <c r="G109">
        <v>2</v>
      </c>
      <c r="H109" t="s">
        <v>28</v>
      </c>
      <c r="I109" t="s">
        <v>53</v>
      </c>
      <c r="K109" s="7">
        <v>44663</v>
      </c>
      <c r="L109" t="s">
        <v>21</v>
      </c>
      <c r="M109">
        <v>18</v>
      </c>
      <c r="R109" s="7" t="str">
        <f>IF(EDATE(April[[#This Row],[Closed Date]],1)=31,"",EDATE(April[[#This Row],[Closed Date]],1))</f>
        <v/>
      </c>
    </row>
    <row r="110" spans="1:19" x14ac:dyDescent="0.25">
      <c r="A110" s="6" t="s">
        <v>97</v>
      </c>
      <c r="B110" s="6">
        <v>75233</v>
      </c>
      <c r="E110" t="s">
        <v>276</v>
      </c>
      <c r="F110" t="s">
        <v>23</v>
      </c>
      <c r="G110">
        <v>13</v>
      </c>
      <c r="H110" t="s">
        <v>28</v>
      </c>
      <c r="I110" t="s">
        <v>31</v>
      </c>
      <c r="K110" s="7">
        <v>44663</v>
      </c>
      <c r="L110" t="s">
        <v>20</v>
      </c>
      <c r="Q110" s="7">
        <v>44663</v>
      </c>
      <c r="R110" s="7">
        <f>IF(EDATE(April[[#This Row],[Closed Date]],1)=31,"",EDATE(April[[#This Row],[Closed Date]],1))</f>
        <v>44693</v>
      </c>
      <c r="S110" t="s">
        <v>20</v>
      </c>
    </row>
    <row r="111" spans="1:19" x14ac:dyDescent="0.25">
      <c r="A111" s="6" t="s">
        <v>127</v>
      </c>
      <c r="B111" s="6">
        <v>75237</v>
      </c>
      <c r="E111" t="s">
        <v>267</v>
      </c>
      <c r="F111" t="s">
        <v>23</v>
      </c>
      <c r="G111">
        <v>0.75</v>
      </c>
      <c r="H111" t="s">
        <v>28</v>
      </c>
      <c r="I111" t="s">
        <v>31</v>
      </c>
      <c r="K111" s="7">
        <v>44663</v>
      </c>
      <c r="L111" t="s">
        <v>20</v>
      </c>
      <c r="Q111" s="7">
        <v>44663</v>
      </c>
      <c r="R111" s="7">
        <f>IF(EDATE(April[[#This Row],[Closed Date]],1)=31,"",EDATE(April[[#This Row],[Closed Date]],1))</f>
        <v>44693</v>
      </c>
      <c r="S111" t="s">
        <v>20</v>
      </c>
    </row>
    <row r="112" spans="1:19" x14ac:dyDescent="0.25">
      <c r="A112" s="6" t="s">
        <v>139</v>
      </c>
      <c r="B112" s="6">
        <v>75249</v>
      </c>
      <c r="E112" t="s">
        <v>288</v>
      </c>
      <c r="F112" t="s">
        <v>22</v>
      </c>
      <c r="G112">
        <v>7</v>
      </c>
      <c r="H112" t="s">
        <v>28</v>
      </c>
      <c r="I112" t="s">
        <v>31</v>
      </c>
      <c r="K112" s="7">
        <v>44663</v>
      </c>
      <c r="L112" t="s">
        <v>20</v>
      </c>
      <c r="Q112" s="7">
        <v>44663</v>
      </c>
      <c r="R112" s="7">
        <f>IF(EDATE(April[[#This Row],[Closed Date]],1)=31,"",EDATE(April[[#This Row],[Closed Date]],1))</f>
        <v>44693</v>
      </c>
      <c r="S112" t="s">
        <v>20</v>
      </c>
    </row>
    <row r="113" spans="1:19" x14ac:dyDescent="0.25">
      <c r="A113" s="6" t="s">
        <v>183</v>
      </c>
      <c r="B113" s="6">
        <v>75233</v>
      </c>
      <c r="E113" t="s">
        <v>281</v>
      </c>
      <c r="F113" t="s">
        <v>23</v>
      </c>
      <c r="G113">
        <v>6</v>
      </c>
      <c r="H113" t="s">
        <v>28</v>
      </c>
      <c r="I113" t="s">
        <v>31</v>
      </c>
      <c r="K113" s="7">
        <v>44663</v>
      </c>
      <c r="L113" t="s">
        <v>20</v>
      </c>
      <c r="Q113" s="7">
        <v>44663</v>
      </c>
      <c r="R113" s="7">
        <f>IF(EDATE(April[[#This Row],[Closed Date]],1)=31,"",EDATE(April[[#This Row],[Closed Date]],1))</f>
        <v>44693</v>
      </c>
      <c r="S113" t="s">
        <v>20</v>
      </c>
    </row>
    <row r="114" spans="1:19" x14ac:dyDescent="0.25">
      <c r="A114" s="6" t="s">
        <v>139</v>
      </c>
      <c r="B114" s="6">
        <v>75223</v>
      </c>
      <c r="E114" t="s">
        <v>282</v>
      </c>
      <c r="F114" t="s">
        <v>22</v>
      </c>
      <c r="G114">
        <v>1</v>
      </c>
      <c r="H114" t="s">
        <v>28</v>
      </c>
      <c r="I114" t="s">
        <v>33</v>
      </c>
      <c r="J114" t="s">
        <v>42</v>
      </c>
      <c r="K114" s="7">
        <v>44664</v>
      </c>
      <c r="L114" t="s">
        <v>20</v>
      </c>
      <c r="M114">
        <v>30</v>
      </c>
      <c r="N114" t="s">
        <v>45</v>
      </c>
      <c r="O114">
        <v>17</v>
      </c>
      <c r="P114">
        <v>250</v>
      </c>
      <c r="Q114" s="7">
        <v>44670</v>
      </c>
      <c r="R114" s="7">
        <f>IF(EDATE(April[[#This Row],[Closed Date]],1)=31,"",EDATE(April[[#This Row],[Closed Date]],1))</f>
        <v>44700</v>
      </c>
      <c r="S114" t="s">
        <v>20</v>
      </c>
    </row>
    <row r="115" spans="1:19" x14ac:dyDescent="0.25">
      <c r="A115" s="6" t="s">
        <v>179</v>
      </c>
      <c r="B115" s="6">
        <v>75220</v>
      </c>
      <c r="E115" t="s">
        <v>272</v>
      </c>
      <c r="F115" t="s">
        <v>22</v>
      </c>
      <c r="G115">
        <v>7</v>
      </c>
      <c r="H115" t="s">
        <v>28</v>
      </c>
      <c r="I115" t="s">
        <v>33</v>
      </c>
      <c r="J115" t="s">
        <v>40</v>
      </c>
      <c r="K115" s="7">
        <v>44664</v>
      </c>
      <c r="L115" t="s">
        <v>21</v>
      </c>
      <c r="M115">
        <v>16</v>
      </c>
      <c r="R115" s="7" t="str">
        <f>IF(EDATE(April[[#This Row],[Closed Date]],1)=31,"",EDATE(April[[#This Row],[Closed Date]],1))</f>
        <v/>
      </c>
    </row>
    <row r="116" spans="1:19" x14ac:dyDescent="0.25">
      <c r="A116" s="6" t="s">
        <v>235</v>
      </c>
      <c r="B116" s="6">
        <v>75201</v>
      </c>
      <c r="E116" t="s">
        <v>285</v>
      </c>
      <c r="F116" t="s">
        <v>23</v>
      </c>
      <c r="G116">
        <v>6</v>
      </c>
      <c r="H116" t="s">
        <v>28</v>
      </c>
      <c r="I116" t="s">
        <v>31</v>
      </c>
      <c r="J116" t="s">
        <v>40</v>
      </c>
      <c r="K116" s="7">
        <v>44664</v>
      </c>
      <c r="L116" t="s">
        <v>20</v>
      </c>
      <c r="Q116" s="7">
        <v>44664</v>
      </c>
      <c r="R116" s="7">
        <f>IF(EDATE(April[[#This Row],[Closed Date]],1)=31,"",EDATE(April[[#This Row],[Closed Date]],1))</f>
        <v>44694</v>
      </c>
      <c r="S116" t="s">
        <v>20</v>
      </c>
    </row>
    <row r="117" spans="1:19" x14ac:dyDescent="0.25">
      <c r="A117" s="6" t="s">
        <v>105</v>
      </c>
      <c r="B117" s="6">
        <v>75220</v>
      </c>
      <c r="E117" t="s">
        <v>315</v>
      </c>
      <c r="F117" t="s">
        <v>23</v>
      </c>
      <c r="G117">
        <v>1</v>
      </c>
      <c r="H117" t="s">
        <v>29</v>
      </c>
      <c r="I117" t="s">
        <v>31</v>
      </c>
      <c r="J117" t="s">
        <v>43</v>
      </c>
      <c r="K117" s="7">
        <v>44664</v>
      </c>
      <c r="L117" t="s">
        <v>20</v>
      </c>
      <c r="Q117" s="7">
        <v>44664</v>
      </c>
      <c r="R117" s="7">
        <f>IF(EDATE(April[[#This Row],[Closed Date]],1)=31,"",EDATE(April[[#This Row],[Closed Date]],1))</f>
        <v>44694</v>
      </c>
      <c r="S117" t="s">
        <v>20</v>
      </c>
    </row>
    <row r="118" spans="1:19" x14ac:dyDescent="0.25">
      <c r="A118" s="6" t="s">
        <v>102</v>
      </c>
      <c r="B118" s="6">
        <v>75241</v>
      </c>
      <c r="E118" t="s">
        <v>268</v>
      </c>
      <c r="F118" t="s">
        <v>22</v>
      </c>
      <c r="G118">
        <v>6</v>
      </c>
      <c r="H118" t="s">
        <v>28</v>
      </c>
      <c r="I118" t="s">
        <v>33</v>
      </c>
      <c r="J118" t="s">
        <v>36</v>
      </c>
      <c r="K118" s="7">
        <v>44664</v>
      </c>
      <c r="L118" t="s">
        <v>21</v>
      </c>
      <c r="M118">
        <v>10</v>
      </c>
      <c r="R118" s="7" t="str">
        <f>IF(EDATE(April[[#This Row],[Closed Date]],1)=31,"",EDATE(April[[#This Row],[Closed Date]],1))</f>
        <v/>
      </c>
    </row>
    <row r="119" spans="1:19" x14ac:dyDescent="0.25">
      <c r="A119" s="6" t="s">
        <v>229</v>
      </c>
      <c r="B119" s="13">
        <v>75235</v>
      </c>
      <c r="E119" t="s">
        <v>268</v>
      </c>
      <c r="F119" t="s">
        <v>23</v>
      </c>
      <c r="G119">
        <v>5</v>
      </c>
      <c r="H119" t="s">
        <v>28</v>
      </c>
      <c r="I119" t="s">
        <v>53</v>
      </c>
      <c r="J119" t="s">
        <v>36</v>
      </c>
      <c r="K119" s="7">
        <v>44664</v>
      </c>
      <c r="L119" t="s">
        <v>21</v>
      </c>
      <c r="M119">
        <v>13</v>
      </c>
      <c r="R119" s="7" t="str">
        <f>IF(EDATE(April[[#This Row],[Closed Date]],1)=31,"",EDATE(April[[#This Row],[Closed Date]],1))</f>
        <v/>
      </c>
    </row>
    <row r="120" spans="1:19" x14ac:dyDescent="0.25">
      <c r="A120" s="6" t="s">
        <v>104</v>
      </c>
      <c r="B120" s="6">
        <v>75229</v>
      </c>
      <c r="E120" t="s">
        <v>287</v>
      </c>
      <c r="F120" t="s">
        <v>22</v>
      </c>
      <c r="G120">
        <v>8</v>
      </c>
      <c r="H120" t="s">
        <v>28</v>
      </c>
      <c r="I120" t="s">
        <v>33</v>
      </c>
      <c r="J120" t="s">
        <v>38</v>
      </c>
      <c r="K120" s="7">
        <v>44664</v>
      </c>
      <c r="L120" t="s">
        <v>21</v>
      </c>
      <c r="M120">
        <v>21</v>
      </c>
      <c r="R120" s="7" t="str">
        <f>IF(EDATE(April[[#This Row],[Closed Date]],1)=31,"",EDATE(April[[#This Row],[Closed Date]],1))</f>
        <v/>
      </c>
    </row>
    <row r="121" spans="1:19" x14ac:dyDescent="0.25">
      <c r="A121" s="6" t="s">
        <v>132</v>
      </c>
      <c r="B121" s="6">
        <v>75287</v>
      </c>
      <c r="E121" t="s">
        <v>296</v>
      </c>
      <c r="F121" t="s">
        <v>23</v>
      </c>
      <c r="G121">
        <v>3</v>
      </c>
      <c r="H121" t="s">
        <v>28</v>
      </c>
      <c r="I121" t="s">
        <v>33</v>
      </c>
      <c r="J121" t="s">
        <v>38</v>
      </c>
      <c r="K121" s="7">
        <v>44664</v>
      </c>
      <c r="L121" t="s">
        <v>21</v>
      </c>
      <c r="M121">
        <v>18</v>
      </c>
      <c r="R121" s="7" t="str">
        <f>IF(EDATE(April[[#This Row],[Closed Date]],1)=31,"",EDATE(April[[#This Row],[Closed Date]],1))</f>
        <v/>
      </c>
    </row>
    <row r="122" spans="1:19" x14ac:dyDescent="0.25">
      <c r="A122" s="6" t="s">
        <v>97</v>
      </c>
      <c r="B122" s="6">
        <v>75214</v>
      </c>
      <c r="E122" t="s">
        <v>278</v>
      </c>
      <c r="F122" t="s">
        <v>22</v>
      </c>
      <c r="G122">
        <v>6</v>
      </c>
      <c r="H122" t="s">
        <v>28</v>
      </c>
      <c r="I122" t="s">
        <v>33</v>
      </c>
      <c r="K122" s="7">
        <v>44664</v>
      </c>
      <c r="L122" t="s">
        <v>21</v>
      </c>
      <c r="M122">
        <v>22</v>
      </c>
      <c r="R122" s="7" t="str">
        <f>IF(EDATE(April[[#This Row],[Closed Date]],1)=31,"",EDATE(April[[#This Row],[Closed Date]],1))</f>
        <v/>
      </c>
    </row>
    <row r="123" spans="1:19" x14ac:dyDescent="0.25">
      <c r="A123" s="6" t="s">
        <v>62</v>
      </c>
      <c r="B123" s="6">
        <v>75201</v>
      </c>
      <c r="E123" t="s">
        <v>277</v>
      </c>
      <c r="F123" t="s">
        <v>22</v>
      </c>
      <c r="G123">
        <v>1</v>
      </c>
      <c r="H123" t="s">
        <v>28</v>
      </c>
      <c r="I123" t="s">
        <v>53</v>
      </c>
      <c r="K123" s="7">
        <v>44664</v>
      </c>
      <c r="L123" t="s">
        <v>21</v>
      </c>
      <c r="M123">
        <v>28</v>
      </c>
      <c r="R123" s="7" t="str">
        <f>IF(EDATE(April[[#This Row],[Closed Date]],1)=31,"",EDATE(April[[#This Row],[Closed Date]],1))</f>
        <v/>
      </c>
    </row>
    <row r="124" spans="1:19" x14ac:dyDescent="0.25">
      <c r="A124" s="6" t="s">
        <v>165</v>
      </c>
      <c r="B124" s="6">
        <v>75235</v>
      </c>
      <c r="E124" t="s">
        <v>283</v>
      </c>
      <c r="F124" t="s">
        <v>23</v>
      </c>
      <c r="G124">
        <v>6</v>
      </c>
      <c r="H124" t="s">
        <v>28</v>
      </c>
      <c r="I124" t="s">
        <v>53</v>
      </c>
      <c r="K124" s="7">
        <v>44664</v>
      </c>
      <c r="L124" t="s">
        <v>21</v>
      </c>
      <c r="M124">
        <v>19</v>
      </c>
      <c r="R124" s="7" t="str">
        <f>IF(EDATE(April[[#This Row],[Closed Date]],1)=31,"",EDATE(April[[#This Row],[Closed Date]],1))</f>
        <v/>
      </c>
    </row>
    <row r="125" spans="1:19" x14ac:dyDescent="0.25">
      <c r="A125" s="6" t="s">
        <v>98</v>
      </c>
      <c r="B125" s="6">
        <v>75232</v>
      </c>
      <c r="E125" t="s">
        <v>278</v>
      </c>
      <c r="F125" t="s">
        <v>22</v>
      </c>
      <c r="G125">
        <v>8</v>
      </c>
      <c r="H125" t="s">
        <v>30</v>
      </c>
      <c r="I125" t="s">
        <v>31</v>
      </c>
      <c r="K125" s="7">
        <v>44664</v>
      </c>
      <c r="L125" t="s">
        <v>20</v>
      </c>
      <c r="Q125" s="7">
        <v>44664</v>
      </c>
      <c r="R125" s="7">
        <f>IF(EDATE(April[[#This Row],[Closed Date]],1)=31,"",EDATE(April[[#This Row],[Closed Date]],1))</f>
        <v>44694</v>
      </c>
      <c r="S125" t="s">
        <v>20</v>
      </c>
    </row>
    <row r="126" spans="1:19" x14ac:dyDescent="0.25">
      <c r="A126" s="6" t="s">
        <v>227</v>
      </c>
      <c r="B126" s="6">
        <v>75220</v>
      </c>
      <c r="E126" t="s">
        <v>313</v>
      </c>
      <c r="F126" t="s">
        <v>22</v>
      </c>
      <c r="G126">
        <v>3</v>
      </c>
      <c r="H126" t="s">
        <v>28</v>
      </c>
      <c r="I126" t="s">
        <v>33</v>
      </c>
      <c r="J126" t="s">
        <v>42</v>
      </c>
      <c r="K126" s="7">
        <v>44665</v>
      </c>
      <c r="L126" t="s">
        <v>20</v>
      </c>
      <c r="M126">
        <v>26</v>
      </c>
      <c r="N126" t="s">
        <v>46</v>
      </c>
      <c r="O126">
        <v>15</v>
      </c>
      <c r="P126">
        <v>350</v>
      </c>
      <c r="Q126" s="7">
        <v>44673</v>
      </c>
      <c r="R126" s="7">
        <f>IF(EDATE(April[[#This Row],[Closed Date]],1)=31,"",EDATE(April[[#This Row],[Closed Date]],1))</f>
        <v>44703</v>
      </c>
      <c r="S126" t="s">
        <v>20</v>
      </c>
    </row>
    <row r="127" spans="1:19" x14ac:dyDescent="0.25">
      <c r="A127" s="6" t="s">
        <v>251</v>
      </c>
      <c r="B127" s="6">
        <v>75211</v>
      </c>
      <c r="E127" t="s">
        <v>275</v>
      </c>
      <c r="F127" t="s">
        <v>23</v>
      </c>
      <c r="G127">
        <v>5</v>
      </c>
      <c r="H127" t="s">
        <v>28</v>
      </c>
      <c r="I127" t="s">
        <v>53</v>
      </c>
      <c r="J127" t="s">
        <v>42</v>
      </c>
      <c r="K127" s="7">
        <v>44665</v>
      </c>
      <c r="L127" t="s">
        <v>20</v>
      </c>
      <c r="M127">
        <v>31</v>
      </c>
      <c r="N127" t="s">
        <v>54</v>
      </c>
      <c r="O127">
        <v>40</v>
      </c>
      <c r="P127">
        <v>45</v>
      </c>
      <c r="Q127" s="7">
        <v>44671</v>
      </c>
      <c r="R127" s="7">
        <f>IF(EDATE(April[[#This Row],[Closed Date]],1)=31,"",EDATE(April[[#This Row],[Closed Date]],1))</f>
        <v>44701</v>
      </c>
      <c r="S127" t="s">
        <v>20</v>
      </c>
    </row>
    <row r="128" spans="1:19" x14ac:dyDescent="0.25">
      <c r="A128" s="13" t="s">
        <v>107</v>
      </c>
      <c r="B128" s="6">
        <v>75229</v>
      </c>
      <c r="E128" t="s">
        <v>318</v>
      </c>
      <c r="F128" t="s">
        <v>23</v>
      </c>
      <c r="G128">
        <v>3</v>
      </c>
      <c r="H128" t="s">
        <v>28</v>
      </c>
      <c r="I128" t="s">
        <v>33</v>
      </c>
      <c r="J128" t="s">
        <v>39</v>
      </c>
      <c r="K128" s="7">
        <v>44665</v>
      </c>
      <c r="L128" t="s">
        <v>21</v>
      </c>
      <c r="M128">
        <v>13</v>
      </c>
      <c r="R128" s="7" t="str">
        <f>IF(EDATE(April[[#This Row],[Closed Date]],1)=31,"",EDATE(April[[#This Row],[Closed Date]],1))</f>
        <v/>
      </c>
    </row>
    <row r="129" spans="1:19" x14ac:dyDescent="0.25">
      <c r="A129" s="13" t="s">
        <v>193</v>
      </c>
      <c r="B129" s="6">
        <v>75217</v>
      </c>
      <c r="E129" t="s">
        <v>284</v>
      </c>
      <c r="F129" t="s">
        <v>23</v>
      </c>
      <c r="G129">
        <v>13</v>
      </c>
      <c r="H129" t="s">
        <v>28</v>
      </c>
      <c r="I129" t="s">
        <v>33</v>
      </c>
      <c r="J129" t="s">
        <v>36</v>
      </c>
      <c r="K129" s="7">
        <v>44665</v>
      </c>
      <c r="L129" t="s">
        <v>21</v>
      </c>
      <c r="M129">
        <v>20</v>
      </c>
      <c r="R129" s="7" t="str">
        <f>IF(EDATE(April[[#This Row],[Closed Date]],1)=31,"",EDATE(April[[#This Row],[Closed Date]],1))</f>
        <v/>
      </c>
    </row>
    <row r="130" spans="1:19" x14ac:dyDescent="0.25">
      <c r="A130" t="s">
        <v>261</v>
      </c>
      <c r="B130" s="6">
        <v>75224</v>
      </c>
      <c r="E130" t="s">
        <v>319</v>
      </c>
      <c r="F130" t="s">
        <v>23</v>
      </c>
      <c r="G130">
        <v>5</v>
      </c>
      <c r="H130" t="s">
        <v>28</v>
      </c>
      <c r="I130" t="s">
        <v>33</v>
      </c>
      <c r="K130" s="7">
        <v>44665</v>
      </c>
      <c r="L130" t="s">
        <v>21</v>
      </c>
      <c r="M130">
        <v>19</v>
      </c>
      <c r="R130" s="7" t="str">
        <f>IF(EDATE(April[[#This Row],[Closed Date]],1)=31,"",EDATE(April[[#This Row],[Closed Date]],1))</f>
        <v/>
      </c>
    </row>
    <row r="131" spans="1:19" x14ac:dyDescent="0.25">
      <c r="A131" t="s">
        <v>84</v>
      </c>
      <c r="B131" s="6">
        <v>75287</v>
      </c>
      <c r="E131" t="s">
        <v>267</v>
      </c>
      <c r="F131" t="s">
        <v>23</v>
      </c>
      <c r="G131">
        <v>11</v>
      </c>
      <c r="H131" t="s">
        <v>28</v>
      </c>
      <c r="I131" t="s">
        <v>33</v>
      </c>
      <c r="K131" s="7">
        <v>44665</v>
      </c>
      <c r="L131" t="s">
        <v>21</v>
      </c>
      <c r="M131">
        <v>15</v>
      </c>
      <c r="R131" s="7" t="str">
        <f>IF(EDATE(April[[#This Row],[Closed Date]],1)=31,"",EDATE(April[[#This Row],[Closed Date]],1))</f>
        <v/>
      </c>
    </row>
    <row r="132" spans="1:19" x14ac:dyDescent="0.25">
      <c r="A132" t="s">
        <v>148</v>
      </c>
      <c r="B132" s="6">
        <v>75240</v>
      </c>
      <c r="E132" t="s">
        <v>266</v>
      </c>
      <c r="F132" t="s">
        <v>22</v>
      </c>
      <c r="G132">
        <v>10</v>
      </c>
      <c r="H132" t="s">
        <v>28</v>
      </c>
      <c r="I132" t="s">
        <v>33</v>
      </c>
      <c r="K132" s="7">
        <v>44665</v>
      </c>
      <c r="L132" t="s">
        <v>21</v>
      </c>
      <c r="M132">
        <v>22</v>
      </c>
      <c r="R132" s="7" t="str">
        <f>IF(EDATE(April[[#This Row],[Closed Date]],1)=31,"",EDATE(April[[#This Row],[Closed Date]],1))</f>
        <v/>
      </c>
    </row>
    <row r="133" spans="1:19" x14ac:dyDescent="0.25">
      <c r="A133" t="s">
        <v>182</v>
      </c>
      <c r="B133" s="6">
        <v>75220</v>
      </c>
      <c r="E133" t="s">
        <v>282</v>
      </c>
      <c r="F133" t="s">
        <v>22</v>
      </c>
      <c r="G133">
        <v>5</v>
      </c>
      <c r="H133" t="s">
        <v>28</v>
      </c>
      <c r="I133" t="s">
        <v>33</v>
      </c>
      <c r="K133" s="7">
        <v>44665</v>
      </c>
      <c r="L133" t="s">
        <v>21</v>
      </c>
      <c r="M133">
        <v>17</v>
      </c>
      <c r="R133" s="7" t="str">
        <f>IF(EDATE(April[[#This Row],[Closed Date]],1)=31,"",EDATE(April[[#This Row],[Closed Date]],1))</f>
        <v/>
      </c>
    </row>
    <row r="134" spans="1:19" x14ac:dyDescent="0.25">
      <c r="A134" t="s">
        <v>98</v>
      </c>
      <c r="B134" s="6">
        <v>75201</v>
      </c>
      <c r="E134" t="s">
        <v>310</v>
      </c>
      <c r="F134" t="s">
        <v>23</v>
      </c>
      <c r="G134">
        <v>3</v>
      </c>
      <c r="H134" t="s">
        <v>32</v>
      </c>
      <c r="I134" t="s">
        <v>31</v>
      </c>
      <c r="J134" t="s">
        <v>52</v>
      </c>
      <c r="K134" s="7">
        <v>44666</v>
      </c>
      <c r="L134" t="s">
        <v>20</v>
      </c>
      <c r="N134" t="s">
        <v>47</v>
      </c>
      <c r="Q134" s="7">
        <v>44666</v>
      </c>
      <c r="R134" s="7">
        <f>IF(EDATE(April[[#This Row],[Closed Date]],1)=31,"",EDATE(April[[#This Row],[Closed Date]],1))</f>
        <v>44696</v>
      </c>
      <c r="S134" t="s">
        <v>20</v>
      </c>
    </row>
    <row r="135" spans="1:19" x14ac:dyDescent="0.25">
      <c r="A135" s="13" t="s">
        <v>261</v>
      </c>
      <c r="B135" s="6">
        <v>75246</v>
      </c>
      <c r="E135" t="s">
        <v>319</v>
      </c>
      <c r="F135" t="s">
        <v>23</v>
      </c>
      <c r="G135">
        <v>9</v>
      </c>
      <c r="H135" t="s">
        <v>28</v>
      </c>
      <c r="I135" t="s">
        <v>33</v>
      </c>
      <c r="J135" t="s">
        <v>40</v>
      </c>
      <c r="K135" s="7">
        <v>44666</v>
      </c>
      <c r="L135" t="s">
        <v>20</v>
      </c>
      <c r="M135">
        <v>31</v>
      </c>
      <c r="N135" t="s">
        <v>56</v>
      </c>
      <c r="O135">
        <v>15</v>
      </c>
      <c r="P135">
        <v>500</v>
      </c>
      <c r="Q135" s="7">
        <v>44673</v>
      </c>
      <c r="R135" s="7">
        <f>IF(EDATE(April[[#This Row],[Closed Date]],1)=31,"",EDATE(April[[#This Row],[Closed Date]],1))</f>
        <v>44703</v>
      </c>
      <c r="S135" t="s">
        <v>20</v>
      </c>
    </row>
    <row r="136" spans="1:19" x14ac:dyDescent="0.25">
      <c r="A136" s="13" t="s">
        <v>116</v>
      </c>
      <c r="B136" s="6">
        <v>75237</v>
      </c>
      <c r="E136" t="s">
        <v>271</v>
      </c>
      <c r="F136" t="s">
        <v>22</v>
      </c>
      <c r="G136">
        <v>0.25</v>
      </c>
      <c r="H136" t="s">
        <v>28</v>
      </c>
      <c r="I136" t="s">
        <v>31</v>
      </c>
      <c r="J136" t="s">
        <v>40</v>
      </c>
      <c r="K136" s="7">
        <v>44666</v>
      </c>
      <c r="L136" t="s">
        <v>20</v>
      </c>
      <c r="Q136" s="7">
        <v>44666</v>
      </c>
      <c r="R136" s="7">
        <f>IF(EDATE(April[[#This Row],[Closed Date]],1)=31,"",EDATE(April[[#This Row],[Closed Date]],1))</f>
        <v>44696</v>
      </c>
      <c r="S136" t="s">
        <v>20</v>
      </c>
    </row>
    <row r="137" spans="1:19" x14ac:dyDescent="0.25">
      <c r="A137" s="13" t="s">
        <v>65</v>
      </c>
      <c r="B137" s="6">
        <v>75226</v>
      </c>
      <c r="E137" t="s">
        <v>284</v>
      </c>
      <c r="F137" t="s">
        <v>22</v>
      </c>
      <c r="G137">
        <v>4</v>
      </c>
      <c r="H137" t="s">
        <v>28</v>
      </c>
      <c r="I137" t="s">
        <v>33</v>
      </c>
      <c r="J137" t="s">
        <v>36</v>
      </c>
      <c r="K137" s="7">
        <v>44666</v>
      </c>
      <c r="L137" t="s">
        <v>20</v>
      </c>
      <c r="M137">
        <v>35</v>
      </c>
      <c r="N137" t="s">
        <v>55</v>
      </c>
      <c r="O137">
        <v>33</v>
      </c>
      <c r="P137">
        <v>125</v>
      </c>
      <c r="Q137" s="7">
        <v>44672</v>
      </c>
      <c r="R137" s="7">
        <f>IF(EDATE(April[[#This Row],[Closed Date]],1)=31,"",EDATE(April[[#This Row],[Closed Date]],1))</f>
        <v>44702</v>
      </c>
      <c r="S137" t="s">
        <v>20</v>
      </c>
    </row>
    <row r="138" spans="1:19" x14ac:dyDescent="0.25">
      <c r="A138" s="13" t="s">
        <v>257</v>
      </c>
      <c r="B138" s="6">
        <v>75240</v>
      </c>
      <c r="E138" t="s">
        <v>316</v>
      </c>
      <c r="F138" t="s">
        <v>23</v>
      </c>
      <c r="G138">
        <v>5</v>
      </c>
      <c r="H138" t="s">
        <v>28</v>
      </c>
      <c r="I138" t="s">
        <v>31</v>
      </c>
      <c r="J138" t="s">
        <v>36</v>
      </c>
      <c r="K138" s="7">
        <v>44666</v>
      </c>
      <c r="L138" t="s">
        <v>20</v>
      </c>
      <c r="Q138" s="7">
        <v>44666</v>
      </c>
      <c r="R138" s="7">
        <f>IF(EDATE(April[[#This Row],[Closed Date]],1)=31,"",EDATE(April[[#This Row],[Closed Date]],1))</f>
        <v>44696</v>
      </c>
      <c r="S138" t="s">
        <v>20</v>
      </c>
    </row>
    <row r="139" spans="1:19" x14ac:dyDescent="0.25">
      <c r="A139" t="s">
        <v>64</v>
      </c>
      <c r="B139" s="6">
        <v>75209</v>
      </c>
      <c r="E139" t="s">
        <v>290</v>
      </c>
      <c r="F139" t="s">
        <v>22</v>
      </c>
      <c r="G139">
        <v>8</v>
      </c>
      <c r="H139" t="s">
        <v>28</v>
      </c>
      <c r="I139" t="s">
        <v>31</v>
      </c>
      <c r="J139" t="s">
        <v>38</v>
      </c>
      <c r="K139" s="7">
        <v>44666</v>
      </c>
      <c r="L139" t="s">
        <v>20</v>
      </c>
      <c r="Q139" s="7">
        <v>44666</v>
      </c>
      <c r="R139" s="7">
        <f>IF(EDATE(April[[#This Row],[Closed Date]],1)=31,"",EDATE(April[[#This Row],[Closed Date]],1))</f>
        <v>44696</v>
      </c>
      <c r="S139" t="s">
        <v>20</v>
      </c>
    </row>
    <row r="140" spans="1:19" x14ac:dyDescent="0.25">
      <c r="A140" t="s">
        <v>235</v>
      </c>
      <c r="B140" s="6">
        <v>75229</v>
      </c>
      <c r="E140" t="s">
        <v>308</v>
      </c>
      <c r="F140" t="s">
        <v>22</v>
      </c>
      <c r="G140">
        <v>10</v>
      </c>
      <c r="H140" t="s">
        <v>28</v>
      </c>
      <c r="I140" t="s">
        <v>31</v>
      </c>
      <c r="J140" t="s">
        <v>38</v>
      </c>
      <c r="K140" s="7">
        <v>44666</v>
      </c>
      <c r="L140" t="s">
        <v>20</v>
      </c>
      <c r="Q140" s="7">
        <v>44666</v>
      </c>
      <c r="R140" s="7">
        <f>IF(EDATE(April[[#This Row],[Closed Date]],1)=31,"",EDATE(April[[#This Row],[Closed Date]],1))</f>
        <v>44696</v>
      </c>
      <c r="S140" t="s">
        <v>20</v>
      </c>
    </row>
    <row r="141" spans="1:19" x14ac:dyDescent="0.25">
      <c r="A141" t="s">
        <v>118</v>
      </c>
      <c r="B141" s="6">
        <v>75240</v>
      </c>
      <c r="E141" t="s">
        <v>270</v>
      </c>
      <c r="F141" t="s">
        <v>23</v>
      </c>
      <c r="G141">
        <v>3</v>
      </c>
      <c r="H141" t="s">
        <v>32</v>
      </c>
      <c r="I141" t="s">
        <v>34</v>
      </c>
      <c r="K141" s="7">
        <v>44666</v>
      </c>
      <c r="L141" t="s">
        <v>21</v>
      </c>
      <c r="R141" s="7" t="str">
        <f>IF(EDATE(April[[#This Row],[Closed Date]],1)=31,"",EDATE(April[[#This Row],[Closed Date]],1))</f>
        <v/>
      </c>
    </row>
    <row r="142" spans="1:19" x14ac:dyDescent="0.25">
      <c r="A142" t="s">
        <v>230</v>
      </c>
      <c r="B142" s="6">
        <v>75240</v>
      </c>
      <c r="E142" t="s">
        <v>276</v>
      </c>
      <c r="F142" t="s">
        <v>23</v>
      </c>
      <c r="G142">
        <v>4</v>
      </c>
      <c r="H142" t="s">
        <v>30</v>
      </c>
      <c r="I142" t="s">
        <v>34</v>
      </c>
      <c r="K142" s="7">
        <v>44666</v>
      </c>
      <c r="L142" t="s">
        <v>21</v>
      </c>
      <c r="R142" s="7" t="str">
        <f>IF(EDATE(April[[#This Row],[Closed Date]],1)=31,"",EDATE(April[[#This Row],[Closed Date]],1))</f>
        <v/>
      </c>
    </row>
    <row r="143" spans="1:19" x14ac:dyDescent="0.25">
      <c r="A143" t="s">
        <v>83</v>
      </c>
      <c r="B143" s="6">
        <v>75201</v>
      </c>
      <c r="E143" t="s">
        <v>281</v>
      </c>
      <c r="F143" t="s">
        <v>22</v>
      </c>
      <c r="G143">
        <v>3</v>
      </c>
      <c r="H143" t="s">
        <v>28</v>
      </c>
      <c r="I143" t="s">
        <v>53</v>
      </c>
      <c r="K143" s="7">
        <v>44666</v>
      </c>
      <c r="L143" t="s">
        <v>21</v>
      </c>
      <c r="M143">
        <v>21</v>
      </c>
      <c r="R143" s="7" t="str">
        <f>IF(EDATE(April[[#This Row],[Closed Date]],1)=31,"",EDATE(April[[#This Row],[Closed Date]],1))</f>
        <v/>
      </c>
    </row>
    <row r="144" spans="1:19" x14ac:dyDescent="0.25">
      <c r="A144" t="s">
        <v>119</v>
      </c>
      <c r="B144" s="6">
        <v>75201</v>
      </c>
      <c r="E144" t="s">
        <v>305</v>
      </c>
      <c r="F144" t="s">
        <v>23</v>
      </c>
      <c r="G144">
        <v>7</v>
      </c>
      <c r="H144" t="s">
        <v>28</v>
      </c>
      <c r="I144" t="s">
        <v>31</v>
      </c>
      <c r="K144" s="7">
        <v>44666</v>
      </c>
      <c r="L144" t="s">
        <v>20</v>
      </c>
      <c r="Q144" s="7">
        <v>44666</v>
      </c>
      <c r="R144" s="7">
        <f>IF(EDATE(April[[#This Row],[Closed Date]],1)=31,"",EDATE(April[[#This Row],[Closed Date]],1))</f>
        <v>44696</v>
      </c>
      <c r="S144" t="s">
        <v>20</v>
      </c>
    </row>
    <row r="145" spans="1:19" x14ac:dyDescent="0.25">
      <c r="A145" t="s">
        <v>157</v>
      </c>
      <c r="B145" s="6">
        <v>75218</v>
      </c>
      <c r="E145" t="s">
        <v>267</v>
      </c>
      <c r="F145" t="s">
        <v>23</v>
      </c>
      <c r="G145">
        <v>4</v>
      </c>
      <c r="H145" t="s">
        <v>28</v>
      </c>
      <c r="I145" t="s">
        <v>31</v>
      </c>
      <c r="K145" s="7">
        <v>44666</v>
      </c>
      <c r="L145" t="s">
        <v>20</v>
      </c>
      <c r="Q145" s="7">
        <v>44666</v>
      </c>
      <c r="R145" s="7">
        <f>IF(EDATE(April[[#This Row],[Closed Date]],1)=31,"",EDATE(April[[#This Row],[Closed Date]],1))</f>
        <v>44696</v>
      </c>
      <c r="S145" t="s">
        <v>20</v>
      </c>
    </row>
    <row r="146" spans="1:19" x14ac:dyDescent="0.25">
      <c r="A146" t="s">
        <v>155</v>
      </c>
      <c r="B146" s="6">
        <v>75201</v>
      </c>
      <c r="E146" t="s">
        <v>292</v>
      </c>
      <c r="F146" t="s">
        <v>22</v>
      </c>
      <c r="H146" t="s">
        <v>28</v>
      </c>
      <c r="I146" t="s">
        <v>31</v>
      </c>
      <c r="J146" t="s">
        <v>41</v>
      </c>
      <c r="K146" s="7">
        <v>44667</v>
      </c>
      <c r="L146" t="s">
        <v>20</v>
      </c>
      <c r="Q146" s="7">
        <v>44667</v>
      </c>
      <c r="R146" s="7">
        <f>IF(EDATE(April[[#This Row],[Closed Date]],1)=31,"",EDATE(April[[#This Row],[Closed Date]],1))</f>
        <v>44697</v>
      </c>
      <c r="S146" t="s">
        <v>20</v>
      </c>
    </row>
    <row r="147" spans="1:19" x14ac:dyDescent="0.25">
      <c r="A147" t="s">
        <v>126</v>
      </c>
      <c r="B147" s="6">
        <v>75254</v>
      </c>
      <c r="E147" t="s">
        <v>269</v>
      </c>
      <c r="F147" t="s">
        <v>22</v>
      </c>
      <c r="G147">
        <v>9</v>
      </c>
      <c r="H147" t="s">
        <v>28</v>
      </c>
      <c r="I147" t="s">
        <v>53</v>
      </c>
      <c r="J147" t="s">
        <v>39</v>
      </c>
      <c r="K147" s="7">
        <v>44667</v>
      </c>
      <c r="L147" t="s">
        <v>21</v>
      </c>
      <c r="M147">
        <v>20</v>
      </c>
      <c r="R147" s="7" t="str">
        <f>IF(EDATE(April[[#This Row],[Closed Date]],1)=31,"",EDATE(April[[#This Row],[Closed Date]],1))</f>
        <v/>
      </c>
    </row>
    <row r="148" spans="1:19" x14ac:dyDescent="0.25">
      <c r="A148" s="13" t="s">
        <v>121</v>
      </c>
      <c r="B148" s="6">
        <v>75237</v>
      </c>
      <c r="E148" t="s">
        <v>291</v>
      </c>
      <c r="F148" t="s">
        <v>23</v>
      </c>
      <c r="G148">
        <v>0.5</v>
      </c>
      <c r="H148" t="s">
        <v>28</v>
      </c>
      <c r="I148" t="s">
        <v>33</v>
      </c>
      <c r="J148" t="s">
        <v>36</v>
      </c>
      <c r="K148" s="7">
        <v>44667</v>
      </c>
      <c r="L148" t="s">
        <v>21</v>
      </c>
      <c r="M148">
        <v>18</v>
      </c>
      <c r="R148" s="7" t="str">
        <f>IF(EDATE(April[[#This Row],[Closed Date]],1)=31,"",EDATE(April[[#This Row],[Closed Date]],1))</f>
        <v/>
      </c>
    </row>
    <row r="149" spans="1:19" x14ac:dyDescent="0.25">
      <c r="A149" t="s">
        <v>87</v>
      </c>
      <c r="B149" s="6">
        <v>75220</v>
      </c>
      <c r="E149" t="s">
        <v>282</v>
      </c>
      <c r="F149" t="s">
        <v>23</v>
      </c>
      <c r="G149">
        <v>0.5</v>
      </c>
      <c r="H149" t="s">
        <v>28</v>
      </c>
      <c r="I149" t="s">
        <v>31</v>
      </c>
      <c r="J149" t="s">
        <v>38</v>
      </c>
      <c r="K149" s="7">
        <v>44667</v>
      </c>
      <c r="L149" t="s">
        <v>20</v>
      </c>
      <c r="Q149" s="7">
        <v>44667</v>
      </c>
      <c r="R149" s="7">
        <f>IF(EDATE(April[[#This Row],[Closed Date]],1)=31,"",EDATE(April[[#This Row],[Closed Date]],1))</f>
        <v>44697</v>
      </c>
      <c r="S149" t="s">
        <v>20</v>
      </c>
    </row>
    <row r="150" spans="1:19" x14ac:dyDescent="0.25">
      <c r="A150" t="s">
        <v>61</v>
      </c>
      <c r="B150" s="6">
        <v>75220</v>
      </c>
      <c r="E150" t="s">
        <v>279</v>
      </c>
      <c r="F150" t="s">
        <v>23</v>
      </c>
      <c r="G150">
        <v>0.5</v>
      </c>
      <c r="H150" t="s">
        <v>28</v>
      </c>
      <c r="I150" t="s">
        <v>33</v>
      </c>
      <c r="K150" s="7">
        <v>44667</v>
      </c>
      <c r="L150" t="s">
        <v>21</v>
      </c>
      <c r="M150">
        <v>21</v>
      </c>
      <c r="R150" s="7" t="str">
        <f>IF(EDATE(April[[#This Row],[Closed Date]],1)=31,"",EDATE(April[[#This Row],[Closed Date]],1))</f>
        <v/>
      </c>
    </row>
    <row r="151" spans="1:19" x14ac:dyDescent="0.25">
      <c r="A151" t="s">
        <v>76</v>
      </c>
      <c r="B151" s="6">
        <v>75240</v>
      </c>
      <c r="E151" t="s">
        <v>283</v>
      </c>
      <c r="F151" t="s">
        <v>22</v>
      </c>
      <c r="G151">
        <v>8</v>
      </c>
      <c r="H151" t="s">
        <v>28</v>
      </c>
      <c r="I151" t="s">
        <v>53</v>
      </c>
      <c r="K151" s="7">
        <v>44667</v>
      </c>
      <c r="L151" t="s">
        <v>21</v>
      </c>
      <c r="M151">
        <v>26</v>
      </c>
      <c r="R151" s="7" t="str">
        <f>IF(EDATE(April[[#This Row],[Closed Date]],1)=31,"",EDATE(April[[#This Row],[Closed Date]],1))</f>
        <v/>
      </c>
    </row>
    <row r="152" spans="1:19" x14ac:dyDescent="0.25">
      <c r="A152" t="s">
        <v>69</v>
      </c>
      <c r="B152" s="6">
        <v>75253</v>
      </c>
      <c r="E152" t="s">
        <v>276</v>
      </c>
      <c r="F152" t="s">
        <v>22</v>
      </c>
      <c r="G152">
        <v>7</v>
      </c>
      <c r="H152" t="s">
        <v>32</v>
      </c>
      <c r="I152" t="s">
        <v>33</v>
      </c>
      <c r="K152" s="7">
        <v>44667</v>
      </c>
      <c r="L152" t="s">
        <v>20</v>
      </c>
      <c r="M152">
        <v>28</v>
      </c>
      <c r="N152" t="s">
        <v>50</v>
      </c>
      <c r="O152">
        <v>3</v>
      </c>
      <c r="P152">
        <v>55</v>
      </c>
      <c r="Q152" s="7">
        <v>44673</v>
      </c>
      <c r="R152" s="7">
        <f>IF(EDATE(April[[#This Row],[Closed Date]],1)=31,"",EDATE(April[[#This Row],[Closed Date]],1))</f>
        <v>44703</v>
      </c>
      <c r="S152" t="s">
        <v>20</v>
      </c>
    </row>
    <row r="153" spans="1:19" x14ac:dyDescent="0.25">
      <c r="A153" t="s">
        <v>126</v>
      </c>
      <c r="B153" s="6">
        <v>75287</v>
      </c>
      <c r="E153" t="s">
        <v>284</v>
      </c>
      <c r="F153" t="s">
        <v>23</v>
      </c>
      <c r="G153">
        <v>0.25</v>
      </c>
      <c r="H153" t="s">
        <v>28</v>
      </c>
      <c r="I153" t="s">
        <v>31</v>
      </c>
      <c r="K153" s="7">
        <v>44667</v>
      </c>
      <c r="L153" t="s">
        <v>20</v>
      </c>
      <c r="Q153" s="7">
        <v>44668</v>
      </c>
      <c r="R153" s="7">
        <f>IF(EDATE(April[[#This Row],[Closed Date]],1)=31,"",EDATE(April[[#This Row],[Closed Date]],1))</f>
        <v>44698</v>
      </c>
      <c r="S153" t="s">
        <v>20</v>
      </c>
    </row>
    <row r="154" spans="1:19" x14ac:dyDescent="0.25">
      <c r="A154" s="13" t="s">
        <v>128</v>
      </c>
      <c r="B154" s="6">
        <v>75244</v>
      </c>
      <c r="E154" t="s">
        <v>312</v>
      </c>
      <c r="F154" t="s">
        <v>22</v>
      </c>
      <c r="G154">
        <v>2</v>
      </c>
      <c r="H154" t="s">
        <v>28</v>
      </c>
      <c r="I154" t="s">
        <v>33</v>
      </c>
      <c r="J154" t="s">
        <v>40</v>
      </c>
      <c r="K154" s="7">
        <v>44668</v>
      </c>
      <c r="L154" t="s">
        <v>21</v>
      </c>
      <c r="M154">
        <v>19</v>
      </c>
      <c r="R154" s="7" t="str">
        <f>IF(EDATE(April[[#This Row],[Closed Date]],1)=31,"",EDATE(April[[#This Row],[Closed Date]],1))</f>
        <v/>
      </c>
    </row>
    <row r="155" spans="1:19" x14ac:dyDescent="0.25">
      <c r="A155" s="13" t="s">
        <v>259</v>
      </c>
      <c r="B155" s="6">
        <v>75249</v>
      </c>
      <c r="E155" t="s">
        <v>286</v>
      </c>
      <c r="F155" t="s">
        <v>23</v>
      </c>
      <c r="G155">
        <v>10</v>
      </c>
      <c r="H155" t="s">
        <v>29</v>
      </c>
      <c r="I155" t="s">
        <v>34</v>
      </c>
      <c r="J155" t="s">
        <v>43</v>
      </c>
      <c r="K155" s="7">
        <v>44668</v>
      </c>
      <c r="L155" t="s">
        <v>20</v>
      </c>
      <c r="N155" t="s">
        <v>49</v>
      </c>
      <c r="Q155" s="7">
        <v>44675</v>
      </c>
      <c r="R155" s="7">
        <f>IF(EDATE(April[[#This Row],[Closed Date]],1)=31,"",EDATE(April[[#This Row],[Closed Date]],1))</f>
        <v>44705</v>
      </c>
      <c r="S155" t="s">
        <v>20</v>
      </c>
    </row>
    <row r="156" spans="1:19" x14ac:dyDescent="0.25">
      <c r="A156" t="s">
        <v>127</v>
      </c>
      <c r="B156" s="6">
        <v>75201</v>
      </c>
      <c r="E156" t="s">
        <v>294</v>
      </c>
      <c r="F156" t="s">
        <v>22</v>
      </c>
      <c r="G156">
        <v>5</v>
      </c>
      <c r="H156" t="s">
        <v>28</v>
      </c>
      <c r="I156" t="s">
        <v>33</v>
      </c>
      <c r="J156" t="s">
        <v>38</v>
      </c>
      <c r="K156" s="7">
        <v>44668</v>
      </c>
      <c r="L156" t="s">
        <v>21</v>
      </c>
      <c r="M156">
        <v>23</v>
      </c>
      <c r="R156" s="7" t="str">
        <f>IF(EDATE(April[[#This Row],[Closed Date]],1)=31,"",EDATE(April[[#This Row],[Closed Date]],1))</f>
        <v/>
      </c>
    </row>
    <row r="157" spans="1:19" x14ac:dyDescent="0.25">
      <c r="A157" t="s">
        <v>70</v>
      </c>
      <c r="B157" s="6">
        <v>75241</v>
      </c>
      <c r="E157" t="s">
        <v>273</v>
      </c>
      <c r="F157" t="s">
        <v>22</v>
      </c>
      <c r="G157">
        <v>10</v>
      </c>
      <c r="H157" t="s">
        <v>28</v>
      </c>
      <c r="I157" t="s">
        <v>33</v>
      </c>
      <c r="J157" t="s">
        <v>38</v>
      </c>
      <c r="K157" s="7">
        <v>44668</v>
      </c>
      <c r="L157" t="s">
        <v>20</v>
      </c>
      <c r="M157">
        <v>29</v>
      </c>
      <c r="N157" t="s">
        <v>55</v>
      </c>
      <c r="O157">
        <v>31</v>
      </c>
      <c r="P157">
        <v>100</v>
      </c>
      <c r="Q157" s="7">
        <v>44677</v>
      </c>
      <c r="R157" s="7">
        <f>IF(EDATE(April[[#This Row],[Closed Date]],1)=31,"",EDATE(April[[#This Row],[Closed Date]],1))</f>
        <v>44707</v>
      </c>
      <c r="S157" t="s">
        <v>20</v>
      </c>
    </row>
    <row r="158" spans="1:19" x14ac:dyDescent="0.25">
      <c r="A158" t="s">
        <v>121</v>
      </c>
      <c r="B158" s="6">
        <v>75219</v>
      </c>
      <c r="E158" t="s">
        <v>276</v>
      </c>
      <c r="F158" t="s">
        <v>22</v>
      </c>
      <c r="G158">
        <v>5</v>
      </c>
      <c r="H158" t="s">
        <v>28</v>
      </c>
      <c r="I158" t="s">
        <v>31</v>
      </c>
      <c r="J158" t="s">
        <v>38</v>
      </c>
      <c r="K158" s="7">
        <v>44668</v>
      </c>
      <c r="L158" t="s">
        <v>20</v>
      </c>
      <c r="Q158" s="7">
        <v>44668</v>
      </c>
      <c r="R158" s="7">
        <f>IF(EDATE(April[[#This Row],[Closed Date]],1)=31,"",EDATE(April[[#This Row],[Closed Date]],1))</f>
        <v>44698</v>
      </c>
      <c r="S158" t="s">
        <v>20</v>
      </c>
    </row>
    <row r="159" spans="1:19" x14ac:dyDescent="0.25">
      <c r="A159" t="s">
        <v>198</v>
      </c>
      <c r="B159" s="6">
        <v>75249</v>
      </c>
      <c r="E159" t="s">
        <v>297</v>
      </c>
      <c r="F159" t="s">
        <v>23</v>
      </c>
      <c r="G159">
        <v>4</v>
      </c>
      <c r="H159" t="s">
        <v>29</v>
      </c>
      <c r="I159" t="s">
        <v>33</v>
      </c>
      <c r="K159" s="7">
        <v>44668</v>
      </c>
      <c r="L159" t="s">
        <v>21</v>
      </c>
      <c r="M159">
        <v>28</v>
      </c>
      <c r="R159" s="7" t="str">
        <f>IF(EDATE(April[[#This Row],[Closed Date]],1)=31,"",EDATE(April[[#This Row],[Closed Date]],1))</f>
        <v/>
      </c>
    </row>
    <row r="160" spans="1:19" x14ac:dyDescent="0.25">
      <c r="A160" t="s">
        <v>199</v>
      </c>
      <c r="B160" s="6">
        <v>75237</v>
      </c>
      <c r="E160" t="s">
        <v>270</v>
      </c>
      <c r="F160" t="s">
        <v>23</v>
      </c>
      <c r="G160">
        <v>2</v>
      </c>
      <c r="H160" t="s">
        <v>32</v>
      </c>
      <c r="I160" t="s">
        <v>34</v>
      </c>
      <c r="K160" s="7">
        <v>44668</v>
      </c>
      <c r="L160" t="s">
        <v>21</v>
      </c>
      <c r="R160" s="7" t="str">
        <f>IF(EDATE(April[[#This Row],[Closed Date]],1)=31,"",EDATE(April[[#This Row],[Closed Date]],1))</f>
        <v/>
      </c>
    </row>
    <row r="161" spans="1:19" x14ac:dyDescent="0.25">
      <c r="A161" t="s">
        <v>157</v>
      </c>
      <c r="B161" s="6">
        <v>75203</v>
      </c>
      <c r="E161" t="s">
        <v>293</v>
      </c>
      <c r="F161" t="s">
        <v>22</v>
      </c>
      <c r="G161">
        <v>4</v>
      </c>
      <c r="H161" t="s">
        <v>28</v>
      </c>
      <c r="I161" t="s">
        <v>31</v>
      </c>
      <c r="K161" s="7">
        <v>44668</v>
      </c>
      <c r="L161" t="s">
        <v>20</v>
      </c>
      <c r="Q161" s="7">
        <v>44668</v>
      </c>
      <c r="R161" s="7">
        <f>IF(EDATE(April[[#This Row],[Closed Date]],1)=31,"",EDATE(April[[#This Row],[Closed Date]],1))</f>
        <v>44698</v>
      </c>
      <c r="S161" t="s">
        <v>20</v>
      </c>
    </row>
    <row r="162" spans="1:19" x14ac:dyDescent="0.25">
      <c r="A162" t="s">
        <v>251</v>
      </c>
      <c r="B162" s="6">
        <v>75249</v>
      </c>
      <c r="E162" t="s">
        <v>291</v>
      </c>
      <c r="F162" t="s">
        <v>22</v>
      </c>
      <c r="G162">
        <v>11</v>
      </c>
      <c r="H162" t="s">
        <v>32</v>
      </c>
      <c r="I162" t="s">
        <v>31</v>
      </c>
      <c r="J162" t="s">
        <v>52</v>
      </c>
      <c r="K162" s="7">
        <v>44669</v>
      </c>
      <c r="L162" t="s">
        <v>20</v>
      </c>
      <c r="N162" t="s">
        <v>47</v>
      </c>
      <c r="Q162" s="7">
        <v>44669</v>
      </c>
      <c r="R162" s="7">
        <f>IF(EDATE(April[[#This Row],[Closed Date]],1)=31,"",EDATE(April[[#This Row],[Closed Date]],1))</f>
        <v>44699</v>
      </c>
      <c r="S162" t="s">
        <v>20</v>
      </c>
    </row>
    <row r="163" spans="1:19" x14ac:dyDescent="0.25">
      <c r="A163" t="s">
        <v>73</v>
      </c>
      <c r="B163" s="6">
        <v>75231</v>
      </c>
      <c r="E163" t="s">
        <v>279</v>
      </c>
      <c r="F163" t="s">
        <v>22</v>
      </c>
      <c r="G163">
        <v>7</v>
      </c>
      <c r="H163" t="s">
        <v>28</v>
      </c>
      <c r="I163" t="s">
        <v>33</v>
      </c>
      <c r="J163" t="s">
        <v>42</v>
      </c>
      <c r="K163" s="7">
        <v>44669</v>
      </c>
      <c r="L163" t="s">
        <v>20</v>
      </c>
      <c r="M163">
        <v>24</v>
      </c>
      <c r="N163" t="s">
        <v>320</v>
      </c>
      <c r="O163">
        <v>20</v>
      </c>
      <c r="P163">
        <v>250</v>
      </c>
      <c r="Q163" s="7">
        <v>44675</v>
      </c>
      <c r="R163" s="7">
        <f>IF(EDATE(April[[#This Row],[Closed Date]],1)=31,"",EDATE(April[[#This Row],[Closed Date]],1))</f>
        <v>44705</v>
      </c>
      <c r="S163" t="s">
        <v>20</v>
      </c>
    </row>
    <row r="164" spans="1:19" x14ac:dyDescent="0.25">
      <c r="A164" t="s">
        <v>157</v>
      </c>
      <c r="B164" s="6">
        <v>75225</v>
      </c>
      <c r="E164" t="s">
        <v>293</v>
      </c>
      <c r="F164" t="s">
        <v>23</v>
      </c>
      <c r="G164">
        <v>8</v>
      </c>
      <c r="H164" t="s">
        <v>28</v>
      </c>
      <c r="I164" t="s">
        <v>33</v>
      </c>
      <c r="J164" t="s">
        <v>42</v>
      </c>
      <c r="K164" s="7">
        <v>44669</v>
      </c>
      <c r="L164" t="s">
        <v>20</v>
      </c>
      <c r="M164">
        <v>34</v>
      </c>
      <c r="N164" t="s">
        <v>320</v>
      </c>
      <c r="O164">
        <v>19</v>
      </c>
      <c r="P164">
        <v>350</v>
      </c>
      <c r="Q164" s="7">
        <v>44675</v>
      </c>
      <c r="R164" s="7">
        <f>IF(EDATE(April[[#This Row],[Closed Date]],1)=31,"",EDATE(April[[#This Row],[Closed Date]],1))</f>
        <v>44705</v>
      </c>
      <c r="S164" t="s">
        <v>20</v>
      </c>
    </row>
    <row r="165" spans="1:19" x14ac:dyDescent="0.25">
      <c r="A165" s="13" t="s">
        <v>143</v>
      </c>
      <c r="B165" s="6">
        <v>75249</v>
      </c>
      <c r="E165" t="s">
        <v>283</v>
      </c>
      <c r="F165" t="s">
        <v>23</v>
      </c>
      <c r="G165">
        <v>6</v>
      </c>
      <c r="H165" t="s">
        <v>28</v>
      </c>
      <c r="I165" t="s">
        <v>53</v>
      </c>
      <c r="J165" t="s">
        <v>40</v>
      </c>
      <c r="K165" s="7">
        <v>44669</v>
      </c>
      <c r="L165" t="s">
        <v>21</v>
      </c>
      <c r="M165">
        <v>23</v>
      </c>
      <c r="R165" s="7" t="str">
        <f>IF(EDATE(April[[#This Row],[Closed Date]],1)=31,"",EDATE(April[[#This Row],[Closed Date]],1))</f>
        <v/>
      </c>
    </row>
    <row r="166" spans="1:19" x14ac:dyDescent="0.25">
      <c r="A166" t="s">
        <v>155</v>
      </c>
      <c r="B166" s="6">
        <v>75237</v>
      </c>
      <c r="E166" t="s">
        <v>292</v>
      </c>
      <c r="F166" t="s">
        <v>22</v>
      </c>
      <c r="H166" t="s">
        <v>28</v>
      </c>
      <c r="I166" t="s">
        <v>31</v>
      </c>
      <c r="J166" t="s">
        <v>38</v>
      </c>
      <c r="K166" s="7">
        <v>44669</v>
      </c>
      <c r="L166" t="s">
        <v>20</v>
      </c>
      <c r="Q166" s="7">
        <v>44669</v>
      </c>
      <c r="R166" s="7">
        <f>IF(EDATE(April[[#This Row],[Closed Date]],1)=31,"",EDATE(April[[#This Row],[Closed Date]],1))</f>
        <v>44699</v>
      </c>
      <c r="S166" t="s">
        <v>20</v>
      </c>
    </row>
    <row r="167" spans="1:19" x14ac:dyDescent="0.25">
      <c r="A167" t="s">
        <v>64</v>
      </c>
      <c r="B167" s="6">
        <v>75254</v>
      </c>
      <c r="E167" t="s">
        <v>279</v>
      </c>
      <c r="F167" t="s">
        <v>23</v>
      </c>
      <c r="G167">
        <v>0.5</v>
      </c>
      <c r="H167" t="s">
        <v>32</v>
      </c>
      <c r="I167" t="s">
        <v>34</v>
      </c>
      <c r="K167" s="7">
        <v>44669</v>
      </c>
      <c r="L167" t="s">
        <v>21</v>
      </c>
      <c r="R167" s="7" t="str">
        <f>IF(EDATE(April[[#This Row],[Closed Date]],1)=31,"",EDATE(April[[#This Row],[Closed Date]],1))</f>
        <v/>
      </c>
    </row>
    <row r="168" spans="1:19" x14ac:dyDescent="0.25">
      <c r="A168" t="s">
        <v>139</v>
      </c>
      <c r="B168" s="6">
        <v>75249</v>
      </c>
      <c r="E168" t="s">
        <v>272</v>
      </c>
      <c r="F168" t="s">
        <v>23</v>
      </c>
      <c r="G168">
        <v>6</v>
      </c>
      <c r="H168" t="s">
        <v>28</v>
      </c>
      <c r="I168" t="s">
        <v>53</v>
      </c>
      <c r="K168" s="7">
        <v>44669</v>
      </c>
      <c r="L168" t="s">
        <v>21</v>
      </c>
      <c r="M168">
        <v>21</v>
      </c>
      <c r="R168" s="7" t="str">
        <f>IF(EDATE(April[[#This Row],[Closed Date]],1)=31,"",EDATE(April[[#This Row],[Closed Date]],1))</f>
        <v/>
      </c>
    </row>
    <row r="169" spans="1:19" x14ac:dyDescent="0.25">
      <c r="A169" t="s">
        <v>227</v>
      </c>
      <c r="B169" s="6">
        <v>75201</v>
      </c>
      <c r="E169" t="s">
        <v>306</v>
      </c>
      <c r="F169" t="s">
        <v>23</v>
      </c>
      <c r="G169">
        <v>4</v>
      </c>
      <c r="H169" t="s">
        <v>28</v>
      </c>
      <c r="I169" t="s">
        <v>53</v>
      </c>
      <c r="K169" s="7">
        <v>44669</v>
      </c>
      <c r="L169" t="s">
        <v>21</v>
      </c>
      <c r="M169">
        <v>23</v>
      </c>
      <c r="R169" s="7" t="str">
        <f>IF(EDATE(April[[#This Row],[Closed Date]],1)=31,"",EDATE(April[[#This Row],[Closed Date]],1))</f>
        <v/>
      </c>
    </row>
    <row r="170" spans="1:19" x14ac:dyDescent="0.25">
      <c r="A170" t="s">
        <v>177</v>
      </c>
      <c r="B170" s="6">
        <v>75240</v>
      </c>
      <c r="E170" t="s">
        <v>285</v>
      </c>
      <c r="F170" t="s">
        <v>22</v>
      </c>
      <c r="G170">
        <v>4</v>
      </c>
      <c r="H170" t="s">
        <v>32</v>
      </c>
      <c r="I170" t="s">
        <v>34</v>
      </c>
      <c r="J170" t="s">
        <v>52</v>
      </c>
      <c r="K170" s="7">
        <v>44670</v>
      </c>
      <c r="L170" t="s">
        <v>20</v>
      </c>
      <c r="N170" t="s">
        <v>47</v>
      </c>
      <c r="Q170" s="7">
        <v>44678</v>
      </c>
      <c r="R170" s="7">
        <f>IF(EDATE(April[[#This Row],[Closed Date]],1)=31,"",EDATE(April[[#This Row],[Closed Date]],1))</f>
        <v>44708</v>
      </c>
      <c r="S170" t="s">
        <v>20</v>
      </c>
    </row>
    <row r="171" spans="1:19" x14ac:dyDescent="0.25">
      <c r="A171" t="s">
        <v>171</v>
      </c>
      <c r="B171" s="6">
        <v>75203</v>
      </c>
      <c r="E171" t="s">
        <v>306</v>
      </c>
      <c r="F171" t="s">
        <v>23</v>
      </c>
      <c r="G171">
        <v>4</v>
      </c>
      <c r="H171" t="s">
        <v>28</v>
      </c>
      <c r="I171" t="s">
        <v>53</v>
      </c>
      <c r="J171" t="s">
        <v>42</v>
      </c>
      <c r="K171" s="7">
        <v>44670</v>
      </c>
      <c r="L171" t="s">
        <v>21</v>
      </c>
      <c r="M171">
        <v>29</v>
      </c>
      <c r="R171" s="7" t="str">
        <f>IF(EDATE(April[[#This Row],[Closed Date]],1)=31,"",EDATE(April[[#This Row],[Closed Date]],1))</f>
        <v/>
      </c>
    </row>
    <row r="172" spans="1:19" x14ac:dyDescent="0.25">
      <c r="A172" s="13" t="s">
        <v>156</v>
      </c>
      <c r="B172" s="6">
        <v>75237</v>
      </c>
      <c r="E172" t="s">
        <v>266</v>
      </c>
      <c r="F172" t="s">
        <v>22</v>
      </c>
      <c r="G172">
        <v>10</v>
      </c>
      <c r="H172" t="s">
        <v>28</v>
      </c>
      <c r="I172" t="s">
        <v>33</v>
      </c>
      <c r="J172" t="s">
        <v>40</v>
      </c>
      <c r="K172" s="7">
        <v>44670</v>
      </c>
      <c r="L172" t="s">
        <v>21</v>
      </c>
      <c r="M172">
        <v>15</v>
      </c>
      <c r="R172" s="7" t="str">
        <f>IF(EDATE(April[[#This Row],[Closed Date]],1)=31,"",EDATE(April[[#This Row],[Closed Date]],1))</f>
        <v/>
      </c>
    </row>
    <row r="173" spans="1:19" x14ac:dyDescent="0.25">
      <c r="A173" s="13" t="s">
        <v>71</v>
      </c>
      <c r="B173" s="6">
        <v>75215</v>
      </c>
      <c r="E173" t="s">
        <v>274</v>
      </c>
      <c r="F173" t="s">
        <v>22</v>
      </c>
      <c r="G173">
        <v>3</v>
      </c>
      <c r="H173" t="s">
        <v>28</v>
      </c>
      <c r="I173" t="s">
        <v>33</v>
      </c>
      <c r="J173" t="s">
        <v>36</v>
      </c>
      <c r="K173" s="7">
        <v>44670</v>
      </c>
      <c r="L173" t="s">
        <v>20</v>
      </c>
      <c r="M173">
        <v>29</v>
      </c>
      <c r="N173" t="s">
        <v>55</v>
      </c>
      <c r="O173">
        <v>32</v>
      </c>
      <c r="P173">
        <v>150</v>
      </c>
      <c r="Q173" s="7">
        <v>44674</v>
      </c>
      <c r="R173" s="7">
        <f>IF(EDATE(April[[#This Row],[Closed Date]],1)=31,"",EDATE(April[[#This Row],[Closed Date]],1))</f>
        <v>44704</v>
      </c>
      <c r="S173" t="s">
        <v>20</v>
      </c>
    </row>
    <row r="174" spans="1:19" x14ac:dyDescent="0.25">
      <c r="A174" t="s">
        <v>73</v>
      </c>
      <c r="B174" s="6">
        <v>75223</v>
      </c>
      <c r="E174" t="s">
        <v>270</v>
      </c>
      <c r="F174" t="s">
        <v>22</v>
      </c>
      <c r="G174">
        <v>3</v>
      </c>
      <c r="H174" t="s">
        <v>28</v>
      </c>
      <c r="I174" t="s">
        <v>33</v>
      </c>
      <c r="K174" s="7">
        <v>44670</v>
      </c>
      <c r="L174" t="s">
        <v>21</v>
      </c>
      <c r="M174">
        <v>16</v>
      </c>
      <c r="R174" s="7" t="str">
        <f>IF(EDATE(April[[#This Row],[Closed Date]],1)=31,"",EDATE(April[[#This Row],[Closed Date]],1))</f>
        <v/>
      </c>
    </row>
    <row r="175" spans="1:19" x14ac:dyDescent="0.25">
      <c r="A175" t="s">
        <v>246</v>
      </c>
      <c r="B175" s="6">
        <v>75220</v>
      </c>
      <c r="E175" t="s">
        <v>280</v>
      </c>
      <c r="F175" t="s">
        <v>23</v>
      </c>
      <c r="G175">
        <v>7</v>
      </c>
      <c r="H175" t="s">
        <v>28</v>
      </c>
      <c r="I175" t="s">
        <v>33</v>
      </c>
      <c r="K175" s="7">
        <v>44670</v>
      </c>
      <c r="L175" t="s">
        <v>21</v>
      </c>
      <c r="M175">
        <v>19</v>
      </c>
      <c r="R175" s="7" t="str">
        <f>IF(EDATE(April[[#This Row],[Closed Date]],1)=31,"",EDATE(April[[#This Row],[Closed Date]],1))</f>
        <v/>
      </c>
    </row>
    <row r="176" spans="1:19" x14ac:dyDescent="0.25">
      <c r="A176" t="s">
        <v>261</v>
      </c>
      <c r="B176" s="6">
        <v>75232</v>
      </c>
      <c r="E176" t="s">
        <v>290</v>
      </c>
      <c r="F176" t="s">
        <v>22</v>
      </c>
      <c r="G176">
        <v>2</v>
      </c>
      <c r="H176" t="s">
        <v>30</v>
      </c>
      <c r="I176" t="s">
        <v>35</v>
      </c>
      <c r="K176" s="7">
        <v>44670</v>
      </c>
      <c r="L176" t="s">
        <v>21</v>
      </c>
      <c r="M176">
        <v>24</v>
      </c>
      <c r="R176" s="7" t="str">
        <f>IF(EDATE(April[[#This Row],[Closed Date]],1)=31,"",EDATE(April[[#This Row],[Closed Date]],1))</f>
        <v/>
      </c>
    </row>
    <row r="177" spans="1:19" x14ac:dyDescent="0.25">
      <c r="A177" t="s">
        <v>69</v>
      </c>
      <c r="B177" s="6">
        <v>75220</v>
      </c>
      <c r="E177" t="s">
        <v>279</v>
      </c>
      <c r="F177" t="s">
        <v>22</v>
      </c>
      <c r="G177">
        <v>8</v>
      </c>
      <c r="H177" t="s">
        <v>30</v>
      </c>
      <c r="I177" t="s">
        <v>35</v>
      </c>
      <c r="K177" s="7">
        <v>44670</v>
      </c>
      <c r="L177" t="s">
        <v>21</v>
      </c>
      <c r="M177">
        <v>34</v>
      </c>
      <c r="R177" s="7" t="str">
        <f>IF(EDATE(April[[#This Row],[Closed Date]],1)=31,"",EDATE(April[[#This Row],[Closed Date]],1))</f>
        <v/>
      </c>
    </row>
    <row r="178" spans="1:19" x14ac:dyDescent="0.25">
      <c r="A178" t="s">
        <v>176</v>
      </c>
      <c r="B178" s="6">
        <v>75231</v>
      </c>
      <c r="E178" t="s">
        <v>295</v>
      </c>
      <c r="F178" t="s">
        <v>22</v>
      </c>
      <c r="G178">
        <v>11</v>
      </c>
      <c r="H178" t="s">
        <v>28</v>
      </c>
      <c r="I178" t="s">
        <v>33</v>
      </c>
      <c r="J178" t="s">
        <v>39</v>
      </c>
      <c r="K178" s="7">
        <v>44671</v>
      </c>
      <c r="L178" t="s">
        <v>21</v>
      </c>
      <c r="M178">
        <v>22</v>
      </c>
      <c r="R178" s="7" t="str">
        <f>IF(EDATE(April[[#This Row],[Closed Date]],1)=31,"",EDATE(April[[#This Row],[Closed Date]],1))</f>
        <v/>
      </c>
    </row>
    <row r="179" spans="1:19" x14ac:dyDescent="0.25">
      <c r="A179" t="s">
        <v>75</v>
      </c>
      <c r="B179" s="6">
        <v>75235</v>
      </c>
      <c r="E179" t="s">
        <v>281</v>
      </c>
      <c r="F179" t="s">
        <v>23</v>
      </c>
      <c r="G179">
        <v>6</v>
      </c>
      <c r="H179" t="s">
        <v>28</v>
      </c>
      <c r="I179" t="s">
        <v>33</v>
      </c>
      <c r="J179" t="s">
        <v>39</v>
      </c>
      <c r="K179" s="7">
        <v>44671</v>
      </c>
      <c r="L179" t="s">
        <v>20</v>
      </c>
      <c r="M179">
        <v>25</v>
      </c>
      <c r="N179" t="s">
        <v>46</v>
      </c>
      <c r="O179">
        <v>17</v>
      </c>
      <c r="P179">
        <v>430</v>
      </c>
      <c r="Q179" s="7">
        <v>44677</v>
      </c>
      <c r="R179" s="7">
        <f>IF(EDATE(April[[#This Row],[Closed Date]],1)=31,"",EDATE(April[[#This Row],[Closed Date]],1))</f>
        <v>44707</v>
      </c>
      <c r="S179" t="s">
        <v>20</v>
      </c>
    </row>
    <row r="180" spans="1:19" x14ac:dyDescent="0.25">
      <c r="A180" s="13" t="s">
        <v>70</v>
      </c>
      <c r="B180" s="6">
        <v>75240</v>
      </c>
      <c r="E180" t="s">
        <v>290</v>
      </c>
      <c r="F180" t="s">
        <v>22</v>
      </c>
      <c r="G180">
        <v>4</v>
      </c>
      <c r="H180" t="s">
        <v>28</v>
      </c>
      <c r="I180" t="s">
        <v>33</v>
      </c>
      <c r="J180" t="s">
        <v>36</v>
      </c>
      <c r="K180" s="7">
        <v>44671</v>
      </c>
      <c r="L180" t="s">
        <v>21</v>
      </c>
      <c r="M180">
        <v>15</v>
      </c>
      <c r="R180" s="7" t="str">
        <f>IF(EDATE(April[[#This Row],[Closed Date]],1)=31,"",EDATE(April[[#This Row],[Closed Date]],1))</f>
        <v/>
      </c>
    </row>
    <row r="181" spans="1:19" x14ac:dyDescent="0.25">
      <c r="A181" s="13" t="s">
        <v>192</v>
      </c>
      <c r="B181" s="6">
        <v>75287</v>
      </c>
      <c r="E181" t="s">
        <v>284</v>
      </c>
      <c r="F181" t="s">
        <v>23</v>
      </c>
      <c r="G181">
        <v>8</v>
      </c>
      <c r="H181" t="s">
        <v>28</v>
      </c>
      <c r="I181" t="s">
        <v>31</v>
      </c>
      <c r="J181" t="s">
        <v>36</v>
      </c>
      <c r="K181" s="7">
        <v>44671</v>
      </c>
      <c r="L181" t="s">
        <v>20</v>
      </c>
      <c r="Q181" s="7">
        <v>44671</v>
      </c>
      <c r="R181" s="7">
        <f>IF(EDATE(April[[#This Row],[Closed Date]],1)=31,"",EDATE(April[[#This Row],[Closed Date]],1))</f>
        <v>44701</v>
      </c>
      <c r="S181" t="s">
        <v>20</v>
      </c>
    </row>
    <row r="182" spans="1:19" x14ac:dyDescent="0.25">
      <c r="A182" t="s">
        <v>256</v>
      </c>
      <c r="B182" s="6">
        <v>75228</v>
      </c>
      <c r="E182" t="s">
        <v>295</v>
      </c>
      <c r="F182" t="s">
        <v>22</v>
      </c>
      <c r="G182">
        <v>11</v>
      </c>
      <c r="H182" t="s">
        <v>28</v>
      </c>
      <c r="I182" t="s">
        <v>33</v>
      </c>
      <c r="K182" s="7">
        <v>44671</v>
      </c>
      <c r="L182" t="s">
        <v>21</v>
      </c>
      <c r="M182">
        <v>20</v>
      </c>
      <c r="R182" s="7" t="str">
        <f>IF(EDATE(April[[#This Row],[Closed Date]],1)=31,"",EDATE(April[[#This Row],[Closed Date]],1))</f>
        <v/>
      </c>
    </row>
    <row r="183" spans="1:19" x14ac:dyDescent="0.25">
      <c r="A183" t="s">
        <v>96</v>
      </c>
      <c r="B183" s="6">
        <v>75287</v>
      </c>
      <c r="E183" t="s">
        <v>292</v>
      </c>
      <c r="F183" t="s">
        <v>22</v>
      </c>
      <c r="G183">
        <v>5</v>
      </c>
      <c r="H183" t="s">
        <v>28</v>
      </c>
      <c r="I183" t="s">
        <v>33</v>
      </c>
      <c r="K183" s="7">
        <v>44671</v>
      </c>
      <c r="L183" t="s">
        <v>21</v>
      </c>
      <c r="M183">
        <v>21</v>
      </c>
      <c r="R183" s="7" t="str">
        <f>IF(EDATE(April[[#This Row],[Closed Date]],1)=31,"",EDATE(April[[#This Row],[Closed Date]],1))</f>
        <v/>
      </c>
    </row>
    <row r="184" spans="1:19" x14ac:dyDescent="0.25">
      <c r="A184" t="s">
        <v>259</v>
      </c>
      <c r="B184" s="6">
        <v>75201</v>
      </c>
      <c r="E184" t="s">
        <v>287</v>
      </c>
      <c r="F184" t="s">
        <v>23</v>
      </c>
      <c r="G184">
        <v>10</v>
      </c>
      <c r="H184" t="s">
        <v>32</v>
      </c>
      <c r="I184" t="s">
        <v>53</v>
      </c>
      <c r="K184" s="7">
        <v>44671</v>
      </c>
      <c r="L184" t="s">
        <v>21</v>
      </c>
      <c r="M184">
        <v>29</v>
      </c>
      <c r="R184" s="7" t="str">
        <f>IF(EDATE(April[[#This Row],[Closed Date]],1)=31,"",EDATE(April[[#This Row],[Closed Date]],1))</f>
        <v/>
      </c>
    </row>
    <row r="185" spans="1:19" x14ac:dyDescent="0.25">
      <c r="A185" t="s">
        <v>187</v>
      </c>
      <c r="B185" s="6">
        <v>75287</v>
      </c>
      <c r="E185" t="s">
        <v>304</v>
      </c>
      <c r="F185" t="s">
        <v>22</v>
      </c>
      <c r="G185">
        <v>3</v>
      </c>
      <c r="H185" t="s">
        <v>30</v>
      </c>
      <c r="I185" t="s">
        <v>31</v>
      </c>
      <c r="K185" s="7">
        <v>44671</v>
      </c>
      <c r="L185" t="s">
        <v>20</v>
      </c>
      <c r="Q185" s="7">
        <v>44671</v>
      </c>
      <c r="R185" s="7">
        <f>IF(EDATE(April[[#This Row],[Closed Date]],1)=31,"",EDATE(April[[#This Row],[Closed Date]],1))</f>
        <v>44701</v>
      </c>
      <c r="S185" t="s">
        <v>20</v>
      </c>
    </row>
    <row r="186" spans="1:19" x14ac:dyDescent="0.25">
      <c r="A186" t="s">
        <v>205</v>
      </c>
      <c r="B186" s="6">
        <v>75252</v>
      </c>
      <c r="E186" t="s">
        <v>294</v>
      </c>
      <c r="F186" t="s">
        <v>23</v>
      </c>
      <c r="G186">
        <v>3</v>
      </c>
      <c r="H186" t="s">
        <v>28</v>
      </c>
      <c r="I186" t="s">
        <v>31</v>
      </c>
      <c r="J186" t="s">
        <v>41</v>
      </c>
      <c r="K186" s="7">
        <v>44672</v>
      </c>
      <c r="L186" t="s">
        <v>20</v>
      </c>
      <c r="Q186" s="7">
        <v>44672</v>
      </c>
      <c r="R186" s="7">
        <f>IF(EDATE(April[[#This Row],[Closed Date]],1)=31,"",EDATE(April[[#This Row],[Closed Date]],1))</f>
        <v>44702</v>
      </c>
      <c r="S186" t="s">
        <v>20</v>
      </c>
    </row>
    <row r="187" spans="1:19" x14ac:dyDescent="0.25">
      <c r="A187" s="4" t="s">
        <v>77</v>
      </c>
      <c r="B187" s="6">
        <v>75216</v>
      </c>
      <c r="E187" t="s">
        <v>313</v>
      </c>
      <c r="F187" t="s">
        <v>22</v>
      </c>
      <c r="G187">
        <v>1</v>
      </c>
      <c r="H187" t="s">
        <v>28</v>
      </c>
      <c r="I187" t="s">
        <v>31</v>
      </c>
      <c r="J187" t="s">
        <v>41</v>
      </c>
      <c r="K187" s="7">
        <v>44672</v>
      </c>
      <c r="L187" t="s">
        <v>20</v>
      </c>
      <c r="Q187" s="7">
        <v>44672</v>
      </c>
      <c r="R187" s="7">
        <f>IF(EDATE(April[[#This Row],[Closed Date]],1)=31,"",EDATE(April[[#This Row],[Closed Date]],1))</f>
        <v>44702</v>
      </c>
      <c r="S187" t="s">
        <v>20</v>
      </c>
    </row>
    <row r="188" spans="1:19" x14ac:dyDescent="0.25">
      <c r="A188" t="s">
        <v>181</v>
      </c>
      <c r="B188" s="6">
        <v>75220</v>
      </c>
      <c r="E188" t="s">
        <v>287</v>
      </c>
      <c r="F188" t="s">
        <v>23</v>
      </c>
      <c r="G188">
        <v>4</v>
      </c>
      <c r="H188" t="s">
        <v>28</v>
      </c>
      <c r="I188" t="s">
        <v>33</v>
      </c>
      <c r="J188" t="s">
        <v>42</v>
      </c>
      <c r="K188" s="7">
        <v>44672</v>
      </c>
      <c r="L188" t="s">
        <v>20</v>
      </c>
      <c r="M188">
        <v>31</v>
      </c>
      <c r="N188" t="s">
        <v>56</v>
      </c>
      <c r="O188">
        <v>17</v>
      </c>
      <c r="P188">
        <v>250</v>
      </c>
      <c r="Q188" s="7">
        <v>44678</v>
      </c>
      <c r="R188" s="7">
        <f>IF(EDATE(April[[#This Row],[Closed Date]],1)=31,"",EDATE(April[[#This Row],[Closed Date]],1))</f>
        <v>44708</v>
      </c>
      <c r="S188" t="s">
        <v>20</v>
      </c>
    </row>
    <row r="189" spans="1:19" x14ac:dyDescent="0.25">
      <c r="A189" s="13" t="s">
        <v>71</v>
      </c>
      <c r="B189" s="6">
        <v>75215</v>
      </c>
      <c r="E189" t="s">
        <v>318</v>
      </c>
      <c r="F189" t="s">
        <v>23</v>
      </c>
      <c r="G189">
        <v>3</v>
      </c>
      <c r="H189" t="s">
        <v>28</v>
      </c>
      <c r="I189" t="s">
        <v>33</v>
      </c>
      <c r="J189" t="s">
        <v>40</v>
      </c>
      <c r="K189" s="7">
        <v>44672</v>
      </c>
      <c r="L189" t="s">
        <v>21</v>
      </c>
      <c r="M189">
        <v>19</v>
      </c>
      <c r="R189" s="7" t="str">
        <f>IF(EDATE(April[[#This Row],[Closed Date]],1)=31,"",EDATE(April[[#This Row],[Closed Date]],1))</f>
        <v/>
      </c>
    </row>
    <row r="190" spans="1:19" x14ac:dyDescent="0.25">
      <c r="A190" t="s">
        <v>186</v>
      </c>
      <c r="B190" s="6">
        <v>75203</v>
      </c>
      <c r="E190" t="s">
        <v>276</v>
      </c>
      <c r="F190" t="s">
        <v>23</v>
      </c>
      <c r="G190">
        <v>6</v>
      </c>
      <c r="H190" t="s">
        <v>28</v>
      </c>
      <c r="I190" t="s">
        <v>31</v>
      </c>
      <c r="J190" t="s">
        <v>36</v>
      </c>
      <c r="K190" s="7">
        <v>44672</v>
      </c>
      <c r="L190" t="s">
        <v>20</v>
      </c>
      <c r="Q190" s="7">
        <v>44672</v>
      </c>
      <c r="R190" s="7">
        <f>IF(EDATE(April[[#This Row],[Closed Date]],1)=31,"",EDATE(April[[#This Row],[Closed Date]],1))</f>
        <v>44702</v>
      </c>
      <c r="S190" t="s">
        <v>20</v>
      </c>
    </row>
    <row r="191" spans="1:19" x14ac:dyDescent="0.25">
      <c r="A191" t="s">
        <v>122</v>
      </c>
      <c r="B191" s="6">
        <v>75249</v>
      </c>
      <c r="E191" t="s">
        <v>298</v>
      </c>
      <c r="F191" t="s">
        <v>23</v>
      </c>
      <c r="G191">
        <v>6</v>
      </c>
      <c r="H191" t="s">
        <v>28</v>
      </c>
      <c r="I191" t="s">
        <v>33</v>
      </c>
      <c r="J191" t="s">
        <v>38</v>
      </c>
      <c r="K191" s="7">
        <v>44672</v>
      </c>
      <c r="L191" t="s">
        <v>21</v>
      </c>
      <c r="M191">
        <v>21</v>
      </c>
      <c r="R191" s="7" t="str">
        <f>IF(EDATE(April[[#This Row],[Closed Date]],1)=31,"",EDATE(April[[#This Row],[Closed Date]],1))</f>
        <v/>
      </c>
    </row>
    <row r="192" spans="1:19" x14ac:dyDescent="0.25">
      <c r="A192" t="s">
        <v>77</v>
      </c>
      <c r="B192" s="6">
        <v>75249</v>
      </c>
      <c r="E192" t="s">
        <v>319</v>
      </c>
      <c r="F192" t="s">
        <v>22</v>
      </c>
      <c r="G192">
        <v>14</v>
      </c>
      <c r="H192" t="s">
        <v>28</v>
      </c>
      <c r="I192" t="s">
        <v>31</v>
      </c>
      <c r="J192" t="s">
        <v>38</v>
      </c>
      <c r="K192" s="7">
        <v>44672</v>
      </c>
      <c r="L192" t="s">
        <v>20</v>
      </c>
      <c r="Q192" s="7">
        <v>44672</v>
      </c>
      <c r="R192" s="7">
        <f>IF(EDATE(April[[#This Row],[Closed Date]],1)=31,"",EDATE(April[[#This Row],[Closed Date]],1))</f>
        <v>44702</v>
      </c>
      <c r="S192" t="s">
        <v>20</v>
      </c>
    </row>
    <row r="193" spans="1:19" x14ac:dyDescent="0.25">
      <c r="A193" t="s">
        <v>181</v>
      </c>
      <c r="B193" s="6">
        <v>75235</v>
      </c>
      <c r="E193" t="s">
        <v>280</v>
      </c>
      <c r="F193" t="s">
        <v>23</v>
      </c>
      <c r="G193">
        <v>6</v>
      </c>
      <c r="H193" t="s">
        <v>28</v>
      </c>
      <c r="I193" t="s">
        <v>33</v>
      </c>
      <c r="K193" s="7">
        <v>44672</v>
      </c>
      <c r="L193" t="s">
        <v>21</v>
      </c>
      <c r="M193">
        <v>14</v>
      </c>
      <c r="R193" s="7" t="str">
        <f>IF(EDATE(April[[#This Row],[Closed Date]],1)=31,"",EDATE(April[[#This Row],[Closed Date]],1))</f>
        <v/>
      </c>
    </row>
    <row r="194" spans="1:19" x14ac:dyDescent="0.25">
      <c r="A194" t="s">
        <v>254</v>
      </c>
      <c r="B194" s="6">
        <v>75210</v>
      </c>
      <c r="E194" t="s">
        <v>278</v>
      </c>
      <c r="F194" t="s">
        <v>22</v>
      </c>
      <c r="G194">
        <v>5</v>
      </c>
      <c r="H194" t="s">
        <v>28</v>
      </c>
      <c r="I194" t="s">
        <v>33</v>
      </c>
      <c r="K194" s="7">
        <v>44672</v>
      </c>
      <c r="L194" t="s">
        <v>21</v>
      </c>
      <c r="M194">
        <v>23</v>
      </c>
      <c r="R194" s="7" t="str">
        <f>IF(EDATE(April[[#This Row],[Closed Date]],1)=31,"",EDATE(April[[#This Row],[Closed Date]],1))</f>
        <v/>
      </c>
    </row>
    <row r="195" spans="1:19" x14ac:dyDescent="0.25">
      <c r="A195" t="s">
        <v>110</v>
      </c>
      <c r="B195" s="6">
        <v>75240</v>
      </c>
      <c r="E195" t="s">
        <v>266</v>
      </c>
      <c r="F195" t="s">
        <v>22</v>
      </c>
      <c r="G195">
        <v>1</v>
      </c>
      <c r="H195" t="s">
        <v>30</v>
      </c>
      <c r="I195" t="s">
        <v>35</v>
      </c>
      <c r="K195" s="7">
        <v>44672</v>
      </c>
      <c r="L195" t="s">
        <v>21</v>
      </c>
      <c r="M195">
        <v>27</v>
      </c>
      <c r="R195" s="7" t="str">
        <f>IF(EDATE(April[[#This Row],[Closed Date]],1)=31,"",EDATE(April[[#This Row],[Closed Date]],1))</f>
        <v/>
      </c>
    </row>
    <row r="196" spans="1:19" x14ac:dyDescent="0.25">
      <c r="A196" t="s">
        <v>191</v>
      </c>
      <c r="B196" s="6">
        <v>75208</v>
      </c>
      <c r="E196" t="s">
        <v>285</v>
      </c>
      <c r="F196" t="s">
        <v>23</v>
      </c>
      <c r="G196">
        <v>5</v>
      </c>
      <c r="H196" t="s">
        <v>28</v>
      </c>
      <c r="I196" t="s">
        <v>31</v>
      </c>
      <c r="K196" s="7">
        <v>44672</v>
      </c>
      <c r="L196" t="s">
        <v>20</v>
      </c>
      <c r="Q196" s="7">
        <v>44672</v>
      </c>
      <c r="R196" s="7">
        <f>IF(EDATE(April[[#This Row],[Closed Date]],1)=31,"",EDATE(April[[#This Row],[Closed Date]],1))</f>
        <v>44702</v>
      </c>
      <c r="S196" t="s">
        <v>20</v>
      </c>
    </row>
    <row r="197" spans="1:19" x14ac:dyDescent="0.25">
      <c r="A197" t="s">
        <v>264</v>
      </c>
      <c r="B197" s="6">
        <v>75080</v>
      </c>
      <c r="E197" t="s">
        <v>304</v>
      </c>
      <c r="F197" t="s">
        <v>22</v>
      </c>
      <c r="G197">
        <v>3</v>
      </c>
      <c r="H197" t="s">
        <v>30</v>
      </c>
      <c r="I197" t="s">
        <v>31</v>
      </c>
      <c r="K197" s="7">
        <v>44672</v>
      </c>
      <c r="L197" t="s">
        <v>20</v>
      </c>
      <c r="Q197" s="7">
        <v>44672</v>
      </c>
      <c r="R197" s="7">
        <f>IF(EDATE(April[[#This Row],[Closed Date]],1)=31,"",EDATE(April[[#This Row],[Closed Date]],1))</f>
        <v>44702</v>
      </c>
      <c r="S197" t="s">
        <v>20</v>
      </c>
    </row>
    <row r="198" spans="1:19" x14ac:dyDescent="0.25">
      <c r="A198" t="s">
        <v>229</v>
      </c>
      <c r="B198" s="6">
        <v>75201</v>
      </c>
      <c r="E198" t="s">
        <v>302</v>
      </c>
      <c r="F198" t="s">
        <v>22</v>
      </c>
      <c r="G198">
        <v>1</v>
      </c>
      <c r="H198" t="s">
        <v>28</v>
      </c>
      <c r="I198" t="s">
        <v>31</v>
      </c>
      <c r="J198" t="s">
        <v>41</v>
      </c>
      <c r="K198" s="7">
        <v>44673</v>
      </c>
      <c r="L198" t="s">
        <v>20</v>
      </c>
      <c r="Q198" s="7">
        <v>44673</v>
      </c>
      <c r="R198" s="7">
        <f>IF(EDATE(April[[#This Row],[Closed Date]],1)=31,"",EDATE(April[[#This Row],[Closed Date]],1))</f>
        <v>44703</v>
      </c>
      <c r="S198" t="s">
        <v>20</v>
      </c>
    </row>
    <row r="199" spans="1:19" x14ac:dyDescent="0.25">
      <c r="A199" t="s">
        <v>131</v>
      </c>
      <c r="B199" s="6">
        <v>75235</v>
      </c>
      <c r="E199" t="s">
        <v>312</v>
      </c>
      <c r="F199" t="s">
        <v>22</v>
      </c>
      <c r="G199">
        <v>5</v>
      </c>
      <c r="H199" t="s">
        <v>28</v>
      </c>
      <c r="I199" t="s">
        <v>33</v>
      </c>
      <c r="J199" t="s">
        <v>39</v>
      </c>
      <c r="K199" s="7">
        <v>44673</v>
      </c>
      <c r="L199" t="s">
        <v>21</v>
      </c>
      <c r="M199">
        <v>15</v>
      </c>
      <c r="R199" s="7" t="str">
        <f>IF(EDATE(April[[#This Row],[Closed Date]],1)=31,"",EDATE(April[[#This Row],[Closed Date]],1))</f>
        <v/>
      </c>
    </row>
    <row r="200" spans="1:19" x14ac:dyDescent="0.25">
      <c r="A200" s="13" t="s">
        <v>218</v>
      </c>
      <c r="B200" s="6">
        <v>75287</v>
      </c>
      <c r="E200" t="s">
        <v>317</v>
      </c>
      <c r="F200" t="s">
        <v>22</v>
      </c>
      <c r="G200">
        <v>1</v>
      </c>
      <c r="H200" t="s">
        <v>28</v>
      </c>
      <c r="I200" t="s">
        <v>53</v>
      </c>
      <c r="J200" t="s">
        <v>39</v>
      </c>
      <c r="K200" s="7">
        <v>44673</v>
      </c>
      <c r="L200" t="s">
        <v>21</v>
      </c>
      <c r="M200">
        <v>8</v>
      </c>
      <c r="R200" s="7" t="str">
        <f>IF(EDATE(April[[#This Row],[Closed Date]],1)=31,"",EDATE(April[[#This Row],[Closed Date]],1))</f>
        <v/>
      </c>
    </row>
    <row r="201" spans="1:19" x14ac:dyDescent="0.25">
      <c r="A201" s="13" t="s">
        <v>80</v>
      </c>
      <c r="B201" s="6">
        <v>75201</v>
      </c>
      <c r="E201" t="s">
        <v>319</v>
      </c>
      <c r="F201" t="s">
        <v>22</v>
      </c>
      <c r="G201">
        <v>7</v>
      </c>
      <c r="H201" t="s">
        <v>28</v>
      </c>
      <c r="I201" t="s">
        <v>33</v>
      </c>
      <c r="J201" t="s">
        <v>39</v>
      </c>
      <c r="K201" s="7">
        <v>44673</v>
      </c>
      <c r="L201" t="s">
        <v>20</v>
      </c>
      <c r="M201">
        <v>29</v>
      </c>
      <c r="N201" t="s">
        <v>320</v>
      </c>
      <c r="O201">
        <v>15</v>
      </c>
      <c r="P201">
        <v>450</v>
      </c>
      <c r="Q201" s="7">
        <v>44679</v>
      </c>
      <c r="R201" s="7">
        <f>IF(EDATE(April[[#This Row],[Closed Date]],1)=31,"",EDATE(April[[#This Row],[Closed Date]],1))</f>
        <v>44709</v>
      </c>
      <c r="S201" t="s">
        <v>20</v>
      </c>
    </row>
    <row r="202" spans="1:19" x14ac:dyDescent="0.25">
      <c r="A202" s="13" t="s">
        <v>162</v>
      </c>
      <c r="B202" s="6">
        <v>75224</v>
      </c>
      <c r="E202" t="s">
        <v>271</v>
      </c>
      <c r="F202" t="s">
        <v>23</v>
      </c>
      <c r="G202">
        <v>1</v>
      </c>
      <c r="H202" t="s">
        <v>28</v>
      </c>
      <c r="I202" t="s">
        <v>31</v>
      </c>
      <c r="J202" t="s">
        <v>44</v>
      </c>
      <c r="K202" s="7">
        <v>44673</v>
      </c>
      <c r="L202" t="s">
        <v>20</v>
      </c>
      <c r="Q202" s="7">
        <v>44673</v>
      </c>
      <c r="R202" s="7">
        <f>IF(EDATE(April[[#This Row],[Closed Date]],1)=31,"",EDATE(April[[#This Row],[Closed Date]],1))</f>
        <v>44703</v>
      </c>
      <c r="S202" t="s">
        <v>20</v>
      </c>
    </row>
    <row r="203" spans="1:19" x14ac:dyDescent="0.25">
      <c r="A203" t="s">
        <v>206</v>
      </c>
      <c r="B203" s="6">
        <v>75223</v>
      </c>
      <c r="E203" t="s">
        <v>270</v>
      </c>
      <c r="F203" t="s">
        <v>22</v>
      </c>
      <c r="G203">
        <v>2</v>
      </c>
      <c r="H203" t="s">
        <v>28</v>
      </c>
      <c r="I203" t="s">
        <v>33</v>
      </c>
      <c r="J203" t="s">
        <v>36</v>
      </c>
      <c r="K203" s="7">
        <v>44673</v>
      </c>
      <c r="L203" t="s">
        <v>21</v>
      </c>
      <c r="M203">
        <v>13</v>
      </c>
      <c r="R203" s="7" t="str">
        <f>IF(EDATE(April[[#This Row],[Closed Date]],1)=31,"",EDATE(April[[#This Row],[Closed Date]],1))</f>
        <v/>
      </c>
    </row>
    <row r="204" spans="1:19" x14ac:dyDescent="0.25">
      <c r="A204" t="s">
        <v>82</v>
      </c>
      <c r="B204" s="6">
        <v>75254</v>
      </c>
      <c r="E204" t="s">
        <v>283</v>
      </c>
      <c r="F204" t="s">
        <v>22</v>
      </c>
      <c r="G204">
        <v>7</v>
      </c>
      <c r="H204" t="s">
        <v>30</v>
      </c>
      <c r="I204" t="s">
        <v>31</v>
      </c>
      <c r="J204" t="s">
        <v>38</v>
      </c>
      <c r="K204" s="7">
        <v>44673</v>
      </c>
      <c r="L204" t="s">
        <v>20</v>
      </c>
      <c r="Q204" s="7">
        <v>44673</v>
      </c>
      <c r="R204" s="7">
        <f>IF(EDATE(April[[#This Row],[Closed Date]],1)=31,"",EDATE(April[[#This Row],[Closed Date]],1))</f>
        <v>44703</v>
      </c>
      <c r="S204" t="s">
        <v>20</v>
      </c>
    </row>
    <row r="205" spans="1:19" x14ac:dyDescent="0.25">
      <c r="A205" t="s">
        <v>112</v>
      </c>
      <c r="B205" s="6">
        <v>75249</v>
      </c>
      <c r="E205" t="s">
        <v>289</v>
      </c>
      <c r="F205" t="s">
        <v>23</v>
      </c>
      <c r="G205">
        <v>6</v>
      </c>
      <c r="H205" t="s">
        <v>28</v>
      </c>
      <c r="I205" t="s">
        <v>33</v>
      </c>
      <c r="K205" s="7">
        <v>44673</v>
      </c>
      <c r="L205" t="s">
        <v>21</v>
      </c>
      <c r="M205">
        <v>19</v>
      </c>
      <c r="R205" s="7" t="str">
        <f>IF(EDATE(April[[#This Row],[Closed Date]],1)=31,"",EDATE(April[[#This Row],[Closed Date]],1))</f>
        <v/>
      </c>
    </row>
    <row r="206" spans="1:19" x14ac:dyDescent="0.25">
      <c r="A206" t="s">
        <v>80</v>
      </c>
      <c r="B206" s="6">
        <v>75231</v>
      </c>
      <c r="E206" t="s">
        <v>278</v>
      </c>
      <c r="F206" t="s">
        <v>23</v>
      </c>
      <c r="G206">
        <v>3</v>
      </c>
      <c r="H206" t="s">
        <v>32</v>
      </c>
      <c r="I206" t="s">
        <v>34</v>
      </c>
      <c r="K206" s="7">
        <v>44673</v>
      </c>
      <c r="L206" t="s">
        <v>21</v>
      </c>
      <c r="R206" s="7" t="str">
        <f>IF(EDATE(April[[#This Row],[Closed Date]],1)=31,"",EDATE(April[[#This Row],[Closed Date]],1))</f>
        <v/>
      </c>
    </row>
    <row r="207" spans="1:19" x14ac:dyDescent="0.25">
      <c r="A207" t="s">
        <v>220</v>
      </c>
      <c r="B207" s="6">
        <v>75203</v>
      </c>
      <c r="E207" t="s">
        <v>273</v>
      </c>
      <c r="F207" t="s">
        <v>22</v>
      </c>
      <c r="G207">
        <v>5</v>
      </c>
      <c r="H207" t="s">
        <v>30</v>
      </c>
      <c r="I207" t="s">
        <v>35</v>
      </c>
      <c r="K207" s="7">
        <v>44673</v>
      </c>
      <c r="L207" t="s">
        <v>21</v>
      </c>
      <c r="M207">
        <v>32</v>
      </c>
      <c r="R207" s="7" t="str">
        <f>IF(EDATE(April[[#This Row],[Closed Date]],1)=31,"",EDATE(April[[#This Row],[Closed Date]],1))</f>
        <v/>
      </c>
    </row>
    <row r="208" spans="1:19" x14ac:dyDescent="0.25">
      <c r="A208" t="s">
        <v>82</v>
      </c>
      <c r="B208" s="6">
        <v>75240</v>
      </c>
      <c r="E208" t="s">
        <v>290</v>
      </c>
      <c r="F208" t="s">
        <v>22</v>
      </c>
      <c r="G208">
        <v>3</v>
      </c>
      <c r="H208" t="s">
        <v>32</v>
      </c>
      <c r="I208" t="s">
        <v>33</v>
      </c>
      <c r="K208" s="7">
        <v>44673</v>
      </c>
      <c r="L208" t="s">
        <v>20</v>
      </c>
      <c r="M208">
        <v>25</v>
      </c>
      <c r="N208" t="s">
        <v>50</v>
      </c>
      <c r="O208">
        <v>4</v>
      </c>
      <c r="P208">
        <v>36.869999999999997</v>
      </c>
      <c r="Q208" s="7">
        <v>44679</v>
      </c>
      <c r="R208" s="7">
        <f>IF(EDATE(April[[#This Row],[Closed Date]],1)=31,"",EDATE(April[[#This Row],[Closed Date]],1))</f>
        <v>44709</v>
      </c>
      <c r="S208" t="s">
        <v>20</v>
      </c>
    </row>
    <row r="209" spans="1:19" x14ac:dyDescent="0.25">
      <c r="A209" t="s">
        <v>208</v>
      </c>
      <c r="B209" s="6">
        <v>75235</v>
      </c>
      <c r="E209" t="s">
        <v>286</v>
      </c>
      <c r="F209" t="s">
        <v>22</v>
      </c>
      <c r="G209">
        <v>1</v>
      </c>
      <c r="H209" t="s">
        <v>30</v>
      </c>
      <c r="I209" t="s">
        <v>34</v>
      </c>
      <c r="K209" s="7">
        <v>44673</v>
      </c>
      <c r="L209" t="s">
        <v>20</v>
      </c>
      <c r="N209" t="s">
        <v>51</v>
      </c>
      <c r="Q209" s="7">
        <v>44682</v>
      </c>
      <c r="R209" s="7">
        <f>IF(EDATE(April[[#This Row],[Closed Date]],1)=31,"",EDATE(April[[#This Row],[Closed Date]],1))</f>
        <v>44713</v>
      </c>
      <c r="S209" t="s">
        <v>21</v>
      </c>
    </row>
    <row r="210" spans="1:19" x14ac:dyDescent="0.25">
      <c r="A210" s="13" t="s">
        <v>243</v>
      </c>
      <c r="B210" s="6">
        <v>75203</v>
      </c>
      <c r="E210" t="s">
        <v>309</v>
      </c>
      <c r="F210" t="s">
        <v>22</v>
      </c>
      <c r="G210">
        <v>5</v>
      </c>
      <c r="H210" t="s">
        <v>28</v>
      </c>
      <c r="I210" t="s">
        <v>33</v>
      </c>
      <c r="J210" t="s">
        <v>40</v>
      </c>
      <c r="K210" s="7">
        <v>44674</v>
      </c>
      <c r="L210" t="s">
        <v>21</v>
      </c>
      <c r="M210">
        <v>10</v>
      </c>
      <c r="R210" s="7" t="str">
        <f>IF(EDATE(April[[#This Row],[Closed Date]],1)=31,"",EDATE(April[[#This Row],[Closed Date]],1))</f>
        <v/>
      </c>
    </row>
    <row r="211" spans="1:19" x14ac:dyDescent="0.25">
      <c r="A211" s="13" t="s">
        <v>244</v>
      </c>
      <c r="B211" s="6">
        <v>75235</v>
      </c>
      <c r="E211" t="s">
        <v>280</v>
      </c>
      <c r="F211" t="s">
        <v>22</v>
      </c>
      <c r="G211">
        <v>10</v>
      </c>
      <c r="H211" t="s">
        <v>28</v>
      </c>
      <c r="I211" t="s">
        <v>53</v>
      </c>
      <c r="J211" t="s">
        <v>40</v>
      </c>
      <c r="K211" s="7">
        <v>44674</v>
      </c>
      <c r="L211" t="s">
        <v>21</v>
      </c>
      <c r="M211">
        <v>27</v>
      </c>
      <c r="R211" s="7" t="str">
        <f>IF(EDATE(April[[#This Row],[Closed Date]],1)=31,"",EDATE(April[[#This Row],[Closed Date]],1))</f>
        <v/>
      </c>
    </row>
    <row r="212" spans="1:19" x14ac:dyDescent="0.25">
      <c r="A212" s="13" t="s">
        <v>238</v>
      </c>
      <c r="B212" s="6">
        <v>75230</v>
      </c>
      <c r="E212" t="s">
        <v>291</v>
      </c>
      <c r="F212" t="s">
        <v>22</v>
      </c>
      <c r="G212">
        <v>10</v>
      </c>
      <c r="H212" t="s">
        <v>29</v>
      </c>
      <c r="I212" t="s">
        <v>34</v>
      </c>
      <c r="J212" t="s">
        <v>44</v>
      </c>
      <c r="K212" s="7">
        <v>44674</v>
      </c>
      <c r="L212" t="s">
        <v>20</v>
      </c>
      <c r="N212" t="s">
        <v>49</v>
      </c>
      <c r="Q212" s="7">
        <v>44684</v>
      </c>
      <c r="R212" s="7">
        <f>IF(EDATE(April[[#This Row],[Closed Date]],1)=31,"",EDATE(April[[#This Row],[Closed Date]],1))</f>
        <v>44715</v>
      </c>
      <c r="S212" t="s">
        <v>20</v>
      </c>
    </row>
    <row r="213" spans="1:19" x14ac:dyDescent="0.25">
      <c r="A213" t="s">
        <v>238</v>
      </c>
      <c r="B213" s="6">
        <v>75203</v>
      </c>
      <c r="E213" t="s">
        <v>290</v>
      </c>
      <c r="F213" t="s">
        <v>23</v>
      </c>
      <c r="G213">
        <v>4</v>
      </c>
      <c r="H213" t="s">
        <v>28</v>
      </c>
      <c r="I213" t="s">
        <v>33</v>
      </c>
      <c r="J213" t="s">
        <v>36</v>
      </c>
      <c r="K213" s="7">
        <v>44674</v>
      </c>
      <c r="L213" t="s">
        <v>21</v>
      </c>
      <c r="M213">
        <v>18</v>
      </c>
      <c r="R213" s="7" t="str">
        <f>IF(EDATE(April[[#This Row],[Closed Date]],1)=31,"",EDATE(April[[#This Row],[Closed Date]],1))</f>
        <v/>
      </c>
    </row>
    <row r="214" spans="1:19" x14ac:dyDescent="0.25">
      <c r="A214" t="s">
        <v>83</v>
      </c>
      <c r="B214" s="6">
        <v>75235</v>
      </c>
      <c r="E214" t="s">
        <v>265</v>
      </c>
      <c r="F214" t="s">
        <v>22</v>
      </c>
      <c r="G214">
        <v>0.5</v>
      </c>
      <c r="H214" t="s">
        <v>28</v>
      </c>
      <c r="I214" t="s">
        <v>33</v>
      </c>
      <c r="J214" t="s">
        <v>36</v>
      </c>
      <c r="K214" s="7">
        <v>44674</v>
      </c>
      <c r="L214" t="s">
        <v>20</v>
      </c>
      <c r="M214">
        <v>33</v>
      </c>
      <c r="N214" t="s">
        <v>55</v>
      </c>
      <c r="O214">
        <v>29</v>
      </c>
      <c r="P214">
        <v>125</v>
      </c>
      <c r="Q214" s="7">
        <v>44681</v>
      </c>
      <c r="R214" s="7">
        <f>IF(EDATE(April[[#This Row],[Closed Date]],1)=31,"",EDATE(April[[#This Row],[Closed Date]],1))</f>
        <v>44711</v>
      </c>
      <c r="S214" t="s">
        <v>20</v>
      </c>
    </row>
    <row r="215" spans="1:19" x14ac:dyDescent="0.25">
      <c r="A215" t="s">
        <v>230</v>
      </c>
      <c r="B215" s="6">
        <v>75232</v>
      </c>
      <c r="E215" t="s">
        <v>281</v>
      </c>
      <c r="F215" t="s">
        <v>25</v>
      </c>
      <c r="G215">
        <v>2</v>
      </c>
      <c r="H215" t="s">
        <v>28</v>
      </c>
      <c r="I215" t="s">
        <v>33</v>
      </c>
      <c r="J215" t="s">
        <v>38</v>
      </c>
      <c r="K215" s="7">
        <v>44674</v>
      </c>
      <c r="L215" t="s">
        <v>21</v>
      </c>
      <c r="M215">
        <v>21</v>
      </c>
      <c r="R215" s="7" t="str">
        <f>IF(EDATE(April[[#This Row],[Closed Date]],1)=31,"",EDATE(April[[#This Row],[Closed Date]],1))</f>
        <v/>
      </c>
    </row>
    <row r="216" spans="1:19" x14ac:dyDescent="0.25">
      <c r="A216" t="s">
        <v>183</v>
      </c>
      <c r="B216" s="6">
        <v>75201</v>
      </c>
      <c r="E216" t="s">
        <v>313</v>
      </c>
      <c r="F216" t="s">
        <v>22</v>
      </c>
      <c r="G216">
        <v>4</v>
      </c>
      <c r="H216" t="s">
        <v>28</v>
      </c>
      <c r="I216" t="s">
        <v>53</v>
      </c>
      <c r="J216" t="s">
        <v>38</v>
      </c>
      <c r="K216" s="7">
        <v>44674</v>
      </c>
      <c r="L216" t="s">
        <v>21</v>
      </c>
      <c r="M216">
        <v>25</v>
      </c>
      <c r="R216" s="7" t="str">
        <f>IF(EDATE(April[[#This Row],[Closed Date]],1)=31,"",EDATE(April[[#This Row],[Closed Date]],1))</f>
        <v/>
      </c>
    </row>
    <row r="217" spans="1:19" x14ac:dyDescent="0.25">
      <c r="A217" t="s">
        <v>219</v>
      </c>
      <c r="B217" s="6">
        <v>75249</v>
      </c>
      <c r="E217" t="s">
        <v>298</v>
      </c>
      <c r="F217" t="s">
        <v>23</v>
      </c>
      <c r="G217">
        <v>6</v>
      </c>
      <c r="H217" t="s">
        <v>28</v>
      </c>
      <c r="I217" t="s">
        <v>33</v>
      </c>
      <c r="K217" s="7">
        <v>44674</v>
      </c>
      <c r="L217" t="s">
        <v>21</v>
      </c>
      <c r="M217">
        <v>12</v>
      </c>
      <c r="R217" s="7" t="str">
        <f>IF(EDATE(April[[#This Row],[Closed Date]],1)=31,"",EDATE(April[[#This Row],[Closed Date]],1))</f>
        <v/>
      </c>
    </row>
    <row r="218" spans="1:19" x14ac:dyDescent="0.25">
      <c r="A218" t="s">
        <v>158</v>
      </c>
      <c r="B218" s="6">
        <v>75229</v>
      </c>
      <c r="E218" t="s">
        <v>307</v>
      </c>
      <c r="F218" t="s">
        <v>22</v>
      </c>
      <c r="G218">
        <v>3</v>
      </c>
      <c r="H218" t="s">
        <v>32</v>
      </c>
      <c r="I218" t="s">
        <v>34</v>
      </c>
      <c r="K218" s="7">
        <v>44674</v>
      </c>
      <c r="L218" t="s">
        <v>21</v>
      </c>
      <c r="R218" s="7" t="str">
        <f>IF(EDATE(April[[#This Row],[Closed Date]],1)=31,"",EDATE(April[[#This Row],[Closed Date]],1))</f>
        <v/>
      </c>
    </row>
    <row r="219" spans="1:19" x14ac:dyDescent="0.25">
      <c r="A219" t="s">
        <v>161</v>
      </c>
      <c r="B219" s="6">
        <v>75217</v>
      </c>
      <c r="E219" t="s">
        <v>290</v>
      </c>
      <c r="F219" t="s">
        <v>22</v>
      </c>
      <c r="G219">
        <v>1</v>
      </c>
      <c r="H219" t="s">
        <v>28</v>
      </c>
      <c r="I219" t="s">
        <v>53</v>
      </c>
      <c r="K219" s="7">
        <v>44674</v>
      </c>
      <c r="L219" t="s">
        <v>21</v>
      </c>
      <c r="M219">
        <v>23</v>
      </c>
      <c r="R219" s="7" t="str">
        <f>IF(EDATE(April[[#This Row],[Closed Date]],1)=31,"",EDATE(April[[#This Row],[Closed Date]],1))</f>
        <v/>
      </c>
    </row>
    <row r="220" spans="1:19" x14ac:dyDescent="0.25">
      <c r="A220" t="s">
        <v>150</v>
      </c>
      <c r="B220" s="6">
        <v>75203</v>
      </c>
      <c r="E220" t="s">
        <v>288</v>
      </c>
      <c r="F220" t="s">
        <v>23</v>
      </c>
      <c r="G220">
        <v>8</v>
      </c>
      <c r="H220" t="s">
        <v>28</v>
      </c>
      <c r="I220" t="s">
        <v>31</v>
      </c>
      <c r="K220" s="7">
        <v>44674</v>
      </c>
      <c r="L220" t="s">
        <v>20</v>
      </c>
      <c r="Q220" s="7">
        <v>44674</v>
      </c>
      <c r="R220" s="7">
        <f>IF(EDATE(April[[#This Row],[Closed Date]],1)=31,"",EDATE(April[[#This Row],[Closed Date]],1))</f>
        <v>44704</v>
      </c>
      <c r="S220" t="s">
        <v>20</v>
      </c>
    </row>
    <row r="221" spans="1:19" x14ac:dyDescent="0.25">
      <c r="A221" t="s">
        <v>135</v>
      </c>
      <c r="B221" s="6">
        <v>75220</v>
      </c>
      <c r="E221" t="s">
        <v>298</v>
      </c>
      <c r="F221" t="s">
        <v>23</v>
      </c>
      <c r="G221">
        <v>5</v>
      </c>
      <c r="H221" t="s">
        <v>28</v>
      </c>
      <c r="I221" t="s">
        <v>31</v>
      </c>
      <c r="K221" s="7">
        <v>44674</v>
      </c>
      <c r="L221" t="s">
        <v>20</v>
      </c>
      <c r="Q221" s="7">
        <v>44674</v>
      </c>
      <c r="R221" s="7">
        <f>IF(EDATE(April[[#This Row],[Closed Date]],1)=31,"",EDATE(April[[#This Row],[Closed Date]],1))</f>
        <v>44704</v>
      </c>
      <c r="S221" t="s">
        <v>20</v>
      </c>
    </row>
    <row r="222" spans="1:19" x14ac:dyDescent="0.25">
      <c r="A222" t="s">
        <v>230</v>
      </c>
      <c r="B222" s="6">
        <v>75203</v>
      </c>
      <c r="E222" t="s">
        <v>283</v>
      </c>
      <c r="F222" t="s">
        <v>22</v>
      </c>
      <c r="G222">
        <v>6</v>
      </c>
      <c r="H222" t="s">
        <v>28</v>
      </c>
      <c r="I222" t="s">
        <v>33</v>
      </c>
      <c r="J222" t="s">
        <v>42</v>
      </c>
      <c r="K222" s="7">
        <v>44675</v>
      </c>
      <c r="L222" t="s">
        <v>20</v>
      </c>
      <c r="M222">
        <v>31</v>
      </c>
      <c r="N222" t="s">
        <v>45</v>
      </c>
      <c r="O222">
        <v>16</v>
      </c>
      <c r="P222">
        <v>300</v>
      </c>
      <c r="Q222" s="7">
        <v>44681</v>
      </c>
      <c r="R222" s="7">
        <f>IF(EDATE(April[[#This Row],[Closed Date]],1)=31,"",EDATE(April[[#This Row],[Closed Date]],1))</f>
        <v>44711</v>
      </c>
      <c r="S222" t="s">
        <v>20</v>
      </c>
    </row>
    <row r="223" spans="1:19" x14ac:dyDescent="0.25">
      <c r="A223" s="13" t="s">
        <v>239</v>
      </c>
      <c r="B223" s="6">
        <v>75235</v>
      </c>
      <c r="E223" t="s">
        <v>285</v>
      </c>
      <c r="F223" t="s">
        <v>22</v>
      </c>
      <c r="G223">
        <v>6</v>
      </c>
      <c r="H223" t="s">
        <v>28</v>
      </c>
      <c r="I223" t="s">
        <v>53</v>
      </c>
      <c r="J223" t="s">
        <v>39</v>
      </c>
      <c r="K223" s="7">
        <v>44675</v>
      </c>
      <c r="L223" t="s">
        <v>21</v>
      </c>
      <c r="M223">
        <v>23</v>
      </c>
      <c r="R223" s="7" t="str">
        <f>IF(EDATE(April[[#This Row],[Closed Date]],1)=31,"",EDATE(April[[#This Row],[Closed Date]],1))</f>
        <v/>
      </c>
    </row>
    <row r="224" spans="1:19" x14ac:dyDescent="0.25">
      <c r="A224" s="13" t="s">
        <v>214</v>
      </c>
      <c r="B224" s="6">
        <v>75201</v>
      </c>
      <c r="E224" t="s">
        <v>284</v>
      </c>
      <c r="F224" t="s">
        <v>22</v>
      </c>
      <c r="G224">
        <v>7</v>
      </c>
      <c r="H224" t="s">
        <v>28</v>
      </c>
      <c r="I224" t="s">
        <v>53</v>
      </c>
      <c r="J224" t="s">
        <v>40</v>
      </c>
      <c r="K224" s="7">
        <v>44675</v>
      </c>
      <c r="L224" t="s">
        <v>21</v>
      </c>
      <c r="M224">
        <v>19</v>
      </c>
      <c r="R224" s="7" t="str">
        <f>IF(EDATE(April[[#This Row],[Closed Date]],1)=31,"",EDATE(April[[#This Row],[Closed Date]],1))</f>
        <v/>
      </c>
    </row>
    <row r="225" spans="1:19" x14ac:dyDescent="0.25">
      <c r="A225" s="13" t="s">
        <v>254</v>
      </c>
      <c r="B225" s="6">
        <v>75247</v>
      </c>
      <c r="E225" t="s">
        <v>295</v>
      </c>
      <c r="F225" t="s">
        <v>22</v>
      </c>
      <c r="G225">
        <v>6</v>
      </c>
      <c r="H225" t="s">
        <v>28</v>
      </c>
      <c r="I225" t="s">
        <v>53</v>
      </c>
      <c r="J225" t="s">
        <v>40</v>
      </c>
      <c r="K225" s="7">
        <v>44675</v>
      </c>
      <c r="L225" t="s">
        <v>20</v>
      </c>
      <c r="M225">
        <v>35</v>
      </c>
      <c r="N225" t="s">
        <v>54</v>
      </c>
      <c r="O225">
        <v>38</v>
      </c>
      <c r="P225">
        <v>40</v>
      </c>
      <c r="Q225" s="7">
        <v>44680</v>
      </c>
      <c r="R225" s="7">
        <f>IF(EDATE(April[[#This Row],[Closed Date]],1)=31,"",EDATE(April[[#This Row],[Closed Date]],1))</f>
        <v>44710</v>
      </c>
      <c r="S225" t="s">
        <v>20</v>
      </c>
    </row>
    <row r="226" spans="1:19" x14ac:dyDescent="0.25">
      <c r="A226" t="s">
        <v>96</v>
      </c>
      <c r="B226" s="6">
        <v>75219</v>
      </c>
      <c r="E226" t="s">
        <v>271</v>
      </c>
      <c r="F226" t="s">
        <v>23</v>
      </c>
      <c r="G226">
        <v>8</v>
      </c>
      <c r="H226" t="s">
        <v>28</v>
      </c>
      <c r="I226" t="s">
        <v>31</v>
      </c>
      <c r="J226" t="s">
        <v>36</v>
      </c>
      <c r="K226" s="7">
        <v>44675</v>
      </c>
      <c r="L226" t="s">
        <v>20</v>
      </c>
      <c r="Q226" s="7">
        <v>44675</v>
      </c>
      <c r="R226" s="7">
        <f>IF(EDATE(April[[#This Row],[Closed Date]],1)=31,"",EDATE(April[[#This Row],[Closed Date]],1))</f>
        <v>44705</v>
      </c>
      <c r="S226" t="s">
        <v>20</v>
      </c>
    </row>
    <row r="227" spans="1:19" x14ac:dyDescent="0.25">
      <c r="A227" t="s">
        <v>61</v>
      </c>
      <c r="B227" s="6">
        <v>75240</v>
      </c>
      <c r="E227" t="s">
        <v>313</v>
      </c>
      <c r="F227" t="s">
        <v>23</v>
      </c>
      <c r="G227">
        <v>4</v>
      </c>
      <c r="H227" t="s">
        <v>28</v>
      </c>
      <c r="I227" t="s">
        <v>31</v>
      </c>
      <c r="J227" t="s">
        <v>38</v>
      </c>
      <c r="K227" s="7">
        <v>44675</v>
      </c>
      <c r="L227" t="s">
        <v>20</v>
      </c>
      <c r="Q227" s="7">
        <v>44675</v>
      </c>
      <c r="R227" s="7">
        <f>IF(EDATE(April[[#This Row],[Closed Date]],1)=31,"",EDATE(April[[#This Row],[Closed Date]],1))</f>
        <v>44705</v>
      </c>
      <c r="S227" t="s">
        <v>20</v>
      </c>
    </row>
    <row r="228" spans="1:19" x14ac:dyDescent="0.25">
      <c r="A228" t="s">
        <v>197</v>
      </c>
      <c r="B228" s="6">
        <v>75220</v>
      </c>
      <c r="E228" t="s">
        <v>286</v>
      </c>
      <c r="F228" t="s">
        <v>22</v>
      </c>
      <c r="G228">
        <v>4</v>
      </c>
      <c r="H228" t="s">
        <v>28</v>
      </c>
      <c r="I228" t="s">
        <v>31</v>
      </c>
      <c r="J228" t="s">
        <v>38</v>
      </c>
      <c r="K228" s="7">
        <v>44675</v>
      </c>
      <c r="L228" t="s">
        <v>20</v>
      </c>
      <c r="Q228" s="7">
        <v>44675</v>
      </c>
      <c r="R228" s="7">
        <f>IF(EDATE(April[[#This Row],[Closed Date]],1)=31,"",EDATE(April[[#This Row],[Closed Date]],1))</f>
        <v>44705</v>
      </c>
      <c r="S228" t="s">
        <v>20</v>
      </c>
    </row>
    <row r="229" spans="1:19" x14ac:dyDescent="0.25">
      <c r="A229" t="s">
        <v>103</v>
      </c>
      <c r="B229" s="6">
        <v>75253</v>
      </c>
      <c r="E229" t="s">
        <v>297</v>
      </c>
      <c r="F229" t="s">
        <v>22</v>
      </c>
      <c r="G229">
        <v>5</v>
      </c>
      <c r="H229" t="s">
        <v>28</v>
      </c>
      <c r="I229" t="s">
        <v>33</v>
      </c>
      <c r="K229" s="7">
        <v>44675</v>
      </c>
      <c r="L229" t="s">
        <v>21</v>
      </c>
      <c r="M229">
        <v>22</v>
      </c>
      <c r="R229" s="7" t="str">
        <f>IF(EDATE(April[[#This Row],[Closed Date]],1)=31,"",EDATE(April[[#This Row],[Closed Date]],1))</f>
        <v/>
      </c>
    </row>
    <row r="230" spans="1:19" x14ac:dyDescent="0.25">
      <c r="A230" t="s">
        <v>208</v>
      </c>
      <c r="B230" s="6">
        <v>75224</v>
      </c>
      <c r="E230" t="s">
        <v>270</v>
      </c>
      <c r="F230" t="s">
        <v>23</v>
      </c>
      <c r="G230">
        <v>8</v>
      </c>
      <c r="H230" t="s">
        <v>28</v>
      </c>
      <c r="I230" t="s">
        <v>33</v>
      </c>
      <c r="K230" s="7">
        <v>44675</v>
      </c>
      <c r="L230" t="s">
        <v>21</v>
      </c>
      <c r="M230">
        <v>17</v>
      </c>
      <c r="R230" s="7" t="str">
        <f>IF(EDATE(April[[#This Row],[Closed Date]],1)=31,"",EDATE(April[[#This Row],[Closed Date]],1))</f>
        <v/>
      </c>
    </row>
    <row r="231" spans="1:19" x14ac:dyDescent="0.25">
      <c r="A231" t="s">
        <v>84</v>
      </c>
      <c r="B231" s="6">
        <v>75233</v>
      </c>
      <c r="E231" t="s">
        <v>268</v>
      </c>
      <c r="F231" t="s">
        <v>22</v>
      </c>
      <c r="G231">
        <v>6</v>
      </c>
      <c r="H231" t="s">
        <v>28</v>
      </c>
      <c r="I231" t="s">
        <v>33</v>
      </c>
      <c r="K231" s="7">
        <v>44675</v>
      </c>
      <c r="L231" t="s">
        <v>21</v>
      </c>
      <c r="M231">
        <v>16</v>
      </c>
      <c r="R231" s="7" t="str">
        <f>IF(EDATE(April[[#This Row],[Closed Date]],1)=31,"",EDATE(April[[#This Row],[Closed Date]],1))</f>
        <v/>
      </c>
    </row>
    <row r="232" spans="1:19" x14ac:dyDescent="0.25">
      <c r="A232" t="s">
        <v>198</v>
      </c>
      <c r="B232" s="6">
        <v>75206</v>
      </c>
      <c r="E232" t="s">
        <v>286</v>
      </c>
      <c r="F232" t="s">
        <v>23</v>
      </c>
      <c r="G232">
        <v>8</v>
      </c>
      <c r="H232" t="s">
        <v>32</v>
      </c>
      <c r="I232" t="s">
        <v>34</v>
      </c>
      <c r="K232" s="7">
        <v>44675</v>
      </c>
      <c r="L232" t="s">
        <v>21</v>
      </c>
      <c r="R232" s="7" t="str">
        <f>IF(EDATE(April[[#This Row],[Closed Date]],1)=31,"",EDATE(April[[#This Row],[Closed Date]],1))</f>
        <v/>
      </c>
    </row>
    <row r="233" spans="1:19" x14ac:dyDescent="0.25">
      <c r="A233" t="s">
        <v>66</v>
      </c>
      <c r="B233" s="6">
        <v>75287</v>
      </c>
      <c r="E233" t="s">
        <v>318</v>
      </c>
      <c r="F233" t="s">
        <v>22</v>
      </c>
      <c r="G233">
        <v>4</v>
      </c>
      <c r="H233" t="s">
        <v>29</v>
      </c>
      <c r="I233" t="s">
        <v>34</v>
      </c>
      <c r="K233" s="7">
        <v>44675</v>
      </c>
      <c r="L233" t="s">
        <v>21</v>
      </c>
      <c r="R233" s="7" t="str">
        <f>IF(EDATE(April[[#This Row],[Closed Date]],1)=31,"",EDATE(April[[#This Row],[Closed Date]],1))</f>
        <v/>
      </c>
    </row>
    <row r="234" spans="1:19" x14ac:dyDescent="0.25">
      <c r="A234" t="s">
        <v>162</v>
      </c>
      <c r="B234" s="6">
        <v>75203</v>
      </c>
      <c r="E234" t="s">
        <v>299</v>
      </c>
      <c r="F234" t="s">
        <v>23</v>
      </c>
      <c r="G234">
        <v>3</v>
      </c>
      <c r="H234" t="s">
        <v>28</v>
      </c>
      <c r="I234" t="s">
        <v>33</v>
      </c>
      <c r="J234" t="s">
        <v>42</v>
      </c>
      <c r="K234" s="7">
        <v>44676</v>
      </c>
      <c r="L234" t="s">
        <v>21</v>
      </c>
      <c r="M234">
        <v>19</v>
      </c>
      <c r="R234" s="7" t="str">
        <f>IF(EDATE(April[[#This Row],[Closed Date]],1)=31,"",EDATE(April[[#This Row],[Closed Date]],1))</f>
        <v/>
      </c>
    </row>
    <row r="235" spans="1:19" x14ac:dyDescent="0.25">
      <c r="A235" t="s">
        <v>142</v>
      </c>
      <c r="B235" s="6">
        <v>75240</v>
      </c>
      <c r="E235" t="s">
        <v>276</v>
      </c>
      <c r="F235" t="s">
        <v>23</v>
      </c>
      <c r="G235">
        <v>4</v>
      </c>
      <c r="H235" t="s">
        <v>28</v>
      </c>
      <c r="I235" t="s">
        <v>33</v>
      </c>
      <c r="J235" t="s">
        <v>42</v>
      </c>
      <c r="K235" s="7">
        <v>44676</v>
      </c>
      <c r="L235" t="s">
        <v>21</v>
      </c>
      <c r="M235">
        <v>22</v>
      </c>
      <c r="R235" s="7" t="str">
        <f>IF(EDATE(April[[#This Row],[Closed Date]],1)=31,"",EDATE(April[[#This Row],[Closed Date]],1))</f>
        <v/>
      </c>
    </row>
    <row r="236" spans="1:19" x14ac:dyDescent="0.25">
      <c r="A236" s="13" t="s">
        <v>85</v>
      </c>
      <c r="B236" s="6">
        <v>75224</v>
      </c>
      <c r="E236" t="s">
        <v>288</v>
      </c>
      <c r="F236" t="s">
        <v>23</v>
      </c>
      <c r="G236">
        <v>6</v>
      </c>
      <c r="H236" t="s">
        <v>28</v>
      </c>
      <c r="I236" t="s">
        <v>33</v>
      </c>
      <c r="J236" t="s">
        <v>39</v>
      </c>
      <c r="K236" s="7">
        <v>44676</v>
      </c>
      <c r="L236" t="s">
        <v>20</v>
      </c>
      <c r="M236">
        <v>29</v>
      </c>
      <c r="N236" t="s">
        <v>45</v>
      </c>
      <c r="O236">
        <v>15</v>
      </c>
      <c r="P236">
        <v>400</v>
      </c>
      <c r="Q236" s="7">
        <v>44683</v>
      </c>
      <c r="R236" s="7">
        <f>IF(EDATE(April[[#This Row],[Closed Date]],1)=31,"",EDATE(April[[#This Row],[Closed Date]],1))</f>
        <v>44714</v>
      </c>
      <c r="S236" t="s">
        <v>20</v>
      </c>
    </row>
    <row r="237" spans="1:19" x14ac:dyDescent="0.25">
      <c r="A237" s="13" t="s">
        <v>74</v>
      </c>
      <c r="B237" s="6">
        <v>75235</v>
      </c>
      <c r="E237" t="s">
        <v>291</v>
      </c>
      <c r="F237" t="s">
        <v>23</v>
      </c>
      <c r="G237">
        <v>5</v>
      </c>
      <c r="H237" t="s">
        <v>29</v>
      </c>
      <c r="I237" t="s">
        <v>33</v>
      </c>
      <c r="J237" t="s">
        <v>44</v>
      </c>
      <c r="K237" s="7">
        <v>44676</v>
      </c>
      <c r="L237" t="s">
        <v>20</v>
      </c>
      <c r="M237">
        <v>37</v>
      </c>
      <c r="O237">
        <v>7652</v>
      </c>
      <c r="P237">
        <v>600</v>
      </c>
      <c r="Q237" s="7">
        <v>44682</v>
      </c>
      <c r="R237" s="7">
        <f>IF(EDATE(April[[#This Row],[Closed Date]],1)=31,"",EDATE(April[[#This Row],[Closed Date]],1))</f>
        <v>44713</v>
      </c>
      <c r="S237" t="s">
        <v>20</v>
      </c>
    </row>
    <row r="238" spans="1:19" x14ac:dyDescent="0.25">
      <c r="A238" s="13" t="s">
        <v>136</v>
      </c>
      <c r="B238" s="6">
        <v>75203</v>
      </c>
      <c r="E238" t="s">
        <v>299</v>
      </c>
      <c r="F238" t="s">
        <v>22</v>
      </c>
      <c r="G238">
        <v>3</v>
      </c>
      <c r="H238" t="s">
        <v>29</v>
      </c>
      <c r="I238" t="s">
        <v>33</v>
      </c>
      <c r="J238" t="s">
        <v>43</v>
      </c>
      <c r="K238" s="7">
        <v>44676</v>
      </c>
      <c r="L238" t="s">
        <v>21</v>
      </c>
      <c r="M238">
        <v>19</v>
      </c>
      <c r="R238" s="7" t="str">
        <f>IF(EDATE(April[[#This Row],[Closed Date]],1)=31,"",EDATE(April[[#This Row],[Closed Date]],1))</f>
        <v/>
      </c>
    </row>
    <row r="239" spans="1:19" x14ac:dyDescent="0.25">
      <c r="A239" t="s">
        <v>255</v>
      </c>
      <c r="B239" s="6">
        <v>75287</v>
      </c>
      <c r="E239" t="s">
        <v>284</v>
      </c>
      <c r="F239" t="s">
        <v>23</v>
      </c>
      <c r="G239">
        <v>0.75</v>
      </c>
      <c r="H239" t="s">
        <v>28</v>
      </c>
      <c r="I239" t="s">
        <v>33</v>
      </c>
      <c r="J239" t="s">
        <v>36</v>
      </c>
      <c r="K239" s="7">
        <v>44676</v>
      </c>
      <c r="L239" t="s">
        <v>21</v>
      </c>
      <c r="M239">
        <v>16</v>
      </c>
      <c r="R239" s="7" t="str">
        <f>IF(EDATE(April[[#This Row],[Closed Date]],1)=31,"",EDATE(April[[#This Row],[Closed Date]],1))</f>
        <v/>
      </c>
    </row>
    <row r="240" spans="1:19" x14ac:dyDescent="0.25">
      <c r="A240" t="s">
        <v>216</v>
      </c>
      <c r="B240" s="6">
        <v>75220</v>
      </c>
      <c r="E240" t="s">
        <v>307</v>
      </c>
      <c r="F240" t="s">
        <v>22</v>
      </c>
      <c r="G240">
        <v>2</v>
      </c>
      <c r="H240" t="s">
        <v>28</v>
      </c>
      <c r="I240" t="s">
        <v>31</v>
      </c>
      <c r="J240" t="s">
        <v>38</v>
      </c>
      <c r="K240" s="7">
        <v>44676</v>
      </c>
      <c r="L240" t="s">
        <v>20</v>
      </c>
      <c r="Q240" s="7">
        <v>44676</v>
      </c>
      <c r="R240" s="7">
        <f>IF(EDATE(April[[#This Row],[Closed Date]],1)=31,"",EDATE(April[[#This Row],[Closed Date]],1))</f>
        <v>44706</v>
      </c>
      <c r="S240" t="s">
        <v>20</v>
      </c>
    </row>
    <row r="241" spans="1:19" x14ac:dyDescent="0.25">
      <c r="A241" t="s">
        <v>85</v>
      </c>
      <c r="B241" s="6">
        <v>75241</v>
      </c>
      <c r="E241" t="s">
        <v>287</v>
      </c>
      <c r="F241" t="s">
        <v>22</v>
      </c>
      <c r="G241">
        <v>8</v>
      </c>
      <c r="H241" t="s">
        <v>28</v>
      </c>
      <c r="I241" t="s">
        <v>33</v>
      </c>
      <c r="K241" s="7">
        <v>44676</v>
      </c>
      <c r="L241" t="s">
        <v>21</v>
      </c>
      <c r="M241">
        <v>19</v>
      </c>
      <c r="R241" s="7" t="str">
        <f>IF(EDATE(April[[#This Row],[Closed Date]],1)=31,"",EDATE(April[[#This Row],[Closed Date]],1))</f>
        <v/>
      </c>
    </row>
    <row r="242" spans="1:19" x14ac:dyDescent="0.25">
      <c r="A242" t="s">
        <v>170</v>
      </c>
      <c r="B242" s="6">
        <v>75217</v>
      </c>
      <c r="E242" t="s">
        <v>282</v>
      </c>
      <c r="F242" t="s">
        <v>23</v>
      </c>
      <c r="G242">
        <v>7</v>
      </c>
      <c r="H242" t="s">
        <v>32</v>
      </c>
      <c r="I242" t="s">
        <v>53</v>
      </c>
      <c r="K242" s="7">
        <v>44676</v>
      </c>
      <c r="L242" t="s">
        <v>21</v>
      </c>
      <c r="M242">
        <v>20</v>
      </c>
      <c r="R242" s="7" t="str">
        <f>IF(EDATE(April[[#This Row],[Closed Date]],1)=31,"",EDATE(April[[#This Row],[Closed Date]],1))</f>
        <v/>
      </c>
    </row>
    <row r="243" spans="1:19" x14ac:dyDescent="0.25">
      <c r="A243" t="s">
        <v>141</v>
      </c>
      <c r="B243" s="6">
        <v>75231</v>
      </c>
      <c r="E243" t="s">
        <v>284</v>
      </c>
      <c r="F243" t="s">
        <v>22</v>
      </c>
      <c r="G243">
        <v>9</v>
      </c>
      <c r="H243" t="s">
        <v>28</v>
      </c>
      <c r="I243" t="s">
        <v>31</v>
      </c>
      <c r="K243" s="7">
        <v>44676</v>
      </c>
      <c r="L243" t="s">
        <v>20</v>
      </c>
      <c r="Q243" s="7">
        <v>44676</v>
      </c>
      <c r="R243" s="7">
        <f>IF(EDATE(April[[#This Row],[Closed Date]],1)=31,"",EDATE(April[[#This Row],[Closed Date]],1))</f>
        <v>44706</v>
      </c>
      <c r="S243" t="s">
        <v>20</v>
      </c>
    </row>
    <row r="244" spans="1:19" x14ac:dyDescent="0.25">
      <c r="A244" t="s">
        <v>173</v>
      </c>
      <c r="B244" s="6">
        <v>75206</v>
      </c>
      <c r="E244" t="s">
        <v>315</v>
      </c>
      <c r="F244" t="s">
        <v>23</v>
      </c>
      <c r="G244">
        <v>1</v>
      </c>
      <c r="H244" t="s">
        <v>29</v>
      </c>
      <c r="I244" t="s">
        <v>31</v>
      </c>
      <c r="K244" s="7">
        <v>44676</v>
      </c>
      <c r="L244" t="s">
        <v>20</v>
      </c>
      <c r="Q244" s="7">
        <v>44676</v>
      </c>
      <c r="R244" s="7">
        <f>IF(EDATE(April[[#This Row],[Closed Date]],1)=31,"",EDATE(April[[#This Row],[Closed Date]],1))</f>
        <v>44706</v>
      </c>
      <c r="S244" t="s">
        <v>20</v>
      </c>
    </row>
    <row r="245" spans="1:19" x14ac:dyDescent="0.25">
      <c r="A245" t="s">
        <v>84</v>
      </c>
      <c r="B245" s="6">
        <v>75216</v>
      </c>
      <c r="E245" t="s">
        <v>286</v>
      </c>
      <c r="F245" t="s">
        <v>22</v>
      </c>
      <c r="G245">
        <v>4</v>
      </c>
      <c r="H245" t="s">
        <v>32</v>
      </c>
      <c r="I245" t="s">
        <v>53</v>
      </c>
      <c r="K245" s="7">
        <v>44676</v>
      </c>
      <c r="L245" t="s">
        <v>20</v>
      </c>
      <c r="M245">
        <v>33</v>
      </c>
      <c r="N245" t="s">
        <v>54</v>
      </c>
      <c r="O245">
        <v>35</v>
      </c>
      <c r="P245">
        <v>45</v>
      </c>
      <c r="Q245" s="7">
        <v>44682</v>
      </c>
      <c r="R245" s="7">
        <f>IF(EDATE(April[[#This Row],[Closed Date]],1)=31,"",EDATE(April[[#This Row],[Closed Date]],1))</f>
        <v>44713</v>
      </c>
      <c r="S245" t="s">
        <v>20</v>
      </c>
    </row>
    <row r="246" spans="1:19" x14ac:dyDescent="0.25">
      <c r="A246" t="s">
        <v>217</v>
      </c>
      <c r="B246" s="6">
        <v>75249</v>
      </c>
      <c r="E246" t="s">
        <v>282</v>
      </c>
      <c r="F246" t="s">
        <v>23</v>
      </c>
      <c r="G246">
        <v>7</v>
      </c>
      <c r="H246" t="s">
        <v>28</v>
      </c>
      <c r="I246" t="s">
        <v>31</v>
      </c>
      <c r="J246" t="s">
        <v>41</v>
      </c>
      <c r="K246" s="7">
        <v>44677</v>
      </c>
      <c r="L246" t="s">
        <v>20</v>
      </c>
      <c r="Q246" s="7">
        <v>44677</v>
      </c>
      <c r="R246" s="7">
        <f>IF(EDATE(April[[#This Row],[Closed Date]],1)=31,"",EDATE(April[[#This Row],[Closed Date]],1))</f>
        <v>44707</v>
      </c>
      <c r="S246" t="s">
        <v>20</v>
      </c>
    </row>
    <row r="247" spans="1:19" x14ac:dyDescent="0.25">
      <c r="A247" s="13" t="s">
        <v>241</v>
      </c>
      <c r="B247" s="6">
        <v>75240</v>
      </c>
      <c r="E247" t="s">
        <v>283</v>
      </c>
      <c r="F247" t="s">
        <v>22</v>
      </c>
      <c r="G247">
        <v>4</v>
      </c>
      <c r="H247" t="s">
        <v>28</v>
      </c>
      <c r="I247" t="s">
        <v>53</v>
      </c>
      <c r="J247" t="s">
        <v>40</v>
      </c>
      <c r="K247" s="7">
        <v>44677</v>
      </c>
      <c r="L247" t="s">
        <v>21</v>
      </c>
      <c r="M247">
        <v>18</v>
      </c>
      <c r="R247" s="7" t="str">
        <f>IF(EDATE(April[[#This Row],[Closed Date]],1)=31,"",EDATE(April[[#This Row],[Closed Date]],1))</f>
        <v/>
      </c>
    </row>
    <row r="248" spans="1:19" x14ac:dyDescent="0.25">
      <c r="A248" s="13" t="s">
        <v>88</v>
      </c>
      <c r="B248" s="6">
        <v>75287</v>
      </c>
      <c r="E248" t="s">
        <v>284</v>
      </c>
      <c r="F248" t="s">
        <v>22</v>
      </c>
      <c r="G248">
        <v>8</v>
      </c>
      <c r="H248" t="s">
        <v>28</v>
      </c>
      <c r="I248" t="s">
        <v>33</v>
      </c>
      <c r="J248" t="s">
        <v>40</v>
      </c>
      <c r="K248" s="7">
        <v>44677</v>
      </c>
      <c r="L248" t="s">
        <v>20</v>
      </c>
      <c r="M248">
        <v>25</v>
      </c>
      <c r="N248" t="s">
        <v>320</v>
      </c>
      <c r="O248">
        <v>18</v>
      </c>
      <c r="P248">
        <v>500</v>
      </c>
      <c r="Q248" s="7">
        <v>44683</v>
      </c>
      <c r="R248" s="7">
        <f>IF(EDATE(April[[#This Row],[Closed Date]],1)=31,"",EDATE(April[[#This Row],[Closed Date]],1))</f>
        <v>44714</v>
      </c>
      <c r="S248" t="s">
        <v>20</v>
      </c>
    </row>
    <row r="249" spans="1:19" x14ac:dyDescent="0.25">
      <c r="A249" s="13" t="s">
        <v>89</v>
      </c>
      <c r="B249" s="6">
        <v>75218</v>
      </c>
      <c r="E249" t="s">
        <v>283</v>
      </c>
      <c r="F249" t="s">
        <v>23</v>
      </c>
      <c r="G249">
        <v>3</v>
      </c>
      <c r="H249" t="s">
        <v>32</v>
      </c>
      <c r="I249" t="s">
        <v>31</v>
      </c>
      <c r="J249" t="s">
        <v>40</v>
      </c>
      <c r="K249" s="7">
        <v>44677</v>
      </c>
      <c r="L249" t="s">
        <v>20</v>
      </c>
      <c r="Q249" s="7">
        <v>44677</v>
      </c>
      <c r="R249" s="7">
        <f>IF(EDATE(April[[#This Row],[Closed Date]],1)=31,"",EDATE(April[[#This Row],[Closed Date]],1))</f>
        <v>44707</v>
      </c>
      <c r="S249" t="s">
        <v>20</v>
      </c>
    </row>
    <row r="250" spans="1:19" x14ac:dyDescent="0.25">
      <c r="A250" s="13" t="s">
        <v>153</v>
      </c>
      <c r="B250" s="6">
        <v>75208</v>
      </c>
      <c r="E250" t="s">
        <v>273</v>
      </c>
      <c r="F250" t="s">
        <v>23</v>
      </c>
      <c r="G250">
        <v>4</v>
      </c>
      <c r="H250" t="s">
        <v>29</v>
      </c>
      <c r="I250" t="s">
        <v>33</v>
      </c>
      <c r="J250" t="s">
        <v>44</v>
      </c>
      <c r="K250" s="7">
        <v>44677</v>
      </c>
      <c r="L250" t="s">
        <v>21</v>
      </c>
      <c r="M250">
        <v>25</v>
      </c>
      <c r="R250" s="7" t="str">
        <f>IF(EDATE(April[[#This Row],[Closed Date]],1)=31,"",EDATE(April[[#This Row],[Closed Date]],1))</f>
        <v/>
      </c>
    </row>
    <row r="251" spans="1:19" x14ac:dyDescent="0.25">
      <c r="A251" t="s">
        <v>141</v>
      </c>
      <c r="B251" s="6">
        <v>75223</v>
      </c>
      <c r="E251" t="s">
        <v>272</v>
      </c>
      <c r="F251" t="s">
        <v>22</v>
      </c>
      <c r="G251">
        <v>7</v>
      </c>
      <c r="H251" t="s">
        <v>28</v>
      </c>
      <c r="I251" t="s">
        <v>53</v>
      </c>
      <c r="J251" t="s">
        <v>36</v>
      </c>
      <c r="K251" s="7">
        <v>44677</v>
      </c>
      <c r="L251" t="s">
        <v>20</v>
      </c>
      <c r="M251">
        <v>30</v>
      </c>
      <c r="N251" t="s">
        <v>54</v>
      </c>
      <c r="O251">
        <v>36</v>
      </c>
      <c r="P251">
        <v>25</v>
      </c>
      <c r="Q251" s="7">
        <v>44682</v>
      </c>
      <c r="R251" s="7">
        <f>IF(EDATE(April[[#This Row],[Closed Date]],1)=31,"",EDATE(April[[#This Row],[Closed Date]],1))</f>
        <v>44713</v>
      </c>
      <c r="S251" t="s">
        <v>20</v>
      </c>
    </row>
    <row r="252" spans="1:19" x14ac:dyDescent="0.25">
      <c r="A252" t="s">
        <v>232</v>
      </c>
      <c r="B252" s="6">
        <v>75216</v>
      </c>
      <c r="E252" t="s">
        <v>58</v>
      </c>
      <c r="F252" t="s">
        <v>22</v>
      </c>
      <c r="G252">
        <v>8</v>
      </c>
      <c r="H252" t="s">
        <v>28</v>
      </c>
      <c r="I252" t="s">
        <v>33</v>
      </c>
      <c r="J252" t="s">
        <v>38</v>
      </c>
      <c r="K252" s="7">
        <v>44677</v>
      </c>
      <c r="L252" t="s">
        <v>21</v>
      </c>
      <c r="M252">
        <v>21</v>
      </c>
      <c r="R252" s="7" t="str">
        <f>IF(EDATE(April[[#This Row],[Closed Date]],1)=31,"",EDATE(April[[#This Row],[Closed Date]],1))</f>
        <v/>
      </c>
    </row>
    <row r="253" spans="1:19" x14ac:dyDescent="0.25">
      <c r="A253" t="s">
        <v>92</v>
      </c>
      <c r="B253" s="6">
        <v>75215</v>
      </c>
      <c r="E253" t="s">
        <v>300</v>
      </c>
      <c r="F253" t="s">
        <v>23</v>
      </c>
      <c r="G253">
        <v>7</v>
      </c>
      <c r="H253" t="s">
        <v>28</v>
      </c>
      <c r="I253" t="s">
        <v>31</v>
      </c>
      <c r="J253" t="s">
        <v>38</v>
      </c>
      <c r="K253" s="7">
        <v>44677</v>
      </c>
      <c r="L253" t="s">
        <v>20</v>
      </c>
      <c r="Q253" s="7">
        <v>44677</v>
      </c>
      <c r="R253" s="7">
        <f>IF(EDATE(April[[#This Row],[Closed Date]],1)=31,"",EDATE(April[[#This Row],[Closed Date]],1))</f>
        <v>44707</v>
      </c>
      <c r="S253" t="s">
        <v>20</v>
      </c>
    </row>
    <row r="254" spans="1:19" x14ac:dyDescent="0.25">
      <c r="A254" t="s">
        <v>172</v>
      </c>
      <c r="B254" s="6">
        <v>75231</v>
      </c>
      <c r="E254" t="s">
        <v>279</v>
      </c>
      <c r="F254" t="s">
        <v>22</v>
      </c>
      <c r="G254">
        <v>7</v>
      </c>
      <c r="H254" t="s">
        <v>32</v>
      </c>
      <c r="I254" t="s">
        <v>34</v>
      </c>
      <c r="K254" s="7">
        <v>44677</v>
      </c>
      <c r="L254" t="s">
        <v>21</v>
      </c>
      <c r="R254" s="7" t="str">
        <f>IF(EDATE(April[[#This Row],[Closed Date]],1)=31,"",EDATE(April[[#This Row],[Closed Date]],1))</f>
        <v/>
      </c>
    </row>
    <row r="255" spans="1:19" x14ac:dyDescent="0.25">
      <c r="A255" t="s">
        <v>177</v>
      </c>
      <c r="B255" s="6">
        <v>75223</v>
      </c>
      <c r="E255" t="s">
        <v>276</v>
      </c>
      <c r="F255" t="s">
        <v>22</v>
      </c>
      <c r="G255">
        <v>6</v>
      </c>
      <c r="H255" t="s">
        <v>30</v>
      </c>
      <c r="I255" t="s">
        <v>35</v>
      </c>
      <c r="K255" s="7">
        <v>44677</v>
      </c>
      <c r="L255" t="s">
        <v>21</v>
      </c>
      <c r="M255">
        <v>23</v>
      </c>
      <c r="R255" s="7" t="str">
        <f>IF(EDATE(April[[#This Row],[Closed Date]],1)=31,"",EDATE(April[[#This Row],[Closed Date]],1))</f>
        <v/>
      </c>
    </row>
    <row r="256" spans="1:19" x14ac:dyDescent="0.25">
      <c r="A256" t="s">
        <v>65</v>
      </c>
      <c r="B256" s="6">
        <v>75226</v>
      </c>
      <c r="E256" t="s">
        <v>289</v>
      </c>
      <c r="F256" t="s">
        <v>23</v>
      </c>
      <c r="G256">
        <v>1</v>
      </c>
      <c r="H256" t="s">
        <v>28</v>
      </c>
      <c r="I256" t="s">
        <v>53</v>
      </c>
      <c r="K256" s="7">
        <v>44677</v>
      </c>
      <c r="L256" t="s">
        <v>21</v>
      </c>
      <c r="M256">
        <v>18</v>
      </c>
      <c r="R256" s="7" t="str">
        <f>IF(EDATE(April[[#This Row],[Closed Date]],1)=31,"",EDATE(April[[#This Row],[Closed Date]],1))</f>
        <v/>
      </c>
    </row>
    <row r="257" spans="1:19" x14ac:dyDescent="0.25">
      <c r="A257" t="s">
        <v>228</v>
      </c>
      <c r="B257" s="6">
        <v>75226</v>
      </c>
      <c r="E257" t="s">
        <v>274</v>
      </c>
      <c r="F257" t="s">
        <v>22</v>
      </c>
      <c r="G257">
        <v>0.75</v>
      </c>
      <c r="H257" t="s">
        <v>28</v>
      </c>
      <c r="I257" t="s">
        <v>31</v>
      </c>
      <c r="K257" s="7">
        <v>44677</v>
      </c>
      <c r="L257" t="s">
        <v>20</v>
      </c>
      <c r="Q257" s="7">
        <v>44678</v>
      </c>
      <c r="R257" s="7">
        <f>IF(EDATE(April[[#This Row],[Closed Date]],1)=31,"",EDATE(April[[#This Row],[Closed Date]],1))</f>
        <v>44708</v>
      </c>
      <c r="S257" t="s">
        <v>20</v>
      </c>
    </row>
    <row r="258" spans="1:19" x14ac:dyDescent="0.25">
      <c r="A258" s="13" t="s">
        <v>63</v>
      </c>
      <c r="B258" s="6">
        <v>75218</v>
      </c>
      <c r="E258" t="s">
        <v>313</v>
      </c>
      <c r="F258" t="s">
        <v>23</v>
      </c>
      <c r="G258">
        <v>5</v>
      </c>
      <c r="H258" t="s">
        <v>28</v>
      </c>
      <c r="I258" t="s">
        <v>33</v>
      </c>
      <c r="J258" t="s">
        <v>40</v>
      </c>
      <c r="K258" s="7">
        <v>44678</v>
      </c>
      <c r="L258" t="s">
        <v>21</v>
      </c>
      <c r="M258">
        <v>17</v>
      </c>
      <c r="R258" s="7" t="str">
        <f>IF(EDATE(April[[#This Row],[Closed Date]],1)=31,"",EDATE(April[[#This Row],[Closed Date]],1))</f>
        <v/>
      </c>
    </row>
    <row r="259" spans="1:19" x14ac:dyDescent="0.25">
      <c r="A259" s="13" t="s">
        <v>225</v>
      </c>
      <c r="B259" s="6">
        <v>75219</v>
      </c>
      <c r="E259" t="s">
        <v>306</v>
      </c>
      <c r="F259" t="s">
        <v>23</v>
      </c>
      <c r="G259">
        <v>10</v>
      </c>
      <c r="H259" t="s">
        <v>28</v>
      </c>
      <c r="I259" t="s">
        <v>31</v>
      </c>
      <c r="J259" t="s">
        <v>40</v>
      </c>
      <c r="K259" s="7">
        <v>44678</v>
      </c>
      <c r="L259" t="s">
        <v>20</v>
      </c>
      <c r="Q259" s="7">
        <v>44678</v>
      </c>
      <c r="R259" s="7">
        <f>IF(EDATE(April[[#This Row],[Closed Date]],1)=31,"",EDATE(April[[#This Row],[Closed Date]],1))</f>
        <v>44708</v>
      </c>
      <c r="S259" t="s">
        <v>20</v>
      </c>
    </row>
    <row r="260" spans="1:19" x14ac:dyDescent="0.25">
      <c r="A260" s="13" t="s">
        <v>210</v>
      </c>
      <c r="B260" s="6">
        <v>75223</v>
      </c>
      <c r="E260" t="s">
        <v>302</v>
      </c>
      <c r="F260" t="s">
        <v>23</v>
      </c>
      <c r="G260">
        <v>6</v>
      </c>
      <c r="H260" t="s">
        <v>29</v>
      </c>
      <c r="I260" t="s">
        <v>33</v>
      </c>
      <c r="J260" t="s">
        <v>43</v>
      </c>
      <c r="K260" s="7">
        <v>44678</v>
      </c>
      <c r="L260" t="s">
        <v>21</v>
      </c>
      <c r="M260">
        <v>29</v>
      </c>
      <c r="R260" s="7" t="str">
        <f>IF(EDATE(April[[#This Row],[Closed Date]],1)=31,"",EDATE(April[[#This Row],[Closed Date]],1))</f>
        <v/>
      </c>
    </row>
    <row r="261" spans="1:19" x14ac:dyDescent="0.25">
      <c r="A261" s="13" t="s">
        <v>258</v>
      </c>
      <c r="B261" s="6">
        <v>75254</v>
      </c>
      <c r="E261" t="s">
        <v>285</v>
      </c>
      <c r="F261" t="s">
        <v>22</v>
      </c>
      <c r="G261">
        <v>5</v>
      </c>
      <c r="H261" t="s">
        <v>29</v>
      </c>
      <c r="I261" t="s">
        <v>31</v>
      </c>
      <c r="J261" t="s">
        <v>43</v>
      </c>
      <c r="K261" s="7">
        <v>44678</v>
      </c>
      <c r="L261" t="s">
        <v>20</v>
      </c>
      <c r="Q261" s="7">
        <v>44678</v>
      </c>
      <c r="R261" s="7">
        <f>IF(EDATE(April[[#This Row],[Closed Date]],1)=31,"",EDATE(April[[#This Row],[Closed Date]],1))</f>
        <v>44708</v>
      </c>
      <c r="S261" t="s">
        <v>20</v>
      </c>
    </row>
    <row r="262" spans="1:19" x14ac:dyDescent="0.25">
      <c r="A262" t="s">
        <v>103</v>
      </c>
      <c r="B262" s="6">
        <v>75224</v>
      </c>
      <c r="E262" t="s">
        <v>314</v>
      </c>
      <c r="F262" t="s">
        <v>22</v>
      </c>
      <c r="G262">
        <v>4</v>
      </c>
      <c r="H262" t="s">
        <v>28</v>
      </c>
      <c r="I262" t="s">
        <v>53</v>
      </c>
      <c r="J262" t="s">
        <v>36</v>
      </c>
      <c r="K262" s="7">
        <v>44678</v>
      </c>
      <c r="L262" t="s">
        <v>21</v>
      </c>
      <c r="M262">
        <v>14</v>
      </c>
      <c r="R262" s="7" t="str">
        <f>IF(EDATE(April[[#This Row],[Closed Date]],1)=31,"",EDATE(April[[#This Row],[Closed Date]],1))</f>
        <v/>
      </c>
    </row>
    <row r="263" spans="1:19" x14ac:dyDescent="0.25">
      <c r="A263" t="s">
        <v>151</v>
      </c>
      <c r="B263" s="6">
        <v>75080</v>
      </c>
      <c r="E263" t="s">
        <v>291</v>
      </c>
      <c r="F263" t="s">
        <v>23</v>
      </c>
      <c r="G263">
        <v>3</v>
      </c>
      <c r="H263" t="s">
        <v>28</v>
      </c>
      <c r="I263" t="s">
        <v>33</v>
      </c>
      <c r="J263" t="s">
        <v>36</v>
      </c>
      <c r="K263" s="7">
        <v>44678</v>
      </c>
      <c r="L263" t="s">
        <v>20</v>
      </c>
      <c r="M263">
        <v>29</v>
      </c>
      <c r="N263" t="s">
        <v>56</v>
      </c>
      <c r="O263">
        <v>18</v>
      </c>
      <c r="P263">
        <v>150</v>
      </c>
      <c r="Q263" s="7">
        <v>44687</v>
      </c>
      <c r="R263" s="7">
        <f>IF(EDATE(April[[#This Row],[Closed Date]],1)=31,"",EDATE(April[[#This Row],[Closed Date]],1))</f>
        <v>44718</v>
      </c>
      <c r="S263" t="s">
        <v>20</v>
      </c>
    </row>
    <row r="264" spans="1:19" x14ac:dyDescent="0.25">
      <c r="A264" t="s">
        <v>233</v>
      </c>
      <c r="B264" s="6">
        <v>75231</v>
      </c>
      <c r="E264" t="s">
        <v>281</v>
      </c>
      <c r="F264" t="s">
        <v>27</v>
      </c>
      <c r="G264">
        <v>5</v>
      </c>
      <c r="H264" t="s">
        <v>28</v>
      </c>
      <c r="I264" t="s">
        <v>31</v>
      </c>
      <c r="J264" t="s">
        <v>38</v>
      </c>
      <c r="K264" s="7">
        <v>44678</v>
      </c>
      <c r="L264" t="s">
        <v>20</v>
      </c>
      <c r="Q264" s="7">
        <v>44678</v>
      </c>
      <c r="R264" s="7">
        <f>IF(EDATE(April[[#This Row],[Closed Date]],1)=31,"",EDATE(April[[#This Row],[Closed Date]],1))</f>
        <v>44708</v>
      </c>
      <c r="S264" t="s">
        <v>20</v>
      </c>
    </row>
    <row r="265" spans="1:19" x14ac:dyDescent="0.25">
      <c r="A265" t="s">
        <v>133</v>
      </c>
      <c r="B265" s="6">
        <v>75218</v>
      </c>
      <c r="E265" t="s">
        <v>266</v>
      </c>
      <c r="F265" t="s">
        <v>22</v>
      </c>
      <c r="G265">
        <v>2</v>
      </c>
      <c r="H265" t="s">
        <v>28</v>
      </c>
      <c r="I265" t="s">
        <v>33</v>
      </c>
      <c r="K265" s="7">
        <v>44678</v>
      </c>
      <c r="L265" t="s">
        <v>21</v>
      </c>
      <c r="M265">
        <v>20</v>
      </c>
      <c r="R265" s="7" t="str">
        <f>IF(EDATE(April[[#This Row],[Closed Date]],1)=31,"",EDATE(April[[#This Row],[Closed Date]],1))</f>
        <v/>
      </c>
    </row>
    <row r="266" spans="1:19" x14ac:dyDescent="0.25">
      <c r="A266" t="s">
        <v>247</v>
      </c>
      <c r="B266" s="6">
        <v>75240</v>
      </c>
      <c r="E266" t="s">
        <v>284</v>
      </c>
      <c r="F266" t="s">
        <v>23</v>
      </c>
      <c r="G266">
        <v>13</v>
      </c>
      <c r="H266" t="s">
        <v>28</v>
      </c>
      <c r="I266" t="s">
        <v>33</v>
      </c>
      <c r="K266" s="7">
        <v>44678</v>
      </c>
      <c r="L266" t="s">
        <v>21</v>
      </c>
      <c r="M266">
        <v>21</v>
      </c>
      <c r="R266" s="7" t="str">
        <f>IF(EDATE(April[[#This Row],[Closed Date]],1)=31,"",EDATE(April[[#This Row],[Closed Date]],1))</f>
        <v/>
      </c>
    </row>
    <row r="267" spans="1:19" x14ac:dyDescent="0.25">
      <c r="A267" t="s">
        <v>87</v>
      </c>
      <c r="B267" s="6">
        <v>75237</v>
      </c>
      <c r="E267" t="s">
        <v>279</v>
      </c>
      <c r="F267" t="s">
        <v>22</v>
      </c>
      <c r="G267">
        <v>4</v>
      </c>
      <c r="H267" t="s">
        <v>28</v>
      </c>
      <c r="I267" t="s">
        <v>53</v>
      </c>
      <c r="K267" s="7">
        <v>44678</v>
      </c>
      <c r="L267" t="s">
        <v>21</v>
      </c>
      <c r="M267">
        <v>14</v>
      </c>
      <c r="R267" s="7" t="str">
        <f>IF(EDATE(April[[#This Row],[Closed Date]],1)=31,"",EDATE(April[[#This Row],[Closed Date]],1))</f>
        <v/>
      </c>
    </row>
    <row r="268" spans="1:19" x14ac:dyDescent="0.25">
      <c r="A268" t="s">
        <v>89</v>
      </c>
      <c r="B268" s="6">
        <v>75208</v>
      </c>
      <c r="E268" t="s">
        <v>280</v>
      </c>
      <c r="F268" t="s">
        <v>23</v>
      </c>
      <c r="G268">
        <v>5</v>
      </c>
      <c r="H268" t="s">
        <v>28</v>
      </c>
      <c r="I268" t="s">
        <v>31</v>
      </c>
      <c r="K268" s="7">
        <v>44678</v>
      </c>
      <c r="L268" t="s">
        <v>20</v>
      </c>
      <c r="Q268" s="7">
        <v>44678</v>
      </c>
      <c r="R268" s="7">
        <f>IF(EDATE(April[[#This Row],[Closed Date]],1)=31,"",EDATE(April[[#This Row],[Closed Date]],1))</f>
        <v>44708</v>
      </c>
      <c r="S268" t="s">
        <v>20</v>
      </c>
    </row>
    <row r="269" spans="1:19" x14ac:dyDescent="0.25">
      <c r="A269" t="s">
        <v>91</v>
      </c>
      <c r="B269" s="6">
        <v>75201</v>
      </c>
      <c r="E269" t="s">
        <v>280</v>
      </c>
      <c r="F269" t="s">
        <v>23</v>
      </c>
      <c r="G269">
        <v>7</v>
      </c>
      <c r="H269" t="s">
        <v>32</v>
      </c>
      <c r="I269" t="s">
        <v>53</v>
      </c>
      <c r="K269" s="7">
        <v>44678</v>
      </c>
      <c r="L269" t="s">
        <v>20</v>
      </c>
      <c r="M269">
        <v>31</v>
      </c>
      <c r="N269" t="s">
        <v>54</v>
      </c>
      <c r="O269">
        <v>37</v>
      </c>
      <c r="P269">
        <v>30</v>
      </c>
      <c r="Q269" s="7">
        <v>44686</v>
      </c>
      <c r="R269" s="7">
        <f>IF(EDATE(April[[#This Row],[Closed Date]],1)=31,"",EDATE(April[[#This Row],[Closed Date]],1))</f>
        <v>44717</v>
      </c>
      <c r="S269" t="s">
        <v>20</v>
      </c>
    </row>
    <row r="270" spans="1:19" x14ac:dyDescent="0.25">
      <c r="A270" s="13" t="s">
        <v>57</v>
      </c>
      <c r="B270" s="6">
        <v>75203</v>
      </c>
      <c r="E270" t="s">
        <v>319</v>
      </c>
      <c r="F270" t="s">
        <v>23</v>
      </c>
      <c r="G270">
        <v>3</v>
      </c>
      <c r="H270" t="s">
        <v>28</v>
      </c>
      <c r="I270" t="s">
        <v>33</v>
      </c>
      <c r="J270" t="s">
        <v>40</v>
      </c>
      <c r="K270" s="7">
        <v>44679</v>
      </c>
      <c r="L270" t="s">
        <v>21</v>
      </c>
      <c r="M270">
        <v>23</v>
      </c>
      <c r="R270" s="7" t="str">
        <f>IF(EDATE(April[[#This Row],[Closed Date]],1)=31,"",EDATE(April[[#This Row],[Closed Date]],1))</f>
        <v/>
      </c>
    </row>
    <row r="271" spans="1:19" x14ac:dyDescent="0.25">
      <c r="A271" s="13" t="s">
        <v>147</v>
      </c>
      <c r="B271" s="6">
        <v>75253</v>
      </c>
      <c r="E271" t="s">
        <v>308</v>
      </c>
      <c r="F271" t="s">
        <v>22</v>
      </c>
      <c r="G271">
        <v>5</v>
      </c>
      <c r="H271" t="s">
        <v>28</v>
      </c>
      <c r="I271" t="s">
        <v>33</v>
      </c>
      <c r="J271" t="s">
        <v>40</v>
      </c>
      <c r="K271" s="7">
        <v>44679</v>
      </c>
      <c r="L271" t="s">
        <v>21</v>
      </c>
      <c r="M271">
        <v>16</v>
      </c>
      <c r="R271" s="7" t="str">
        <f>IF(EDATE(April[[#This Row],[Closed Date]],1)=31,"",EDATE(April[[#This Row],[Closed Date]],1))</f>
        <v/>
      </c>
    </row>
    <row r="272" spans="1:19" x14ac:dyDescent="0.25">
      <c r="A272" t="s">
        <v>107</v>
      </c>
      <c r="B272" s="6">
        <v>75237</v>
      </c>
      <c r="E272" t="s">
        <v>297</v>
      </c>
      <c r="F272" t="s">
        <v>22</v>
      </c>
      <c r="G272">
        <v>7</v>
      </c>
      <c r="H272" t="s">
        <v>28</v>
      </c>
      <c r="I272" t="s">
        <v>33</v>
      </c>
      <c r="J272" t="s">
        <v>38</v>
      </c>
      <c r="K272" s="7">
        <v>44679</v>
      </c>
      <c r="L272" t="s">
        <v>21</v>
      </c>
      <c r="M272">
        <v>23</v>
      </c>
      <c r="R272" s="7" t="str">
        <f>IF(EDATE(April[[#This Row],[Closed Date]],1)=31,"",EDATE(April[[#This Row],[Closed Date]],1))</f>
        <v/>
      </c>
    </row>
    <row r="273" spans="1:19" x14ac:dyDescent="0.25">
      <c r="A273" t="s">
        <v>244</v>
      </c>
      <c r="B273" s="6">
        <v>75254</v>
      </c>
      <c r="E273" t="s">
        <v>290</v>
      </c>
      <c r="F273" t="s">
        <v>23</v>
      </c>
      <c r="G273">
        <v>4</v>
      </c>
      <c r="H273" t="s">
        <v>28</v>
      </c>
      <c r="I273" t="s">
        <v>33</v>
      </c>
      <c r="J273" t="s">
        <v>38</v>
      </c>
      <c r="K273" s="7">
        <v>44679</v>
      </c>
      <c r="L273" t="s">
        <v>21</v>
      </c>
      <c r="M273">
        <v>15</v>
      </c>
      <c r="R273" s="7" t="str">
        <f>IF(EDATE(April[[#This Row],[Closed Date]],1)=31,"",EDATE(April[[#This Row],[Closed Date]],1))</f>
        <v/>
      </c>
    </row>
    <row r="274" spans="1:19" x14ac:dyDescent="0.25">
      <c r="A274" t="s">
        <v>242</v>
      </c>
      <c r="B274" s="6">
        <v>75218</v>
      </c>
      <c r="E274" t="s">
        <v>283</v>
      </c>
      <c r="F274" t="s">
        <v>23</v>
      </c>
      <c r="G274">
        <v>1</v>
      </c>
      <c r="H274" t="s">
        <v>28</v>
      </c>
      <c r="I274" t="s">
        <v>33</v>
      </c>
      <c r="J274" t="s">
        <v>38</v>
      </c>
      <c r="K274" s="7">
        <v>44679</v>
      </c>
      <c r="L274" t="s">
        <v>20</v>
      </c>
      <c r="M274">
        <v>31</v>
      </c>
      <c r="N274" t="s">
        <v>45</v>
      </c>
      <c r="O274">
        <v>18</v>
      </c>
      <c r="P274">
        <v>125</v>
      </c>
      <c r="Q274" s="7">
        <v>44686</v>
      </c>
      <c r="R274" s="7">
        <f>IF(EDATE(April[[#This Row],[Closed Date]],1)=31,"",EDATE(April[[#This Row],[Closed Date]],1))</f>
        <v>44717</v>
      </c>
      <c r="S274" t="s">
        <v>20</v>
      </c>
    </row>
    <row r="275" spans="1:19" x14ac:dyDescent="0.25">
      <c r="A275" t="s">
        <v>119</v>
      </c>
      <c r="B275" s="6">
        <v>75226</v>
      </c>
      <c r="E275" t="s">
        <v>283</v>
      </c>
      <c r="F275" t="s">
        <v>22</v>
      </c>
      <c r="G275">
        <v>3</v>
      </c>
      <c r="H275" t="s">
        <v>28</v>
      </c>
      <c r="I275" t="s">
        <v>31</v>
      </c>
      <c r="J275" t="s">
        <v>38</v>
      </c>
      <c r="K275" s="7">
        <v>44679</v>
      </c>
      <c r="L275" t="s">
        <v>20</v>
      </c>
      <c r="Q275" s="7">
        <v>44679</v>
      </c>
      <c r="R275" s="7">
        <f>IF(EDATE(April[[#This Row],[Closed Date]],1)=31,"",EDATE(April[[#This Row],[Closed Date]],1))</f>
        <v>44709</v>
      </c>
      <c r="S275" t="s">
        <v>20</v>
      </c>
    </row>
    <row r="276" spans="1:19" x14ac:dyDescent="0.25">
      <c r="A276" t="s">
        <v>133</v>
      </c>
      <c r="B276" s="6">
        <v>75253</v>
      </c>
      <c r="E276" t="s">
        <v>310</v>
      </c>
      <c r="F276" t="s">
        <v>22</v>
      </c>
      <c r="G276">
        <v>4</v>
      </c>
      <c r="H276" t="s">
        <v>32</v>
      </c>
      <c r="I276" t="s">
        <v>33</v>
      </c>
      <c r="K276" s="7">
        <v>44679</v>
      </c>
      <c r="L276" t="s">
        <v>21</v>
      </c>
      <c r="M276">
        <v>22</v>
      </c>
      <c r="R276" s="7" t="str">
        <f>IF(EDATE(April[[#This Row],[Closed Date]],1)=31,"",EDATE(April[[#This Row],[Closed Date]],1))</f>
        <v/>
      </c>
    </row>
    <row r="277" spans="1:19" x14ac:dyDescent="0.25">
      <c r="A277" t="s">
        <v>95</v>
      </c>
      <c r="B277" s="6">
        <v>75214</v>
      </c>
      <c r="E277" t="s">
        <v>298</v>
      </c>
      <c r="F277" t="s">
        <v>22</v>
      </c>
      <c r="G277">
        <v>1</v>
      </c>
      <c r="H277" t="s">
        <v>30</v>
      </c>
      <c r="I277" t="s">
        <v>34</v>
      </c>
      <c r="K277" s="7">
        <v>44679</v>
      </c>
      <c r="L277" t="s">
        <v>21</v>
      </c>
      <c r="R277" s="7" t="str">
        <f>IF(EDATE(April[[#This Row],[Closed Date]],1)=31,"",EDATE(April[[#This Row],[Closed Date]],1))</f>
        <v/>
      </c>
    </row>
    <row r="278" spans="1:19" x14ac:dyDescent="0.25">
      <c r="A278" t="s">
        <v>193</v>
      </c>
      <c r="B278" s="6">
        <v>75219</v>
      </c>
      <c r="E278" t="s">
        <v>269</v>
      </c>
      <c r="F278" t="s">
        <v>22</v>
      </c>
      <c r="G278">
        <v>4</v>
      </c>
      <c r="H278" t="s">
        <v>30</v>
      </c>
      <c r="I278" t="s">
        <v>35</v>
      </c>
      <c r="K278" s="7">
        <v>44679</v>
      </c>
      <c r="L278" t="s">
        <v>21</v>
      </c>
      <c r="M278">
        <v>30</v>
      </c>
      <c r="R278" s="7" t="str">
        <f>IF(EDATE(April[[#This Row],[Closed Date]],1)=31,"",EDATE(April[[#This Row],[Closed Date]],1))</f>
        <v/>
      </c>
    </row>
    <row r="279" spans="1:19" x14ac:dyDescent="0.25">
      <c r="A279" t="s">
        <v>253</v>
      </c>
      <c r="B279" s="6">
        <v>75248</v>
      </c>
      <c r="E279" t="s">
        <v>296</v>
      </c>
      <c r="F279" t="s">
        <v>23</v>
      </c>
      <c r="G279">
        <v>1</v>
      </c>
      <c r="H279" t="s">
        <v>28</v>
      </c>
      <c r="I279" t="s">
        <v>31</v>
      </c>
      <c r="K279" s="7">
        <v>44679</v>
      </c>
      <c r="L279" t="s">
        <v>20</v>
      </c>
      <c r="Q279" s="7">
        <v>44679</v>
      </c>
      <c r="R279" s="7">
        <f>IF(EDATE(April[[#This Row],[Closed Date]],1)=31,"",EDATE(April[[#This Row],[Closed Date]],1))</f>
        <v>44709</v>
      </c>
      <c r="S279" t="s">
        <v>20</v>
      </c>
    </row>
    <row r="280" spans="1:19" x14ac:dyDescent="0.25">
      <c r="A280" t="s">
        <v>164</v>
      </c>
      <c r="B280" s="6">
        <v>75232</v>
      </c>
      <c r="E280" t="s">
        <v>301</v>
      </c>
      <c r="F280" t="s">
        <v>22</v>
      </c>
      <c r="G280">
        <v>5</v>
      </c>
      <c r="H280" t="s">
        <v>30</v>
      </c>
      <c r="I280" t="s">
        <v>31</v>
      </c>
      <c r="K280" s="7">
        <v>44679</v>
      </c>
      <c r="L280" t="s">
        <v>20</v>
      </c>
      <c r="Q280" s="7">
        <v>44679</v>
      </c>
      <c r="R280" s="7">
        <f>IF(EDATE(April[[#This Row],[Closed Date]],1)=31,"",EDATE(April[[#This Row],[Closed Date]],1))</f>
        <v>44709</v>
      </c>
      <c r="S280" t="s">
        <v>20</v>
      </c>
    </row>
    <row r="281" spans="1:19" x14ac:dyDescent="0.25">
      <c r="A281" t="s">
        <v>252</v>
      </c>
      <c r="B281" s="13">
        <v>75206</v>
      </c>
      <c r="E281" t="s">
        <v>287</v>
      </c>
      <c r="F281" t="s">
        <v>23</v>
      </c>
      <c r="G281">
        <v>6</v>
      </c>
      <c r="H281" t="s">
        <v>32</v>
      </c>
      <c r="I281" t="s">
        <v>34</v>
      </c>
      <c r="K281" s="7">
        <v>44679</v>
      </c>
      <c r="L281" t="s">
        <v>20</v>
      </c>
      <c r="N281" t="s">
        <v>51</v>
      </c>
      <c r="Q281" s="7">
        <v>44687</v>
      </c>
      <c r="R281" s="7">
        <f>IF(EDATE(April[[#This Row],[Closed Date]],1)=31,"",EDATE(April[[#This Row],[Closed Date]],1))</f>
        <v>44718</v>
      </c>
      <c r="S281" t="s">
        <v>20</v>
      </c>
    </row>
    <row r="282" spans="1:19" x14ac:dyDescent="0.25">
      <c r="A282" t="s">
        <v>196</v>
      </c>
      <c r="B282" s="6">
        <v>75206</v>
      </c>
      <c r="E282" t="s">
        <v>293</v>
      </c>
      <c r="F282" t="s">
        <v>22</v>
      </c>
      <c r="G282">
        <v>6</v>
      </c>
      <c r="H282" t="s">
        <v>28</v>
      </c>
      <c r="I282" t="s">
        <v>33</v>
      </c>
      <c r="J282" t="s">
        <v>42</v>
      </c>
      <c r="K282" s="7">
        <v>44680</v>
      </c>
      <c r="L282" t="s">
        <v>21</v>
      </c>
      <c r="M282">
        <v>15</v>
      </c>
      <c r="R282" s="7" t="str">
        <f>IF(EDATE(April[[#This Row],[Closed Date]],1)=31,"",EDATE(April[[#This Row],[Closed Date]],1))</f>
        <v/>
      </c>
    </row>
    <row r="283" spans="1:19" x14ac:dyDescent="0.25">
      <c r="A283" s="13" t="s">
        <v>81</v>
      </c>
      <c r="B283" s="6">
        <v>75240</v>
      </c>
      <c r="E283" t="s">
        <v>269</v>
      </c>
      <c r="F283" t="s">
        <v>23</v>
      </c>
      <c r="G283">
        <v>0.75</v>
      </c>
      <c r="H283" t="s">
        <v>28</v>
      </c>
      <c r="I283" t="s">
        <v>53</v>
      </c>
      <c r="J283" t="s">
        <v>39</v>
      </c>
      <c r="K283" s="7">
        <v>44680</v>
      </c>
      <c r="L283" t="s">
        <v>20</v>
      </c>
      <c r="M283">
        <v>32</v>
      </c>
      <c r="N283" t="s">
        <v>54</v>
      </c>
      <c r="O283">
        <v>39</v>
      </c>
      <c r="P283">
        <v>50</v>
      </c>
      <c r="Q283" s="7">
        <v>44684</v>
      </c>
      <c r="R283" s="7">
        <f>IF(EDATE(April[[#This Row],[Closed Date]],1)=31,"",EDATE(April[[#This Row],[Closed Date]],1))</f>
        <v>44715</v>
      </c>
      <c r="S283" t="s">
        <v>21</v>
      </c>
    </row>
    <row r="284" spans="1:19" x14ac:dyDescent="0.25">
      <c r="A284" s="13" t="s">
        <v>207</v>
      </c>
      <c r="B284" s="6">
        <v>75231</v>
      </c>
      <c r="E284" t="s">
        <v>284</v>
      </c>
      <c r="F284" t="s">
        <v>22</v>
      </c>
      <c r="G284">
        <v>0.5</v>
      </c>
      <c r="H284" t="s">
        <v>28</v>
      </c>
      <c r="I284" t="s">
        <v>33</v>
      </c>
      <c r="J284" t="s">
        <v>40</v>
      </c>
      <c r="K284" s="7">
        <v>44680</v>
      </c>
      <c r="L284" t="s">
        <v>21</v>
      </c>
      <c r="M284">
        <v>21</v>
      </c>
      <c r="R284" s="7" t="str">
        <f>IF(EDATE(April[[#This Row],[Closed Date]],1)=31,"",EDATE(April[[#This Row],[Closed Date]],1))</f>
        <v/>
      </c>
    </row>
    <row r="285" spans="1:19" x14ac:dyDescent="0.25">
      <c r="A285" s="13" t="s">
        <v>221</v>
      </c>
      <c r="B285" s="6">
        <v>75244</v>
      </c>
      <c r="E285" t="s">
        <v>295</v>
      </c>
      <c r="F285" t="s">
        <v>22</v>
      </c>
      <c r="G285">
        <v>1</v>
      </c>
      <c r="H285" t="s">
        <v>28</v>
      </c>
      <c r="I285" t="s">
        <v>53</v>
      </c>
      <c r="J285" t="s">
        <v>40</v>
      </c>
      <c r="K285" s="7">
        <v>44680</v>
      </c>
      <c r="L285" t="s">
        <v>21</v>
      </c>
      <c r="M285">
        <v>14</v>
      </c>
      <c r="R285" s="7" t="str">
        <f>IF(EDATE(April[[#This Row],[Closed Date]],1)=31,"",EDATE(April[[#This Row],[Closed Date]],1))</f>
        <v/>
      </c>
    </row>
    <row r="286" spans="1:19" x14ac:dyDescent="0.25">
      <c r="A286" s="13" t="s">
        <v>203</v>
      </c>
      <c r="B286" s="6">
        <v>75244</v>
      </c>
      <c r="E286" t="s">
        <v>277</v>
      </c>
      <c r="F286" t="s">
        <v>22</v>
      </c>
      <c r="G286">
        <v>8</v>
      </c>
      <c r="H286" t="s">
        <v>28</v>
      </c>
      <c r="I286" t="s">
        <v>33</v>
      </c>
      <c r="J286" t="s">
        <v>40</v>
      </c>
      <c r="K286" s="7">
        <v>44680</v>
      </c>
      <c r="L286" t="s">
        <v>20</v>
      </c>
      <c r="M286">
        <v>29</v>
      </c>
      <c r="N286" t="s">
        <v>320</v>
      </c>
      <c r="O286">
        <v>17</v>
      </c>
      <c r="P286">
        <v>450</v>
      </c>
      <c r="Q286" s="7">
        <v>44686</v>
      </c>
      <c r="R286" s="7">
        <f>IF(EDATE(April[[#This Row],[Closed Date]],1)=31,"",EDATE(April[[#This Row],[Closed Date]],1))</f>
        <v>44717</v>
      </c>
      <c r="S286" t="s">
        <v>20</v>
      </c>
    </row>
    <row r="287" spans="1:19" x14ac:dyDescent="0.25">
      <c r="A287" t="s">
        <v>197</v>
      </c>
      <c r="B287" s="6">
        <v>75226</v>
      </c>
      <c r="E287" t="s">
        <v>316</v>
      </c>
      <c r="F287" t="s">
        <v>22</v>
      </c>
      <c r="G287">
        <v>5</v>
      </c>
      <c r="H287" t="s">
        <v>28</v>
      </c>
      <c r="I287" t="s">
        <v>33</v>
      </c>
      <c r="J287" t="s">
        <v>36</v>
      </c>
      <c r="K287" s="7">
        <v>44680</v>
      </c>
      <c r="L287" t="s">
        <v>21</v>
      </c>
      <c r="M287">
        <v>18</v>
      </c>
      <c r="R287" s="7" t="str">
        <f>IF(EDATE(April[[#This Row],[Closed Date]],1)=31,"",EDATE(April[[#This Row],[Closed Date]],1))</f>
        <v/>
      </c>
    </row>
    <row r="288" spans="1:19" x14ac:dyDescent="0.25">
      <c r="A288" t="s">
        <v>94</v>
      </c>
      <c r="B288" s="6">
        <v>75214</v>
      </c>
      <c r="E288" t="s">
        <v>284</v>
      </c>
      <c r="F288" t="s">
        <v>23</v>
      </c>
      <c r="G288">
        <v>3</v>
      </c>
      <c r="H288" t="s">
        <v>28</v>
      </c>
      <c r="I288" t="s">
        <v>31</v>
      </c>
      <c r="J288" t="s">
        <v>36</v>
      </c>
      <c r="K288" s="7">
        <v>44680</v>
      </c>
      <c r="L288" t="s">
        <v>20</v>
      </c>
      <c r="Q288" s="7">
        <v>44680</v>
      </c>
      <c r="R288" s="7">
        <f>IF(EDATE(April[[#This Row],[Closed Date]],1)=31,"",EDATE(April[[#This Row],[Closed Date]],1))</f>
        <v>44710</v>
      </c>
      <c r="S288" t="s">
        <v>20</v>
      </c>
    </row>
    <row r="289" spans="1:19" x14ac:dyDescent="0.25">
      <c r="A289" t="s">
        <v>256</v>
      </c>
      <c r="B289" s="6">
        <v>75249</v>
      </c>
      <c r="E289" t="s">
        <v>286</v>
      </c>
      <c r="F289" t="s">
        <v>23</v>
      </c>
      <c r="G289">
        <v>11</v>
      </c>
      <c r="H289" t="s">
        <v>28</v>
      </c>
      <c r="I289" t="s">
        <v>33</v>
      </c>
      <c r="J289" t="s">
        <v>38</v>
      </c>
      <c r="K289" s="7">
        <v>44680</v>
      </c>
      <c r="L289" t="s">
        <v>20</v>
      </c>
      <c r="M289">
        <v>36</v>
      </c>
      <c r="N289" t="s">
        <v>56</v>
      </c>
      <c r="O289">
        <v>13</v>
      </c>
      <c r="P289">
        <v>75</v>
      </c>
      <c r="Q289" s="7">
        <v>44685</v>
      </c>
      <c r="R289" s="7">
        <f>IF(EDATE(April[[#This Row],[Closed Date]],1)=31,"",EDATE(April[[#This Row],[Closed Date]],1))</f>
        <v>44716</v>
      </c>
      <c r="S289" t="s">
        <v>20</v>
      </c>
    </row>
    <row r="290" spans="1:19" x14ac:dyDescent="0.25">
      <c r="A290" t="s">
        <v>192</v>
      </c>
      <c r="B290" s="6">
        <v>75208</v>
      </c>
      <c r="E290" t="s">
        <v>318</v>
      </c>
      <c r="F290" t="s">
        <v>23</v>
      </c>
      <c r="G290">
        <v>3</v>
      </c>
      <c r="H290" t="s">
        <v>28</v>
      </c>
      <c r="I290" t="s">
        <v>33</v>
      </c>
      <c r="K290" s="7">
        <v>44680</v>
      </c>
      <c r="L290" t="s">
        <v>21</v>
      </c>
      <c r="M290">
        <v>15</v>
      </c>
      <c r="R290" s="7" t="str">
        <f>IF(EDATE(April[[#This Row],[Closed Date]],1)=31,"",EDATE(April[[#This Row],[Closed Date]],1))</f>
        <v/>
      </c>
    </row>
    <row r="291" spans="1:19" x14ac:dyDescent="0.25">
      <c r="A291" t="s">
        <v>75</v>
      </c>
      <c r="B291" s="6">
        <v>75253</v>
      </c>
      <c r="E291" t="s">
        <v>285</v>
      </c>
      <c r="F291" t="s">
        <v>22</v>
      </c>
      <c r="G291">
        <v>8</v>
      </c>
      <c r="H291" t="s">
        <v>28</v>
      </c>
      <c r="I291" t="s">
        <v>33</v>
      </c>
      <c r="K291" s="7">
        <v>44680</v>
      </c>
      <c r="L291" t="s">
        <v>21</v>
      </c>
      <c r="M291">
        <v>19</v>
      </c>
      <c r="R291" s="7" t="str">
        <f>IF(EDATE(April[[#This Row],[Closed Date]],1)=31,"",EDATE(April[[#This Row],[Closed Date]],1))</f>
        <v/>
      </c>
    </row>
    <row r="292" spans="1:19" x14ac:dyDescent="0.25">
      <c r="A292" t="s">
        <v>203</v>
      </c>
      <c r="B292" s="6">
        <v>75223</v>
      </c>
      <c r="E292" t="s">
        <v>288</v>
      </c>
      <c r="F292" t="s">
        <v>23</v>
      </c>
      <c r="G292">
        <v>0.75</v>
      </c>
      <c r="H292" t="s">
        <v>28</v>
      </c>
      <c r="I292" t="s">
        <v>53</v>
      </c>
      <c r="K292" s="7">
        <v>44680</v>
      </c>
      <c r="L292" t="s">
        <v>21</v>
      </c>
      <c r="M292">
        <v>19</v>
      </c>
      <c r="R292" s="7" t="str">
        <f>IF(EDATE(April[[#This Row],[Closed Date]],1)=31,"",EDATE(April[[#This Row],[Closed Date]],1))</f>
        <v/>
      </c>
    </row>
    <row r="293" spans="1:19" x14ac:dyDescent="0.25">
      <c r="A293" t="s">
        <v>140</v>
      </c>
      <c r="B293" s="6">
        <v>75201</v>
      </c>
      <c r="E293" t="s">
        <v>300</v>
      </c>
      <c r="F293" t="s">
        <v>23</v>
      </c>
      <c r="G293">
        <v>2</v>
      </c>
      <c r="H293" t="s">
        <v>28</v>
      </c>
      <c r="I293" t="s">
        <v>31</v>
      </c>
      <c r="K293" s="7">
        <v>44680</v>
      </c>
      <c r="L293" t="s">
        <v>20</v>
      </c>
      <c r="Q293" s="7">
        <v>44680</v>
      </c>
      <c r="R293" s="7">
        <f>IF(EDATE(April[[#This Row],[Closed Date]],1)=31,"",EDATE(April[[#This Row],[Closed Date]],1))</f>
        <v>44710</v>
      </c>
      <c r="S293" t="s">
        <v>20</v>
      </c>
    </row>
    <row r="294" spans="1:19" x14ac:dyDescent="0.25">
      <c r="A294" t="s">
        <v>264</v>
      </c>
      <c r="B294" s="6">
        <v>75231</v>
      </c>
      <c r="E294" t="s">
        <v>269</v>
      </c>
      <c r="F294" t="s">
        <v>22</v>
      </c>
      <c r="G294">
        <v>6</v>
      </c>
      <c r="H294" t="s">
        <v>28</v>
      </c>
      <c r="I294" t="s">
        <v>33</v>
      </c>
      <c r="J294" t="s">
        <v>42</v>
      </c>
      <c r="K294" s="7">
        <v>44681</v>
      </c>
      <c r="L294" t="s">
        <v>20</v>
      </c>
      <c r="M294">
        <v>25</v>
      </c>
      <c r="N294" t="s">
        <v>320</v>
      </c>
      <c r="O294">
        <v>16</v>
      </c>
      <c r="P294">
        <v>300</v>
      </c>
      <c r="Q294" s="7">
        <v>44688</v>
      </c>
      <c r="R294" s="7">
        <f>IF(EDATE(April[[#This Row],[Closed Date]],1)=31,"",EDATE(April[[#This Row],[Closed Date]],1))</f>
        <v>44719</v>
      </c>
      <c r="S294" t="s">
        <v>20</v>
      </c>
    </row>
    <row r="295" spans="1:19" x14ac:dyDescent="0.25">
      <c r="A295" s="13" t="s">
        <v>200</v>
      </c>
      <c r="B295" s="6">
        <v>75253</v>
      </c>
      <c r="E295" t="s">
        <v>312</v>
      </c>
      <c r="F295" t="s">
        <v>23</v>
      </c>
      <c r="G295">
        <v>3</v>
      </c>
      <c r="H295" t="s">
        <v>28</v>
      </c>
      <c r="I295" t="s">
        <v>33</v>
      </c>
      <c r="J295" t="s">
        <v>40</v>
      </c>
      <c r="K295" s="7">
        <v>44681</v>
      </c>
      <c r="L295" t="s">
        <v>21</v>
      </c>
      <c r="M295">
        <v>14</v>
      </c>
      <c r="R295" s="7" t="str">
        <f>IF(EDATE(April[[#This Row],[Closed Date]],1)=31,"",EDATE(April[[#This Row],[Closed Date]],1))</f>
        <v/>
      </c>
    </row>
    <row r="296" spans="1:19" x14ac:dyDescent="0.25">
      <c r="A296" t="s">
        <v>204</v>
      </c>
      <c r="B296" s="6">
        <v>75223</v>
      </c>
      <c r="E296" t="s">
        <v>266</v>
      </c>
      <c r="F296" t="s">
        <v>23</v>
      </c>
      <c r="G296">
        <v>4</v>
      </c>
      <c r="H296" t="s">
        <v>28</v>
      </c>
      <c r="I296" t="s">
        <v>53</v>
      </c>
      <c r="J296" t="s">
        <v>38</v>
      </c>
      <c r="K296" s="7">
        <v>44681</v>
      </c>
      <c r="L296" t="s">
        <v>21</v>
      </c>
      <c r="M296">
        <v>17</v>
      </c>
      <c r="R296" s="7" t="str">
        <f>IF(EDATE(April[[#This Row],[Closed Date]],1)=31,"",EDATE(April[[#This Row],[Closed Date]],1))</f>
        <v/>
      </c>
    </row>
    <row r="297" spans="1:19" x14ac:dyDescent="0.25">
      <c r="A297" t="s">
        <v>233</v>
      </c>
      <c r="B297" s="6">
        <v>75249</v>
      </c>
      <c r="E297" t="s">
        <v>286</v>
      </c>
      <c r="F297" t="s">
        <v>22</v>
      </c>
      <c r="G297">
        <v>8</v>
      </c>
      <c r="H297" t="s">
        <v>28</v>
      </c>
      <c r="I297" t="s">
        <v>33</v>
      </c>
      <c r="K297" s="7">
        <v>44681</v>
      </c>
      <c r="L297" t="s">
        <v>21</v>
      </c>
      <c r="M297">
        <v>12</v>
      </c>
      <c r="R297" s="7" t="str">
        <f>IF(EDATE(April[[#This Row],[Closed Date]],1)=31,"",EDATE(April[[#This Row],[Closed Date]],1))</f>
        <v/>
      </c>
    </row>
    <row r="298" spans="1:19" x14ac:dyDescent="0.25">
      <c r="A298" t="s">
        <v>113</v>
      </c>
      <c r="B298" s="6">
        <v>75249</v>
      </c>
      <c r="E298" t="s">
        <v>276</v>
      </c>
      <c r="F298" t="s">
        <v>23</v>
      </c>
      <c r="G298">
        <v>1</v>
      </c>
      <c r="H298" t="s">
        <v>28</v>
      </c>
      <c r="I298" t="s">
        <v>33</v>
      </c>
      <c r="K298" s="7">
        <v>44681</v>
      </c>
      <c r="L298" t="s">
        <v>21</v>
      </c>
      <c r="M298">
        <v>19</v>
      </c>
      <c r="R298" s="7" t="str">
        <f>IF(EDATE(April[[#This Row],[Closed Date]],1)=31,"",EDATE(April[[#This Row],[Closed Date]],1))</f>
        <v/>
      </c>
    </row>
    <row r="299" spans="1:19" x14ac:dyDescent="0.25">
      <c r="A299" t="s">
        <v>145</v>
      </c>
      <c r="B299" s="6">
        <v>75235</v>
      </c>
      <c r="E299" t="s">
        <v>278</v>
      </c>
      <c r="F299" t="s">
        <v>23</v>
      </c>
      <c r="G299">
        <v>1</v>
      </c>
      <c r="H299" t="s">
        <v>32</v>
      </c>
      <c r="I299" t="s">
        <v>34</v>
      </c>
      <c r="K299" s="7">
        <v>44681</v>
      </c>
      <c r="L299" t="s">
        <v>21</v>
      </c>
      <c r="R299" s="7" t="str">
        <f>IF(EDATE(April[[#This Row],[Closed Date]],1)=31,"",EDATE(April[[#This Row],[Closed Date]],1))</f>
        <v/>
      </c>
    </row>
    <row r="300" spans="1:19" x14ac:dyDescent="0.25">
      <c r="A300" t="s">
        <v>57</v>
      </c>
      <c r="B300" s="6">
        <v>75220</v>
      </c>
      <c r="E300" t="s">
        <v>270</v>
      </c>
      <c r="F300" t="s">
        <v>23</v>
      </c>
      <c r="G300">
        <v>3</v>
      </c>
      <c r="H300" t="s">
        <v>32</v>
      </c>
      <c r="I300" t="s">
        <v>34</v>
      </c>
      <c r="K300" s="7">
        <v>44681</v>
      </c>
      <c r="L300" t="s">
        <v>21</v>
      </c>
      <c r="R300" s="7" t="str">
        <f>IF(EDATE(April[[#This Row],[Closed Date]],1)=31,"",EDATE(April[[#This Row],[Closed Date]],1))</f>
        <v/>
      </c>
    </row>
    <row r="301" spans="1:19" x14ac:dyDescent="0.25">
      <c r="A301" t="s">
        <v>216</v>
      </c>
      <c r="B301" s="6">
        <v>75218</v>
      </c>
      <c r="E301" t="s">
        <v>273</v>
      </c>
      <c r="F301" t="s">
        <v>23</v>
      </c>
      <c r="G301">
        <v>2</v>
      </c>
      <c r="H301" t="s">
        <v>30</v>
      </c>
      <c r="I301" t="s">
        <v>34</v>
      </c>
      <c r="K301" s="7">
        <v>44681</v>
      </c>
      <c r="L301" t="s">
        <v>20</v>
      </c>
      <c r="N301" t="s">
        <v>51</v>
      </c>
      <c r="Q301" s="7">
        <v>44687</v>
      </c>
      <c r="R301" s="7">
        <f>IF(EDATE(April[[#This Row],[Closed Date]],1)=31,"",EDATE(April[[#This Row],[Closed Date]],1))</f>
        <v>44718</v>
      </c>
      <c r="S301" t="s">
        <v>20</v>
      </c>
    </row>
  </sheetData>
  <dataValidations count="9">
    <dataValidation type="list" allowBlank="1" showInputMessage="1" showErrorMessage="1" sqref="I2:I51 I77:I205 I235:I301" xr:uid="{1374A665-D4DE-40F4-B4A7-C635EA0B5A9A}">
      <formula1>Need_Types</formula1>
    </dataValidation>
    <dataValidation type="list" allowBlank="1" showInputMessage="1" showErrorMessage="1" errorTitle="Wrong Month" error="The request date falls outside of this page's month. Please record it in the correct month" sqref="L2:L301" xr:uid="{FCA3A23C-3F19-4871-AC72-1066C6B712E2}">
      <formula1>Yes_No</formula1>
    </dataValidation>
    <dataValidation type="list" allowBlank="1" showInputMessage="1" showErrorMessage="1" sqref="N2:N301" xr:uid="{0013A662-8828-4F17-B96E-CF5A762F987A}">
      <formula1>Partner_Agency</formula1>
    </dataValidation>
    <dataValidation type="list" allowBlank="1" showInputMessage="1" showErrorMessage="1" sqref="S2:S301" xr:uid="{25EDFF67-3526-4282-BE17-33BA6BF5C18B}">
      <formula1>Yes_No</formula1>
    </dataValidation>
    <dataValidation type="whole" operator="greaterThanOrEqual" allowBlank="1" showInputMessage="1" showErrorMessage="1" errorTitle="Number" error="This column requires a whole number_x000a_" sqref="M2:M72 M288:M301" xr:uid="{3BF51120-6F79-4AA5-AC82-2D16B3C631F6}">
      <formula1>0</formula1>
    </dataValidation>
    <dataValidation type="list" allowBlank="1" showInputMessage="1" showErrorMessage="1" sqref="J2:J301" xr:uid="{5AC42CE2-5C91-4AD6-B0DC-82112ADF2B34}">
      <formula1>Need_Specific</formula1>
    </dataValidation>
    <dataValidation type="list" allowBlank="1" showInputMessage="1" showErrorMessage="1" sqref="H2:H301" xr:uid="{2F797BA0-5923-4929-8AE0-2B242C788C93}">
      <formula1>Issue_Types</formula1>
    </dataValidation>
    <dataValidation type="list" allowBlank="1" showInputMessage="1" showErrorMessage="1" sqref="F2:F301" xr:uid="{11AF509C-1535-4BAC-8B5D-1778A41A1D10}">
      <formula1>Pet_Types</formula1>
    </dataValidation>
    <dataValidation type="date" allowBlank="1" showInputMessage="1" showErrorMessage="1" errorTitle="Wrong Month" error="The request date falls outside of this page's month. Please record it in the correct month" sqref="K53:K89 K40:K51 K30:K38 K17:K28 K2:K14 K128:K164 K115:K126 K105:K113 K92:K103 K203:K239 K190:K201 K180:K188 K167:K178 K278:K301 K265:K276 K255:K263 K242:K253" xr:uid="{1C407CDB-A8B6-45BF-9D19-C73E876D6B41}">
      <formula1>44652</formula1>
      <formula2>44681</formula2>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30626-1479-4131-9A48-6E93ED511C2A}">
  <sheetPr>
    <tabColor theme="6"/>
  </sheetPr>
  <dimension ref="A1:S349"/>
  <sheetViews>
    <sheetView topLeftCell="B1" zoomScaleNormal="100" workbookViewId="0">
      <selection activeCell="F6" sqref="F6"/>
    </sheetView>
  </sheetViews>
  <sheetFormatPr defaultRowHeight="15" x14ac:dyDescent="0.25"/>
  <cols>
    <col min="1" max="1" width="12.75" customWidth="1"/>
    <col min="2" max="2" width="10.625" customWidth="1"/>
    <col min="5" max="5" width="10.125" customWidth="1"/>
    <col min="6" max="6" width="9.25" customWidth="1"/>
    <col min="8" max="9" width="10.75" customWidth="1"/>
    <col min="10" max="10" width="12.875" customWidth="1"/>
    <col min="11" max="13" width="13.125" customWidth="1"/>
    <col min="14" max="14" width="14.625" customWidth="1"/>
    <col min="15" max="16" width="14.75" customWidth="1"/>
    <col min="17" max="17" width="14.75" style="7" customWidth="1"/>
    <col min="18" max="18" width="14.625" style="7" customWidth="1"/>
    <col min="19" max="19" width="18.375" customWidth="1"/>
  </cols>
  <sheetData>
    <row r="1" spans="1:19" x14ac:dyDescent="0.25">
      <c r="A1" s="2" t="s">
        <v>0</v>
      </c>
      <c r="B1" s="2" t="s">
        <v>1</v>
      </c>
      <c r="C1" s="2" t="s">
        <v>2</v>
      </c>
      <c r="D1" s="2" t="s">
        <v>3</v>
      </c>
      <c r="E1" s="2" t="s">
        <v>4</v>
      </c>
      <c r="F1" s="2" t="s">
        <v>5</v>
      </c>
      <c r="G1" s="2" t="s">
        <v>6</v>
      </c>
      <c r="H1" s="2" t="s">
        <v>7</v>
      </c>
      <c r="I1" s="2" t="s">
        <v>8</v>
      </c>
      <c r="J1" s="2" t="s">
        <v>37</v>
      </c>
      <c r="K1" s="2" t="s">
        <v>9</v>
      </c>
      <c r="L1" s="2" t="s">
        <v>10</v>
      </c>
      <c r="M1" s="2" t="s">
        <v>330</v>
      </c>
      <c r="N1" s="2" t="s">
        <v>11</v>
      </c>
      <c r="O1" s="2" t="s">
        <v>12</v>
      </c>
      <c r="P1" s="2" t="s">
        <v>13</v>
      </c>
      <c r="Q1" s="8" t="s">
        <v>14</v>
      </c>
      <c r="R1" s="8" t="s">
        <v>15</v>
      </c>
      <c r="S1" s="3" t="s">
        <v>16</v>
      </c>
    </row>
    <row r="2" spans="1:19" x14ac:dyDescent="0.25">
      <c r="A2" t="s">
        <v>110</v>
      </c>
      <c r="B2" s="6">
        <v>75240</v>
      </c>
      <c r="E2" t="s">
        <v>283</v>
      </c>
      <c r="F2" t="s">
        <v>22</v>
      </c>
      <c r="G2">
        <v>4</v>
      </c>
      <c r="H2" t="s">
        <v>28</v>
      </c>
      <c r="I2" t="s">
        <v>31</v>
      </c>
      <c r="J2" t="s">
        <v>41</v>
      </c>
      <c r="K2" s="7">
        <v>44682</v>
      </c>
      <c r="L2" t="s">
        <v>20</v>
      </c>
      <c r="Q2" s="7">
        <v>44682</v>
      </c>
      <c r="R2" s="7">
        <f>IF(EDATE(May[[#This Row],[Closed Date]],1)=31,"",EDATE(May[[#This Row],[Closed Date]],1))</f>
        <v>44713</v>
      </c>
      <c r="S2" t="s">
        <v>20</v>
      </c>
    </row>
    <row r="3" spans="1:19" x14ac:dyDescent="0.25">
      <c r="A3" t="s">
        <v>215</v>
      </c>
      <c r="B3" s="6">
        <v>75249</v>
      </c>
      <c r="E3" t="s">
        <v>319</v>
      </c>
      <c r="F3" t="s">
        <v>22</v>
      </c>
      <c r="G3">
        <v>7</v>
      </c>
      <c r="H3" t="s">
        <v>28</v>
      </c>
      <c r="I3" t="s">
        <v>33</v>
      </c>
      <c r="J3" t="s">
        <v>42</v>
      </c>
      <c r="K3" s="7">
        <v>44682</v>
      </c>
      <c r="L3" t="s">
        <v>21</v>
      </c>
      <c r="M3">
        <v>23</v>
      </c>
      <c r="R3" s="7" t="str">
        <f>IF(EDATE(May[[#This Row],[Closed Date]],1)=31,"",EDATE(May[[#This Row],[Closed Date]],1))</f>
        <v/>
      </c>
    </row>
    <row r="4" spans="1:19" x14ac:dyDescent="0.25">
      <c r="A4" s="13" t="s">
        <v>201</v>
      </c>
      <c r="B4" s="6">
        <v>75080</v>
      </c>
      <c r="E4" t="s">
        <v>291</v>
      </c>
      <c r="F4" t="s">
        <v>23</v>
      </c>
      <c r="G4">
        <v>5</v>
      </c>
      <c r="H4" t="s">
        <v>28</v>
      </c>
      <c r="I4" t="s">
        <v>33</v>
      </c>
      <c r="J4" t="s">
        <v>39</v>
      </c>
      <c r="K4" s="7">
        <v>44682</v>
      </c>
      <c r="L4" t="s">
        <v>21</v>
      </c>
      <c r="M4">
        <v>16</v>
      </c>
      <c r="R4" s="7" t="str">
        <f>IF(EDATE(May[[#This Row],[Closed Date]],1)=31,"",EDATE(May[[#This Row],[Closed Date]],1))</f>
        <v/>
      </c>
    </row>
    <row r="5" spans="1:19" x14ac:dyDescent="0.25">
      <c r="A5" s="13" t="s">
        <v>201</v>
      </c>
      <c r="B5" s="6">
        <v>75201</v>
      </c>
      <c r="E5" t="s">
        <v>292</v>
      </c>
      <c r="F5" t="s">
        <v>23</v>
      </c>
      <c r="G5">
        <v>7</v>
      </c>
      <c r="H5" t="s">
        <v>28</v>
      </c>
      <c r="I5" t="s">
        <v>33</v>
      </c>
      <c r="J5" t="s">
        <v>39</v>
      </c>
      <c r="K5" s="7">
        <v>44682</v>
      </c>
      <c r="L5" t="s">
        <v>20</v>
      </c>
      <c r="M5">
        <v>29</v>
      </c>
      <c r="N5" t="s">
        <v>45</v>
      </c>
      <c r="O5">
        <v>20</v>
      </c>
      <c r="P5">
        <v>400</v>
      </c>
      <c r="Q5" s="7">
        <v>44689</v>
      </c>
      <c r="R5" s="7">
        <f>IF(EDATE(May[[#This Row],[Closed Date]],1)=31,"",EDATE(May[[#This Row],[Closed Date]],1))</f>
        <v>44720</v>
      </c>
      <c r="S5" t="s">
        <v>20</v>
      </c>
    </row>
    <row r="6" spans="1:19" x14ac:dyDescent="0.25">
      <c r="A6" t="s">
        <v>194</v>
      </c>
      <c r="B6" s="6">
        <v>75220</v>
      </c>
      <c r="E6" t="s">
        <v>287</v>
      </c>
      <c r="F6" t="s">
        <v>23</v>
      </c>
      <c r="G6">
        <v>5</v>
      </c>
      <c r="H6" t="s">
        <v>28</v>
      </c>
      <c r="I6" t="s">
        <v>33</v>
      </c>
      <c r="J6" t="s">
        <v>40</v>
      </c>
      <c r="K6" s="7">
        <v>44682</v>
      </c>
      <c r="L6" t="s">
        <v>21</v>
      </c>
      <c r="M6">
        <v>12</v>
      </c>
      <c r="R6" s="7" t="str">
        <f>IF(EDATE(May[[#This Row],[Closed Date]],1)=31,"",EDATE(May[[#This Row],[Closed Date]],1))</f>
        <v/>
      </c>
    </row>
    <row r="7" spans="1:19" x14ac:dyDescent="0.25">
      <c r="A7" t="s">
        <v>260</v>
      </c>
      <c r="B7" s="6">
        <v>75220</v>
      </c>
      <c r="E7" t="s">
        <v>301</v>
      </c>
      <c r="F7" t="s">
        <v>22</v>
      </c>
      <c r="G7">
        <v>5</v>
      </c>
      <c r="H7" t="s">
        <v>30</v>
      </c>
      <c r="I7" t="s">
        <v>31</v>
      </c>
      <c r="J7" t="s">
        <v>40</v>
      </c>
      <c r="K7" s="7">
        <v>44682</v>
      </c>
      <c r="L7" t="s">
        <v>20</v>
      </c>
      <c r="Q7" s="7">
        <v>44682</v>
      </c>
      <c r="R7" s="7">
        <f>IF(EDATE(May[[#This Row],[Closed Date]],1)=31,"",EDATE(May[[#This Row],[Closed Date]],1))</f>
        <v>44713</v>
      </c>
      <c r="S7" t="s">
        <v>20</v>
      </c>
    </row>
    <row r="8" spans="1:19" x14ac:dyDescent="0.25">
      <c r="A8" t="s">
        <v>137</v>
      </c>
      <c r="B8" s="6">
        <v>75229</v>
      </c>
      <c r="E8" t="s">
        <v>275</v>
      </c>
      <c r="F8" t="s">
        <v>22</v>
      </c>
      <c r="G8">
        <v>3</v>
      </c>
      <c r="H8" t="s">
        <v>28</v>
      </c>
      <c r="I8" t="s">
        <v>33</v>
      </c>
      <c r="J8" t="s">
        <v>36</v>
      </c>
      <c r="K8" s="7">
        <v>44682</v>
      </c>
      <c r="L8" t="s">
        <v>21</v>
      </c>
      <c r="M8">
        <v>19</v>
      </c>
      <c r="R8" s="7" t="str">
        <f>IF(EDATE(May[[#This Row],[Closed Date]],1)=31,"",EDATE(May[[#This Row],[Closed Date]],1))</f>
        <v/>
      </c>
    </row>
    <row r="9" spans="1:19" x14ac:dyDescent="0.25">
      <c r="A9" t="s">
        <v>118</v>
      </c>
      <c r="B9" s="6">
        <v>75228</v>
      </c>
      <c r="E9" t="s">
        <v>284</v>
      </c>
      <c r="F9" t="s">
        <v>23</v>
      </c>
      <c r="G9">
        <v>6</v>
      </c>
      <c r="H9" t="s">
        <v>28</v>
      </c>
      <c r="I9" t="s">
        <v>33</v>
      </c>
      <c r="J9" t="s">
        <v>36</v>
      </c>
      <c r="K9" s="7">
        <v>44682</v>
      </c>
      <c r="L9" t="s">
        <v>21</v>
      </c>
      <c r="M9">
        <v>21</v>
      </c>
      <c r="R9" s="7" t="str">
        <f>IF(EDATE(May[[#This Row],[Closed Date]],1)=31,"",EDATE(May[[#This Row],[Closed Date]],1))</f>
        <v/>
      </c>
    </row>
    <row r="10" spans="1:19" x14ac:dyDescent="0.25">
      <c r="A10" t="s">
        <v>112</v>
      </c>
      <c r="B10" s="6">
        <v>75215</v>
      </c>
      <c r="E10" t="s">
        <v>308</v>
      </c>
      <c r="F10" t="s">
        <v>23</v>
      </c>
      <c r="G10">
        <v>7</v>
      </c>
      <c r="H10" t="s">
        <v>28</v>
      </c>
      <c r="I10" t="s">
        <v>53</v>
      </c>
      <c r="J10" t="s">
        <v>36</v>
      </c>
      <c r="K10" s="7">
        <v>44682</v>
      </c>
      <c r="L10" t="s">
        <v>21</v>
      </c>
      <c r="M10">
        <v>26</v>
      </c>
      <c r="R10" s="7" t="str">
        <f>IF(EDATE(May[[#This Row],[Closed Date]],1)=31,"",EDATE(May[[#This Row],[Closed Date]],1))</f>
        <v/>
      </c>
    </row>
    <row r="11" spans="1:19" x14ac:dyDescent="0.25">
      <c r="A11" t="s">
        <v>86</v>
      </c>
      <c r="B11" s="6">
        <v>75203</v>
      </c>
      <c r="E11" t="s">
        <v>295</v>
      </c>
      <c r="F11" t="s">
        <v>22</v>
      </c>
      <c r="G11">
        <v>1</v>
      </c>
      <c r="H11" t="s">
        <v>28</v>
      </c>
      <c r="I11" t="s">
        <v>53</v>
      </c>
      <c r="J11" t="s">
        <v>36</v>
      </c>
      <c r="K11" s="7">
        <v>44682</v>
      </c>
      <c r="L11" t="s">
        <v>20</v>
      </c>
      <c r="M11">
        <v>34</v>
      </c>
      <c r="N11" t="s">
        <v>54</v>
      </c>
      <c r="O11">
        <v>43</v>
      </c>
      <c r="P11">
        <v>60</v>
      </c>
      <c r="Q11" s="7">
        <v>44688</v>
      </c>
      <c r="R11" s="7">
        <f>IF(EDATE(May[[#This Row],[Closed Date]],1)=31,"",EDATE(May[[#This Row],[Closed Date]],1))</f>
        <v>44719</v>
      </c>
      <c r="S11" t="s">
        <v>20</v>
      </c>
    </row>
    <row r="12" spans="1:19" x14ac:dyDescent="0.25">
      <c r="A12" t="s">
        <v>164</v>
      </c>
      <c r="B12" s="6">
        <v>75201</v>
      </c>
      <c r="E12" t="s">
        <v>281</v>
      </c>
      <c r="F12" t="s">
        <v>22</v>
      </c>
      <c r="G12">
        <v>2</v>
      </c>
      <c r="H12" t="s">
        <v>28</v>
      </c>
      <c r="I12" t="s">
        <v>31</v>
      </c>
      <c r="J12" t="s">
        <v>38</v>
      </c>
      <c r="K12" s="7">
        <v>44682</v>
      </c>
      <c r="L12" t="s">
        <v>20</v>
      </c>
      <c r="Q12" s="7">
        <v>44682</v>
      </c>
      <c r="R12" s="7">
        <f>IF(EDATE(May[[#This Row],[Closed Date]],1)=31,"",EDATE(May[[#This Row],[Closed Date]],1))</f>
        <v>44713</v>
      </c>
      <c r="S12" t="s">
        <v>20</v>
      </c>
    </row>
    <row r="13" spans="1:19" x14ac:dyDescent="0.25">
      <c r="A13" t="s">
        <v>165</v>
      </c>
      <c r="B13" s="6">
        <v>75249</v>
      </c>
      <c r="E13" t="s">
        <v>58</v>
      </c>
      <c r="F13" t="s">
        <v>22</v>
      </c>
      <c r="G13">
        <v>3</v>
      </c>
      <c r="H13" t="s">
        <v>32</v>
      </c>
      <c r="I13" t="s">
        <v>31</v>
      </c>
      <c r="K13" s="7">
        <v>44682</v>
      </c>
      <c r="L13" t="s">
        <v>20</v>
      </c>
      <c r="Q13" s="7">
        <v>44682</v>
      </c>
      <c r="R13" s="7">
        <f>IF(EDATE(May[[#This Row],[Closed Date]],1)=31,"",EDATE(May[[#This Row],[Closed Date]],1))</f>
        <v>44713</v>
      </c>
      <c r="S13" t="s">
        <v>20</v>
      </c>
    </row>
    <row r="14" spans="1:19" x14ac:dyDescent="0.25">
      <c r="A14" t="s">
        <v>149</v>
      </c>
      <c r="B14" s="6">
        <v>75203</v>
      </c>
      <c r="E14" t="s">
        <v>302</v>
      </c>
      <c r="F14" t="s">
        <v>23</v>
      </c>
      <c r="G14">
        <v>12</v>
      </c>
      <c r="H14" t="s">
        <v>28</v>
      </c>
      <c r="I14" t="s">
        <v>33</v>
      </c>
      <c r="J14" t="s">
        <v>42</v>
      </c>
      <c r="K14" s="7">
        <v>44683</v>
      </c>
      <c r="L14" t="s">
        <v>21</v>
      </c>
      <c r="M14">
        <v>13</v>
      </c>
      <c r="R14" s="7" t="str">
        <f>IF(EDATE(May[[#This Row],[Closed Date]],1)=31,"",EDATE(May[[#This Row],[Closed Date]],1))</f>
        <v/>
      </c>
    </row>
    <row r="15" spans="1:19" x14ac:dyDescent="0.25">
      <c r="A15" t="s">
        <v>186</v>
      </c>
      <c r="B15" s="6">
        <v>75249</v>
      </c>
      <c r="E15" t="s">
        <v>311</v>
      </c>
      <c r="F15" t="s">
        <v>23</v>
      </c>
      <c r="G15">
        <v>7</v>
      </c>
      <c r="H15" t="s">
        <v>28</v>
      </c>
      <c r="I15" t="s">
        <v>33</v>
      </c>
      <c r="J15" t="s">
        <v>40</v>
      </c>
      <c r="K15" s="7">
        <v>44683</v>
      </c>
      <c r="L15" t="s">
        <v>21</v>
      </c>
      <c r="M15">
        <v>16</v>
      </c>
      <c r="R15" s="7" t="str">
        <f>IF(EDATE(May[[#This Row],[Closed Date]],1)=31,"",EDATE(May[[#This Row],[Closed Date]],1))</f>
        <v/>
      </c>
    </row>
    <row r="16" spans="1:19" x14ac:dyDescent="0.25">
      <c r="A16" t="s">
        <v>215</v>
      </c>
      <c r="B16" s="6">
        <v>75254</v>
      </c>
      <c r="E16" t="s">
        <v>297</v>
      </c>
      <c r="F16" t="s">
        <v>23</v>
      </c>
      <c r="G16">
        <v>6</v>
      </c>
      <c r="H16" t="s">
        <v>32</v>
      </c>
      <c r="I16" t="s">
        <v>31</v>
      </c>
      <c r="J16" t="s">
        <v>40</v>
      </c>
      <c r="K16" s="7">
        <v>44683</v>
      </c>
      <c r="L16" t="s">
        <v>20</v>
      </c>
      <c r="Q16" s="7">
        <v>44683</v>
      </c>
      <c r="R16" s="7">
        <f>IF(EDATE(May[[#This Row],[Closed Date]],1)=31,"",EDATE(May[[#This Row],[Closed Date]],1))</f>
        <v>44714</v>
      </c>
      <c r="S16" t="s">
        <v>20</v>
      </c>
    </row>
    <row r="17" spans="1:19" x14ac:dyDescent="0.25">
      <c r="A17" t="s">
        <v>214</v>
      </c>
      <c r="B17" s="6">
        <v>75216</v>
      </c>
      <c r="E17" t="s">
        <v>312</v>
      </c>
      <c r="F17" t="s">
        <v>22</v>
      </c>
      <c r="G17">
        <v>1</v>
      </c>
      <c r="H17" t="s">
        <v>28</v>
      </c>
      <c r="I17" t="s">
        <v>53</v>
      </c>
      <c r="J17" t="s">
        <v>38</v>
      </c>
      <c r="K17" s="7">
        <v>44683</v>
      </c>
      <c r="L17" t="s">
        <v>21</v>
      </c>
      <c r="M17">
        <v>21</v>
      </c>
      <c r="R17" s="7" t="str">
        <f>IF(EDATE(May[[#This Row],[Closed Date]],1)=31,"",EDATE(May[[#This Row],[Closed Date]],1))</f>
        <v/>
      </c>
    </row>
    <row r="18" spans="1:19" x14ac:dyDescent="0.25">
      <c r="A18" t="s">
        <v>257</v>
      </c>
      <c r="B18" s="6">
        <v>75287</v>
      </c>
      <c r="E18" t="s">
        <v>274</v>
      </c>
      <c r="F18" t="s">
        <v>22</v>
      </c>
      <c r="G18">
        <v>1</v>
      </c>
      <c r="H18" t="s">
        <v>28</v>
      </c>
      <c r="I18" t="s">
        <v>33</v>
      </c>
      <c r="J18" t="s">
        <v>38</v>
      </c>
      <c r="K18" s="7">
        <v>44683</v>
      </c>
      <c r="L18" t="s">
        <v>20</v>
      </c>
      <c r="M18">
        <v>25</v>
      </c>
      <c r="N18" t="s">
        <v>55</v>
      </c>
      <c r="O18">
        <v>42</v>
      </c>
      <c r="P18">
        <v>60</v>
      </c>
      <c r="Q18" s="7">
        <v>44689</v>
      </c>
      <c r="R18" s="7">
        <f>IF(EDATE(May[[#This Row],[Closed Date]],1)=31,"",EDATE(May[[#This Row],[Closed Date]],1))</f>
        <v>44720</v>
      </c>
      <c r="S18" t="s">
        <v>20</v>
      </c>
    </row>
    <row r="19" spans="1:19" x14ac:dyDescent="0.25">
      <c r="A19" t="s">
        <v>255</v>
      </c>
      <c r="B19" s="6">
        <v>75224</v>
      </c>
      <c r="E19" t="s">
        <v>294</v>
      </c>
      <c r="F19" t="s">
        <v>23</v>
      </c>
      <c r="G19">
        <v>1</v>
      </c>
      <c r="H19" t="s">
        <v>28</v>
      </c>
      <c r="I19" t="s">
        <v>31</v>
      </c>
      <c r="J19" t="s">
        <v>38</v>
      </c>
      <c r="K19" s="7">
        <v>44683</v>
      </c>
      <c r="L19" t="s">
        <v>20</v>
      </c>
      <c r="Q19" s="7">
        <v>44683</v>
      </c>
      <c r="R19" s="7">
        <f>IF(EDATE(May[[#This Row],[Closed Date]],1)=31,"",EDATE(May[[#This Row],[Closed Date]],1))</f>
        <v>44714</v>
      </c>
      <c r="S19" t="s">
        <v>20</v>
      </c>
    </row>
    <row r="20" spans="1:19" x14ac:dyDescent="0.25">
      <c r="A20" t="s">
        <v>168</v>
      </c>
      <c r="B20" s="6">
        <v>75235</v>
      </c>
      <c r="E20" t="s">
        <v>271</v>
      </c>
      <c r="F20" t="s">
        <v>22</v>
      </c>
      <c r="G20">
        <v>8</v>
      </c>
      <c r="H20" t="s">
        <v>32</v>
      </c>
      <c r="I20" t="s">
        <v>33</v>
      </c>
      <c r="K20" s="7">
        <v>44683</v>
      </c>
      <c r="L20" t="s">
        <v>20</v>
      </c>
      <c r="M20">
        <v>30</v>
      </c>
      <c r="N20" t="s">
        <v>50</v>
      </c>
      <c r="O20">
        <v>5</v>
      </c>
      <c r="P20">
        <v>75</v>
      </c>
      <c r="Q20" s="7">
        <v>44687</v>
      </c>
      <c r="R20" s="7">
        <f>IF(EDATE(May[[#This Row],[Closed Date]],1)=31,"",EDATE(May[[#This Row],[Closed Date]],1))</f>
        <v>44718</v>
      </c>
      <c r="S20" t="s">
        <v>20</v>
      </c>
    </row>
    <row r="21" spans="1:19" x14ac:dyDescent="0.25">
      <c r="A21" t="s">
        <v>111</v>
      </c>
      <c r="B21" s="6">
        <v>75232</v>
      </c>
      <c r="E21" t="s">
        <v>302</v>
      </c>
      <c r="F21" t="s">
        <v>22</v>
      </c>
      <c r="G21">
        <v>1</v>
      </c>
      <c r="H21" t="s">
        <v>28</v>
      </c>
      <c r="I21" t="s">
        <v>31</v>
      </c>
      <c r="K21" s="7">
        <v>44683</v>
      </c>
      <c r="L21" t="s">
        <v>20</v>
      </c>
      <c r="Q21" s="7">
        <v>44683</v>
      </c>
      <c r="R21" s="7">
        <f>IF(EDATE(May[[#This Row],[Closed Date]],1)=31,"",EDATE(May[[#This Row],[Closed Date]],1))</f>
        <v>44714</v>
      </c>
      <c r="S21" t="s">
        <v>20</v>
      </c>
    </row>
    <row r="22" spans="1:19" x14ac:dyDescent="0.25">
      <c r="A22" t="s">
        <v>66</v>
      </c>
      <c r="B22" s="6">
        <v>75254</v>
      </c>
      <c r="E22" t="s">
        <v>317</v>
      </c>
      <c r="F22" t="s">
        <v>23</v>
      </c>
      <c r="G22">
        <v>7</v>
      </c>
      <c r="H22" t="s">
        <v>32</v>
      </c>
      <c r="I22" t="s">
        <v>31</v>
      </c>
      <c r="J22" t="s">
        <v>52</v>
      </c>
      <c r="K22" s="7">
        <v>44684</v>
      </c>
      <c r="L22" t="s">
        <v>20</v>
      </c>
      <c r="Q22" s="7">
        <v>44684</v>
      </c>
      <c r="R22" s="7">
        <f>IF(EDATE(May[[#This Row],[Closed Date]],1)=31,"",EDATE(May[[#This Row],[Closed Date]],1))</f>
        <v>44715</v>
      </c>
      <c r="S22" t="s">
        <v>20</v>
      </c>
    </row>
    <row r="23" spans="1:19" x14ac:dyDescent="0.25">
      <c r="A23" t="s">
        <v>76</v>
      </c>
      <c r="B23" s="6">
        <v>75229</v>
      </c>
      <c r="E23" t="s">
        <v>288</v>
      </c>
      <c r="F23" t="s">
        <v>22</v>
      </c>
      <c r="G23">
        <v>1</v>
      </c>
      <c r="H23" t="s">
        <v>32</v>
      </c>
      <c r="I23" t="s">
        <v>34</v>
      </c>
      <c r="J23" t="s">
        <v>52</v>
      </c>
      <c r="K23" s="7">
        <v>44684</v>
      </c>
      <c r="L23" t="s">
        <v>20</v>
      </c>
      <c r="N23" t="s">
        <v>47</v>
      </c>
      <c r="Q23" s="7">
        <v>44691</v>
      </c>
      <c r="R23" s="7">
        <f>IF(EDATE(May[[#This Row],[Closed Date]],1)=31,"",EDATE(May[[#This Row],[Closed Date]],1))</f>
        <v>44722</v>
      </c>
      <c r="S23" t="s">
        <v>20</v>
      </c>
    </row>
    <row r="24" spans="1:19" x14ac:dyDescent="0.25">
      <c r="A24" t="s">
        <v>117</v>
      </c>
      <c r="B24" s="6">
        <v>75232</v>
      </c>
      <c r="E24" t="s">
        <v>265</v>
      </c>
      <c r="F24" t="s">
        <v>22</v>
      </c>
      <c r="G24">
        <v>4</v>
      </c>
      <c r="H24" t="s">
        <v>28</v>
      </c>
      <c r="I24" t="s">
        <v>53</v>
      </c>
      <c r="J24" t="s">
        <v>41</v>
      </c>
      <c r="K24" s="7">
        <v>44684</v>
      </c>
      <c r="L24" t="s">
        <v>21</v>
      </c>
      <c r="M24">
        <v>29</v>
      </c>
      <c r="R24" s="7" t="str">
        <f>IF(EDATE(May[[#This Row],[Closed Date]],1)=31,"",EDATE(May[[#This Row],[Closed Date]],1))</f>
        <v/>
      </c>
    </row>
    <row r="25" spans="1:19" x14ac:dyDescent="0.25">
      <c r="A25" t="s">
        <v>188</v>
      </c>
      <c r="B25" s="6">
        <v>75240</v>
      </c>
      <c r="E25" t="s">
        <v>297</v>
      </c>
      <c r="F25" t="s">
        <v>22</v>
      </c>
      <c r="G25">
        <v>6</v>
      </c>
      <c r="H25" t="s">
        <v>28</v>
      </c>
      <c r="I25" t="s">
        <v>33</v>
      </c>
      <c r="J25" t="s">
        <v>40</v>
      </c>
      <c r="K25" s="7">
        <v>44684</v>
      </c>
      <c r="L25" t="s">
        <v>20</v>
      </c>
      <c r="M25">
        <v>28</v>
      </c>
      <c r="N25" t="s">
        <v>320</v>
      </c>
      <c r="O25">
        <v>23</v>
      </c>
      <c r="P25">
        <v>350</v>
      </c>
      <c r="Q25" s="7">
        <v>44689</v>
      </c>
      <c r="R25" s="7">
        <f>IF(EDATE(May[[#This Row],[Closed Date]],1)=31,"",EDATE(May[[#This Row],[Closed Date]],1))</f>
        <v>44720</v>
      </c>
      <c r="S25" t="s">
        <v>20</v>
      </c>
    </row>
    <row r="26" spans="1:19" x14ac:dyDescent="0.25">
      <c r="A26" t="s">
        <v>142</v>
      </c>
      <c r="B26" s="6">
        <v>75254</v>
      </c>
      <c r="E26" t="s">
        <v>287</v>
      </c>
      <c r="F26" t="s">
        <v>22</v>
      </c>
      <c r="G26">
        <v>10</v>
      </c>
      <c r="H26" t="s">
        <v>28</v>
      </c>
      <c r="I26" t="s">
        <v>31</v>
      </c>
      <c r="J26" t="s">
        <v>40</v>
      </c>
      <c r="K26" s="7">
        <v>44684</v>
      </c>
      <c r="L26" t="s">
        <v>20</v>
      </c>
      <c r="Q26" s="7">
        <v>44684</v>
      </c>
      <c r="R26" s="7">
        <f>IF(EDATE(May[[#This Row],[Closed Date]],1)=31,"",EDATE(May[[#This Row],[Closed Date]],1))</f>
        <v>44715</v>
      </c>
      <c r="S26" t="s">
        <v>20</v>
      </c>
    </row>
    <row r="27" spans="1:19" x14ac:dyDescent="0.25">
      <c r="A27" t="s">
        <v>68</v>
      </c>
      <c r="B27" s="6">
        <v>75243</v>
      </c>
      <c r="E27" t="s">
        <v>266</v>
      </c>
      <c r="F27" t="s">
        <v>22</v>
      </c>
      <c r="G27">
        <v>6</v>
      </c>
      <c r="H27" t="s">
        <v>29</v>
      </c>
      <c r="I27" t="s">
        <v>31</v>
      </c>
      <c r="J27" t="s">
        <v>44</v>
      </c>
      <c r="K27" s="7">
        <v>44684</v>
      </c>
      <c r="L27" t="s">
        <v>20</v>
      </c>
      <c r="Q27" s="7">
        <v>44684</v>
      </c>
      <c r="R27" s="7">
        <f>IF(EDATE(May[[#This Row],[Closed Date]],1)=31,"",EDATE(May[[#This Row],[Closed Date]],1))</f>
        <v>44715</v>
      </c>
      <c r="S27" t="s">
        <v>20</v>
      </c>
    </row>
    <row r="28" spans="1:19" x14ac:dyDescent="0.25">
      <c r="A28" t="s">
        <v>67</v>
      </c>
      <c r="B28" s="6">
        <v>75231</v>
      </c>
      <c r="E28" t="s">
        <v>319</v>
      </c>
      <c r="F28" t="s">
        <v>23</v>
      </c>
      <c r="G28">
        <v>4</v>
      </c>
      <c r="H28" t="s">
        <v>28</v>
      </c>
      <c r="I28" t="s">
        <v>31</v>
      </c>
      <c r="J28" t="s">
        <v>36</v>
      </c>
      <c r="K28" s="7">
        <v>44684</v>
      </c>
      <c r="L28" t="s">
        <v>20</v>
      </c>
      <c r="Q28" s="7">
        <v>44684</v>
      </c>
      <c r="R28" s="7">
        <f>IF(EDATE(May[[#This Row],[Closed Date]],1)=31,"",EDATE(May[[#This Row],[Closed Date]],1))</f>
        <v>44715</v>
      </c>
      <c r="S28" t="s">
        <v>20</v>
      </c>
    </row>
    <row r="29" spans="1:19" x14ac:dyDescent="0.25">
      <c r="A29" t="s">
        <v>90</v>
      </c>
      <c r="B29" s="6">
        <v>75240</v>
      </c>
      <c r="E29" t="s">
        <v>319</v>
      </c>
      <c r="F29" t="s">
        <v>23</v>
      </c>
      <c r="G29">
        <v>6</v>
      </c>
      <c r="H29" t="s">
        <v>28</v>
      </c>
      <c r="I29" t="s">
        <v>33</v>
      </c>
      <c r="J29" t="s">
        <v>38</v>
      </c>
      <c r="K29" s="7">
        <v>44684</v>
      </c>
      <c r="L29" t="s">
        <v>21</v>
      </c>
      <c r="M29">
        <v>22</v>
      </c>
      <c r="R29" s="7" t="str">
        <f>IF(EDATE(May[[#This Row],[Closed Date]],1)=31,"",EDATE(May[[#This Row],[Closed Date]],1))</f>
        <v/>
      </c>
    </row>
    <row r="30" spans="1:19" x14ac:dyDescent="0.25">
      <c r="A30" t="s">
        <v>94</v>
      </c>
      <c r="B30" s="6">
        <v>75201</v>
      </c>
      <c r="E30" t="s">
        <v>285</v>
      </c>
      <c r="F30" t="s">
        <v>23</v>
      </c>
      <c r="G30">
        <v>5</v>
      </c>
      <c r="H30" t="s">
        <v>28</v>
      </c>
      <c r="I30" t="s">
        <v>31</v>
      </c>
      <c r="J30" t="s">
        <v>38</v>
      </c>
      <c r="K30" s="7">
        <v>44684</v>
      </c>
      <c r="L30" t="s">
        <v>20</v>
      </c>
      <c r="Q30" s="7">
        <v>44684</v>
      </c>
      <c r="R30" s="7">
        <f>IF(EDATE(May[[#This Row],[Closed Date]],1)=31,"",EDATE(May[[#This Row],[Closed Date]],1))</f>
        <v>44715</v>
      </c>
      <c r="S30" t="s">
        <v>20</v>
      </c>
    </row>
    <row r="31" spans="1:19" x14ac:dyDescent="0.25">
      <c r="A31" t="s">
        <v>224</v>
      </c>
      <c r="B31" s="6">
        <v>75220</v>
      </c>
      <c r="E31" t="s">
        <v>288</v>
      </c>
      <c r="F31" t="s">
        <v>22</v>
      </c>
      <c r="G31">
        <v>7</v>
      </c>
      <c r="H31" t="s">
        <v>32</v>
      </c>
      <c r="I31" t="s">
        <v>33</v>
      </c>
      <c r="K31" s="7">
        <v>44684</v>
      </c>
      <c r="L31" t="s">
        <v>21</v>
      </c>
      <c r="M31">
        <v>19</v>
      </c>
      <c r="R31" s="7" t="str">
        <f>IF(EDATE(May[[#This Row],[Closed Date]],1)=31,"",EDATE(May[[#This Row],[Closed Date]],1))</f>
        <v/>
      </c>
    </row>
    <row r="32" spans="1:19" x14ac:dyDescent="0.25">
      <c r="A32" t="s">
        <v>187</v>
      </c>
      <c r="B32" s="6">
        <v>75235</v>
      </c>
      <c r="E32" t="s">
        <v>267</v>
      </c>
      <c r="F32" t="s">
        <v>23</v>
      </c>
      <c r="G32">
        <v>5</v>
      </c>
      <c r="H32" t="s">
        <v>30</v>
      </c>
      <c r="I32" t="s">
        <v>31</v>
      </c>
      <c r="K32" s="7">
        <v>44684</v>
      </c>
      <c r="L32" t="s">
        <v>20</v>
      </c>
      <c r="Q32" s="7">
        <v>44684</v>
      </c>
      <c r="R32" s="7">
        <f>IF(EDATE(May[[#This Row],[Closed Date]],1)=31,"",EDATE(May[[#This Row],[Closed Date]],1))</f>
        <v>44715</v>
      </c>
      <c r="S32" t="s">
        <v>20</v>
      </c>
    </row>
    <row r="33" spans="1:19" x14ac:dyDescent="0.25">
      <c r="A33" t="s">
        <v>108</v>
      </c>
      <c r="B33" s="6">
        <v>75216</v>
      </c>
      <c r="E33" t="s">
        <v>289</v>
      </c>
      <c r="F33" t="s">
        <v>22</v>
      </c>
      <c r="G33">
        <v>2</v>
      </c>
      <c r="H33" t="s">
        <v>30</v>
      </c>
      <c r="I33" t="s">
        <v>31</v>
      </c>
      <c r="K33" s="7">
        <v>44684</v>
      </c>
      <c r="L33" t="s">
        <v>20</v>
      </c>
      <c r="Q33" s="7">
        <v>44684</v>
      </c>
      <c r="R33" s="7">
        <f>IF(EDATE(May[[#This Row],[Closed Date]],1)=31,"",EDATE(May[[#This Row],[Closed Date]],1))</f>
        <v>44715</v>
      </c>
      <c r="S33" t="s">
        <v>20</v>
      </c>
    </row>
    <row r="34" spans="1:19" x14ac:dyDescent="0.25">
      <c r="A34" t="s">
        <v>209</v>
      </c>
      <c r="B34" s="6">
        <v>75217</v>
      </c>
      <c r="E34" t="s">
        <v>279</v>
      </c>
      <c r="F34" t="s">
        <v>22</v>
      </c>
      <c r="G34">
        <v>9</v>
      </c>
      <c r="H34" t="s">
        <v>28</v>
      </c>
      <c r="I34" t="s">
        <v>31</v>
      </c>
      <c r="K34" s="7">
        <v>44684</v>
      </c>
      <c r="L34" t="s">
        <v>20</v>
      </c>
      <c r="Q34" s="7">
        <v>44684</v>
      </c>
      <c r="R34" s="7">
        <f>IF(EDATE(May[[#This Row],[Closed Date]],1)=31,"",EDATE(May[[#This Row],[Closed Date]],1))</f>
        <v>44715</v>
      </c>
      <c r="S34" t="s">
        <v>20</v>
      </c>
    </row>
    <row r="35" spans="1:19" x14ac:dyDescent="0.25">
      <c r="A35" s="13" t="s">
        <v>122</v>
      </c>
      <c r="B35" s="6">
        <v>75253</v>
      </c>
      <c r="E35" t="s">
        <v>277</v>
      </c>
      <c r="F35" t="s">
        <v>22</v>
      </c>
      <c r="G35">
        <v>8</v>
      </c>
      <c r="H35" t="s">
        <v>28</v>
      </c>
      <c r="I35" t="s">
        <v>31</v>
      </c>
      <c r="K35" s="7">
        <v>44684</v>
      </c>
      <c r="L35" t="s">
        <v>20</v>
      </c>
      <c r="Q35" s="7">
        <v>44684</v>
      </c>
      <c r="R35" s="7">
        <f>IF(EDATE(May[[#This Row],[Closed Date]],1)=31,"",EDATE(May[[#This Row],[Closed Date]],1))</f>
        <v>44715</v>
      </c>
      <c r="S35" t="s">
        <v>20</v>
      </c>
    </row>
    <row r="36" spans="1:19" x14ac:dyDescent="0.25">
      <c r="A36" t="s">
        <v>225</v>
      </c>
      <c r="B36" s="6">
        <v>75231</v>
      </c>
      <c r="E36" t="s">
        <v>286</v>
      </c>
      <c r="F36" t="s">
        <v>22</v>
      </c>
      <c r="G36">
        <v>5</v>
      </c>
      <c r="H36" t="s">
        <v>32</v>
      </c>
      <c r="I36" t="s">
        <v>31</v>
      </c>
      <c r="K36" s="7">
        <v>44684</v>
      </c>
      <c r="L36" t="s">
        <v>20</v>
      </c>
      <c r="Q36" s="7">
        <v>44684</v>
      </c>
      <c r="R36" s="7">
        <f>IF(EDATE(May[[#This Row],[Closed Date]],1)=31,"",EDATE(May[[#This Row],[Closed Date]],1))</f>
        <v>44715</v>
      </c>
      <c r="S36" t="s">
        <v>20</v>
      </c>
    </row>
    <row r="37" spans="1:19" x14ac:dyDescent="0.25">
      <c r="A37" t="s">
        <v>146</v>
      </c>
      <c r="B37" s="6">
        <v>75203</v>
      </c>
      <c r="E37" t="s">
        <v>266</v>
      </c>
      <c r="F37" t="s">
        <v>22</v>
      </c>
      <c r="G37">
        <v>4</v>
      </c>
      <c r="H37" t="s">
        <v>30</v>
      </c>
      <c r="I37" t="s">
        <v>31</v>
      </c>
      <c r="K37" s="7">
        <v>44684</v>
      </c>
      <c r="L37" t="s">
        <v>20</v>
      </c>
      <c r="Q37" s="7">
        <v>44685</v>
      </c>
      <c r="R37" s="7">
        <f>IF(EDATE(May[[#This Row],[Closed Date]],1)=31,"",EDATE(May[[#This Row],[Closed Date]],1))</f>
        <v>44716</v>
      </c>
      <c r="S37" t="s">
        <v>20</v>
      </c>
    </row>
    <row r="38" spans="1:19" x14ac:dyDescent="0.25">
      <c r="A38" t="s">
        <v>189</v>
      </c>
      <c r="B38" s="6">
        <v>75226</v>
      </c>
      <c r="E38" t="s">
        <v>289</v>
      </c>
      <c r="F38" t="s">
        <v>22</v>
      </c>
      <c r="G38">
        <v>2</v>
      </c>
      <c r="H38" t="s">
        <v>28</v>
      </c>
      <c r="I38" t="s">
        <v>31</v>
      </c>
      <c r="J38" t="s">
        <v>52</v>
      </c>
      <c r="K38" s="7">
        <v>44685</v>
      </c>
      <c r="L38" t="s">
        <v>20</v>
      </c>
      <c r="Q38" s="7">
        <v>44685</v>
      </c>
      <c r="R38" s="7">
        <f>IF(EDATE(May[[#This Row],[Closed Date]],1)=31,"",EDATE(May[[#This Row],[Closed Date]],1))</f>
        <v>44716</v>
      </c>
      <c r="S38" t="s">
        <v>20</v>
      </c>
    </row>
    <row r="39" spans="1:19" x14ac:dyDescent="0.25">
      <c r="A39" t="s">
        <v>156</v>
      </c>
      <c r="B39" s="6">
        <v>75253</v>
      </c>
      <c r="E39" t="s">
        <v>301</v>
      </c>
      <c r="F39" t="s">
        <v>23</v>
      </c>
      <c r="G39">
        <v>8</v>
      </c>
      <c r="H39" t="s">
        <v>28</v>
      </c>
      <c r="I39" t="s">
        <v>53</v>
      </c>
      <c r="J39" t="s">
        <v>42</v>
      </c>
      <c r="K39" s="7">
        <v>44685</v>
      </c>
      <c r="L39" t="s">
        <v>21</v>
      </c>
      <c r="M39">
        <v>25</v>
      </c>
      <c r="R39" s="7" t="str">
        <f>IF(EDATE(May[[#This Row],[Closed Date]],1)=31,"",EDATE(May[[#This Row],[Closed Date]],1))</f>
        <v/>
      </c>
    </row>
    <row r="40" spans="1:19" x14ac:dyDescent="0.25">
      <c r="A40" s="13" t="s">
        <v>189</v>
      </c>
      <c r="B40" s="6">
        <v>75210</v>
      </c>
      <c r="E40" t="s">
        <v>297</v>
      </c>
      <c r="F40" t="s">
        <v>22</v>
      </c>
      <c r="G40">
        <v>8</v>
      </c>
      <c r="H40" t="s">
        <v>28</v>
      </c>
      <c r="I40" t="s">
        <v>33</v>
      </c>
      <c r="J40" t="s">
        <v>39</v>
      </c>
      <c r="K40" s="7">
        <v>44685</v>
      </c>
      <c r="L40" t="s">
        <v>20</v>
      </c>
      <c r="M40">
        <v>31</v>
      </c>
      <c r="N40" t="s">
        <v>320</v>
      </c>
      <c r="O40">
        <v>28</v>
      </c>
      <c r="P40">
        <v>365</v>
      </c>
      <c r="Q40" s="7">
        <v>44693</v>
      </c>
      <c r="R40" s="7">
        <f>IF(EDATE(May[[#This Row],[Closed Date]],1)=31,"",EDATE(May[[#This Row],[Closed Date]],1))</f>
        <v>44724</v>
      </c>
      <c r="S40" t="s">
        <v>20</v>
      </c>
    </row>
    <row r="41" spans="1:19" x14ac:dyDescent="0.25">
      <c r="A41" t="s">
        <v>116</v>
      </c>
      <c r="B41" s="6">
        <v>75231</v>
      </c>
      <c r="E41" t="s">
        <v>273</v>
      </c>
      <c r="F41" t="s">
        <v>22</v>
      </c>
      <c r="G41">
        <v>3</v>
      </c>
      <c r="H41" t="s">
        <v>28</v>
      </c>
      <c r="I41" t="s">
        <v>33</v>
      </c>
      <c r="J41" t="s">
        <v>40</v>
      </c>
      <c r="K41" s="7">
        <v>44685</v>
      </c>
      <c r="L41" t="s">
        <v>21</v>
      </c>
      <c r="M41">
        <v>18</v>
      </c>
      <c r="R41" s="7" t="str">
        <f>IF(EDATE(May[[#This Row],[Closed Date]],1)=31,"",EDATE(May[[#This Row],[Closed Date]],1))</f>
        <v/>
      </c>
    </row>
    <row r="42" spans="1:19" x14ac:dyDescent="0.25">
      <c r="A42" t="s">
        <v>220</v>
      </c>
      <c r="B42" s="6">
        <v>75203</v>
      </c>
      <c r="E42" t="s">
        <v>292</v>
      </c>
      <c r="F42" t="s">
        <v>23</v>
      </c>
      <c r="G42">
        <v>3</v>
      </c>
      <c r="H42" t="s">
        <v>28</v>
      </c>
      <c r="I42" t="s">
        <v>31</v>
      </c>
      <c r="J42" t="s">
        <v>40</v>
      </c>
      <c r="K42" s="7">
        <v>44685</v>
      </c>
      <c r="L42" t="s">
        <v>20</v>
      </c>
      <c r="Q42" s="7">
        <v>44685</v>
      </c>
      <c r="R42" s="7">
        <f>IF(EDATE(May[[#This Row],[Closed Date]],1)=31,"",EDATE(May[[#This Row],[Closed Date]],1))</f>
        <v>44716</v>
      </c>
      <c r="S42" t="s">
        <v>20</v>
      </c>
    </row>
    <row r="43" spans="1:19" x14ac:dyDescent="0.25">
      <c r="A43" t="s">
        <v>146</v>
      </c>
      <c r="B43" s="6">
        <v>75232</v>
      </c>
      <c r="E43" t="s">
        <v>271</v>
      </c>
      <c r="F43" t="s">
        <v>23</v>
      </c>
      <c r="G43">
        <v>8</v>
      </c>
      <c r="H43" t="s">
        <v>30</v>
      </c>
      <c r="I43" t="s">
        <v>31</v>
      </c>
      <c r="J43" t="s">
        <v>44</v>
      </c>
      <c r="K43" s="7">
        <v>44685</v>
      </c>
      <c r="L43" t="s">
        <v>20</v>
      </c>
      <c r="Q43" s="7">
        <v>44685</v>
      </c>
      <c r="R43" s="7">
        <f>IF(EDATE(May[[#This Row],[Closed Date]],1)=31,"",EDATE(May[[#This Row],[Closed Date]],1))</f>
        <v>44716</v>
      </c>
      <c r="S43" t="s">
        <v>20</v>
      </c>
    </row>
    <row r="44" spans="1:19" x14ac:dyDescent="0.25">
      <c r="A44" t="s">
        <v>221</v>
      </c>
      <c r="B44" s="6">
        <v>75236</v>
      </c>
      <c r="E44" t="s">
        <v>281</v>
      </c>
      <c r="F44" t="s">
        <v>22</v>
      </c>
      <c r="G44">
        <v>2</v>
      </c>
      <c r="H44" t="s">
        <v>28</v>
      </c>
      <c r="I44" t="s">
        <v>31</v>
      </c>
      <c r="J44" t="s">
        <v>36</v>
      </c>
      <c r="K44" s="7">
        <v>44685</v>
      </c>
      <c r="L44" t="s">
        <v>20</v>
      </c>
      <c r="Q44" s="7">
        <v>44685</v>
      </c>
      <c r="R44" s="7">
        <f>IF(EDATE(May[[#This Row],[Closed Date]],1)=31,"",EDATE(May[[#This Row],[Closed Date]],1))</f>
        <v>44716</v>
      </c>
      <c r="S44" t="s">
        <v>20</v>
      </c>
    </row>
    <row r="45" spans="1:19" x14ac:dyDescent="0.25">
      <c r="A45" t="s">
        <v>231</v>
      </c>
      <c r="B45" s="6">
        <v>75231</v>
      </c>
      <c r="E45" t="s">
        <v>290</v>
      </c>
      <c r="F45" t="s">
        <v>23</v>
      </c>
      <c r="G45">
        <v>2</v>
      </c>
      <c r="H45" t="s">
        <v>32</v>
      </c>
      <c r="I45" t="s">
        <v>31</v>
      </c>
      <c r="J45" t="s">
        <v>38</v>
      </c>
      <c r="K45" s="7">
        <v>44685</v>
      </c>
      <c r="L45" t="s">
        <v>20</v>
      </c>
      <c r="Q45" s="7">
        <v>44685</v>
      </c>
      <c r="R45" s="7">
        <f>IF(EDATE(May[[#This Row],[Closed Date]],1)=31,"",EDATE(May[[#This Row],[Closed Date]],1))</f>
        <v>44716</v>
      </c>
      <c r="S45" t="s">
        <v>20</v>
      </c>
    </row>
    <row r="46" spans="1:19" x14ac:dyDescent="0.25">
      <c r="A46" t="s">
        <v>134</v>
      </c>
      <c r="B46" s="6">
        <v>75233</v>
      </c>
      <c r="E46" t="s">
        <v>289</v>
      </c>
      <c r="F46" t="s">
        <v>23</v>
      </c>
      <c r="G46">
        <v>8</v>
      </c>
      <c r="H46" t="s">
        <v>28</v>
      </c>
      <c r="I46" t="s">
        <v>31</v>
      </c>
      <c r="K46" s="7">
        <v>44685</v>
      </c>
      <c r="L46" t="s">
        <v>20</v>
      </c>
      <c r="Q46" s="7">
        <v>44685</v>
      </c>
      <c r="R46" s="7">
        <f>IF(EDATE(May[[#This Row],[Closed Date]],1)=31,"",EDATE(May[[#This Row],[Closed Date]],1))</f>
        <v>44716</v>
      </c>
      <c r="S46" t="s">
        <v>20</v>
      </c>
    </row>
    <row r="47" spans="1:19" x14ac:dyDescent="0.25">
      <c r="A47" t="s">
        <v>137</v>
      </c>
      <c r="B47" s="6">
        <v>75214</v>
      </c>
      <c r="E47" t="s">
        <v>313</v>
      </c>
      <c r="F47" t="s">
        <v>23</v>
      </c>
      <c r="G47">
        <v>4</v>
      </c>
      <c r="H47" t="s">
        <v>28</v>
      </c>
      <c r="I47" t="s">
        <v>31</v>
      </c>
      <c r="K47" s="7">
        <v>44685</v>
      </c>
      <c r="L47" t="s">
        <v>20</v>
      </c>
      <c r="Q47" s="7">
        <v>44685</v>
      </c>
      <c r="R47" s="7">
        <f>IF(EDATE(May[[#This Row],[Closed Date]],1)=31,"",EDATE(May[[#This Row],[Closed Date]],1))</f>
        <v>44716</v>
      </c>
      <c r="S47" t="s">
        <v>20</v>
      </c>
    </row>
    <row r="48" spans="1:19" x14ac:dyDescent="0.25">
      <c r="A48" t="s">
        <v>143</v>
      </c>
      <c r="B48" s="6">
        <v>75206</v>
      </c>
      <c r="E48" t="s">
        <v>307</v>
      </c>
      <c r="F48" t="s">
        <v>23</v>
      </c>
      <c r="G48">
        <v>0.5</v>
      </c>
      <c r="H48" t="s">
        <v>32</v>
      </c>
      <c r="I48" t="s">
        <v>31</v>
      </c>
      <c r="K48" s="7">
        <v>44685</v>
      </c>
      <c r="L48" t="s">
        <v>20</v>
      </c>
      <c r="Q48" s="7">
        <v>44685</v>
      </c>
      <c r="R48" s="7">
        <f>IF(EDATE(May[[#This Row],[Closed Date]],1)=31,"",EDATE(May[[#This Row],[Closed Date]],1))</f>
        <v>44716</v>
      </c>
      <c r="S48" t="s">
        <v>20</v>
      </c>
    </row>
    <row r="49" spans="1:19" x14ac:dyDescent="0.25">
      <c r="A49" t="s">
        <v>245</v>
      </c>
      <c r="B49" s="6">
        <v>75241</v>
      </c>
      <c r="E49" t="s">
        <v>285</v>
      </c>
      <c r="F49" t="s">
        <v>22</v>
      </c>
      <c r="G49">
        <v>4</v>
      </c>
      <c r="H49" t="s">
        <v>32</v>
      </c>
      <c r="I49" t="s">
        <v>34</v>
      </c>
      <c r="K49" s="7">
        <v>44685</v>
      </c>
      <c r="L49" t="s">
        <v>20</v>
      </c>
      <c r="N49" t="s">
        <v>51</v>
      </c>
      <c r="Q49" s="7">
        <v>44692</v>
      </c>
      <c r="R49" s="7">
        <f>IF(EDATE(May[[#This Row],[Closed Date]],1)=31,"",EDATE(May[[#This Row],[Closed Date]],1))</f>
        <v>44723</v>
      </c>
      <c r="S49" t="s">
        <v>20</v>
      </c>
    </row>
    <row r="50" spans="1:19" x14ac:dyDescent="0.25">
      <c r="A50" s="13" t="s">
        <v>169</v>
      </c>
      <c r="B50" s="6">
        <v>75223</v>
      </c>
      <c r="E50" t="s">
        <v>284</v>
      </c>
      <c r="F50" t="s">
        <v>22</v>
      </c>
      <c r="G50">
        <v>0.75</v>
      </c>
      <c r="H50" t="s">
        <v>32</v>
      </c>
      <c r="I50" t="s">
        <v>34</v>
      </c>
      <c r="J50" t="s">
        <v>52</v>
      </c>
      <c r="K50" s="7">
        <v>44686</v>
      </c>
      <c r="L50" t="s">
        <v>21</v>
      </c>
      <c r="R50" s="7" t="str">
        <f>IF(EDATE(May[[#This Row],[Closed Date]],1)=31,"",EDATE(May[[#This Row],[Closed Date]],1))</f>
        <v/>
      </c>
    </row>
    <row r="51" spans="1:19" x14ac:dyDescent="0.25">
      <c r="A51" t="s">
        <v>143</v>
      </c>
      <c r="B51" s="6">
        <v>75237</v>
      </c>
      <c r="E51" t="s">
        <v>283</v>
      </c>
      <c r="F51" t="s">
        <v>22</v>
      </c>
      <c r="G51">
        <v>0.5</v>
      </c>
      <c r="H51" t="s">
        <v>28</v>
      </c>
      <c r="I51" t="s">
        <v>33</v>
      </c>
      <c r="J51" t="s">
        <v>42</v>
      </c>
      <c r="K51" s="7">
        <v>44686</v>
      </c>
      <c r="L51" t="s">
        <v>21</v>
      </c>
      <c r="M51">
        <v>23</v>
      </c>
      <c r="R51" s="7" t="str">
        <f>IF(EDATE(May[[#This Row],[Closed Date]],1)=31,"",EDATE(May[[#This Row],[Closed Date]],1))</f>
        <v/>
      </c>
    </row>
    <row r="52" spans="1:19" x14ac:dyDescent="0.25">
      <c r="A52" t="s">
        <v>178</v>
      </c>
      <c r="B52" s="6">
        <v>75241</v>
      </c>
      <c r="E52" t="s">
        <v>314</v>
      </c>
      <c r="F52" t="s">
        <v>22</v>
      </c>
      <c r="G52">
        <v>3</v>
      </c>
      <c r="H52" t="s">
        <v>28</v>
      </c>
      <c r="I52" t="s">
        <v>53</v>
      </c>
      <c r="J52" t="s">
        <v>42</v>
      </c>
      <c r="K52" s="7">
        <v>44686</v>
      </c>
      <c r="L52" t="s">
        <v>21</v>
      </c>
      <c r="M52">
        <v>29</v>
      </c>
      <c r="R52" s="7" t="str">
        <f>IF(EDATE(May[[#This Row],[Closed Date]],1)=31,"",EDATE(May[[#This Row],[Closed Date]],1))</f>
        <v/>
      </c>
    </row>
    <row r="53" spans="1:19" x14ac:dyDescent="0.25">
      <c r="A53" s="13" t="s">
        <v>237</v>
      </c>
      <c r="B53" s="6">
        <v>75219</v>
      </c>
      <c r="E53" t="s">
        <v>274</v>
      </c>
      <c r="F53" t="s">
        <v>22</v>
      </c>
      <c r="G53">
        <v>9</v>
      </c>
      <c r="H53" t="s">
        <v>28</v>
      </c>
      <c r="I53" t="s">
        <v>53</v>
      </c>
      <c r="J53" t="s">
        <v>40</v>
      </c>
      <c r="K53" s="7">
        <v>44686</v>
      </c>
      <c r="L53" t="s">
        <v>21</v>
      </c>
      <c r="M53">
        <v>23</v>
      </c>
      <c r="R53" s="7" t="str">
        <f>IF(EDATE(May[[#This Row],[Closed Date]],1)=31,"",EDATE(May[[#This Row],[Closed Date]],1))</f>
        <v/>
      </c>
    </row>
    <row r="54" spans="1:19" x14ac:dyDescent="0.25">
      <c r="A54" t="s">
        <v>263</v>
      </c>
      <c r="B54" s="6">
        <v>75212</v>
      </c>
      <c r="E54" t="s">
        <v>284</v>
      </c>
      <c r="F54" t="s">
        <v>22</v>
      </c>
      <c r="G54">
        <v>2</v>
      </c>
      <c r="H54" t="s">
        <v>28</v>
      </c>
      <c r="I54" t="s">
        <v>33</v>
      </c>
      <c r="J54" t="s">
        <v>40</v>
      </c>
      <c r="K54" s="7">
        <v>44686</v>
      </c>
      <c r="L54" t="s">
        <v>20</v>
      </c>
      <c r="M54">
        <v>27</v>
      </c>
      <c r="N54" t="s">
        <v>320</v>
      </c>
      <c r="O54">
        <v>25</v>
      </c>
      <c r="P54">
        <v>500</v>
      </c>
      <c r="Q54" s="7">
        <v>44692</v>
      </c>
      <c r="R54" s="7">
        <f>IF(EDATE(May[[#This Row],[Closed Date]],1)=31,"",EDATE(May[[#This Row],[Closed Date]],1))</f>
        <v>44723</v>
      </c>
      <c r="S54" t="s">
        <v>20</v>
      </c>
    </row>
    <row r="55" spans="1:19" x14ac:dyDescent="0.25">
      <c r="A55" t="s">
        <v>152</v>
      </c>
      <c r="B55" s="6">
        <v>75253</v>
      </c>
      <c r="E55" t="s">
        <v>286</v>
      </c>
      <c r="F55" t="s">
        <v>22</v>
      </c>
      <c r="G55">
        <v>6</v>
      </c>
      <c r="H55" t="s">
        <v>28</v>
      </c>
      <c r="I55" t="s">
        <v>31</v>
      </c>
      <c r="J55" t="s">
        <v>40</v>
      </c>
      <c r="K55" s="7">
        <v>44686</v>
      </c>
      <c r="L55" t="s">
        <v>20</v>
      </c>
      <c r="Q55" s="7">
        <v>44686</v>
      </c>
      <c r="R55" s="7">
        <f>IF(EDATE(May[[#This Row],[Closed Date]],1)=31,"",EDATE(May[[#This Row],[Closed Date]],1))</f>
        <v>44717</v>
      </c>
      <c r="S55" t="s">
        <v>20</v>
      </c>
    </row>
    <row r="56" spans="1:19" x14ac:dyDescent="0.25">
      <c r="A56" s="13" t="s">
        <v>79</v>
      </c>
      <c r="B56" s="6">
        <v>75220</v>
      </c>
      <c r="E56" t="s">
        <v>319</v>
      </c>
      <c r="F56" t="s">
        <v>22</v>
      </c>
      <c r="G56">
        <v>7</v>
      </c>
      <c r="H56" t="s">
        <v>28</v>
      </c>
      <c r="I56" t="s">
        <v>53</v>
      </c>
      <c r="J56" t="s">
        <v>40</v>
      </c>
      <c r="K56" s="7">
        <v>44686</v>
      </c>
      <c r="L56" t="s">
        <v>20</v>
      </c>
      <c r="M56">
        <v>30</v>
      </c>
      <c r="N56" t="s">
        <v>54</v>
      </c>
      <c r="O56">
        <v>50</v>
      </c>
      <c r="P56">
        <v>25</v>
      </c>
      <c r="Q56" s="7">
        <v>44693</v>
      </c>
      <c r="R56" s="7">
        <f>IF(EDATE(May[[#This Row],[Closed Date]],1)=31,"",EDATE(May[[#This Row],[Closed Date]],1))</f>
        <v>44724</v>
      </c>
      <c r="S56" t="s">
        <v>20</v>
      </c>
    </row>
    <row r="57" spans="1:19" x14ac:dyDescent="0.25">
      <c r="A57" t="s">
        <v>134</v>
      </c>
      <c r="B57" s="6">
        <v>75249</v>
      </c>
      <c r="E57" t="s">
        <v>299</v>
      </c>
      <c r="F57" t="s">
        <v>23</v>
      </c>
      <c r="G57">
        <v>2</v>
      </c>
      <c r="H57" t="s">
        <v>28</v>
      </c>
      <c r="I57" t="s">
        <v>33</v>
      </c>
      <c r="J57" t="s">
        <v>36</v>
      </c>
      <c r="K57" s="7">
        <v>44686</v>
      </c>
      <c r="L57" t="s">
        <v>21</v>
      </c>
      <c r="M57">
        <v>19</v>
      </c>
      <c r="R57" s="7" t="str">
        <f>IF(EDATE(May[[#This Row],[Closed Date]],1)=31,"",EDATE(May[[#This Row],[Closed Date]],1))</f>
        <v/>
      </c>
    </row>
    <row r="58" spans="1:19" x14ac:dyDescent="0.25">
      <c r="A58" s="13" t="s">
        <v>129</v>
      </c>
      <c r="B58" s="6">
        <v>75226</v>
      </c>
      <c r="E58" t="s">
        <v>298</v>
      </c>
      <c r="F58" t="s">
        <v>23</v>
      </c>
      <c r="G58">
        <v>5</v>
      </c>
      <c r="H58" t="s">
        <v>32</v>
      </c>
      <c r="I58" t="s">
        <v>34</v>
      </c>
      <c r="K58" s="7">
        <v>44686</v>
      </c>
      <c r="L58" t="s">
        <v>21</v>
      </c>
      <c r="R58" s="7" t="str">
        <f>IF(EDATE(May[[#This Row],[Closed Date]],1)=31,"",EDATE(May[[#This Row],[Closed Date]],1))</f>
        <v/>
      </c>
    </row>
    <row r="59" spans="1:19" x14ac:dyDescent="0.25">
      <c r="A59" t="s">
        <v>190</v>
      </c>
      <c r="B59" s="6">
        <v>75254</v>
      </c>
      <c r="E59" t="s">
        <v>280</v>
      </c>
      <c r="F59" t="s">
        <v>22</v>
      </c>
      <c r="G59">
        <v>14</v>
      </c>
      <c r="H59" t="s">
        <v>32</v>
      </c>
      <c r="I59" t="s">
        <v>31</v>
      </c>
      <c r="K59" s="7">
        <v>44686</v>
      </c>
      <c r="L59" t="s">
        <v>20</v>
      </c>
      <c r="Q59" s="7">
        <v>44686</v>
      </c>
      <c r="R59" s="7">
        <f>IF(EDATE(May[[#This Row],[Closed Date]],1)=31,"",EDATE(May[[#This Row],[Closed Date]],1))</f>
        <v>44717</v>
      </c>
      <c r="S59" t="s">
        <v>20</v>
      </c>
    </row>
    <row r="60" spans="1:19" x14ac:dyDescent="0.25">
      <c r="A60" t="s">
        <v>218</v>
      </c>
      <c r="B60" s="6">
        <v>75206</v>
      </c>
      <c r="E60" t="s">
        <v>277</v>
      </c>
      <c r="F60" t="s">
        <v>23</v>
      </c>
      <c r="G60">
        <v>6</v>
      </c>
      <c r="H60" t="s">
        <v>32</v>
      </c>
      <c r="I60" t="s">
        <v>31</v>
      </c>
      <c r="K60" s="7">
        <v>44686</v>
      </c>
      <c r="L60" t="s">
        <v>20</v>
      </c>
      <c r="Q60" s="7">
        <v>44686</v>
      </c>
      <c r="R60" s="7">
        <f>IF(EDATE(May[[#This Row],[Closed Date]],1)=31,"",EDATE(May[[#This Row],[Closed Date]],1))</f>
        <v>44717</v>
      </c>
      <c r="S60" t="s">
        <v>20</v>
      </c>
    </row>
    <row r="61" spans="1:19" x14ac:dyDescent="0.25">
      <c r="A61" s="4" t="s">
        <v>217</v>
      </c>
      <c r="B61" s="13">
        <v>75218</v>
      </c>
      <c r="E61" t="s">
        <v>265</v>
      </c>
      <c r="F61" t="s">
        <v>23</v>
      </c>
      <c r="G61">
        <v>2</v>
      </c>
      <c r="H61" t="s">
        <v>28</v>
      </c>
      <c r="I61" t="s">
        <v>31</v>
      </c>
      <c r="K61" s="7">
        <v>44686</v>
      </c>
      <c r="L61" t="s">
        <v>20</v>
      </c>
      <c r="Q61" s="7">
        <v>44686</v>
      </c>
      <c r="R61" s="7">
        <f>IF(EDATE(May[[#This Row],[Closed Date]],1)=31,"",EDATE(May[[#This Row],[Closed Date]],1))</f>
        <v>44717</v>
      </c>
      <c r="S61" t="s">
        <v>20</v>
      </c>
    </row>
    <row r="62" spans="1:19" x14ac:dyDescent="0.25">
      <c r="A62" s="6" t="s">
        <v>262</v>
      </c>
      <c r="B62" s="13">
        <v>75201</v>
      </c>
      <c r="E62" t="s">
        <v>270</v>
      </c>
      <c r="F62" t="s">
        <v>22</v>
      </c>
      <c r="G62">
        <v>7</v>
      </c>
      <c r="H62" t="s">
        <v>32</v>
      </c>
      <c r="I62" t="s">
        <v>31</v>
      </c>
      <c r="J62" t="s">
        <v>52</v>
      </c>
      <c r="K62" s="7">
        <v>44687</v>
      </c>
      <c r="L62" t="s">
        <v>20</v>
      </c>
      <c r="Q62" s="7">
        <v>44688</v>
      </c>
      <c r="R62" s="7">
        <f>IF(EDATE(May[[#This Row],[Closed Date]],1)=31,"",EDATE(May[[#This Row],[Closed Date]],1))</f>
        <v>44719</v>
      </c>
      <c r="S62" t="s">
        <v>20</v>
      </c>
    </row>
    <row r="63" spans="1:19" x14ac:dyDescent="0.25">
      <c r="A63" s="6" t="s">
        <v>182</v>
      </c>
      <c r="B63" s="13">
        <v>75215</v>
      </c>
      <c r="E63" t="s">
        <v>269</v>
      </c>
      <c r="F63" t="s">
        <v>23</v>
      </c>
      <c r="G63">
        <v>2</v>
      </c>
      <c r="H63" t="s">
        <v>28</v>
      </c>
      <c r="I63" t="s">
        <v>33</v>
      </c>
      <c r="J63" t="s">
        <v>41</v>
      </c>
      <c r="K63" s="7">
        <v>44687</v>
      </c>
      <c r="L63" t="s">
        <v>20</v>
      </c>
      <c r="M63">
        <v>24</v>
      </c>
      <c r="N63" t="s">
        <v>46</v>
      </c>
      <c r="O63">
        <v>24</v>
      </c>
      <c r="P63">
        <v>300</v>
      </c>
      <c r="Q63" s="7">
        <v>44692</v>
      </c>
      <c r="R63" s="7">
        <f>IF(EDATE(May[[#This Row],[Closed Date]],1)=31,"",EDATE(May[[#This Row],[Closed Date]],1))</f>
        <v>44723</v>
      </c>
      <c r="S63" t="s">
        <v>20</v>
      </c>
    </row>
    <row r="64" spans="1:19" x14ac:dyDescent="0.25">
      <c r="A64" s="6" t="s">
        <v>197</v>
      </c>
      <c r="B64" s="13">
        <v>75080</v>
      </c>
      <c r="E64" t="s">
        <v>311</v>
      </c>
      <c r="F64" t="s">
        <v>22</v>
      </c>
      <c r="G64">
        <v>5</v>
      </c>
      <c r="H64" t="s">
        <v>28</v>
      </c>
      <c r="I64" t="s">
        <v>33</v>
      </c>
      <c r="J64" t="s">
        <v>42</v>
      </c>
      <c r="K64" s="7">
        <v>44687</v>
      </c>
      <c r="L64" t="s">
        <v>21</v>
      </c>
      <c r="M64">
        <v>16</v>
      </c>
      <c r="R64" s="7" t="str">
        <f>IF(EDATE(May[[#This Row],[Closed Date]],1)=31,"",EDATE(May[[#This Row],[Closed Date]],1))</f>
        <v/>
      </c>
    </row>
    <row r="65" spans="1:19" x14ac:dyDescent="0.25">
      <c r="A65" s="6" t="s">
        <v>201</v>
      </c>
      <c r="B65" s="13">
        <v>75236</v>
      </c>
      <c r="E65" t="s">
        <v>276</v>
      </c>
      <c r="F65" t="s">
        <v>23</v>
      </c>
      <c r="G65">
        <v>3</v>
      </c>
      <c r="H65" t="s">
        <v>28</v>
      </c>
      <c r="I65" t="s">
        <v>33</v>
      </c>
      <c r="J65" t="s">
        <v>42</v>
      </c>
      <c r="K65" s="7">
        <v>44687</v>
      </c>
      <c r="L65" t="s">
        <v>21</v>
      </c>
      <c r="M65">
        <v>19</v>
      </c>
      <c r="R65" s="7" t="str">
        <f>IF(EDATE(May[[#This Row],[Closed Date]],1)=31,"",EDATE(May[[#This Row],[Closed Date]],1))</f>
        <v/>
      </c>
    </row>
    <row r="66" spans="1:19" x14ac:dyDescent="0.25">
      <c r="A66" s="6" t="s">
        <v>215</v>
      </c>
      <c r="B66" s="13">
        <v>75203</v>
      </c>
      <c r="E66" t="s">
        <v>291</v>
      </c>
      <c r="F66" t="s">
        <v>23</v>
      </c>
      <c r="G66">
        <v>8</v>
      </c>
      <c r="H66" t="s">
        <v>28</v>
      </c>
      <c r="I66" t="s">
        <v>33</v>
      </c>
      <c r="J66" t="s">
        <v>39</v>
      </c>
      <c r="K66" s="7">
        <v>44687</v>
      </c>
      <c r="L66" t="s">
        <v>20</v>
      </c>
      <c r="M66">
        <v>32</v>
      </c>
      <c r="N66" t="s">
        <v>56</v>
      </c>
      <c r="O66">
        <v>21</v>
      </c>
      <c r="P66">
        <v>400</v>
      </c>
      <c r="Q66" s="7">
        <v>44693</v>
      </c>
      <c r="R66" s="7">
        <f>IF(EDATE(May[[#This Row],[Closed Date]],1)=31,"",EDATE(May[[#This Row],[Closed Date]],1))</f>
        <v>44724</v>
      </c>
      <c r="S66" t="s">
        <v>20</v>
      </c>
    </row>
    <row r="67" spans="1:19" x14ac:dyDescent="0.25">
      <c r="A67" s="6" t="s">
        <v>224</v>
      </c>
      <c r="B67" s="13">
        <v>75219</v>
      </c>
      <c r="E67" t="s">
        <v>280</v>
      </c>
      <c r="F67" t="s">
        <v>23</v>
      </c>
      <c r="G67">
        <v>10</v>
      </c>
      <c r="H67" t="s">
        <v>28</v>
      </c>
      <c r="I67" t="s">
        <v>33</v>
      </c>
      <c r="J67" t="s">
        <v>40</v>
      </c>
      <c r="K67" s="7">
        <v>44687</v>
      </c>
      <c r="L67" t="s">
        <v>20</v>
      </c>
      <c r="M67">
        <v>29</v>
      </c>
      <c r="N67" t="s">
        <v>320</v>
      </c>
      <c r="O67">
        <v>26</v>
      </c>
      <c r="P67">
        <v>340</v>
      </c>
      <c r="Q67" s="7">
        <v>44691</v>
      </c>
      <c r="R67" s="7">
        <f>IF(EDATE(May[[#This Row],[Closed Date]],1)=31,"",EDATE(May[[#This Row],[Closed Date]],1))</f>
        <v>44722</v>
      </c>
      <c r="S67" t="s">
        <v>20</v>
      </c>
    </row>
    <row r="68" spans="1:19" x14ac:dyDescent="0.25">
      <c r="A68" s="6" t="s">
        <v>184</v>
      </c>
      <c r="B68" s="13">
        <v>75201</v>
      </c>
      <c r="E68" t="s">
        <v>296</v>
      </c>
      <c r="F68" t="s">
        <v>22</v>
      </c>
      <c r="G68">
        <v>4</v>
      </c>
      <c r="H68" t="s">
        <v>28</v>
      </c>
      <c r="I68" t="s">
        <v>31</v>
      </c>
      <c r="J68" t="s">
        <v>40</v>
      </c>
      <c r="K68" s="7">
        <v>44687</v>
      </c>
      <c r="L68" t="s">
        <v>20</v>
      </c>
      <c r="Q68" s="7">
        <v>44687</v>
      </c>
      <c r="R68" s="7">
        <f>IF(EDATE(May[[#This Row],[Closed Date]],1)=31,"",EDATE(May[[#This Row],[Closed Date]],1))</f>
        <v>44718</v>
      </c>
      <c r="S68" t="s">
        <v>20</v>
      </c>
    </row>
    <row r="69" spans="1:19" x14ac:dyDescent="0.25">
      <c r="A69" s="6" t="s">
        <v>153</v>
      </c>
      <c r="B69" s="13">
        <v>75287</v>
      </c>
      <c r="E69" t="s">
        <v>282</v>
      </c>
      <c r="F69" t="s">
        <v>23</v>
      </c>
      <c r="G69">
        <v>1</v>
      </c>
      <c r="H69" t="s">
        <v>28</v>
      </c>
      <c r="I69" t="s">
        <v>31</v>
      </c>
      <c r="J69" t="s">
        <v>43</v>
      </c>
      <c r="K69" s="7">
        <v>44687</v>
      </c>
      <c r="L69" t="s">
        <v>20</v>
      </c>
      <c r="Q69" s="7">
        <v>44687</v>
      </c>
      <c r="R69" s="7">
        <f>IF(EDATE(May[[#This Row],[Closed Date]],1)=31,"",EDATE(May[[#This Row],[Closed Date]],1))</f>
        <v>44718</v>
      </c>
      <c r="S69" t="s">
        <v>20</v>
      </c>
    </row>
    <row r="70" spans="1:19" x14ac:dyDescent="0.25">
      <c r="A70" s="6" t="s">
        <v>200</v>
      </c>
      <c r="B70" s="13">
        <v>75253</v>
      </c>
      <c r="E70" t="s">
        <v>307</v>
      </c>
      <c r="F70" t="s">
        <v>23</v>
      </c>
      <c r="G70">
        <v>2</v>
      </c>
      <c r="H70" t="s">
        <v>28</v>
      </c>
      <c r="I70" t="s">
        <v>33</v>
      </c>
      <c r="J70" t="s">
        <v>36</v>
      </c>
      <c r="K70" s="7">
        <v>44687</v>
      </c>
      <c r="L70" t="s">
        <v>21</v>
      </c>
      <c r="M70">
        <v>22</v>
      </c>
      <c r="R70" s="7" t="str">
        <f>IF(EDATE(May[[#This Row],[Closed Date]],1)=31,"",EDATE(May[[#This Row],[Closed Date]],1))</f>
        <v/>
      </c>
    </row>
    <row r="71" spans="1:19" x14ac:dyDescent="0.25">
      <c r="A71" s="6" t="s">
        <v>92</v>
      </c>
      <c r="B71" s="13">
        <v>75203</v>
      </c>
      <c r="E71" t="s">
        <v>290</v>
      </c>
      <c r="F71" t="s">
        <v>22</v>
      </c>
      <c r="G71">
        <v>2</v>
      </c>
      <c r="H71" t="s">
        <v>28</v>
      </c>
      <c r="I71" t="s">
        <v>33</v>
      </c>
      <c r="J71" t="s">
        <v>38</v>
      </c>
      <c r="K71" s="7">
        <v>44687</v>
      </c>
      <c r="L71" t="s">
        <v>21</v>
      </c>
      <c r="M71">
        <v>15</v>
      </c>
      <c r="R71" s="7" t="str">
        <f>IF(EDATE(May[[#This Row],[Closed Date]],1)=31,"",EDATE(May[[#This Row],[Closed Date]],1))</f>
        <v/>
      </c>
    </row>
    <row r="72" spans="1:19" x14ac:dyDescent="0.25">
      <c r="A72" s="6" t="s">
        <v>140</v>
      </c>
      <c r="B72" s="13">
        <v>75208</v>
      </c>
      <c r="E72" t="s">
        <v>309</v>
      </c>
      <c r="F72" t="s">
        <v>22</v>
      </c>
      <c r="G72">
        <v>0.5</v>
      </c>
      <c r="H72" t="s">
        <v>28</v>
      </c>
      <c r="I72" t="s">
        <v>53</v>
      </c>
      <c r="J72" t="s">
        <v>38</v>
      </c>
      <c r="K72" s="7">
        <v>44687</v>
      </c>
      <c r="L72" t="s">
        <v>21</v>
      </c>
      <c r="M72">
        <v>25</v>
      </c>
      <c r="R72" s="7" t="str">
        <f>IF(EDATE(May[[#This Row],[Closed Date]],1)=31,"",EDATE(May[[#This Row],[Closed Date]],1))</f>
        <v/>
      </c>
    </row>
    <row r="73" spans="1:19" x14ac:dyDescent="0.25">
      <c r="A73" s="6" t="s">
        <v>112</v>
      </c>
      <c r="B73" s="13">
        <v>75253</v>
      </c>
      <c r="E73" t="s">
        <v>290</v>
      </c>
      <c r="F73" t="s">
        <v>23</v>
      </c>
      <c r="G73">
        <v>5</v>
      </c>
      <c r="H73" t="s">
        <v>28</v>
      </c>
      <c r="I73" t="s">
        <v>31</v>
      </c>
      <c r="J73" t="s">
        <v>38</v>
      </c>
      <c r="K73" s="7">
        <v>44687</v>
      </c>
      <c r="L73" t="s">
        <v>20</v>
      </c>
      <c r="Q73" s="7">
        <v>44687</v>
      </c>
      <c r="R73" s="7">
        <f>IF(EDATE(May[[#This Row],[Closed Date]],1)=31,"",EDATE(May[[#This Row],[Closed Date]],1))</f>
        <v>44718</v>
      </c>
      <c r="S73" t="s">
        <v>20</v>
      </c>
    </row>
    <row r="74" spans="1:19" x14ac:dyDescent="0.25">
      <c r="A74" s="6" t="s">
        <v>176</v>
      </c>
      <c r="B74" s="13">
        <v>75220</v>
      </c>
      <c r="E74" t="s">
        <v>279</v>
      </c>
      <c r="F74" t="s">
        <v>23</v>
      </c>
      <c r="G74">
        <v>2</v>
      </c>
      <c r="H74" t="s">
        <v>28</v>
      </c>
      <c r="I74" t="s">
        <v>31</v>
      </c>
      <c r="J74" t="s">
        <v>38</v>
      </c>
      <c r="K74" s="7">
        <v>44687</v>
      </c>
      <c r="L74" t="s">
        <v>20</v>
      </c>
      <c r="Q74" s="7">
        <v>44687</v>
      </c>
      <c r="R74" s="7">
        <f>IF(EDATE(May[[#This Row],[Closed Date]],1)=31,"",EDATE(May[[#This Row],[Closed Date]],1))</f>
        <v>44718</v>
      </c>
      <c r="S74" t="s">
        <v>20</v>
      </c>
    </row>
    <row r="75" spans="1:19" x14ac:dyDescent="0.25">
      <c r="A75" s="6" t="s">
        <v>60</v>
      </c>
      <c r="B75" s="13">
        <v>75080</v>
      </c>
      <c r="E75" t="s">
        <v>313</v>
      </c>
      <c r="F75" t="s">
        <v>23</v>
      </c>
      <c r="G75">
        <v>0.5</v>
      </c>
      <c r="H75" t="s">
        <v>32</v>
      </c>
      <c r="I75" t="s">
        <v>33</v>
      </c>
      <c r="K75" s="7">
        <v>44687</v>
      </c>
      <c r="L75" t="s">
        <v>21</v>
      </c>
      <c r="M75">
        <v>21</v>
      </c>
      <c r="R75" s="7" t="str">
        <f>IF(EDATE(May[[#This Row],[Closed Date]],1)=31,"",EDATE(May[[#This Row],[Closed Date]],1))</f>
        <v/>
      </c>
    </row>
    <row r="76" spans="1:19" x14ac:dyDescent="0.25">
      <c r="A76" s="6" t="s">
        <v>195</v>
      </c>
      <c r="B76" s="13">
        <v>75237</v>
      </c>
      <c r="E76" t="s">
        <v>288</v>
      </c>
      <c r="F76" t="s">
        <v>23</v>
      </c>
      <c r="G76">
        <v>8</v>
      </c>
      <c r="H76" t="s">
        <v>28</v>
      </c>
      <c r="I76" t="s">
        <v>31</v>
      </c>
      <c r="K76" s="7">
        <v>44687</v>
      </c>
      <c r="L76" t="s">
        <v>20</v>
      </c>
      <c r="Q76" s="7">
        <v>44687</v>
      </c>
      <c r="R76" s="7">
        <f>IF(EDATE(May[[#This Row],[Closed Date]],1)=31,"",EDATE(May[[#This Row],[Closed Date]],1))</f>
        <v>44718</v>
      </c>
      <c r="S76" t="s">
        <v>20</v>
      </c>
    </row>
    <row r="77" spans="1:19" x14ac:dyDescent="0.25">
      <c r="A77" s="6" t="s">
        <v>248</v>
      </c>
      <c r="B77" s="13">
        <v>75240</v>
      </c>
      <c r="E77" t="s">
        <v>289</v>
      </c>
      <c r="F77" t="s">
        <v>22</v>
      </c>
      <c r="G77">
        <v>1</v>
      </c>
      <c r="H77" t="s">
        <v>28</v>
      </c>
      <c r="I77" t="s">
        <v>31</v>
      </c>
      <c r="K77" s="7">
        <v>44687</v>
      </c>
      <c r="L77" t="s">
        <v>20</v>
      </c>
      <c r="Q77" s="7">
        <v>44687</v>
      </c>
      <c r="R77" s="7">
        <f>IF(EDATE(May[[#This Row],[Closed Date]],1)=31,"",EDATE(May[[#This Row],[Closed Date]],1))</f>
        <v>44718</v>
      </c>
      <c r="S77" t="s">
        <v>20</v>
      </c>
    </row>
    <row r="78" spans="1:19" x14ac:dyDescent="0.25">
      <c r="A78" s="4" t="s">
        <v>90</v>
      </c>
      <c r="B78" s="13">
        <v>75215</v>
      </c>
      <c r="E78" t="s">
        <v>286</v>
      </c>
      <c r="F78" t="s">
        <v>23</v>
      </c>
      <c r="G78">
        <v>8</v>
      </c>
      <c r="H78" t="s">
        <v>32</v>
      </c>
      <c r="I78" t="s">
        <v>31</v>
      </c>
      <c r="J78" t="s">
        <v>52</v>
      </c>
      <c r="K78" s="7">
        <v>44688</v>
      </c>
      <c r="L78" t="s">
        <v>20</v>
      </c>
      <c r="Q78" s="7">
        <v>44688</v>
      </c>
      <c r="R78" s="7">
        <f>IF(EDATE(May[[#This Row],[Closed Date]],1)=31,"",EDATE(May[[#This Row],[Closed Date]],1))</f>
        <v>44719</v>
      </c>
      <c r="S78" t="s">
        <v>20</v>
      </c>
    </row>
    <row r="79" spans="1:19" x14ac:dyDescent="0.25">
      <c r="A79" s="6" t="s">
        <v>164</v>
      </c>
      <c r="B79" s="13">
        <v>75215</v>
      </c>
      <c r="E79" t="s">
        <v>271</v>
      </c>
      <c r="F79" t="s">
        <v>23</v>
      </c>
      <c r="G79">
        <v>5</v>
      </c>
      <c r="H79" t="s">
        <v>32</v>
      </c>
      <c r="I79" t="s">
        <v>31</v>
      </c>
      <c r="J79" t="s">
        <v>52</v>
      </c>
      <c r="K79" s="7">
        <v>44688</v>
      </c>
      <c r="L79" t="s">
        <v>20</v>
      </c>
      <c r="Q79" s="7">
        <v>44688</v>
      </c>
      <c r="R79" s="7">
        <f>IF(EDATE(May[[#This Row],[Closed Date]],1)=31,"",EDATE(May[[#This Row],[Closed Date]],1))</f>
        <v>44719</v>
      </c>
      <c r="S79" t="s">
        <v>20</v>
      </c>
    </row>
    <row r="80" spans="1:19" x14ac:dyDescent="0.25">
      <c r="A80" s="6" t="s">
        <v>78</v>
      </c>
      <c r="B80" s="13">
        <v>75235</v>
      </c>
      <c r="E80" t="s">
        <v>290</v>
      </c>
      <c r="F80" t="s">
        <v>22</v>
      </c>
      <c r="G80">
        <v>2</v>
      </c>
      <c r="H80" t="s">
        <v>28</v>
      </c>
      <c r="I80" t="s">
        <v>33</v>
      </c>
      <c r="J80" t="s">
        <v>41</v>
      </c>
      <c r="K80" s="7">
        <v>44688</v>
      </c>
      <c r="L80" t="s">
        <v>20</v>
      </c>
      <c r="M80">
        <v>26</v>
      </c>
      <c r="N80" t="s">
        <v>45</v>
      </c>
      <c r="O80">
        <v>23</v>
      </c>
      <c r="P80">
        <v>250</v>
      </c>
      <c r="Q80" s="7">
        <v>44694</v>
      </c>
      <c r="R80" s="7">
        <f>IF(EDATE(May[[#This Row],[Closed Date]],1)=31,"",EDATE(May[[#This Row],[Closed Date]],1))</f>
        <v>44725</v>
      </c>
      <c r="S80" t="s">
        <v>20</v>
      </c>
    </row>
    <row r="81" spans="1:19" x14ac:dyDescent="0.25">
      <c r="A81" s="4" t="s">
        <v>171</v>
      </c>
      <c r="B81" s="13">
        <v>75232</v>
      </c>
      <c r="E81" t="s">
        <v>58</v>
      </c>
      <c r="F81" t="s">
        <v>22</v>
      </c>
      <c r="G81">
        <v>1</v>
      </c>
      <c r="H81" t="s">
        <v>28</v>
      </c>
      <c r="I81" t="s">
        <v>33</v>
      </c>
      <c r="J81" t="s">
        <v>42</v>
      </c>
      <c r="K81" s="7">
        <v>44688</v>
      </c>
      <c r="L81" t="s">
        <v>21</v>
      </c>
      <c r="M81">
        <v>22</v>
      </c>
      <c r="R81" s="7" t="str">
        <f>IF(EDATE(May[[#This Row],[Closed Date]],1)=31,"",EDATE(May[[#This Row],[Closed Date]],1))</f>
        <v/>
      </c>
    </row>
    <row r="82" spans="1:19" x14ac:dyDescent="0.25">
      <c r="A82" s="6" t="s">
        <v>234</v>
      </c>
      <c r="B82" s="13">
        <v>75226</v>
      </c>
      <c r="E82" t="s">
        <v>283</v>
      </c>
      <c r="F82" t="s">
        <v>23</v>
      </c>
      <c r="G82">
        <v>11</v>
      </c>
      <c r="H82" t="s">
        <v>28</v>
      </c>
      <c r="I82" t="s">
        <v>33</v>
      </c>
      <c r="J82" t="s">
        <v>39</v>
      </c>
      <c r="K82" s="7">
        <v>44688</v>
      </c>
      <c r="L82" t="s">
        <v>21</v>
      </c>
      <c r="M82">
        <v>23</v>
      </c>
      <c r="R82" s="7" t="str">
        <f>IF(EDATE(May[[#This Row],[Closed Date]],1)=31,"",EDATE(May[[#This Row],[Closed Date]],1))</f>
        <v/>
      </c>
    </row>
    <row r="83" spans="1:19" x14ac:dyDescent="0.25">
      <c r="A83" s="6" t="s">
        <v>144</v>
      </c>
      <c r="B83" s="13">
        <v>75244</v>
      </c>
      <c r="E83" t="s">
        <v>291</v>
      </c>
      <c r="F83" t="s">
        <v>23</v>
      </c>
      <c r="G83">
        <v>1</v>
      </c>
      <c r="H83" t="s">
        <v>28</v>
      </c>
      <c r="I83" t="s">
        <v>33</v>
      </c>
      <c r="J83" t="s">
        <v>39</v>
      </c>
      <c r="K83" s="7">
        <v>44688</v>
      </c>
      <c r="L83" t="s">
        <v>21</v>
      </c>
      <c r="M83">
        <v>19</v>
      </c>
      <c r="R83" s="7" t="str">
        <f>IF(EDATE(May[[#This Row],[Closed Date]],1)=31,"",EDATE(May[[#This Row],[Closed Date]],1))</f>
        <v/>
      </c>
    </row>
    <row r="84" spans="1:19" x14ac:dyDescent="0.25">
      <c r="A84" s="6" t="s">
        <v>90</v>
      </c>
      <c r="B84" s="13">
        <v>75287</v>
      </c>
      <c r="E84" t="s">
        <v>304</v>
      </c>
      <c r="F84" t="s">
        <v>23</v>
      </c>
      <c r="G84">
        <v>4</v>
      </c>
      <c r="H84" t="s">
        <v>29</v>
      </c>
      <c r="I84" t="s">
        <v>33</v>
      </c>
      <c r="J84" t="s">
        <v>43</v>
      </c>
      <c r="K84" s="7">
        <v>44688</v>
      </c>
      <c r="L84" t="s">
        <v>21</v>
      </c>
      <c r="M84">
        <v>30</v>
      </c>
      <c r="R84" s="7" t="str">
        <f>IF(EDATE(May[[#This Row],[Closed Date]],1)=31,"",EDATE(May[[#This Row],[Closed Date]],1))</f>
        <v/>
      </c>
    </row>
    <row r="85" spans="1:19" x14ac:dyDescent="0.25">
      <c r="A85" s="6" t="s">
        <v>250</v>
      </c>
      <c r="B85" s="13">
        <v>75229</v>
      </c>
      <c r="E85" t="s">
        <v>303</v>
      </c>
      <c r="F85" t="s">
        <v>22</v>
      </c>
      <c r="G85">
        <v>4</v>
      </c>
      <c r="H85" t="s">
        <v>29</v>
      </c>
      <c r="I85" t="s">
        <v>31</v>
      </c>
      <c r="J85" t="s">
        <v>43</v>
      </c>
      <c r="K85" s="7">
        <v>44688</v>
      </c>
      <c r="L85" t="s">
        <v>20</v>
      </c>
      <c r="Q85" s="7">
        <v>44688</v>
      </c>
      <c r="R85" s="7">
        <f>IF(EDATE(May[[#This Row],[Closed Date]],1)=31,"",EDATE(May[[#This Row],[Closed Date]],1))</f>
        <v>44719</v>
      </c>
      <c r="S85" t="s">
        <v>20</v>
      </c>
    </row>
    <row r="86" spans="1:19" x14ac:dyDescent="0.25">
      <c r="A86" s="6" t="s">
        <v>175</v>
      </c>
      <c r="B86" s="13">
        <v>75218</v>
      </c>
      <c r="E86" t="s">
        <v>282</v>
      </c>
      <c r="F86" t="s">
        <v>22</v>
      </c>
      <c r="G86">
        <v>1</v>
      </c>
      <c r="H86" t="s">
        <v>28</v>
      </c>
      <c r="I86" t="s">
        <v>33</v>
      </c>
      <c r="J86" t="s">
        <v>36</v>
      </c>
      <c r="K86" s="7">
        <v>44688</v>
      </c>
      <c r="L86" t="s">
        <v>21</v>
      </c>
      <c r="M86">
        <v>14</v>
      </c>
      <c r="R86" s="7" t="str">
        <f>IF(EDATE(May[[#This Row],[Closed Date]],1)=31,"",EDATE(May[[#This Row],[Closed Date]],1))</f>
        <v/>
      </c>
    </row>
    <row r="87" spans="1:19" x14ac:dyDescent="0.25">
      <c r="A87" s="6" t="s">
        <v>124</v>
      </c>
      <c r="B87" s="13">
        <v>75201</v>
      </c>
      <c r="E87" t="s">
        <v>289</v>
      </c>
      <c r="F87" t="s">
        <v>22</v>
      </c>
      <c r="G87">
        <v>4</v>
      </c>
      <c r="H87" t="s">
        <v>28</v>
      </c>
      <c r="I87" t="s">
        <v>33</v>
      </c>
      <c r="J87" t="s">
        <v>36</v>
      </c>
      <c r="K87" s="7">
        <v>44688</v>
      </c>
      <c r="L87" t="s">
        <v>20</v>
      </c>
      <c r="M87">
        <v>31</v>
      </c>
      <c r="N87" t="s">
        <v>55</v>
      </c>
      <c r="O87">
        <v>39</v>
      </c>
      <c r="P87">
        <v>150</v>
      </c>
      <c r="Q87" s="7">
        <v>44693</v>
      </c>
      <c r="R87" s="7">
        <f>IF(EDATE(May[[#This Row],[Closed Date]],1)=31,"",EDATE(May[[#This Row],[Closed Date]],1))</f>
        <v>44724</v>
      </c>
      <c r="S87" t="s">
        <v>20</v>
      </c>
    </row>
    <row r="88" spans="1:19" x14ac:dyDescent="0.25">
      <c r="A88" s="4" t="s">
        <v>147</v>
      </c>
      <c r="B88" s="13">
        <v>75224</v>
      </c>
      <c r="E88" t="s">
        <v>286</v>
      </c>
      <c r="F88" t="s">
        <v>23</v>
      </c>
      <c r="G88">
        <v>3</v>
      </c>
      <c r="H88" t="s">
        <v>28</v>
      </c>
      <c r="I88" t="s">
        <v>53</v>
      </c>
      <c r="J88" t="s">
        <v>38</v>
      </c>
      <c r="K88" s="7">
        <v>44688</v>
      </c>
      <c r="L88" t="s">
        <v>21</v>
      </c>
      <c r="M88">
        <v>25</v>
      </c>
      <c r="R88" s="7" t="str">
        <f>IF(EDATE(May[[#This Row],[Closed Date]],1)=31,"",EDATE(May[[#This Row],[Closed Date]],1))</f>
        <v/>
      </c>
    </row>
    <row r="89" spans="1:19" x14ac:dyDescent="0.25">
      <c r="A89" s="13" t="s">
        <v>111</v>
      </c>
      <c r="B89" s="6">
        <v>75203</v>
      </c>
      <c r="E89" t="s">
        <v>275</v>
      </c>
      <c r="F89" t="s">
        <v>22</v>
      </c>
      <c r="G89">
        <v>2</v>
      </c>
      <c r="H89" t="s">
        <v>28</v>
      </c>
      <c r="I89" t="s">
        <v>31</v>
      </c>
      <c r="K89" s="7">
        <v>44688</v>
      </c>
      <c r="L89" t="s">
        <v>20</v>
      </c>
      <c r="Q89" s="7">
        <v>44688</v>
      </c>
      <c r="R89" s="7">
        <f>IF(EDATE(May[[#This Row],[Closed Date]],1)=31,"",EDATE(May[[#This Row],[Closed Date]],1))</f>
        <v>44719</v>
      </c>
      <c r="S89" t="s">
        <v>20</v>
      </c>
    </row>
    <row r="90" spans="1:19" x14ac:dyDescent="0.25">
      <c r="A90" t="s">
        <v>222</v>
      </c>
      <c r="B90" s="6">
        <v>75201</v>
      </c>
      <c r="E90" t="s">
        <v>307</v>
      </c>
      <c r="F90" t="s">
        <v>22</v>
      </c>
      <c r="G90">
        <v>2</v>
      </c>
      <c r="H90" t="s">
        <v>28</v>
      </c>
      <c r="I90" t="s">
        <v>31</v>
      </c>
      <c r="J90" t="s">
        <v>52</v>
      </c>
      <c r="K90" s="7">
        <v>44689</v>
      </c>
      <c r="L90" t="s">
        <v>20</v>
      </c>
      <c r="Q90" s="7">
        <v>44689</v>
      </c>
      <c r="R90" s="7">
        <f>IF(EDATE(May[[#This Row],[Closed Date]],1)=31,"",EDATE(May[[#This Row],[Closed Date]],1))</f>
        <v>44720</v>
      </c>
      <c r="S90" t="s">
        <v>20</v>
      </c>
    </row>
    <row r="91" spans="1:19" x14ac:dyDescent="0.25">
      <c r="A91" t="s">
        <v>211</v>
      </c>
      <c r="B91" s="6">
        <v>75240</v>
      </c>
      <c r="E91" t="s">
        <v>271</v>
      </c>
      <c r="F91" t="s">
        <v>22</v>
      </c>
      <c r="G91">
        <v>7</v>
      </c>
      <c r="H91" t="s">
        <v>32</v>
      </c>
      <c r="I91" t="s">
        <v>31</v>
      </c>
      <c r="J91" t="s">
        <v>52</v>
      </c>
      <c r="K91" s="7">
        <v>44689</v>
      </c>
      <c r="L91" t="s">
        <v>20</v>
      </c>
      <c r="N91" t="s">
        <v>47</v>
      </c>
      <c r="Q91" s="7">
        <v>44689</v>
      </c>
      <c r="R91" s="7">
        <f>IF(EDATE(May[[#This Row],[Closed Date]],1)=31,"",EDATE(May[[#This Row],[Closed Date]],1))</f>
        <v>44720</v>
      </c>
      <c r="S91" t="s">
        <v>20</v>
      </c>
    </row>
    <row r="92" spans="1:19" x14ac:dyDescent="0.25">
      <c r="A92" s="13" t="s">
        <v>249</v>
      </c>
      <c r="B92" s="6">
        <v>75212</v>
      </c>
      <c r="E92" t="s">
        <v>290</v>
      </c>
      <c r="F92" t="s">
        <v>22</v>
      </c>
      <c r="G92">
        <v>7</v>
      </c>
      <c r="H92" t="s">
        <v>28</v>
      </c>
      <c r="I92" t="s">
        <v>33</v>
      </c>
      <c r="J92" t="s">
        <v>41</v>
      </c>
      <c r="K92" s="7">
        <v>44689</v>
      </c>
      <c r="L92" t="s">
        <v>21</v>
      </c>
      <c r="M92">
        <v>15</v>
      </c>
      <c r="R92" s="7" t="str">
        <f>IF(EDATE(May[[#This Row],[Closed Date]],1)=31,"",EDATE(May[[#This Row],[Closed Date]],1))</f>
        <v/>
      </c>
    </row>
    <row r="93" spans="1:19" x14ac:dyDescent="0.25">
      <c r="A93" s="13" t="s">
        <v>247</v>
      </c>
      <c r="B93" s="6">
        <v>75223</v>
      </c>
      <c r="E93" t="s">
        <v>277</v>
      </c>
      <c r="F93" t="s">
        <v>25</v>
      </c>
      <c r="G93">
        <v>2</v>
      </c>
      <c r="H93" t="s">
        <v>28</v>
      </c>
      <c r="I93" t="s">
        <v>33</v>
      </c>
      <c r="J93" t="s">
        <v>39</v>
      </c>
      <c r="K93" s="7">
        <v>44689</v>
      </c>
      <c r="L93" t="s">
        <v>20</v>
      </c>
      <c r="M93">
        <v>29</v>
      </c>
      <c r="N93" t="s">
        <v>45</v>
      </c>
      <c r="O93">
        <v>24</v>
      </c>
      <c r="P93">
        <v>400</v>
      </c>
      <c r="Q93" s="7">
        <v>44695</v>
      </c>
      <c r="R93" s="7">
        <f>IF(EDATE(May[[#This Row],[Closed Date]],1)=31,"",EDATE(May[[#This Row],[Closed Date]],1))</f>
        <v>44726</v>
      </c>
      <c r="S93" t="s">
        <v>20</v>
      </c>
    </row>
    <row r="94" spans="1:19" x14ac:dyDescent="0.25">
      <c r="A94" s="13" t="s">
        <v>206</v>
      </c>
      <c r="B94" s="6">
        <v>75220</v>
      </c>
      <c r="E94" t="s">
        <v>316</v>
      </c>
      <c r="F94" t="s">
        <v>23</v>
      </c>
      <c r="G94">
        <v>5</v>
      </c>
      <c r="H94" t="s">
        <v>28</v>
      </c>
      <c r="I94" t="s">
        <v>33</v>
      </c>
      <c r="J94" t="s">
        <v>40</v>
      </c>
      <c r="K94" s="7">
        <v>44689</v>
      </c>
      <c r="L94" t="s">
        <v>21</v>
      </c>
      <c r="M94">
        <v>21</v>
      </c>
      <c r="R94" s="7" t="str">
        <f>IF(EDATE(May[[#This Row],[Closed Date]],1)=31,"",EDATE(May[[#This Row],[Closed Date]],1))</f>
        <v/>
      </c>
    </row>
    <row r="95" spans="1:19" x14ac:dyDescent="0.25">
      <c r="A95" s="13" t="s">
        <v>213</v>
      </c>
      <c r="B95" s="6">
        <v>75215</v>
      </c>
      <c r="E95" t="s">
        <v>301</v>
      </c>
      <c r="F95" t="s">
        <v>23</v>
      </c>
      <c r="G95">
        <v>10</v>
      </c>
      <c r="H95" t="s">
        <v>28</v>
      </c>
      <c r="I95" t="s">
        <v>33</v>
      </c>
      <c r="J95" t="s">
        <v>36</v>
      </c>
      <c r="K95" s="7">
        <v>44689</v>
      </c>
      <c r="L95" t="s">
        <v>21</v>
      </c>
      <c r="M95">
        <v>23</v>
      </c>
      <c r="R95" s="7" t="str">
        <f>IF(EDATE(May[[#This Row],[Closed Date]],1)=31,"",EDATE(May[[#This Row],[Closed Date]],1))</f>
        <v/>
      </c>
    </row>
    <row r="96" spans="1:19" x14ac:dyDescent="0.25">
      <c r="A96" t="s">
        <v>260</v>
      </c>
      <c r="B96" s="6">
        <v>75203</v>
      </c>
      <c r="E96" t="s">
        <v>273</v>
      </c>
      <c r="F96" t="s">
        <v>23</v>
      </c>
      <c r="G96">
        <v>5</v>
      </c>
      <c r="H96" t="s">
        <v>28</v>
      </c>
      <c r="I96" t="s">
        <v>53</v>
      </c>
      <c r="J96" t="s">
        <v>36</v>
      </c>
      <c r="K96" s="7">
        <v>44689</v>
      </c>
      <c r="L96" t="s">
        <v>20</v>
      </c>
      <c r="M96">
        <v>36</v>
      </c>
      <c r="N96" t="s">
        <v>54</v>
      </c>
      <c r="O96">
        <v>52</v>
      </c>
      <c r="P96">
        <v>65</v>
      </c>
      <c r="Q96" s="7">
        <v>44693</v>
      </c>
      <c r="R96" s="7">
        <f>IF(EDATE(May[[#This Row],[Closed Date]],1)=31,"",EDATE(May[[#This Row],[Closed Date]],1))</f>
        <v>44724</v>
      </c>
      <c r="S96" t="s">
        <v>21</v>
      </c>
    </row>
    <row r="97" spans="1:19" x14ac:dyDescent="0.25">
      <c r="A97" s="13" t="s">
        <v>196</v>
      </c>
      <c r="B97" s="6">
        <v>75233</v>
      </c>
      <c r="E97" t="s">
        <v>316</v>
      </c>
      <c r="F97" t="s">
        <v>23</v>
      </c>
      <c r="G97">
        <v>5</v>
      </c>
      <c r="H97" t="s">
        <v>28</v>
      </c>
      <c r="I97" t="s">
        <v>33</v>
      </c>
      <c r="J97" t="s">
        <v>38</v>
      </c>
      <c r="K97" s="7">
        <v>44689</v>
      </c>
      <c r="L97" t="s">
        <v>21</v>
      </c>
      <c r="M97">
        <v>14</v>
      </c>
      <c r="R97" s="7" t="str">
        <f>IF(EDATE(May[[#This Row],[Closed Date]],1)=31,"",EDATE(May[[#This Row],[Closed Date]],1))</f>
        <v/>
      </c>
    </row>
    <row r="98" spans="1:19" x14ac:dyDescent="0.25">
      <c r="A98" t="s">
        <v>94</v>
      </c>
      <c r="B98" s="6">
        <v>75240</v>
      </c>
      <c r="E98" t="s">
        <v>293</v>
      </c>
      <c r="F98" t="s">
        <v>23</v>
      </c>
      <c r="G98">
        <v>13</v>
      </c>
      <c r="H98" t="s">
        <v>28</v>
      </c>
      <c r="I98" t="s">
        <v>31</v>
      </c>
      <c r="J98" t="s">
        <v>38</v>
      </c>
      <c r="K98" s="7">
        <v>44689</v>
      </c>
      <c r="L98" t="s">
        <v>20</v>
      </c>
      <c r="Q98" s="7">
        <v>44689</v>
      </c>
      <c r="R98" s="7">
        <f>IF(EDATE(May[[#This Row],[Closed Date]],1)=31,"",EDATE(May[[#This Row],[Closed Date]],1))</f>
        <v>44720</v>
      </c>
      <c r="S98" t="s">
        <v>20</v>
      </c>
    </row>
    <row r="99" spans="1:19" x14ac:dyDescent="0.25">
      <c r="A99" t="s">
        <v>63</v>
      </c>
      <c r="B99" s="6">
        <v>75241</v>
      </c>
      <c r="E99" t="s">
        <v>268</v>
      </c>
      <c r="F99" t="s">
        <v>22</v>
      </c>
      <c r="G99">
        <v>6</v>
      </c>
      <c r="H99" t="s">
        <v>28</v>
      </c>
      <c r="I99" t="s">
        <v>31</v>
      </c>
      <c r="J99" t="s">
        <v>38</v>
      </c>
      <c r="K99" s="7">
        <v>44689</v>
      </c>
      <c r="L99" t="s">
        <v>20</v>
      </c>
      <c r="Q99" s="7">
        <v>44689</v>
      </c>
      <c r="R99" s="7">
        <f>IF(EDATE(May[[#This Row],[Closed Date]],1)=31,"",EDATE(May[[#This Row],[Closed Date]],1))</f>
        <v>44720</v>
      </c>
      <c r="S99" t="s">
        <v>20</v>
      </c>
    </row>
    <row r="100" spans="1:19" x14ac:dyDescent="0.25">
      <c r="A100" t="s">
        <v>209</v>
      </c>
      <c r="B100" s="6">
        <v>75236</v>
      </c>
      <c r="E100" t="s">
        <v>285</v>
      </c>
      <c r="F100" t="s">
        <v>22</v>
      </c>
      <c r="G100">
        <v>13</v>
      </c>
      <c r="H100" t="s">
        <v>30</v>
      </c>
      <c r="I100" t="s">
        <v>35</v>
      </c>
      <c r="K100" s="7">
        <v>44689</v>
      </c>
      <c r="L100" t="s">
        <v>21</v>
      </c>
      <c r="M100">
        <v>32</v>
      </c>
      <c r="R100" s="7" t="str">
        <f>IF(EDATE(May[[#This Row],[Closed Date]],1)=31,"",EDATE(May[[#This Row],[Closed Date]],1))</f>
        <v/>
      </c>
    </row>
    <row r="101" spans="1:19" x14ac:dyDescent="0.25">
      <c r="A101" t="s">
        <v>122</v>
      </c>
      <c r="B101" s="6">
        <v>75240</v>
      </c>
      <c r="E101" t="s">
        <v>278</v>
      </c>
      <c r="F101" t="s">
        <v>22</v>
      </c>
      <c r="G101">
        <v>6</v>
      </c>
      <c r="H101" t="s">
        <v>32</v>
      </c>
      <c r="I101" t="s">
        <v>31</v>
      </c>
      <c r="K101" s="7">
        <v>44689</v>
      </c>
      <c r="L101" t="s">
        <v>20</v>
      </c>
      <c r="Q101" s="7">
        <v>44689</v>
      </c>
      <c r="R101" s="7">
        <f>IF(EDATE(May[[#This Row],[Closed Date]],1)=31,"",EDATE(May[[#This Row],[Closed Date]],1))</f>
        <v>44720</v>
      </c>
      <c r="S101" t="s">
        <v>20</v>
      </c>
    </row>
    <row r="102" spans="1:19" x14ac:dyDescent="0.25">
      <c r="A102" s="13" t="s">
        <v>188</v>
      </c>
      <c r="B102" s="6">
        <v>75201</v>
      </c>
      <c r="E102" t="s">
        <v>302</v>
      </c>
      <c r="F102" t="s">
        <v>22</v>
      </c>
      <c r="G102">
        <v>5</v>
      </c>
      <c r="H102" t="s">
        <v>32</v>
      </c>
      <c r="I102" t="s">
        <v>34</v>
      </c>
      <c r="J102" t="s">
        <v>52</v>
      </c>
      <c r="K102" s="7">
        <v>44690</v>
      </c>
      <c r="L102" t="s">
        <v>21</v>
      </c>
      <c r="R102" s="7" t="str">
        <f>IF(EDATE(May[[#This Row],[Closed Date]],1)=31,"",EDATE(May[[#This Row],[Closed Date]],1))</f>
        <v/>
      </c>
    </row>
    <row r="103" spans="1:19" x14ac:dyDescent="0.25">
      <c r="A103" t="s">
        <v>225</v>
      </c>
      <c r="B103" s="6">
        <v>75220</v>
      </c>
      <c r="E103" t="s">
        <v>315</v>
      </c>
      <c r="F103" t="s">
        <v>22</v>
      </c>
      <c r="G103">
        <v>8</v>
      </c>
      <c r="H103" t="s">
        <v>32</v>
      </c>
      <c r="I103" t="s">
        <v>31</v>
      </c>
      <c r="J103" t="s">
        <v>52</v>
      </c>
      <c r="K103" s="7">
        <v>44690</v>
      </c>
      <c r="L103" t="s">
        <v>20</v>
      </c>
      <c r="N103" t="s">
        <v>47</v>
      </c>
      <c r="Q103" s="7">
        <v>44690</v>
      </c>
      <c r="R103" s="7">
        <f>IF(EDATE(May[[#This Row],[Closed Date]],1)=31,"",EDATE(May[[#This Row],[Closed Date]],1))</f>
        <v>44721</v>
      </c>
      <c r="S103" t="s">
        <v>20</v>
      </c>
    </row>
    <row r="104" spans="1:19" x14ac:dyDescent="0.25">
      <c r="A104" s="13" t="s">
        <v>101</v>
      </c>
      <c r="B104" s="6">
        <v>75249</v>
      </c>
      <c r="E104" t="s">
        <v>306</v>
      </c>
      <c r="F104" t="s">
        <v>22</v>
      </c>
      <c r="G104">
        <v>5</v>
      </c>
      <c r="H104" t="s">
        <v>28</v>
      </c>
      <c r="I104" t="s">
        <v>33</v>
      </c>
      <c r="J104" t="s">
        <v>39</v>
      </c>
      <c r="K104" s="7">
        <v>44690</v>
      </c>
      <c r="L104" t="s">
        <v>21</v>
      </c>
      <c r="M104">
        <v>16</v>
      </c>
      <c r="R104" s="7" t="str">
        <f>IF(EDATE(May[[#This Row],[Closed Date]],1)=31,"",EDATE(May[[#This Row],[Closed Date]],1))</f>
        <v/>
      </c>
    </row>
    <row r="105" spans="1:19" x14ac:dyDescent="0.25">
      <c r="A105" t="s">
        <v>145</v>
      </c>
      <c r="B105" s="6">
        <v>75229</v>
      </c>
      <c r="E105" t="s">
        <v>279</v>
      </c>
      <c r="F105" t="s">
        <v>22</v>
      </c>
      <c r="G105">
        <v>1</v>
      </c>
      <c r="H105" t="s">
        <v>28</v>
      </c>
      <c r="I105" t="s">
        <v>53</v>
      </c>
      <c r="J105" t="s">
        <v>40</v>
      </c>
      <c r="K105" s="7">
        <v>44690</v>
      </c>
      <c r="L105" t="s">
        <v>21</v>
      </c>
      <c r="M105">
        <v>26</v>
      </c>
      <c r="R105" s="7" t="str">
        <f>IF(EDATE(May[[#This Row],[Closed Date]],1)=31,"",EDATE(May[[#This Row],[Closed Date]],1))</f>
        <v/>
      </c>
    </row>
    <row r="106" spans="1:19" x14ac:dyDescent="0.25">
      <c r="A106" t="s">
        <v>104</v>
      </c>
      <c r="B106" s="6">
        <v>75254</v>
      </c>
      <c r="E106" t="s">
        <v>273</v>
      </c>
      <c r="F106" t="s">
        <v>23</v>
      </c>
      <c r="G106">
        <v>4</v>
      </c>
      <c r="H106" t="s">
        <v>28</v>
      </c>
      <c r="I106" t="s">
        <v>33</v>
      </c>
      <c r="J106" t="s">
        <v>40</v>
      </c>
      <c r="K106" s="7">
        <v>44690</v>
      </c>
      <c r="L106" t="s">
        <v>20</v>
      </c>
      <c r="M106">
        <v>29</v>
      </c>
      <c r="N106" t="s">
        <v>320</v>
      </c>
      <c r="O106">
        <v>24</v>
      </c>
      <c r="P106">
        <v>400</v>
      </c>
      <c r="Q106" s="7">
        <v>44696</v>
      </c>
      <c r="R106" s="7">
        <f>IF(EDATE(May[[#This Row],[Closed Date]],1)=31,"",EDATE(May[[#This Row],[Closed Date]],1))</f>
        <v>44727</v>
      </c>
      <c r="S106" t="s">
        <v>20</v>
      </c>
    </row>
    <row r="107" spans="1:19" x14ac:dyDescent="0.25">
      <c r="A107" t="s">
        <v>138</v>
      </c>
      <c r="B107" s="6">
        <v>75201</v>
      </c>
      <c r="E107" t="s">
        <v>318</v>
      </c>
      <c r="F107" t="s">
        <v>22</v>
      </c>
      <c r="G107">
        <v>1</v>
      </c>
      <c r="H107" t="s">
        <v>29</v>
      </c>
      <c r="I107" t="s">
        <v>31</v>
      </c>
      <c r="J107" t="s">
        <v>44</v>
      </c>
      <c r="K107" s="7">
        <v>44690</v>
      </c>
      <c r="L107" t="s">
        <v>20</v>
      </c>
      <c r="Q107" s="7">
        <v>44690</v>
      </c>
      <c r="R107" s="7">
        <f>IF(EDATE(May[[#This Row],[Closed Date]],1)=31,"",EDATE(May[[#This Row],[Closed Date]],1))</f>
        <v>44721</v>
      </c>
      <c r="S107" t="s">
        <v>20</v>
      </c>
    </row>
    <row r="108" spans="1:19" x14ac:dyDescent="0.25">
      <c r="A108" t="s">
        <v>95</v>
      </c>
      <c r="B108" s="6">
        <v>75287</v>
      </c>
      <c r="E108" t="s">
        <v>292</v>
      </c>
      <c r="F108" t="s">
        <v>23</v>
      </c>
      <c r="G108">
        <v>4</v>
      </c>
      <c r="H108" t="s">
        <v>28</v>
      </c>
      <c r="I108" t="s">
        <v>33</v>
      </c>
      <c r="J108" t="s">
        <v>36</v>
      </c>
      <c r="K108" s="7">
        <v>44690</v>
      </c>
      <c r="L108" t="s">
        <v>20</v>
      </c>
      <c r="M108">
        <v>35</v>
      </c>
      <c r="N108" t="s">
        <v>56</v>
      </c>
      <c r="O108">
        <v>22</v>
      </c>
      <c r="P108">
        <v>150</v>
      </c>
      <c r="Q108" s="7">
        <v>44695</v>
      </c>
      <c r="R108" s="7">
        <f>IF(EDATE(May[[#This Row],[Closed Date]],1)=31,"",EDATE(May[[#This Row],[Closed Date]],1))</f>
        <v>44726</v>
      </c>
      <c r="S108" t="s">
        <v>20</v>
      </c>
    </row>
    <row r="109" spans="1:19" x14ac:dyDescent="0.25">
      <c r="A109" t="s">
        <v>102</v>
      </c>
      <c r="B109" s="6">
        <v>75249</v>
      </c>
      <c r="E109" t="s">
        <v>296</v>
      </c>
      <c r="F109" t="s">
        <v>22</v>
      </c>
      <c r="G109">
        <v>7</v>
      </c>
      <c r="H109" t="s">
        <v>28</v>
      </c>
      <c r="I109" t="s">
        <v>33</v>
      </c>
      <c r="J109" t="s">
        <v>36</v>
      </c>
      <c r="K109" s="7">
        <v>44690</v>
      </c>
      <c r="L109" t="s">
        <v>20</v>
      </c>
      <c r="M109">
        <v>30</v>
      </c>
      <c r="N109" t="s">
        <v>55</v>
      </c>
      <c r="O109">
        <v>40</v>
      </c>
      <c r="P109">
        <v>150</v>
      </c>
      <c r="Q109" s="7">
        <v>44696</v>
      </c>
      <c r="R109" s="7">
        <f>IF(EDATE(May[[#This Row],[Closed Date]],1)=31,"",EDATE(May[[#This Row],[Closed Date]],1))</f>
        <v>44727</v>
      </c>
      <c r="S109" t="s">
        <v>20</v>
      </c>
    </row>
    <row r="110" spans="1:19" x14ac:dyDescent="0.25">
      <c r="A110" t="s">
        <v>191</v>
      </c>
      <c r="B110" s="6">
        <v>75249</v>
      </c>
      <c r="E110" t="s">
        <v>269</v>
      </c>
      <c r="F110" t="s">
        <v>23</v>
      </c>
      <c r="G110">
        <v>3</v>
      </c>
      <c r="H110" t="s">
        <v>28</v>
      </c>
      <c r="I110" t="s">
        <v>31</v>
      </c>
      <c r="J110" t="s">
        <v>38</v>
      </c>
      <c r="K110" s="7">
        <v>44690</v>
      </c>
      <c r="L110" t="s">
        <v>20</v>
      </c>
      <c r="Q110" s="7">
        <v>44690</v>
      </c>
      <c r="R110" s="7">
        <f>IF(EDATE(May[[#This Row],[Closed Date]],1)=31,"",EDATE(May[[#This Row],[Closed Date]],1))</f>
        <v>44721</v>
      </c>
      <c r="S110" t="s">
        <v>20</v>
      </c>
    </row>
    <row r="111" spans="1:19" x14ac:dyDescent="0.25">
      <c r="A111" t="s">
        <v>130</v>
      </c>
      <c r="B111" s="6">
        <v>75249</v>
      </c>
      <c r="E111" t="s">
        <v>283</v>
      </c>
      <c r="F111" t="s">
        <v>23</v>
      </c>
      <c r="G111">
        <v>4</v>
      </c>
      <c r="H111" t="s">
        <v>28</v>
      </c>
      <c r="I111" t="s">
        <v>31</v>
      </c>
      <c r="J111" t="s">
        <v>38</v>
      </c>
      <c r="K111" s="7">
        <v>44690</v>
      </c>
      <c r="L111" t="s">
        <v>20</v>
      </c>
      <c r="Q111" s="7">
        <v>44690</v>
      </c>
      <c r="R111" s="7">
        <f>IF(EDATE(May[[#This Row],[Closed Date]],1)=31,"",EDATE(May[[#This Row],[Closed Date]],1))</f>
        <v>44721</v>
      </c>
      <c r="S111" t="s">
        <v>20</v>
      </c>
    </row>
    <row r="112" spans="1:19" x14ac:dyDescent="0.25">
      <c r="A112" s="13" t="s">
        <v>100</v>
      </c>
      <c r="B112" s="6">
        <v>75220</v>
      </c>
      <c r="E112" t="s">
        <v>289</v>
      </c>
      <c r="F112" t="s">
        <v>22</v>
      </c>
      <c r="G112">
        <v>8</v>
      </c>
      <c r="H112" t="s">
        <v>29</v>
      </c>
      <c r="I112" t="s">
        <v>34</v>
      </c>
      <c r="K112" s="7">
        <v>44690</v>
      </c>
      <c r="L112" t="s">
        <v>21</v>
      </c>
      <c r="R112" s="7" t="str">
        <f>IF(EDATE(May[[#This Row],[Closed Date]],1)=31,"",EDATE(May[[#This Row],[Closed Date]],1))</f>
        <v/>
      </c>
    </row>
    <row r="113" spans="1:19" x14ac:dyDescent="0.25">
      <c r="A113" t="s">
        <v>135</v>
      </c>
      <c r="B113" s="6">
        <v>75216</v>
      </c>
      <c r="E113" t="s">
        <v>290</v>
      </c>
      <c r="F113" t="s">
        <v>22</v>
      </c>
      <c r="G113">
        <v>2</v>
      </c>
      <c r="H113" t="s">
        <v>28</v>
      </c>
      <c r="I113" t="s">
        <v>31</v>
      </c>
      <c r="K113" s="7">
        <v>44690</v>
      </c>
      <c r="L113" t="s">
        <v>20</v>
      </c>
      <c r="Q113" s="7">
        <v>44690</v>
      </c>
      <c r="R113" s="7">
        <f>IF(EDATE(May[[#This Row],[Closed Date]],1)=31,"",EDATE(May[[#This Row],[Closed Date]],1))</f>
        <v>44721</v>
      </c>
      <c r="S113" t="s">
        <v>20</v>
      </c>
    </row>
    <row r="114" spans="1:19" x14ac:dyDescent="0.25">
      <c r="A114" s="13" t="s">
        <v>61</v>
      </c>
      <c r="B114" s="6">
        <v>75254</v>
      </c>
      <c r="E114" t="s">
        <v>285</v>
      </c>
      <c r="F114" t="s">
        <v>23</v>
      </c>
      <c r="G114">
        <v>6</v>
      </c>
      <c r="H114" t="s">
        <v>28</v>
      </c>
      <c r="I114" t="s">
        <v>33</v>
      </c>
      <c r="J114" t="s">
        <v>41</v>
      </c>
      <c r="K114" s="7">
        <v>44691</v>
      </c>
      <c r="L114" t="s">
        <v>21</v>
      </c>
      <c r="M114">
        <v>23</v>
      </c>
      <c r="R114" s="7" t="str">
        <f>IF(EDATE(May[[#This Row],[Closed Date]],1)=31,"",EDATE(May[[#This Row],[Closed Date]],1))</f>
        <v/>
      </c>
    </row>
    <row r="115" spans="1:19" x14ac:dyDescent="0.25">
      <c r="A115" t="s">
        <v>193</v>
      </c>
      <c r="B115" s="6">
        <v>75215</v>
      </c>
      <c r="E115" t="s">
        <v>286</v>
      </c>
      <c r="F115" t="s">
        <v>22</v>
      </c>
      <c r="G115">
        <v>5</v>
      </c>
      <c r="H115" t="s">
        <v>28</v>
      </c>
      <c r="I115" t="s">
        <v>33</v>
      </c>
      <c r="J115" t="s">
        <v>42</v>
      </c>
      <c r="K115" s="7">
        <v>44691</v>
      </c>
      <c r="L115" t="s">
        <v>20</v>
      </c>
      <c r="M115">
        <v>25</v>
      </c>
      <c r="N115" t="s">
        <v>45</v>
      </c>
      <c r="O115">
        <v>19</v>
      </c>
      <c r="P115">
        <v>250</v>
      </c>
      <c r="Q115" s="7">
        <v>44696</v>
      </c>
      <c r="R115" s="7">
        <f>IF(EDATE(May[[#This Row],[Closed Date]],1)=31,"",EDATE(May[[#This Row],[Closed Date]],1))</f>
        <v>44727</v>
      </c>
      <c r="S115" t="s">
        <v>20</v>
      </c>
    </row>
    <row r="116" spans="1:19" x14ac:dyDescent="0.25">
      <c r="A116" s="13" t="s">
        <v>214</v>
      </c>
      <c r="B116" s="6">
        <v>75241</v>
      </c>
      <c r="E116" t="s">
        <v>273</v>
      </c>
      <c r="F116" t="s">
        <v>22</v>
      </c>
      <c r="G116">
        <v>8</v>
      </c>
      <c r="H116" t="s">
        <v>28</v>
      </c>
      <c r="I116" t="s">
        <v>33</v>
      </c>
      <c r="J116" t="s">
        <v>39</v>
      </c>
      <c r="K116" s="7">
        <v>44691</v>
      </c>
      <c r="L116" t="s">
        <v>21</v>
      </c>
      <c r="M116">
        <v>21</v>
      </c>
      <c r="R116" s="7" t="str">
        <f>IF(EDATE(May[[#This Row],[Closed Date]],1)=31,"",EDATE(May[[#This Row],[Closed Date]],1))</f>
        <v/>
      </c>
    </row>
    <row r="117" spans="1:19" x14ac:dyDescent="0.25">
      <c r="A117" t="s">
        <v>194</v>
      </c>
      <c r="B117" s="6">
        <v>75229</v>
      </c>
      <c r="E117" t="s">
        <v>303</v>
      </c>
      <c r="F117" t="s">
        <v>23</v>
      </c>
      <c r="G117">
        <v>16</v>
      </c>
      <c r="H117" t="s">
        <v>28</v>
      </c>
      <c r="I117" t="s">
        <v>31</v>
      </c>
      <c r="J117" t="s">
        <v>40</v>
      </c>
      <c r="K117" s="7">
        <v>44691</v>
      </c>
      <c r="L117" t="s">
        <v>20</v>
      </c>
      <c r="Q117" s="7">
        <v>44691</v>
      </c>
      <c r="R117" s="7">
        <f>IF(EDATE(May[[#This Row],[Closed Date]],1)=31,"",EDATE(May[[#This Row],[Closed Date]],1))</f>
        <v>44722</v>
      </c>
      <c r="S117" t="s">
        <v>20</v>
      </c>
    </row>
    <row r="118" spans="1:19" x14ac:dyDescent="0.25">
      <c r="A118" t="s">
        <v>105</v>
      </c>
      <c r="B118" s="6">
        <v>75201</v>
      </c>
      <c r="E118" t="s">
        <v>274</v>
      </c>
      <c r="F118" t="s">
        <v>23</v>
      </c>
      <c r="G118">
        <v>3</v>
      </c>
      <c r="H118" t="s">
        <v>28</v>
      </c>
      <c r="I118" t="s">
        <v>31</v>
      </c>
      <c r="J118" t="s">
        <v>36</v>
      </c>
      <c r="K118" s="7">
        <v>44691</v>
      </c>
      <c r="L118" t="s">
        <v>20</v>
      </c>
      <c r="Q118" s="7">
        <v>44691</v>
      </c>
      <c r="R118" s="7">
        <f>IF(EDATE(May[[#This Row],[Closed Date]],1)=31,"",EDATE(May[[#This Row],[Closed Date]],1))</f>
        <v>44722</v>
      </c>
      <c r="S118" t="s">
        <v>20</v>
      </c>
    </row>
    <row r="119" spans="1:19" x14ac:dyDescent="0.25">
      <c r="A119" t="s">
        <v>106</v>
      </c>
      <c r="B119" s="6">
        <v>75240</v>
      </c>
      <c r="E119" t="s">
        <v>275</v>
      </c>
      <c r="F119" t="s">
        <v>23</v>
      </c>
      <c r="G119">
        <v>9</v>
      </c>
      <c r="H119" t="s">
        <v>28</v>
      </c>
      <c r="I119" t="s">
        <v>31</v>
      </c>
      <c r="J119" t="s">
        <v>36</v>
      </c>
      <c r="K119" s="7">
        <v>44691</v>
      </c>
      <c r="L119" t="s">
        <v>20</v>
      </c>
      <c r="Q119" s="7">
        <v>44691</v>
      </c>
      <c r="R119" s="7">
        <f>IF(EDATE(May[[#This Row],[Closed Date]],1)=31,"",EDATE(May[[#This Row],[Closed Date]],1))</f>
        <v>44722</v>
      </c>
      <c r="S119" t="s">
        <v>20</v>
      </c>
    </row>
    <row r="120" spans="1:19" x14ac:dyDescent="0.25">
      <c r="A120" s="13" t="s">
        <v>158</v>
      </c>
      <c r="B120" s="6">
        <v>75228</v>
      </c>
      <c r="E120" t="s">
        <v>290</v>
      </c>
      <c r="F120" t="s">
        <v>22</v>
      </c>
      <c r="G120">
        <v>5</v>
      </c>
      <c r="H120" t="s">
        <v>28</v>
      </c>
      <c r="I120" t="s">
        <v>33</v>
      </c>
      <c r="J120" t="s">
        <v>38</v>
      </c>
      <c r="K120" s="7">
        <v>44691</v>
      </c>
      <c r="L120" t="s">
        <v>21</v>
      </c>
      <c r="M120">
        <v>22</v>
      </c>
      <c r="R120" s="7" t="str">
        <f>IF(EDATE(May[[#This Row],[Closed Date]],1)=31,"",EDATE(May[[#This Row],[Closed Date]],1))</f>
        <v/>
      </c>
    </row>
    <row r="121" spans="1:19" x14ac:dyDescent="0.25">
      <c r="A121" s="13" t="s">
        <v>76</v>
      </c>
      <c r="B121" s="6">
        <v>75080</v>
      </c>
      <c r="E121" t="s">
        <v>313</v>
      </c>
      <c r="F121" t="s">
        <v>22</v>
      </c>
      <c r="G121">
        <v>6</v>
      </c>
      <c r="H121" t="s">
        <v>28</v>
      </c>
      <c r="I121" t="s">
        <v>33</v>
      </c>
      <c r="J121" t="s">
        <v>38</v>
      </c>
      <c r="K121" s="7">
        <v>44691</v>
      </c>
      <c r="L121" t="s">
        <v>21</v>
      </c>
      <c r="M121">
        <v>13</v>
      </c>
      <c r="R121" s="7" t="str">
        <f>IF(EDATE(May[[#This Row],[Closed Date]],1)=31,"",EDATE(May[[#This Row],[Closed Date]],1))</f>
        <v/>
      </c>
    </row>
    <row r="122" spans="1:19" x14ac:dyDescent="0.25">
      <c r="A122" t="s">
        <v>79</v>
      </c>
      <c r="B122" s="6">
        <v>75220</v>
      </c>
      <c r="E122" t="s">
        <v>269</v>
      </c>
      <c r="F122" t="s">
        <v>22</v>
      </c>
      <c r="G122">
        <v>16</v>
      </c>
      <c r="H122" t="s">
        <v>28</v>
      </c>
      <c r="I122" t="s">
        <v>31</v>
      </c>
      <c r="J122" t="s">
        <v>38</v>
      </c>
      <c r="K122" s="7">
        <v>44691</v>
      </c>
      <c r="L122" t="s">
        <v>20</v>
      </c>
      <c r="Q122" s="7">
        <v>44691</v>
      </c>
      <c r="R122" s="7">
        <f>IF(EDATE(May[[#This Row],[Closed Date]],1)=31,"",EDATE(May[[#This Row],[Closed Date]],1))</f>
        <v>44722</v>
      </c>
      <c r="S122" t="s">
        <v>20</v>
      </c>
    </row>
    <row r="123" spans="1:19" x14ac:dyDescent="0.25">
      <c r="A123" t="s">
        <v>68</v>
      </c>
      <c r="B123" s="6">
        <v>75229</v>
      </c>
      <c r="E123" t="s">
        <v>300</v>
      </c>
      <c r="F123" t="s">
        <v>23</v>
      </c>
      <c r="G123">
        <v>7</v>
      </c>
      <c r="H123" t="s">
        <v>28</v>
      </c>
      <c r="I123" t="s">
        <v>31</v>
      </c>
      <c r="J123" t="s">
        <v>38</v>
      </c>
      <c r="K123" s="7">
        <v>44691</v>
      </c>
      <c r="L123" t="s">
        <v>20</v>
      </c>
      <c r="Q123" s="7">
        <v>44691</v>
      </c>
      <c r="R123" s="7">
        <f>IF(EDATE(May[[#This Row],[Closed Date]],1)=31,"",EDATE(May[[#This Row],[Closed Date]],1))</f>
        <v>44722</v>
      </c>
      <c r="S123" t="s">
        <v>20</v>
      </c>
    </row>
    <row r="124" spans="1:19" x14ac:dyDescent="0.25">
      <c r="A124" t="s">
        <v>154</v>
      </c>
      <c r="B124" s="6">
        <v>75220</v>
      </c>
      <c r="E124" t="s">
        <v>267</v>
      </c>
      <c r="F124" t="s">
        <v>23</v>
      </c>
      <c r="G124">
        <v>0.75</v>
      </c>
      <c r="H124" t="s">
        <v>28</v>
      </c>
      <c r="I124" t="s">
        <v>31</v>
      </c>
      <c r="K124" s="7">
        <v>44691</v>
      </c>
      <c r="L124" t="s">
        <v>20</v>
      </c>
      <c r="Q124" s="7">
        <v>44691</v>
      </c>
      <c r="R124" s="7">
        <f>IF(EDATE(May[[#This Row],[Closed Date]],1)=31,"",EDATE(May[[#This Row],[Closed Date]],1))</f>
        <v>44722</v>
      </c>
      <c r="S124" t="s">
        <v>20</v>
      </c>
    </row>
    <row r="125" spans="1:19" x14ac:dyDescent="0.25">
      <c r="A125" t="s">
        <v>57</v>
      </c>
      <c r="B125" s="6">
        <v>75203</v>
      </c>
      <c r="E125" t="s">
        <v>276</v>
      </c>
      <c r="F125" t="s">
        <v>23</v>
      </c>
      <c r="G125">
        <v>13</v>
      </c>
      <c r="H125" t="s">
        <v>28</v>
      </c>
      <c r="I125" t="s">
        <v>31</v>
      </c>
      <c r="K125" s="7">
        <v>44691</v>
      </c>
      <c r="L125" t="s">
        <v>20</v>
      </c>
      <c r="Q125" s="7">
        <v>44691</v>
      </c>
      <c r="R125" s="7">
        <f>IF(EDATE(May[[#This Row],[Closed Date]],1)=31,"",EDATE(May[[#This Row],[Closed Date]],1))</f>
        <v>44722</v>
      </c>
      <c r="S125" t="s">
        <v>20</v>
      </c>
    </row>
    <row r="126" spans="1:19" x14ac:dyDescent="0.25">
      <c r="A126" t="s">
        <v>59</v>
      </c>
      <c r="B126" s="6">
        <v>75220</v>
      </c>
      <c r="E126" t="s">
        <v>295</v>
      </c>
      <c r="F126" t="s">
        <v>22</v>
      </c>
      <c r="G126">
        <v>7</v>
      </c>
      <c r="H126" t="s">
        <v>32</v>
      </c>
      <c r="I126" t="s">
        <v>31</v>
      </c>
      <c r="J126" t="s">
        <v>52</v>
      </c>
      <c r="K126" s="7">
        <v>44692</v>
      </c>
      <c r="L126" t="s">
        <v>20</v>
      </c>
      <c r="Q126" s="7">
        <v>44692</v>
      </c>
      <c r="R126" s="7">
        <f>IF(EDATE(May[[#This Row],[Closed Date]],1)=31,"",EDATE(May[[#This Row],[Closed Date]],1))</f>
        <v>44723</v>
      </c>
      <c r="S126" t="s">
        <v>20</v>
      </c>
    </row>
    <row r="127" spans="1:19" x14ac:dyDescent="0.25">
      <c r="A127" t="s">
        <v>198</v>
      </c>
      <c r="B127" s="6">
        <v>75232</v>
      </c>
      <c r="E127" t="s">
        <v>295</v>
      </c>
      <c r="F127" t="s">
        <v>22</v>
      </c>
      <c r="G127">
        <v>3</v>
      </c>
      <c r="H127" t="s">
        <v>28</v>
      </c>
      <c r="I127" t="s">
        <v>53</v>
      </c>
      <c r="J127" t="s">
        <v>41</v>
      </c>
      <c r="K127" s="7">
        <v>44692</v>
      </c>
      <c r="L127" t="s">
        <v>21</v>
      </c>
      <c r="M127">
        <v>28</v>
      </c>
      <c r="R127" s="7" t="str">
        <f>IF(EDATE(May[[#This Row],[Closed Date]],1)=31,"",EDATE(May[[#This Row],[Closed Date]],1))</f>
        <v/>
      </c>
    </row>
    <row r="128" spans="1:19" x14ac:dyDescent="0.25">
      <c r="A128" t="s">
        <v>108</v>
      </c>
      <c r="B128" s="6">
        <v>75227</v>
      </c>
      <c r="E128" t="s">
        <v>265</v>
      </c>
      <c r="F128" t="s">
        <v>23</v>
      </c>
      <c r="G128">
        <v>4</v>
      </c>
      <c r="H128" t="s">
        <v>28</v>
      </c>
      <c r="I128" t="s">
        <v>53</v>
      </c>
      <c r="J128" t="s">
        <v>42</v>
      </c>
      <c r="K128" s="7">
        <v>44692</v>
      </c>
      <c r="L128" t="s">
        <v>20</v>
      </c>
      <c r="M128">
        <v>31</v>
      </c>
      <c r="N128" t="s">
        <v>54</v>
      </c>
      <c r="O128">
        <v>51</v>
      </c>
      <c r="P128">
        <v>15</v>
      </c>
      <c r="Q128" s="7">
        <v>44697</v>
      </c>
      <c r="R128" s="7">
        <f>IF(EDATE(May[[#This Row],[Closed Date]],1)=31,"",EDATE(May[[#This Row],[Closed Date]],1))</f>
        <v>44728</v>
      </c>
      <c r="S128" t="s">
        <v>20</v>
      </c>
    </row>
    <row r="129" spans="1:19" x14ac:dyDescent="0.25">
      <c r="A129" t="s">
        <v>107</v>
      </c>
      <c r="B129" s="6">
        <v>75232</v>
      </c>
      <c r="E129" t="s">
        <v>290</v>
      </c>
      <c r="F129" t="s">
        <v>22</v>
      </c>
      <c r="G129">
        <v>2</v>
      </c>
      <c r="H129" t="s">
        <v>28</v>
      </c>
      <c r="I129" t="s">
        <v>53</v>
      </c>
      <c r="J129" t="s">
        <v>40</v>
      </c>
      <c r="K129" s="7">
        <v>44692</v>
      </c>
      <c r="L129" t="s">
        <v>20</v>
      </c>
      <c r="M129">
        <v>38</v>
      </c>
      <c r="N129" t="s">
        <v>54</v>
      </c>
      <c r="O129">
        <v>48</v>
      </c>
      <c r="P129">
        <v>45</v>
      </c>
      <c r="Q129" s="7">
        <v>44698</v>
      </c>
      <c r="R129" s="7">
        <f>IF(EDATE(May[[#This Row],[Closed Date]],1)=31,"",EDATE(May[[#This Row],[Closed Date]],1))</f>
        <v>44729</v>
      </c>
      <c r="S129" t="s">
        <v>20</v>
      </c>
    </row>
    <row r="130" spans="1:19" x14ac:dyDescent="0.25">
      <c r="A130" t="s">
        <v>157</v>
      </c>
      <c r="B130" s="6">
        <v>75240</v>
      </c>
      <c r="E130" t="s">
        <v>282</v>
      </c>
      <c r="F130" t="s">
        <v>23</v>
      </c>
      <c r="G130">
        <v>8</v>
      </c>
      <c r="H130" t="s">
        <v>28</v>
      </c>
      <c r="I130" t="s">
        <v>31</v>
      </c>
      <c r="J130" t="s">
        <v>36</v>
      </c>
      <c r="K130" s="7">
        <v>44692</v>
      </c>
      <c r="L130" t="s">
        <v>20</v>
      </c>
      <c r="Q130" s="7">
        <v>44692</v>
      </c>
      <c r="R130" s="7">
        <f>IF(EDATE(May[[#This Row],[Closed Date]],1)=31,"",EDATE(May[[#This Row],[Closed Date]],1))</f>
        <v>44723</v>
      </c>
      <c r="S130" t="s">
        <v>20</v>
      </c>
    </row>
    <row r="131" spans="1:19" x14ac:dyDescent="0.25">
      <c r="A131" t="s">
        <v>258</v>
      </c>
      <c r="B131" s="13">
        <v>75229</v>
      </c>
      <c r="E131" t="s">
        <v>296</v>
      </c>
      <c r="F131" t="s">
        <v>23</v>
      </c>
      <c r="G131">
        <v>3</v>
      </c>
      <c r="H131" t="s">
        <v>28</v>
      </c>
      <c r="I131" t="s">
        <v>33</v>
      </c>
      <c r="J131" t="s">
        <v>38</v>
      </c>
      <c r="K131" s="7">
        <v>44692</v>
      </c>
      <c r="L131" t="s">
        <v>21</v>
      </c>
      <c r="M131">
        <v>22</v>
      </c>
      <c r="R131" s="7" t="str">
        <f>IF(EDATE(May[[#This Row],[Closed Date]],1)=31,"",EDATE(May[[#This Row],[Closed Date]],1))</f>
        <v/>
      </c>
    </row>
    <row r="132" spans="1:19" x14ac:dyDescent="0.25">
      <c r="A132" t="s">
        <v>114</v>
      </c>
      <c r="B132" s="6">
        <v>75217</v>
      </c>
      <c r="E132" t="s">
        <v>288</v>
      </c>
      <c r="F132" t="s">
        <v>22</v>
      </c>
      <c r="G132">
        <v>7</v>
      </c>
      <c r="H132" t="s">
        <v>28</v>
      </c>
      <c r="I132" t="s">
        <v>31</v>
      </c>
      <c r="K132" s="7">
        <v>44692</v>
      </c>
      <c r="L132" t="s">
        <v>20</v>
      </c>
      <c r="Q132" s="7">
        <v>44692</v>
      </c>
      <c r="R132" s="7">
        <f>IF(EDATE(May[[#This Row],[Closed Date]],1)=31,"",EDATE(May[[#This Row],[Closed Date]],1))</f>
        <v>44723</v>
      </c>
      <c r="S132" t="s">
        <v>20</v>
      </c>
    </row>
    <row r="133" spans="1:19" x14ac:dyDescent="0.25">
      <c r="A133" t="s">
        <v>86</v>
      </c>
      <c r="B133" s="6">
        <v>75249</v>
      </c>
      <c r="E133" t="s">
        <v>277</v>
      </c>
      <c r="F133" t="s">
        <v>23</v>
      </c>
      <c r="G133">
        <v>4</v>
      </c>
      <c r="H133" t="s">
        <v>28</v>
      </c>
      <c r="I133" t="s">
        <v>31</v>
      </c>
      <c r="K133" s="7">
        <v>44692</v>
      </c>
      <c r="L133" t="s">
        <v>20</v>
      </c>
      <c r="Q133" s="7">
        <v>44692</v>
      </c>
      <c r="R133" s="7">
        <f>IF(EDATE(May[[#This Row],[Closed Date]],1)=31,"",EDATE(May[[#This Row],[Closed Date]],1))</f>
        <v>44723</v>
      </c>
      <c r="S133" t="s">
        <v>20</v>
      </c>
    </row>
    <row r="134" spans="1:19" x14ac:dyDescent="0.25">
      <c r="A134" t="s">
        <v>261</v>
      </c>
      <c r="B134" s="6">
        <v>75253</v>
      </c>
      <c r="E134" t="s">
        <v>274</v>
      </c>
      <c r="F134" t="s">
        <v>22</v>
      </c>
      <c r="G134">
        <v>9</v>
      </c>
      <c r="H134" t="s">
        <v>28</v>
      </c>
      <c r="I134" t="s">
        <v>31</v>
      </c>
      <c r="J134" t="s">
        <v>41</v>
      </c>
      <c r="K134" s="7">
        <v>44693</v>
      </c>
      <c r="L134" t="s">
        <v>20</v>
      </c>
      <c r="Q134" s="7">
        <v>44693</v>
      </c>
      <c r="R134" s="7">
        <f>IF(EDATE(May[[#This Row],[Closed Date]],1)=31,"",EDATE(May[[#This Row],[Closed Date]],1))</f>
        <v>44724</v>
      </c>
      <c r="S134" t="s">
        <v>20</v>
      </c>
    </row>
    <row r="135" spans="1:19" x14ac:dyDescent="0.25">
      <c r="A135" t="s">
        <v>110</v>
      </c>
      <c r="B135" s="6">
        <v>75287</v>
      </c>
      <c r="E135" t="s">
        <v>296</v>
      </c>
      <c r="F135" t="s">
        <v>22</v>
      </c>
      <c r="G135">
        <v>2</v>
      </c>
      <c r="H135" t="s">
        <v>28</v>
      </c>
      <c r="I135" t="s">
        <v>53</v>
      </c>
      <c r="J135" t="s">
        <v>41</v>
      </c>
      <c r="K135" s="7">
        <v>44693</v>
      </c>
      <c r="L135" t="s">
        <v>20</v>
      </c>
      <c r="M135">
        <v>33</v>
      </c>
      <c r="N135" t="s">
        <v>54</v>
      </c>
      <c r="O135">
        <v>44</v>
      </c>
      <c r="P135">
        <v>35</v>
      </c>
      <c r="Q135" s="7">
        <v>44699</v>
      </c>
      <c r="R135" s="7">
        <f>IF(EDATE(May[[#This Row],[Closed Date]],1)=31,"",EDATE(May[[#This Row],[Closed Date]],1))</f>
        <v>44730</v>
      </c>
      <c r="S135" t="s">
        <v>20</v>
      </c>
    </row>
    <row r="136" spans="1:19" x14ac:dyDescent="0.25">
      <c r="A136" t="s">
        <v>181</v>
      </c>
      <c r="B136" s="6">
        <v>75237</v>
      </c>
      <c r="E136" t="s">
        <v>272</v>
      </c>
      <c r="F136" t="s">
        <v>22</v>
      </c>
      <c r="G136">
        <v>7</v>
      </c>
      <c r="H136" t="s">
        <v>28</v>
      </c>
      <c r="I136" t="s">
        <v>33</v>
      </c>
      <c r="J136" t="s">
        <v>40</v>
      </c>
      <c r="K136" s="7">
        <v>44693</v>
      </c>
      <c r="L136" t="s">
        <v>21</v>
      </c>
      <c r="M136">
        <v>20</v>
      </c>
      <c r="R136" s="7" t="str">
        <f>IF(EDATE(May[[#This Row],[Closed Date]],1)=31,"",EDATE(May[[#This Row],[Closed Date]],1))</f>
        <v/>
      </c>
    </row>
    <row r="137" spans="1:19" x14ac:dyDescent="0.25">
      <c r="A137" t="s">
        <v>212</v>
      </c>
      <c r="B137" s="6">
        <v>75235</v>
      </c>
      <c r="E137" t="s">
        <v>287</v>
      </c>
      <c r="F137" t="s">
        <v>23</v>
      </c>
      <c r="G137">
        <v>3</v>
      </c>
      <c r="H137" t="s">
        <v>28</v>
      </c>
      <c r="I137" t="s">
        <v>33</v>
      </c>
      <c r="J137" t="s">
        <v>40</v>
      </c>
      <c r="K137" s="7">
        <v>44693</v>
      </c>
      <c r="L137" t="s">
        <v>21</v>
      </c>
      <c r="M137">
        <v>22</v>
      </c>
      <c r="R137" s="7" t="str">
        <f>IF(EDATE(May[[#This Row],[Closed Date]],1)=31,"",EDATE(May[[#This Row],[Closed Date]],1))</f>
        <v/>
      </c>
    </row>
    <row r="138" spans="1:19" x14ac:dyDescent="0.25">
      <c r="A138" t="s">
        <v>112</v>
      </c>
      <c r="B138" s="6">
        <v>75235</v>
      </c>
      <c r="E138" t="s">
        <v>293</v>
      </c>
      <c r="F138" t="s">
        <v>22</v>
      </c>
      <c r="G138">
        <v>2</v>
      </c>
      <c r="H138" t="s">
        <v>29</v>
      </c>
      <c r="I138" t="s">
        <v>31</v>
      </c>
      <c r="J138" t="s">
        <v>44</v>
      </c>
      <c r="K138" s="7">
        <v>44693</v>
      </c>
      <c r="L138" t="s">
        <v>20</v>
      </c>
      <c r="Q138" s="7">
        <v>44693</v>
      </c>
      <c r="R138" s="7">
        <f>IF(EDATE(May[[#This Row],[Closed Date]],1)=31,"",EDATE(May[[#This Row],[Closed Date]],1))</f>
        <v>44724</v>
      </c>
      <c r="S138" t="s">
        <v>20</v>
      </c>
    </row>
    <row r="139" spans="1:19" x14ac:dyDescent="0.25">
      <c r="A139" t="s">
        <v>190</v>
      </c>
      <c r="B139" s="6">
        <v>75201</v>
      </c>
      <c r="E139" t="s">
        <v>285</v>
      </c>
      <c r="F139" t="s">
        <v>23</v>
      </c>
      <c r="G139">
        <v>6</v>
      </c>
      <c r="H139" t="s">
        <v>28</v>
      </c>
      <c r="I139" t="s">
        <v>31</v>
      </c>
      <c r="J139" t="s">
        <v>44</v>
      </c>
      <c r="K139" s="7">
        <v>44693</v>
      </c>
      <c r="L139" t="s">
        <v>20</v>
      </c>
      <c r="Q139" s="7">
        <v>44693</v>
      </c>
      <c r="R139" s="7">
        <f>IF(EDATE(May[[#This Row],[Closed Date]],1)=31,"",EDATE(May[[#This Row],[Closed Date]],1))</f>
        <v>44724</v>
      </c>
      <c r="S139" t="s">
        <v>20</v>
      </c>
    </row>
    <row r="140" spans="1:19" x14ac:dyDescent="0.25">
      <c r="A140" t="s">
        <v>251</v>
      </c>
      <c r="B140" s="6">
        <v>75216</v>
      </c>
      <c r="E140" t="s">
        <v>287</v>
      </c>
      <c r="F140" t="s">
        <v>23</v>
      </c>
      <c r="G140">
        <v>2</v>
      </c>
      <c r="H140" t="s">
        <v>28</v>
      </c>
      <c r="I140" t="s">
        <v>31</v>
      </c>
      <c r="J140" t="s">
        <v>36</v>
      </c>
      <c r="K140" s="7">
        <v>44693</v>
      </c>
      <c r="L140" t="s">
        <v>20</v>
      </c>
      <c r="Q140" s="7">
        <v>44693</v>
      </c>
      <c r="R140" s="7">
        <f>IF(EDATE(May[[#This Row],[Closed Date]],1)=31,"",EDATE(May[[#This Row],[Closed Date]],1))</f>
        <v>44724</v>
      </c>
      <c r="S140" t="s">
        <v>20</v>
      </c>
    </row>
    <row r="141" spans="1:19" x14ac:dyDescent="0.25">
      <c r="A141" t="s">
        <v>109</v>
      </c>
      <c r="B141" s="6">
        <v>75241</v>
      </c>
      <c r="E141" t="s">
        <v>268</v>
      </c>
      <c r="F141" t="s">
        <v>22</v>
      </c>
      <c r="G141">
        <v>5</v>
      </c>
      <c r="H141" t="s">
        <v>28</v>
      </c>
      <c r="I141" t="s">
        <v>33</v>
      </c>
      <c r="J141" t="s">
        <v>38</v>
      </c>
      <c r="K141" s="7">
        <v>44693</v>
      </c>
      <c r="L141" t="s">
        <v>20</v>
      </c>
      <c r="M141">
        <v>30</v>
      </c>
      <c r="N141" t="s">
        <v>55</v>
      </c>
      <c r="O141">
        <v>41</v>
      </c>
      <c r="P141">
        <v>75</v>
      </c>
      <c r="Q141" s="7">
        <v>44699</v>
      </c>
      <c r="R141" s="7">
        <f>IF(EDATE(May[[#This Row],[Closed Date]],1)=31,"",EDATE(May[[#This Row],[Closed Date]],1))</f>
        <v>44730</v>
      </c>
      <c r="S141" t="s">
        <v>20</v>
      </c>
    </row>
    <row r="142" spans="1:19" x14ac:dyDescent="0.25">
      <c r="A142" s="13" t="s">
        <v>64</v>
      </c>
      <c r="B142" s="6">
        <v>75217</v>
      </c>
      <c r="E142" t="s">
        <v>284</v>
      </c>
      <c r="F142" t="s">
        <v>22</v>
      </c>
      <c r="G142">
        <v>9</v>
      </c>
      <c r="H142" t="s">
        <v>30</v>
      </c>
      <c r="I142" t="s">
        <v>35</v>
      </c>
      <c r="K142" s="7">
        <v>44693</v>
      </c>
      <c r="L142" t="s">
        <v>21</v>
      </c>
      <c r="M142">
        <v>29</v>
      </c>
      <c r="R142" s="7" t="str">
        <f>IF(EDATE(May[[#This Row],[Closed Date]],1)=31,"",EDATE(May[[#This Row],[Closed Date]],1))</f>
        <v/>
      </c>
    </row>
    <row r="143" spans="1:19" x14ac:dyDescent="0.25">
      <c r="A143" t="s">
        <v>162</v>
      </c>
      <c r="B143" s="6">
        <v>75240</v>
      </c>
      <c r="E143" t="s">
        <v>267</v>
      </c>
      <c r="F143" t="s">
        <v>23</v>
      </c>
      <c r="G143">
        <v>4</v>
      </c>
      <c r="H143" t="s">
        <v>28</v>
      </c>
      <c r="I143" t="s">
        <v>31</v>
      </c>
      <c r="K143" s="7">
        <v>44693</v>
      </c>
      <c r="L143" t="s">
        <v>20</v>
      </c>
      <c r="Q143" s="7">
        <v>44695</v>
      </c>
      <c r="R143" s="7">
        <f>IF(EDATE(May[[#This Row],[Closed Date]],1)=31,"",EDATE(May[[#This Row],[Closed Date]],1))</f>
        <v>44726</v>
      </c>
      <c r="S143" t="s">
        <v>20</v>
      </c>
    </row>
    <row r="144" spans="1:19" x14ac:dyDescent="0.25">
      <c r="A144" t="s">
        <v>80</v>
      </c>
      <c r="B144" s="6">
        <v>75201</v>
      </c>
      <c r="E144" t="s">
        <v>293</v>
      </c>
      <c r="F144" t="s">
        <v>22</v>
      </c>
      <c r="G144">
        <v>4</v>
      </c>
      <c r="H144" t="s">
        <v>28</v>
      </c>
      <c r="I144" t="s">
        <v>31</v>
      </c>
      <c r="K144" s="7">
        <v>44693</v>
      </c>
      <c r="L144" t="s">
        <v>20</v>
      </c>
      <c r="Q144" s="7">
        <v>44693</v>
      </c>
      <c r="R144" s="7">
        <f>IF(EDATE(May[[#This Row],[Closed Date]],1)=31,"",EDATE(May[[#This Row],[Closed Date]],1))</f>
        <v>44724</v>
      </c>
      <c r="S144" t="s">
        <v>20</v>
      </c>
    </row>
    <row r="145" spans="1:19" x14ac:dyDescent="0.25">
      <c r="A145" t="s">
        <v>239</v>
      </c>
      <c r="B145" s="6">
        <v>75254</v>
      </c>
      <c r="E145" t="s">
        <v>288</v>
      </c>
      <c r="F145" t="s">
        <v>23</v>
      </c>
      <c r="G145">
        <v>7</v>
      </c>
      <c r="H145" t="s">
        <v>28</v>
      </c>
      <c r="I145" t="s">
        <v>31</v>
      </c>
      <c r="K145" s="7">
        <v>44693</v>
      </c>
      <c r="L145" t="s">
        <v>20</v>
      </c>
      <c r="Q145" s="7">
        <v>44693</v>
      </c>
      <c r="R145" s="7">
        <f>IF(EDATE(May[[#This Row],[Closed Date]],1)=31,"",EDATE(May[[#This Row],[Closed Date]],1))</f>
        <v>44724</v>
      </c>
      <c r="S145" t="s">
        <v>20</v>
      </c>
    </row>
    <row r="146" spans="1:19" x14ac:dyDescent="0.25">
      <c r="A146" t="s">
        <v>238</v>
      </c>
      <c r="B146" s="6">
        <v>75237</v>
      </c>
      <c r="E146" t="s">
        <v>291</v>
      </c>
      <c r="F146" t="s">
        <v>22</v>
      </c>
      <c r="G146">
        <v>11</v>
      </c>
      <c r="H146" t="s">
        <v>32</v>
      </c>
      <c r="I146" t="s">
        <v>31</v>
      </c>
      <c r="J146" t="s">
        <v>52</v>
      </c>
      <c r="K146" s="7">
        <v>44694</v>
      </c>
      <c r="L146" t="s">
        <v>20</v>
      </c>
      <c r="Q146" s="7">
        <v>44694</v>
      </c>
      <c r="R146" s="7">
        <f>IF(EDATE(May[[#This Row],[Closed Date]],1)=31,"",EDATE(May[[#This Row],[Closed Date]],1))</f>
        <v>44725</v>
      </c>
      <c r="S146" t="s">
        <v>20</v>
      </c>
    </row>
    <row r="147" spans="1:19" x14ac:dyDescent="0.25">
      <c r="A147" t="s">
        <v>175</v>
      </c>
      <c r="B147" s="6">
        <v>75209</v>
      </c>
      <c r="E147" t="s">
        <v>282</v>
      </c>
      <c r="F147" t="s">
        <v>22</v>
      </c>
      <c r="G147">
        <v>3</v>
      </c>
      <c r="H147" t="s">
        <v>28</v>
      </c>
      <c r="I147" t="s">
        <v>33</v>
      </c>
      <c r="J147" t="s">
        <v>42</v>
      </c>
      <c r="K147" s="7">
        <v>44694</v>
      </c>
      <c r="L147" t="s">
        <v>20</v>
      </c>
      <c r="M147">
        <v>31</v>
      </c>
      <c r="N147" t="s">
        <v>45</v>
      </c>
      <c r="O147">
        <v>22</v>
      </c>
      <c r="P147">
        <v>340</v>
      </c>
      <c r="Q147" s="7">
        <v>44699</v>
      </c>
      <c r="R147" s="7">
        <f>IF(EDATE(May[[#This Row],[Closed Date]],1)=31,"",EDATE(May[[#This Row],[Closed Date]],1))</f>
        <v>44730</v>
      </c>
      <c r="S147" t="s">
        <v>20</v>
      </c>
    </row>
    <row r="148" spans="1:19" x14ac:dyDescent="0.25">
      <c r="A148" t="s">
        <v>70</v>
      </c>
      <c r="B148" s="6">
        <v>75214</v>
      </c>
      <c r="E148" t="s">
        <v>314</v>
      </c>
      <c r="F148" t="s">
        <v>23</v>
      </c>
      <c r="G148">
        <v>1</v>
      </c>
      <c r="H148" t="s">
        <v>28</v>
      </c>
      <c r="I148" t="s">
        <v>33</v>
      </c>
      <c r="J148" t="s">
        <v>40</v>
      </c>
      <c r="K148" s="7">
        <v>44694</v>
      </c>
      <c r="L148" t="s">
        <v>21</v>
      </c>
      <c r="M148">
        <v>19</v>
      </c>
      <c r="R148" s="7" t="str">
        <f>IF(EDATE(May[[#This Row],[Closed Date]],1)=31,"",EDATE(May[[#This Row],[Closed Date]],1))</f>
        <v/>
      </c>
    </row>
    <row r="149" spans="1:19" x14ac:dyDescent="0.25">
      <c r="A149" t="s">
        <v>116</v>
      </c>
      <c r="B149" s="6">
        <v>75208</v>
      </c>
      <c r="E149" t="s">
        <v>291</v>
      </c>
      <c r="F149" t="s">
        <v>23</v>
      </c>
      <c r="G149">
        <v>9</v>
      </c>
      <c r="H149" t="s">
        <v>28</v>
      </c>
      <c r="I149" t="s">
        <v>33</v>
      </c>
      <c r="J149" t="s">
        <v>40</v>
      </c>
      <c r="K149" s="7">
        <v>44694</v>
      </c>
      <c r="L149" t="s">
        <v>20</v>
      </c>
      <c r="M149">
        <v>24</v>
      </c>
      <c r="N149" t="s">
        <v>320</v>
      </c>
      <c r="O149">
        <v>22</v>
      </c>
      <c r="P149">
        <v>450</v>
      </c>
      <c r="Q149" s="7">
        <v>44698</v>
      </c>
      <c r="R149" s="7">
        <f>IF(EDATE(May[[#This Row],[Closed Date]],1)=31,"",EDATE(May[[#This Row],[Closed Date]],1))</f>
        <v>44729</v>
      </c>
      <c r="S149" t="s">
        <v>20</v>
      </c>
    </row>
    <row r="150" spans="1:19" x14ac:dyDescent="0.25">
      <c r="A150" t="s">
        <v>262</v>
      </c>
      <c r="B150" s="6">
        <v>75203</v>
      </c>
      <c r="E150" t="s">
        <v>285</v>
      </c>
      <c r="F150" t="s">
        <v>22</v>
      </c>
      <c r="G150">
        <v>5</v>
      </c>
      <c r="H150" t="s">
        <v>29</v>
      </c>
      <c r="I150" t="s">
        <v>31</v>
      </c>
      <c r="J150" t="s">
        <v>40</v>
      </c>
      <c r="K150" s="7">
        <v>44694</v>
      </c>
      <c r="L150" t="s">
        <v>20</v>
      </c>
      <c r="Q150" s="7">
        <v>44694</v>
      </c>
      <c r="R150" s="7">
        <f>IF(EDATE(May[[#This Row],[Closed Date]],1)=31,"",EDATE(May[[#This Row],[Closed Date]],1))</f>
        <v>44725</v>
      </c>
      <c r="S150" t="s">
        <v>20</v>
      </c>
    </row>
    <row r="151" spans="1:19" x14ac:dyDescent="0.25">
      <c r="A151" t="s">
        <v>243</v>
      </c>
      <c r="B151" s="6">
        <v>75231</v>
      </c>
      <c r="E151" t="s">
        <v>292</v>
      </c>
      <c r="F151" t="s">
        <v>23</v>
      </c>
      <c r="G151">
        <v>10</v>
      </c>
      <c r="H151" t="s">
        <v>28</v>
      </c>
      <c r="I151" t="s">
        <v>31</v>
      </c>
      <c r="J151" t="s">
        <v>36</v>
      </c>
      <c r="K151" s="7">
        <v>44694</v>
      </c>
      <c r="L151" t="s">
        <v>20</v>
      </c>
      <c r="Q151" s="7">
        <v>44694</v>
      </c>
      <c r="R151" s="7">
        <f>IF(EDATE(May[[#This Row],[Closed Date]],1)=31,"",EDATE(May[[#This Row],[Closed Date]],1))</f>
        <v>44725</v>
      </c>
      <c r="S151" t="s">
        <v>20</v>
      </c>
    </row>
    <row r="152" spans="1:19" x14ac:dyDescent="0.25">
      <c r="A152" t="s">
        <v>69</v>
      </c>
      <c r="B152" s="6">
        <v>75233</v>
      </c>
      <c r="E152" t="s">
        <v>305</v>
      </c>
      <c r="F152" t="s">
        <v>22</v>
      </c>
      <c r="G152">
        <v>5</v>
      </c>
      <c r="H152" t="s">
        <v>28</v>
      </c>
      <c r="I152" t="s">
        <v>31</v>
      </c>
      <c r="J152" t="s">
        <v>36</v>
      </c>
      <c r="K152" s="7">
        <v>44694</v>
      </c>
      <c r="L152" t="s">
        <v>20</v>
      </c>
      <c r="Q152" s="7">
        <v>44694</v>
      </c>
      <c r="R152" s="7">
        <f>IF(EDATE(May[[#This Row],[Closed Date]],1)=31,"",EDATE(May[[#This Row],[Closed Date]],1))</f>
        <v>44725</v>
      </c>
      <c r="S152" t="s">
        <v>20</v>
      </c>
    </row>
    <row r="153" spans="1:19" x14ac:dyDescent="0.25">
      <c r="A153" t="s">
        <v>115</v>
      </c>
      <c r="B153" s="6">
        <v>75235</v>
      </c>
      <c r="E153" t="s">
        <v>275</v>
      </c>
      <c r="F153" t="s">
        <v>22</v>
      </c>
      <c r="G153">
        <v>6</v>
      </c>
      <c r="H153" t="s">
        <v>28</v>
      </c>
      <c r="I153" t="s">
        <v>33</v>
      </c>
      <c r="J153" t="s">
        <v>38</v>
      </c>
      <c r="K153" s="7">
        <v>44694</v>
      </c>
      <c r="L153" t="s">
        <v>20</v>
      </c>
      <c r="M153">
        <v>29</v>
      </c>
      <c r="N153" t="s">
        <v>55</v>
      </c>
      <c r="O153">
        <v>37</v>
      </c>
      <c r="P153">
        <v>100</v>
      </c>
      <c r="Q153" s="7">
        <v>44700</v>
      </c>
      <c r="R153" s="7">
        <f>IF(EDATE(May[[#This Row],[Closed Date]],1)=31,"",EDATE(May[[#This Row],[Closed Date]],1))</f>
        <v>44731</v>
      </c>
      <c r="S153" t="s">
        <v>20</v>
      </c>
    </row>
    <row r="154" spans="1:19" x14ac:dyDescent="0.25">
      <c r="A154" t="s">
        <v>71</v>
      </c>
      <c r="B154" s="6">
        <v>75232</v>
      </c>
      <c r="E154" t="s">
        <v>281</v>
      </c>
      <c r="F154" t="s">
        <v>27</v>
      </c>
      <c r="G154">
        <v>5</v>
      </c>
      <c r="H154" t="s">
        <v>28</v>
      </c>
      <c r="I154" t="s">
        <v>31</v>
      </c>
      <c r="J154" t="s">
        <v>38</v>
      </c>
      <c r="K154" s="7">
        <v>44694</v>
      </c>
      <c r="L154" t="s">
        <v>20</v>
      </c>
      <c r="Q154" s="7">
        <v>44694</v>
      </c>
      <c r="R154" s="7">
        <f>IF(EDATE(May[[#This Row],[Closed Date]],1)=31,"",EDATE(May[[#This Row],[Closed Date]],1))</f>
        <v>44725</v>
      </c>
      <c r="S154" t="s">
        <v>20</v>
      </c>
    </row>
    <row r="155" spans="1:19" x14ac:dyDescent="0.25">
      <c r="A155" s="13" t="s">
        <v>230</v>
      </c>
      <c r="B155" s="6">
        <v>75254</v>
      </c>
      <c r="E155" t="s">
        <v>279</v>
      </c>
      <c r="F155" t="s">
        <v>23</v>
      </c>
      <c r="G155">
        <v>0.5</v>
      </c>
      <c r="H155" t="s">
        <v>32</v>
      </c>
      <c r="I155" t="s">
        <v>34</v>
      </c>
      <c r="K155" s="7">
        <v>44694</v>
      </c>
      <c r="L155" t="s">
        <v>21</v>
      </c>
      <c r="R155" s="7" t="str">
        <f>IF(EDATE(May[[#This Row],[Closed Date]],1)=31,"",EDATE(May[[#This Row],[Closed Date]],1))</f>
        <v/>
      </c>
    </row>
    <row r="156" spans="1:19" x14ac:dyDescent="0.25">
      <c r="A156" t="s">
        <v>259</v>
      </c>
      <c r="B156" s="6">
        <v>75226</v>
      </c>
      <c r="E156" t="s">
        <v>307</v>
      </c>
      <c r="F156" t="s">
        <v>22</v>
      </c>
      <c r="G156">
        <v>5</v>
      </c>
      <c r="H156" t="s">
        <v>30</v>
      </c>
      <c r="I156" t="s">
        <v>35</v>
      </c>
      <c r="K156" s="7">
        <v>44694</v>
      </c>
      <c r="L156" t="s">
        <v>21</v>
      </c>
      <c r="M156">
        <v>31</v>
      </c>
      <c r="R156" s="7" t="str">
        <f>IF(EDATE(May[[#This Row],[Closed Date]],1)=31,"",EDATE(May[[#This Row],[Closed Date]],1))</f>
        <v/>
      </c>
    </row>
    <row r="157" spans="1:19" x14ac:dyDescent="0.25">
      <c r="A157" t="s">
        <v>84</v>
      </c>
      <c r="B157" s="6">
        <v>75201</v>
      </c>
      <c r="E157" t="s">
        <v>287</v>
      </c>
      <c r="F157" t="s">
        <v>23</v>
      </c>
      <c r="G157">
        <v>10</v>
      </c>
      <c r="H157" t="s">
        <v>32</v>
      </c>
      <c r="I157" t="s">
        <v>53</v>
      </c>
      <c r="K157" s="7">
        <v>44694</v>
      </c>
      <c r="L157" t="s">
        <v>21</v>
      </c>
      <c r="M157">
        <v>20</v>
      </c>
      <c r="R157" s="7" t="str">
        <f>IF(EDATE(May[[#This Row],[Closed Date]],1)=31,"",EDATE(May[[#This Row],[Closed Date]],1))</f>
        <v/>
      </c>
    </row>
    <row r="158" spans="1:19" x14ac:dyDescent="0.25">
      <c r="A158" t="s">
        <v>117</v>
      </c>
      <c r="B158" s="6">
        <v>75241</v>
      </c>
      <c r="E158" t="s">
        <v>285</v>
      </c>
      <c r="F158" t="s">
        <v>23</v>
      </c>
      <c r="G158">
        <v>12</v>
      </c>
      <c r="H158" t="s">
        <v>32</v>
      </c>
      <c r="I158" t="s">
        <v>34</v>
      </c>
      <c r="J158" t="s">
        <v>52</v>
      </c>
      <c r="K158" s="7">
        <v>44695</v>
      </c>
      <c r="L158" t="s">
        <v>20</v>
      </c>
      <c r="N158" t="s">
        <v>47</v>
      </c>
      <c r="Q158" s="7">
        <v>44701</v>
      </c>
      <c r="R158" s="7">
        <f>IF(EDATE(May[[#This Row],[Closed Date]],1)=31,"",EDATE(May[[#This Row],[Closed Date]],1))</f>
        <v>44732</v>
      </c>
      <c r="S158" t="s">
        <v>20</v>
      </c>
    </row>
    <row r="159" spans="1:19" x14ac:dyDescent="0.25">
      <c r="A159" t="s">
        <v>177</v>
      </c>
      <c r="B159" s="6">
        <v>75237</v>
      </c>
      <c r="E159" t="s">
        <v>313</v>
      </c>
      <c r="F159" t="s">
        <v>22</v>
      </c>
      <c r="G159">
        <v>1</v>
      </c>
      <c r="H159" t="s">
        <v>28</v>
      </c>
      <c r="I159" t="s">
        <v>31</v>
      </c>
      <c r="J159" t="s">
        <v>41</v>
      </c>
      <c r="K159" s="7">
        <v>44695</v>
      </c>
      <c r="L159" t="s">
        <v>20</v>
      </c>
      <c r="Q159" s="7">
        <v>44695</v>
      </c>
      <c r="R159" s="7">
        <f>IF(EDATE(May[[#This Row],[Closed Date]],1)=31,"",EDATE(May[[#This Row],[Closed Date]],1))</f>
        <v>44726</v>
      </c>
      <c r="S159" t="s">
        <v>20</v>
      </c>
    </row>
    <row r="160" spans="1:19" x14ac:dyDescent="0.25">
      <c r="A160" t="s">
        <v>89</v>
      </c>
      <c r="B160" s="6">
        <v>75249</v>
      </c>
      <c r="E160" t="s">
        <v>318</v>
      </c>
      <c r="F160" t="s">
        <v>23</v>
      </c>
      <c r="G160">
        <v>3</v>
      </c>
      <c r="H160" t="s">
        <v>28</v>
      </c>
      <c r="I160" t="s">
        <v>33</v>
      </c>
      <c r="J160" t="s">
        <v>40</v>
      </c>
      <c r="K160" s="7">
        <v>44695</v>
      </c>
      <c r="L160" t="s">
        <v>21</v>
      </c>
      <c r="M160">
        <v>8</v>
      </c>
      <c r="R160" s="7" t="str">
        <f>IF(EDATE(May[[#This Row],[Closed Date]],1)=31,"",EDATE(May[[#This Row],[Closed Date]],1))</f>
        <v/>
      </c>
    </row>
    <row r="161" spans="1:19" x14ac:dyDescent="0.25">
      <c r="A161" t="s">
        <v>71</v>
      </c>
      <c r="B161" s="6">
        <v>75219</v>
      </c>
      <c r="E161" t="s">
        <v>317</v>
      </c>
      <c r="F161" t="s">
        <v>23</v>
      </c>
      <c r="G161">
        <v>1</v>
      </c>
      <c r="H161" t="s">
        <v>28</v>
      </c>
      <c r="I161" t="s">
        <v>33</v>
      </c>
      <c r="J161" t="s">
        <v>40</v>
      </c>
      <c r="K161" s="7">
        <v>44695</v>
      </c>
      <c r="L161" t="s">
        <v>21</v>
      </c>
      <c r="M161">
        <v>25</v>
      </c>
      <c r="R161" s="7" t="str">
        <f>IF(EDATE(May[[#This Row],[Closed Date]],1)=31,"",EDATE(May[[#This Row],[Closed Date]],1))</f>
        <v/>
      </c>
    </row>
    <row r="162" spans="1:19" x14ac:dyDescent="0.25">
      <c r="A162" t="s">
        <v>77</v>
      </c>
      <c r="B162" s="6">
        <v>75249</v>
      </c>
      <c r="E162" t="s">
        <v>270</v>
      </c>
      <c r="F162" t="s">
        <v>22</v>
      </c>
      <c r="G162">
        <v>2</v>
      </c>
      <c r="H162" t="s">
        <v>28</v>
      </c>
      <c r="I162" t="s">
        <v>33</v>
      </c>
      <c r="J162" t="s">
        <v>40</v>
      </c>
      <c r="K162" s="7">
        <v>44695</v>
      </c>
      <c r="L162" t="s">
        <v>21</v>
      </c>
      <c r="M162">
        <v>18</v>
      </c>
      <c r="R162" s="7" t="str">
        <f>IF(EDATE(May[[#This Row],[Closed Date]],1)=31,"",EDATE(May[[#This Row],[Closed Date]],1))</f>
        <v/>
      </c>
    </row>
    <row r="163" spans="1:19" x14ac:dyDescent="0.25">
      <c r="A163" s="13" t="s">
        <v>181</v>
      </c>
      <c r="B163" s="6">
        <v>75237</v>
      </c>
      <c r="E163" t="s">
        <v>304</v>
      </c>
      <c r="F163" t="s">
        <v>22</v>
      </c>
      <c r="G163">
        <v>1</v>
      </c>
      <c r="H163" t="s">
        <v>28</v>
      </c>
      <c r="I163" t="s">
        <v>53</v>
      </c>
      <c r="J163" t="s">
        <v>40</v>
      </c>
      <c r="K163" s="7">
        <v>44695</v>
      </c>
      <c r="L163" t="s">
        <v>21</v>
      </c>
      <c r="M163">
        <v>29</v>
      </c>
      <c r="R163" s="7" t="str">
        <f>IF(EDATE(May[[#This Row],[Closed Date]],1)=31,"",EDATE(May[[#This Row],[Closed Date]],1))</f>
        <v/>
      </c>
    </row>
    <row r="164" spans="1:19" x14ac:dyDescent="0.25">
      <c r="A164" t="s">
        <v>141</v>
      </c>
      <c r="B164" s="6">
        <v>75244</v>
      </c>
      <c r="E164" t="s">
        <v>290</v>
      </c>
      <c r="F164" t="s">
        <v>22</v>
      </c>
      <c r="G164">
        <v>4</v>
      </c>
      <c r="H164" t="s">
        <v>28</v>
      </c>
      <c r="I164" t="s">
        <v>33</v>
      </c>
      <c r="J164" t="s">
        <v>36</v>
      </c>
      <c r="K164" s="7">
        <v>44695</v>
      </c>
      <c r="L164" t="s">
        <v>21</v>
      </c>
      <c r="M164">
        <v>23</v>
      </c>
      <c r="R164" s="7" t="str">
        <f>IF(EDATE(May[[#This Row],[Closed Date]],1)=31,"",EDATE(May[[#This Row],[Closed Date]],1))</f>
        <v/>
      </c>
    </row>
    <row r="165" spans="1:19" x14ac:dyDescent="0.25">
      <c r="A165" t="s">
        <v>103</v>
      </c>
      <c r="B165" s="6">
        <v>75206</v>
      </c>
      <c r="E165" t="s">
        <v>269</v>
      </c>
      <c r="F165" t="s">
        <v>23</v>
      </c>
      <c r="G165">
        <v>6</v>
      </c>
      <c r="H165" t="s">
        <v>28</v>
      </c>
      <c r="I165" t="s">
        <v>33</v>
      </c>
      <c r="J165" t="s">
        <v>38</v>
      </c>
      <c r="K165" s="7">
        <v>44695</v>
      </c>
      <c r="L165" t="s">
        <v>21</v>
      </c>
      <c r="M165">
        <v>18</v>
      </c>
      <c r="R165" s="7" t="str">
        <f>IF(EDATE(May[[#This Row],[Closed Date]],1)=31,"",EDATE(May[[#This Row],[Closed Date]],1))</f>
        <v/>
      </c>
    </row>
    <row r="166" spans="1:19" x14ac:dyDescent="0.25">
      <c r="A166" t="s">
        <v>118</v>
      </c>
      <c r="B166" s="6">
        <v>75211</v>
      </c>
      <c r="E166" t="s">
        <v>287</v>
      </c>
      <c r="F166" t="s">
        <v>22</v>
      </c>
      <c r="G166">
        <v>6</v>
      </c>
      <c r="H166" t="s">
        <v>28</v>
      </c>
      <c r="I166" t="s">
        <v>31</v>
      </c>
      <c r="J166" t="s">
        <v>38</v>
      </c>
      <c r="K166" s="7">
        <v>44695</v>
      </c>
      <c r="L166" t="s">
        <v>20</v>
      </c>
      <c r="Q166" s="7">
        <v>44695</v>
      </c>
      <c r="R166" s="7">
        <f>IF(EDATE(May[[#This Row],[Closed Date]],1)=31,"",EDATE(May[[#This Row],[Closed Date]],1))</f>
        <v>44726</v>
      </c>
      <c r="S166" t="s">
        <v>20</v>
      </c>
    </row>
    <row r="167" spans="1:19" x14ac:dyDescent="0.25">
      <c r="A167" t="s">
        <v>119</v>
      </c>
      <c r="B167" s="6">
        <v>75233</v>
      </c>
      <c r="E167" t="s">
        <v>288</v>
      </c>
      <c r="F167" t="s">
        <v>22</v>
      </c>
      <c r="G167">
        <v>1</v>
      </c>
      <c r="H167" t="s">
        <v>28</v>
      </c>
      <c r="I167" t="s">
        <v>31</v>
      </c>
      <c r="J167" t="s">
        <v>38</v>
      </c>
      <c r="K167" s="7">
        <v>44695</v>
      </c>
      <c r="L167" t="s">
        <v>20</v>
      </c>
      <c r="Q167" s="7">
        <v>44695</v>
      </c>
      <c r="R167" s="7">
        <f>IF(EDATE(May[[#This Row],[Closed Date]],1)=31,"",EDATE(May[[#This Row],[Closed Date]],1))</f>
        <v>44726</v>
      </c>
      <c r="S167" t="s">
        <v>20</v>
      </c>
    </row>
    <row r="168" spans="1:19" x14ac:dyDescent="0.25">
      <c r="A168" t="s">
        <v>77</v>
      </c>
      <c r="B168" s="6">
        <v>75241</v>
      </c>
      <c r="E168" t="s">
        <v>278</v>
      </c>
      <c r="F168" t="s">
        <v>22</v>
      </c>
      <c r="G168">
        <v>8</v>
      </c>
      <c r="H168" t="s">
        <v>30</v>
      </c>
      <c r="I168" t="s">
        <v>31</v>
      </c>
      <c r="K168" s="7">
        <v>44695</v>
      </c>
      <c r="L168" t="s">
        <v>20</v>
      </c>
      <c r="Q168" s="7">
        <v>44695</v>
      </c>
      <c r="R168" s="7">
        <f>IF(EDATE(May[[#This Row],[Closed Date]],1)=31,"",EDATE(May[[#This Row],[Closed Date]],1))</f>
        <v>44726</v>
      </c>
      <c r="S168" t="s">
        <v>20</v>
      </c>
    </row>
    <row r="169" spans="1:19" x14ac:dyDescent="0.25">
      <c r="A169" t="s">
        <v>85</v>
      </c>
      <c r="B169" s="6">
        <v>75218</v>
      </c>
      <c r="E169" t="s">
        <v>319</v>
      </c>
      <c r="F169" t="s">
        <v>22</v>
      </c>
      <c r="G169">
        <v>14</v>
      </c>
      <c r="H169" t="s">
        <v>28</v>
      </c>
      <c r="I169" t="s">
        <v>31</v>
      </c>
      <c r="K169" s="7">
        <v>44695</v>
      </c>
      <c r="L169" t="s">
        <v>20</v>
      </c>
      <c r="Q169" s="7">
        <v>44695</v>
      </c>
      <c r="R169" s="7">
        <f>IF(EDATE(May[[#This Row],[Closed Date]],1)=31,"",EDATE(May[[#This Row],[Closed Date]],1))</f>
        <v>44726</v>
      </c>
      <c r="S169" t="s">
        <v>20</v>
      </c>
    </row>
    <row r="170" spans="1:19" x14ac:dyDescent="0.25">
      <c r="A170" t="s">
        <v>121</v>
      </c>
      <c r="B170" s="6">
        <v>75218</v>
      </c>
      <c r="E170" t="s">
        <v>271</v>
      </c>
      <c r="F170" t="s">
        <v>22</v>
      </c>
      <c r="G170">
        <v>0.75</v>
      </c>
      <c r="H170" t="s">
        <v>28</v>
      </c>
      <c r="I170" t="s">
        <v>53</v>
      </c>
      <c r="J170" t="s">
        <v>40</v>
      </c>
      <c r="K170" s="7">
        <v>44696</v>
      </c>
      <c r="L170" t="s">
        <v>20</v>
      </c>
      <c r="M170">
        <v>36</v>
      </c>
      <c r="N170" t="s">
        <v>54</v>
      </c>
      <c r="O170">
        <v>45</v>
      </c>
      <c r="P170">
        <v>50</v>
      </c>
      <c r="Q170" s="7">
        <v>44701</v>
      </c>
      <c r="R170" s="7">
        <f>IF(EDATE(May[[#This Row],[Closed Date]],1)=31,"",EDATE(May[[#This Row],[Closed Date]],1))</f>
        <v>44732</v>
      </c>
      <c r="S170" t="s">
        <v>20</v>
      </c>
    </row>
    <row r="171" spans="1:19" x14ac:dyDescent="0.25">
      <c r="A171" t="s">
        <v>247</v>
      </c>
      <c r="B171" s="6">
        <v>75237</v>
      </c>
      <c r="E171" t="s">
        <v>271</v>
      </c>
      <c r="F171" t="s">
        <v>23</v>
      </c>
      <c r="G171">
        <v>1</v>
      </c>
      <c r="H171" t="s">
        <v>28</v>
      </c>
      <c r="I171" t="s">
        <v>31</v>
      </c>
      <c r="J171" t="s">
        <v>44</v>
      </c>
      <c r="K171" s="7">
        <v>44696</v>
      </c>
      <c r="L171" t="s">
        <v>20</v>
      </c>
      <c r="Q171" s="7">
        <v>44696</v>
      </c>
      <c r="R171" s="7">
        <f>IF(EDATE(May[[#This Row],[Closed Date]],1)=31,"",EDATE(May[[#This Row],[Closed Date]],1))</f>
        <v>44727</v>
      </c>
      <c r="S171" t="s">
        <v>20</v>
      </c>
    </row>
    <row r="172" spans="1:19" x14ac:dyDescent="0.25">
      <c r="A172" s="13" t="s">
        <v>162</v>
      </c>
      <c r="B172" s="6">
        <v>75253</v>
      </c>
      <c r="E172" t="s">
        <v>296</v>
      </c>
      <c r="F172" t="s">
        <v>22</v>
      </c>
      <c r="G172">
        <v>5</v>
      </c>
      <c r="H172" t="s">
        <v>28</v>
      </c>
      <c r="I172" t="s">
        <v>33</v>
      </c>
      <c r="J172" t="s">
        <v>36</v>
      </c>
      <c r="K172" s="7">
        <v>44696</v>
      </c>
      <c r="L172" t="s">
        <v>21</v>
      </c>
      <c r="M172">
        <v>16</v>
      </c>
      <c r="R172" s="7" t="str">
        <f>IF(EDATE(May[[#This Row],[Closed Date]],1)=31,"",EDATE(May[[#This Row],[Closed Date]],1))</f>
        <v/>
      </c>
    </row>
    <row r="173" spans="1:19" x14ac:dyDescent="0.25">
      <c r="A173" t="s">
        <v>82</v>
      </c>
      <c r="B173" s="6">
        <v>75201</v>
      </c>
      <c r="E173" t="s">
        <v>292</v>
      </c>
      <c r="F173" t="s">
        <v>22</v>
      </c>
      <c r="G173">
        <v>4</v>
      </c>
      <c r="H173" t="s">
        <v>28</v>
      </c>
      <c r="I173" t="s">
        <v>31</v>
      </c>
      <c r="J173" t="s">
        <v>36</v>
      </c>
      <c r="K173" s="7">
        <v>44696</v>
      </c>
      <c r="L173" t="s">
        <v>20</v>
      </c>
      <c r="Q173" s="7">
        <v>44696</v>
      </c>
      <c r="R173" s="7">
        <f>IF(EDATE(May[[#This Row],[Closed Date]],1)=31,"",EDATE(May[[#This Row],[Closed Date]],1))</f>
        <v>44727</v>
      </c>
      <c r="S173" t="s">
        <v>20</v>
      </c>
    </row>
    <row r="174" spans="1:19" x14ac:dyDescent="0.25">
      <c r="A174" t="s">
        <v>193</v>
      </c>
      <c r="B174" s="6">
        <v>75203</v>
      </c>
      <c r="E174" t="s">
        <v>283</v>
      </c>
      <c r="F174" t="s">
        <v>22</v>
      </c>
      <c r="G174">
        <v>7</v>
      </c>
      <c r="H174" t="s">
        <v>30</v>
      </c>
      <c r="I174" t="s">
        <v>31</v>
      </c>
      <c r="J174" t="s">
        <v>38</v>
      </c>
      <c r="K174" s="7">
        <v>44696</v>
      </c>
      <c r="L174" t="s">
        <v>20</v>
      </c>
      <c r="Q174" s="7">
        <v>44696</v>
      </c>
      <c r="R174" s="7">
        <f>IF(EDATE(May[[#This Row],[Closed Date]],1)=31,"",EDATE(May[[#This Row],[Closed Date]],1))</f>
        <v>44727</v>
      </c>
      <c r="S174" t="s">
        <v>20</v>
      </c>
    </row>
    <row r="175" spans="1:19" x14ac:dyDescent="0.25">
      <c r="A175" t="s">
        <v>123</v>
      </c>
      <c r="B175" s="6">
        <v>75246</v>
      </c>
      <c r="E175" t="s">
        <v>283</v>
      </c>
      <c r="F175" t="s">
        <v>23</v>
      </c>
      <c r="G175">
        <v>0.5</v>
      </c>
      <c r="H175" t="s">
        <v>28</v>
      </c>
      <c r="I175" t="s">
        <v>31</v>
      </c>
      <c r="K175" s="7">
        <v>44696</v>
      </c>
      <c r="L175" t="s">
        <v>20</v>
      </c>
      <c r="Q175" s="7">
        <v>44696</v>
      </c>
      <c r="R175" s="7">
        <f>IF(EDATE(May[[#This Row],[Closed Date]],1)=31,"",EDATE(May[[#This Row],[Closed Date]],1))</f>
        <v>44727</v>
      </c>
      <c r="S175" t="s">
        <v>20</v>
      </c>
    </row>
    <row r="176" spans="1:19" x14ac:dyDescent="0.25">
      <c r="A176" t="s">
        <v>65</v>
      </c>
      <c r="B176" s="6">
        <v>75237</v>
      </c>
      <c r="E176" t="s">
        <v>289</v>
      </c>
      <c r="F176" t="s">
        <v>22</v>
      </c>
      <c r="G176">
        <v>2</v>
      </c>
      <c r="H176" t="s">
        <v>32</v>
      </c>
      <c r="I176" t="s">
        <v>31</v>
      </c>
      <c r="K176" s="7">
        <v>44696</v>
      </c>
      <c r="L176" t="s">
        <v>20</v>
      </c>
      <c r="Q176" s="7">
        <v>44696</v>
      </c>
      <c r="R176" s="7">
        <f>IF(EDATE(May[[#This Row],[Closed Date]],1)=31,"",EDATE(May[[#This Row],[Closed Date]],1))</f>
        <v>44727</v>
      </c>
      <c r="S176" t="s">
        <v>20</v>
      </c>
    </row>
    <row r="177" spans="1:19" x14ac:dyDescent="0.25">
      <c r="A177" t="s">
        <v>133</v>
      </c>
      <c r="B177" s="6">
        <v>75240</v>
      </c>
      <c r="E177" t="s">
        <v>271</v>
      </c>
      <c r="F177" t="s">
        <v>22</v>
      </c>
      <c r="G177">
        <v>1</v>
      </c>
      <c r="H177" t="s">
        <v>32</v>
      </c>
      <c r="I177" t="s">
        <v>31</v>
      </c>
      <c r="K177" s="7">
        <v>44696</v>
      </c>
      <c r="L177" t="s">
        <v>20</v>
      </c>
      <c r="Q177" s="7">
        <v>44696</v>
      </c>
      <c r="R177" s="7">
        <f>IF(EDATE(May[[#This Row],[Closed Date]],1)=31,"",EDATE(May[[#This Row],[Closed Date]],1))</f>
        <v>44727</v>
      </c>
      <c r="S177" t="s">
        <v>20</v>
      </c>
    </row>
    <row r="178" spans="1:19" x14ac:dyDescent="0.25">
      <c r="A178" s="13" t="s">
        <v>80</v>
      </c>
      <c r="B178" s="6">
        <v>75287</v>
      </c>
      <c r="E178" t="s">
        <v>303</v>
      </c>
      <c r="F178" t="s">
        <v>23</v>
      </c>
      <c r="G178">
        <v>3</v>
      </c>
      <c r="H178" t="s">
        <v>28</v>
      </c>
      <c r="I178" t="s">
        <v>33</v>
      </c>
      <c r="J178" t="s">
        <v>41</v>
      </c>
      <c r="K178" s="7">
        <v>44697</v>
      </c>
      <c r="L178" t="s">
        <v>21</v>
      </c>
      <c r="M178">
        <v>15</v>
      </c>
      <c r="R178" s="7" t="str">
        <f>IF(EDATE(May[[#This Row],[Closed Date]],1)=31,"",EDATE(May[[#This Row],[Closed Date]],1))</f>
        <v/>
      </c>
    </row>
    <row r="179" spans="1:19" x14ac:dyDescent="0.25">
      <c r="A179" t="s">
        <v>125</v>
      </c>
      <c r="B179" s="6">
        <v>75236</v>
      </c>
      <c r="E179" t="s">
        <v>270</v>
      </c>
      <c r="F179" t="s">
        <v>22</v>
      </c>
      <c r="G179">
        <v>2</v>
      </c>
      <c r="H179" t="s">
        <v>28</v>
      </c>
      <c r="I179" t="s">
        <v>33</v>
      </c>
      <c r="J179" t="s">
        <v>41</v>
      </c>
      <c r="K179" s="7">
        <v>44697</v>
      </c>
      <c r="L179" t="s">
        <v>20</v>
      </c>
      <c r="M179">
        <v>34</v>
      </c>
      <c r="N179" t="s">
        <v>45</v>
      </c>
      <c r="O179">
        <v>21</v>
      </c>
      <c r="P179">
        <v>300</v>
      </c>
      <c r="Q179" s="7">
        <v>44703</v>
      </c>
      <c r="R179" s="7">
        <f>IF(EDATE(May[[#This Row],[Closed Date]],1)=31,"",EDATE(May[[#This Row],[Closed Date]],1))</f>
        <v>44734</v>
      </c>
      <c r="S179" t="s">
        <v>20</v>
      </c>
    </row>
    <row r="180" spans="1:19" x14ac:dyDescent="0.25">
      <c r="A180" s="13" t="s">
        <v>95</v>
      </c>
      <c r="B180" s="6">
        <v>75208</v>
      </c>
      <c r="E180" t="s">
        <v>268</v>
      </c>
      <c r="F180" t="s">
        <v>22</v>
      </c>
      <c r="G180">
        <v>8</v>
      </c>
      <c r="H180" t="s">
        <v>28</v>
      </c>
      <c r="I180" t="s">
        <v>33</v>
      </c>
      <c r="J180" t="s">
        <v>42</v>
      </c>
      <c r="K180" s="7">
        <v>44697</v>
      </c>
      <c r="L180" t="s">
        <v>21</v>
      </c>
      <c r="M180">
        <v>16</v>
      </c>
      <c r="R180" s="7" t="str">
        <f>IF(EDATE(May[[#This Row],[Closed Date]],1)=31,"",EDATE(May[[#This Row],[Closed Date]],1))</f>
        <v/>
      </c>
    </row>
    <row r="181" spans="1:19" x14ac:dyDescent="0.25">
      <c r="A181" s="13" t="s">
        <v>161</v>
      </c>
      <c r="B181" s="6">
        <v>75220</v>
      </c>
      <c r="E181" t="s">
        <v>309</v>
      </c>
      <c r="F181" t="s">
        <v>23</v>
      </c>
      <c r="G181">
        <v>4</v>
      </c>
      <c r="H181" t="s">
        <v>28</v>
      </c>
      <c r="I181" t="s">
        <v>33</v>
      </c>
      <c r="J181" t="s">
        <v>42</v>
      </c>
      <c r="K181" s="7">
        <v>44697</v>
      </c>
      <c r="L181" t="s">
        <v>21</v>
      </c>
      <c r="M181">
        <v>24</v>
      </c>
      <c r="R181" s="7" t="str">
        <f>IF(EDATE(May[[#This Row],[Closed Date]],1)=31,"",EDATE(May[[#This Row],[Closed Date]],1))</f>
        <v/>
      </c>
    </row>
    <row r="182" spans="1:19" x14ac:dyDescent="0.25">
      <c r="A182" t="s">
        <v>126</v>
      </c>
      <c r="B182" s="6">
        <v>75220</v>
      </c>
      <c r="E182" t="s">
        <v>272</v>
      </c>
      <c r="F182" t="s">
        <v>23</v>
      </c>
      <c r="G182">
        <v>3</v>
      </c>
      <c r="H182" t="s">
        <v>28</v>
      </c>
      <c r="I182" t="s">
        <v>31</v>
      </c>
      <c r="J182" t="s">
        <v>40</v>
      </c>
      <c r="K182" s="7">
        <v>44697</v>
      </c>
      <c r="L182" t="s">
        <v>20</v>
      </c>
      <c r="Q182" s="7">
        <v>44697</v>
      </c>
      <c r="R182" s="7">
        <f>IF(EDATE(May[[#This Row],[Closed Date]],1)=31,"",EDATE(May[[#This Row],[Closed Date]],1))</f>
        <v>44728</v>
      </c>
      <c r="S182" t="s">
        <v>20</v>
      </c>
    </row>
    <row r="183" spans="1:19" x14ac:dyDescent="0.25">
      <c r="A183" s="13" t="s">
        <v>113</v>
      </c>
      <c r="B183" s="6">
        <v>75253</v>
      </c>
      <c r="E183" t="s">
        <v>267</v>
      </c>
      <c r="F183" t="s">
        <v>23</v>
      </c>
      <c r="G183">
        <v>2</v>
      </c>
      <c r="H183" t="s">
        <v>29</v>
      </c>
      <c r="I183" t="s">
        <v>33</v>
      </c>
      <c r="J183" t="s">
        <v>44</v>
      </c>
      <c r="K183" s="7">
        <v>44697</v>
      </c>
      <c r="L183" t="s">
        <v>21</v>
      </c>
      <c r="M183">
        <v>29</v>
      </c>
      <c r="R183" s="7" t="str">
        <f>IF(EDATE(May[[#This Row],[Closed Date]],1)=31,"",EDATE(May[[#This Row],[Closed Date]],1))</f>
        <v/>
      </c>
    </row>
    <row r="184" spans="1:19" x14ac:dyDescent="0.25">
      <c r="A184" s="13" t="s">
        <v>107</v>
      </c>
      <c r="B184" s="6">
        <v>75231</v>
      </c>
      <c r="E184" t="s">
        <v>290</v>
      </c>
      <c r="F184" t="s">
        <v>23</v>
      </c>
      <c r="G184">
        <v>4</v>
      </c>
      <c r="H184" t="s">
        <v>28</v>
      </c>
      <c r="I184" t="s">
        <v>33</v>
      </c>
      <c r="J184" t="s">
        <v>36</v>
      </c>
      <c r="K184" s="7">
        <v>44697</v>
      </c>
      <c r="L184" t="s">
        <v>21</v>
      </c>
      <c r="M184">
        <v>15</v>
      </c>
      <c r="R184" s="7" t="str">
        <f>IF(EDATE(May[[#This Row],[Closed Date]],1)=31,"",EDATE(May[[#This Row],[Closed Date]],1))</f>
        <v/>
      </c>
    </row>
    <row r="185" spans="1:19" x14ac:dyDescent="0.25">
      <c r="A185" s="13" t="s">
        <v>192</v>
      </c>
      <c r="B185" s="6">
        <v>75287</v>
      </c>
      <c r="E185" t="s">
        <v>281</v>
      </c>
      <c r="F185" t="s">
        <v>25</v>
      </c>
      <c r="G185">
        <v>2</v>
      </c>
      <c r="H185" t="s">
        <v>28</v>
      </c>
      <c r="I185" t="s">
        <v>33</v>
      </c>
      <c r="J185" t="s">
        <v>38</v>
      </c>
      <c r="K185" s="7">
        <v>44697</v>
      </c>
      <c r="L185" t="s">
        <v>21</v>
      </c>
      <c r="M185">
        <v>14</v>
      </c>
      <c r="R185" s="7" t="str">
        <f>IF(EDATE(May[[#This Row],[Closed Date]],1)=31,"",EDATE(May[[#This Row],[Closed Date]],1))</f>
        <v/>
      </c>
    </row>
    <row r="186" spans="1:19" x14ac:dyDescent="0.25">
      <c r="A186" s="13" t="s">
        <v>92</v>
      </c>
      <c r="B186" s="6">
        <v>75232</v>
      </c>
      <c r="E186" t="s">
        <v>306</v>
      </c>
      <c r="F186" t="s">
        <v>23</v>
      </c>
      <c r="G186">
        <v>0.25</v>
      </c>
      <c r="H186" t="s">
        <v>32</v>
      </c>
      <c r="I186" t="s">
        <v>34</v>
      </c>
      <c r="K186" s="7">
        <v>44697</v>
      </c>
      <c r="L186" t="s">
        <v>21</v>
      </c>
      <c r="R186" s="7" t="str">
        <f>IF(EDATE(May[[#This Row],[Closed Date]],1)=31,"",EDATE(May[[#This Row],[Closed Date]],1))</f>
        <v/>
      </c>
    </row>
    <row r="187" spans="1:19" x14ac:dyDescent="0.25">
      <c r="A187" t="s">
        <v>75</v>
      </c>
      <c r="B187" s="6">
        <v>75203</v>
      </c>
      <c r="E187" t="s">
        <v>284</v>
      </c>
      <c r="F187" t="s">
        <v>22</v>
      </c>
      <c r="G187">
        <v>9</v>
      </c>
      <c r="H187" t="s">
        <v>28</v>
      </c>
      <c r="I187" t="s">
        <v>31</v>
      </c>
      <c r="K187" s="7">
        <v>44697</v>
      </c>
      <c r="L187" t="s">
        <v>20</v>
      </c>
      <c r="Q187" s="7">
        <v>44697</v>
      </c>
      <c r="R187" s="7">
        <f>IF(EDATE(May[[#This Row],[Closed Date]],1)=31,"",EDATE(May[[#This Row],[Closed Date]],1))</f>
        <v>44728</v>
      </c>
      <c r="S187" t="s">
        <v>20</v>
      </c>
    </row>
    <row r="188" spans="1:19" x14ac:dyDescent="0.25">
      <c r="A188" t="s">
        <v>238</v>
      </c>
      <c r="B188" s="6">
        <v>75224</v>
      </c>
      <c r="E188" t="s">
        <v>317</v>
      </c>
      <c r="F188" t="s">
        <v>22</v>
      </c>
      <c r="G188">
        <v>1</v>
      </c>
      <c r="H188" t="s">
        <v>28</v>
      </c>
      <c r="I188" t="s">
        <v>31</v>
      </c>
      <c r="K188" s="7">
        <v>44697</v>
      </c>
      <c r="L188" t="s">
        <v>20</v>
      </c>
      <c r="Q188" s="7">
        <v>44697</v>
      </c>
      <c r="R188" s="7">
        <f>IF(EDATE(May[[#This Row],[Closed Date]],1)=31,"",EDATE(May[[#This Row],[Closed Date]],1))</f>
        <v>44728</v>
      </c>
      <c r="S188" t="s">
        <v>20</v>
      </c>
    </row>
    <row r="189" spans="1:19" x14ac:dyDescent="0.25">
      <c r="A189" t="s">
        <v>127</v>
      </c>
      <c r="B189" s="6">
        <v>75240</v>
      </c>
      <c r="E189" t="s">
        <v>295</v>
      </c>
      <c r="F189" t="s">
        <v>22</v>
      </c>
      <c r="G189">
        <v>4</v>
      </c>
      <c r="H189" t="s">
        <v>32</v>
      </c>
      <c r="I189" t="s">
        <v>34</v>
      </c>
      <c r="K189" s="7">
        <v>44697</v>
      </c>
      <c r="L189" t="s">
        <v>20</v>
      </c>
      <c r="Q189" s="7">
        <v>44703</v>
      </c>
      <c r="R189" s="7">
        <f>IF(EDATE(May[[#This Row],[Closed Date]],1)=31,"",EDATE(May[[#This Row],[Closed Date]],1))</f>
        <v>44734</v>
      </c>
      <c r="S189" t="s">
        <v>20</v>
      </c>
    </row>
    <row r="190" spans="1:19" x14ac:dyDescent="0.25">
      <c r="A190" s="13" t="s">
        <v>245</v>
      </c>
      <c r="B190" s="6">
        <v>75241</v>
      </c>
      <c r="E190" t="s">
        <v>319</v>
      </c>
      <c r="F190" t="s">
        <v>23</v>
      </c>
      <c r="G190">
        <v>4</v>
      </c>
      <c r="H190" t="s">
        <v>28</v>
      </c>
      <c r="I190" t="s">
        <v>33</v>
      </c>
      <c r="J190" t="s">
        <v>39</v>
      </c>
      <c r="K190" s="7">
        <v>44698</v>
      </c>
      <c r="L190" t="s">
        <v>21</v>
      </c>
      <c r="M190">
        <v>22</v>
      </c>
      <c r="R190" s="7" t="str">
        <f>IF(EDATE(May[[#This Row],[Closed Date]],1)=31,"",EDATE(May[[#This Row],[Closed Date]],1))</f>
        <v/>
      </c>
    </row>
    <row r="191" spans="1:19" x14ac:dyDescent="0.25">
      <c r="A191" s="13" t="s">
        <v>129</v>
      </c>
      <c r="B191" s="6">
        <v>75223</v>
      </c>
      <c r="E191" t="s">
        <v>281</v>
      </c>
      <c r="F191" t="s">
        <v>22</v>
      </c>
      <c r="G191">
        <v>2</v>
      </c>
      <c r="H191" t="s">
        <v>28</v>
      </c>
      <c r="I191" t="s">
        <v>33</v>
      </c>
      <c r="J191" t="s">
        <v>39</v>
      </c>
      <c r="K191" s="7">
        <v>44698</v>
      </c>
      <c r="L191" t="s">
        <v>20</v>
      </c>
      <c r="M191">
        <v>30</v>
      </c>
      <c r="N191" t="s">
        <v>46</v>
      </c>
      <c r="O191">
        <v>22</v>
      </c>
      <c r="P191">
        <v>500</v>
      </c>
      <c r="Q191" s="7">
        <v>44704</v>
      </c>
      <c r="R191" s="7">
        <f>IF(EDATE(May[[#This Row],[Closed Date]],1)=31,"",EDATE(May[[#This Row],[Closed Date]],1))</f>
        <v>44735</v>
      </c>
      <c r="S191" t="s">
        <v>20</v>
      </c>
    </row>
    <row r="192" spans="1:19" x14ac:dyDescent="0.25">
      <c r="A192" t="s">
        <v>128</v>
      </c>
      <c r="B192" s="6">
        <v>75212</v>
      </c>
      <c r="E192" t="s">
        <v>284</v>
      </c>
      <c r="F192" t="s">
        <v>22</v>
      </c>
      <c r="G192">
        <v>9</v>
      </c>
      <c r="H192" t="s">
        <v>28</v>
      </c>
      <c r="I192" t="s">
        <v>33</v>
      </c>
      <c r="J192" t="s">
        <v>40</v>
      </c>
      <c r="K192" s="7">
        <v>44698</v>
      </c>
      <c r="L192" t="s">
        <v>20</v>
      </c>
      <c r="M192">
        <v>28</v>
      </c>
      <c r="N192" t="s">
        <v>46</v>
      </c>
      <c r="O192">
        <v>19</v>
      </c>
      <c r="P192">
        <v>400</v>
      </c>
      <c r="Q192" s="7">
        <v>44703</v>
      </c>
      <c r="R192" s="7">
        <f>IF(EDATE(May[[#This Row],[Closed Date]],1)=31,"",EDATE(May[[#This Row],[Closed Date]],1))</f>
        <v>44734</v>
      </c>
      <c r="S192" t="s">
        <v>20</v>
      </c>
    </row>
    <row r="193" spans="1:19" x14ac:dyDescent="0.25">
      <c r="A193" t="s">
        <v>233</v>
      </c>
      <c r="B193" s="6">
        <v>75249</v>
      </c>
      <c r="E193" t="s">
        <v>283</v>
      </c>
      <c r="F193" t="s">
        <v>23</v>
      </c>
      <c r="G193">
        <v>3</v>
      </c>
      <c r="H193" t="s">
        <v>32</v>
      </c>
      <c r="I193" t="s">
        <v>31</v>
      </c>
      <c r="J193" t="s">
        <v>40</v>
      </c>
      <c r="K193" s="7">
        <v>44698</v>
      </c>
      <c r="L193" t="s">
        <v>20</v>
      </c>
      <c r="Q193" s="7">
        <v>44698</v>
      </c>
      <c r="R193" s="7">
        <f>IF(EDATE(May[[#This Row],[Closed Date]],1)=31,"",EDATE(May[[#This Row],[Closed Date]],1))</f>
        <v>44729</v>
      </c>
      <c r="S193" t="s">
        <v>20</v>
      </c>
    </row>
    <row r="194" spans="1:19" x14ac:dyDescent="0.25">
      <c r="A194" t="s">
        <v>130</v>
      </c>
      <c r="B194" s="6">
        <v>75244</v>
      </c>
      <c r="E194" t="s">
        <v>286</v>
      </c>
      <c r="F194" t="s">
        <v>23</v>
      </c>
      <c r="G194">
        <v>3</v>
      </c>
      <c r="H194" t="s">
        <v>29</v>
      </c>
      <c r="I194" t="s">
        <v>34</v>
      </c>
      <c r="J194" t="s">
        <v>44</v>
      </c>
      <c r="K194" s="7">
        <v>44698</v>
      </c>
      <c r="L194" t="s">
        <v>20</v>
      </c>
      <c r="N194" t="s">
        <v>49</v>
      </c>
      <c r="Q194" s="7">
        <v>44703</v>
      </c>
      <c r="R194" s="7">
        <f>IF(EDATE(May[[#This Row],[Closed Date]],1)=31,"",EDATE(May[[#This Row],[Closed Date]],1))</f>
        <v>44734</v>
      </c>
      <c r="S194" t="s">
        <v>20</v>
      </c>
    </row>
    <row r="195" spans="1:19" x14ac:dyDescent="0.25">
      <c r="A195" t="s">
        <v>208</v>
      </c>
      <c r="B195" s="6">
        <v>75240</v>
      </c>
      <c r="E195" t="s">
        <v>273</v>
      </c>
      <c r="F195" t="s">
        <v>23</v>
      </c>
      <c r="G195">
        <v>7</v>
      </c>
      <c r="H195" t="s">
        <v>28</v>
      </c>
      <c r="I195" t="s">
        <v>31</v>
      </c>
      <c r="J195" t="s">
        <v>36</v>
      </c>
      <c r="K195" s="7">
        <v>44698</v>
      </c>
      <c r="L195" t="s">
        <v>20</v>
      </c>
      <c r="Q195" s="7">
        <v>44698</v>
      </c>
      <c r="R195" s="7">
        <f>IF(EDATE(May[[#This Row],[Closed Date]],1)=31,"",EDATE(May[[#This Row],[Closed Date]],1))</f>
        <v>44729</v>
      </c>
      <c r="S195" t="s">
        <v>20</v>
      </c>
    </row>
    <row r="196" spans="1:19" x14ac:dyDescent="0.25">
      <c r="A196" s="13" t="s">
        <v>230</v>
      </c>
      <c r="B196" s="6">
        <v>75287</v>
      </c>
      <c r="E196" t="s">
        <v>294</v>
      </c>
      <c r="F196" t="s">
        <v>23</v>
      </c>
      <c r="G196">
        <v>6</v>
      </c>
      <c r="H196" t="s">
        <v>32</v>
      </c>
      <c r="I196" t="s">
        <v>33</v>
      </c>
      <c r="K196" s="7">
        <v>44698</v>
      </c>
      <c r="L196" t="s">
        <v>21</v>
      </c>
      <c r="M196">
        <v>21</v>
      </c>
      <c r="R196" s="7" t="str">
        <f>IF(EDATE(May[[#This Row],[Closed Date]],1)=31,"",EDATE(May[[#This Row],[Closed Date]],1))</f>
        <v/>
      </c>
    </row>
    <row r="197" spans="1:19" x14ac:dyDescent="0.25">
      <c r="A197" s="13" t="s">
        <v>185</v>
      </c>
      <c r="B197" s="6">
        <v>75223</v>
      </c>
      <c r="E197" t="s">
        <v>276</v>
      </c>
      <c r="F197" t="s">
        <v>22</v>
      </c>
      <c r="G197">
        <v>6</v>
      </c>
      <c r="H197" t="s">
        <v>30</v>
      </c>
      <c r="I197" t="s">
        <v>35</v>
      </c>
      <c r="K197" s="7">
        <v>44698</v>
      </c>
      <c r="L197" t="s">
        <v>21</v>
      </c>
      <c r="M197">
        <v>24</v>
      </c>
      <c r="R197" s="7" t="str">
        <f>IF(EDATE(May[[#This Row],[Closed Date]],1)=31,"",EDATE(May[[#This Row],[Closed Date]],1))</f>
        <v/>
      </c>
    </row>
    <row r="198" spans="1:19" x14ac:dyDescent="0.25">
      <c r="A198" t="s">
        <v>203</v>
      </c>
      <c r="B198" s="6">
        <v>75208</v>
      </c>
      <c r="E198" t="s">
        <v>315</v>
      </c>
      <c r="F198" t="s">
        <v>23</v>
      </c>
      <c r="G198">
        <v>1</v>
      </c>
      <c r="H198" t="s">
        <v>29</v>
      </c>
      <c r="I198" t="s">
        <v>31</v>
      </c>
      <c r="K198" s="7">
        <v>44698</v>
      </c>
      <c r="L198" t="s">
        <v>20</v>
      </c>
      <c r="Q198" s="7">
        <v>44698</v>
      </c>
      <c r="R198" s="7">
        <f>IF(EDATE(May[[#This Row],[Closed Date]],1)=31,"",EDATE(May[[#This Row],[Closed Date]],1))</f>
        <v>44729</v>
      </c>
      <c r="S198" t="s">
        <v>20</v>
      </c>
    </row>
    <row r="199" spans="1:19" x14ac:dyDescent="0.25">
      <c r="A199" t="s">
        <v>136</v>
      </c>
      <c r="B199" s="6">
        <v>75215</v>
      </c>
      <c r="E199" t="s">
        <v>304</v>
      </c>
      <c r="F199" t="s">
        <v>22</v>
      </c>
      <c r="G199">
        <v>1</v>
      </c>
      <c r="H199" t="s">
        <v>30</v>
      </c>
      <c r="I199" t="s">
        <v>31</v>
      </c>
      <c r="K199" s="7">
        <v>44698</v>
      </c>
      <c r="L199" t="s">
        <v>20</v>
      </c>
      <c r="Q199" s="7">
        <v>44698</v>
      </c>
      <c r="R199" s="7">
        <f>IF(EDATE(May[[#This Row],[Closed Date]],1)=31,"",EDATE(May[[#This Row],[Closed Date]],1))</f>
        <v>44729</v>
      </c>
      <c r="S199" t="s">
        <v>20</v>
      </c>
    </row>
    <row r="200" spans="1:19" x14ac:dyDescent="0.25">
      <c r="A200" t="s">
        <v>140</v>
      </c>
      <c r="B200" s="6">
        <v>75203</v>
      </c>
      <c r="E200" t="s">
        <v>306</v>
      </c>
      <c r="F200" t="s">
        <v>22</v>
      </c>
      <c r="G200">
        <v>2</v>
      </c>
      <c r="H200" t="s">
        <v>28</v>
      </c>
      <c r="I200" t="s">
        <v>31</v>
      </c>
      <c r="K200" s="7">
        <v>44698</v>
      </c>
      <c r="L200" t="s">
        <v>20</v>
      </c>
      <c r="Q200" s="7">
        <v>44698</v>
      </c>
      <c r="R200" s="7">
        <f>IF(EDATE(May[[#This Row],[Closed Date]],1)=31,"",EDATE(May[[#This Row],[Closed Date]],1))</f>
        <v>44729</v>
      </c>
      <c r="S200" t="s">
        <v>20</v>
      </c>
    </row>
    <row r="201" spans="1:19" x14ac:dyDescent="0.25">
      <c r="A201" t="s">
        <v>103</v>
      </c>
      <c r="B201" s="6">
        <v>75218</v>
      </c>
      <c r="E201" t="s">
        <v>289</v>
      </c>
      <c r="F201" t="s">
        <v>22</v>
      </c>
      <c r="G201">
        <v>11</v>
      </c>
      <c r="H201" t="s">
        <v>30</v>
      </c>
      <c r="I201" t="s">
        <v>31</v>
      </c>
      <c r="K201" s="7">
        <v>44698</v>
      </c>
      <c r="L201" t="s">
        <v>20</v>
      </c>
      <c r="Q201" s="7">
        <v>44698</v>
      </c>
      <c r="R201" s="7">
        <f>IF(EDATE(May[[#This Row],[Closed Date]],1)=31,"",EDATE(May[[#This Row],[Closed Date]],1))</f>
        <v>44729</v>
      </c>
      <c r="S201" t="s">
        <v>20</v>
      </c>
    </row>
    <row r="202" spans="1:19" x14ac:dyDescent="0.25">
      <c r="A202" s="13" t="s">
        <v>134</v>
      </c>
      <c r="B202" s="6">
        <v>75244</v>
      </c>
      <c r="E202" t="s">
        <v>282</v>
      </c>
      <c r="F202" t="s">
        <v>23</v>
      </c>
      <c r="G202">
        <v>3</v>
      </c>
      <c r="H202" t="s">
        <v>28</v>
      </c>
      <c r="I202" t="s">
        <v>53</v>
      </c>
      <c r="J202" t="s">
        <v>39</v>
      </c>
      <c r="K202" s="7">
        <v>44699</v>
      </c>
      <c r="L202" t="s">
        <v>20</v>
      </c>
      <c r="M202">
        <v>32</v>
      </c>
      <c r="N202" t="s">
        <v>54</v>
      </c>
      <c r="O202">
        <v>54</v>
      </c>
      <c r="P202">
        <v>30</v>
      </c>
      <c r="Q202" s="7">
        <v>44705</v>
      </c>
      <c r="R202" s="7">
        <f>IF(EDATE(May[[#This Row],[Closed Date]],1)=31,"",EDATE(May[[#This Row],[Closed Date]],1))</f>
        <v>44736</v>
      </c>
      <c r="S202" t="s">
        <v>20</v>
      </c>
    </row>
    <row r="203" spans="1:19" x14ac:dyDescent="0.25">
      <c r="A203" s="13" t="s">
        <v>84</v>
      </c>
      <c r="B203" s="6">
        <v>75201</v>
      </c>
      <c r="E203" t="s">
        <v>295</v>
      </c>
      <c r="F203" t="s">
        <v>22</v>
      </c>
      <c r="G203">
        <v>7</v>
      </c>
      <c r="H203" t="s">
        <v>28</v>
      </c>
      <c r="I203" t="s">
        <v>33</v>
      </c>
      <c r="J203" t="s">
        <v>40</v>
      </c>
      <c r="K203" s="7">
        <v>44699</v>
      </c>
      <c r="L203" t="s">
        <v>21</v>
      </c>
      <c r="M203">
        <v>23</v>
      </c>
      <c r="R203" s="7" t="str">
        <f>IF(EDATE(May[[#This Row],[Closed Date]],1)=31,"",EDATE(May[[#This Row],[Closed Date]],1))</f>
        <v/>
      </c>
    </row>
    <row r="204" spans="1:19" x14ac:dyDescent="0.25">
      <c r="A204" t="s">
        <v>131</v>
      </c>
      <c r="B204" s="6">
        <v>75211</v>
      </c>
      <c r="E204" t="s">
        <v>287</v>
      </c>
      <c r="F204" t="s">
        <v>23</v>
      </c>
      <c r="G204">
        <v>4</v>
      </c>
      <c r="H204" t="s">
        <v>28</v>
      </c>
      <c r="I204" t="s">
        <v>33</v>
      </c>
      <c r="J204" t="s">
        <v>40</v>
      </c>
      <c r="K204" s="7">
        <v>44699</v>
      </c>
      <c r="L204" t="s">
        <v>20</v>
      </c>
      <c r="M204">
        <v>35</v>
      </c>
      <c r="N204" t="s">
        <v>320</v>
      </c>
      <c r="O204">
        <v>21</v>
      </c>
      <c r="P204">
        <v>400</v>
      </c>
      <c r="Q204" s="7">
        <v>44706</v>
      </c>
      <c r="R204" s="7">
        <f>IF(EDATE(May[[#This Row],[Closed Date]],1)=31,"",EDATE(May[[#This Row],[Closed Date]],1))</f>
        <v>44737</v>
      </c>
      <c r="S204" t="s">
        <v>20</v>
      </c>
    </row>
    <row r="205" spans="1:19" x14ac:dyDescent="0.25">
      <c r="A205" t="s">
        <v>172</v>
      </c>
      <c r="B205" s="6">
        <v>75236</v>
      </c>
      <c r="E205" t="s">
        <v>302</v>
      </c>
      <c r="F205" t="s">
        <v>22</v>
      </c>
      <c r="G205">
        <v>2</v>
      </c>
      <c r="H205" t="s">
        <v>28</v>
      </c>
      <c r="I205" t="s">
        <v>31</v>
      </c>
      <c r="J205" t="s">
        <v>40</v>
      </c>
      <c r="K205" s="7">
        <v>44699</v>
      </c>
      <c r="L205" t="s">
        <v>20</v>
      </c>
      <c r="Q205" s="7">
        <v>44699</v>
      </c>
      <c r="R205" s="7">
        <f>IF(EDATE(May[[#This Row],[Closed Date]],1)=31,"",EDATE(May[[#This Row],[Closed Date]],1))</f>
        <v>44730</v>
      </c>
      <c r="S205" t="s">
        <v>20</v>
      </c>
    </row>
    <row r="206" spans="1:19" x14ac:dyDescent="0.25">
      <c r="A206" s="13" t="s">
        <v>188</v>
      </c>
      <c r="B206" s="6">
        <v>75201</v>
      </c>
      <c r="E206" t="s">
        <v>297</v>
      </c>
      <c r="F206" t="s">
        <v>22</v>
      </c>
      <c r="G206">
        <v>7</v>
      </c>
      <c r="H206" t="s">
        <v>28</v>
      </c>
      <c r="I206" t="s">
        <v>33</v>
      </c>
      <c r="J206" t="s">
        <v>38</v>
      </c>
      <c r="K206" s="7">
        <v>44699</v>
      </c>
      <c r="L206" t="s">
        <v>21</v>
      </c>
      <c r="M206">
        <v>18</v>
      </c>
      <c r="R206" s="7" t="str">
        <f>IF(EDATE(May[[#This Row],[Closed Date]],1)=31,"",EDATE(May[[#This Row],[Closed Date]],1))</f>
        <v/>
      </c>
    </row>
    <row r="207" spans="1:19" x14ac:dyDescent="0.25">
      <c r="A207" s="13" t="s">
        <v>222</v>
      </c>
      <c r="B207" s="6">
        <v>75203</v>
      </c>
      <c r="E207" t="s">
        <v>298</v>
      </c>
      <c r="F207" t="s">
        <v>22</v>
      </c>
      <c r="G207">
        <v>1</v>
      </c>
      <c r="H207" t="s">
        <v>30</v>
      </c>
      <c r="I207" t="s">
        <v>34</v>
      </c>
      <c r="K207" s="7">
        <v>44699</v>
      </c>
      <c r="L207" t="s">
        <v>21</v>
      </c>
      <c r="R207" s="7" t="str">
        <f>IF(EDATE(May[[#This Row],[Closed Date]],1)=31,"",EDATE(May[[#This Row],[Closed Date]],1))</f>
        <v/>
      </c>
    </row>
    <row r="208" spans="1:19" x14ac:dyDescent="0.25">
      <c r="A208" t="s">
        <v>200</v>
      </c>
      <c r="B208" s="6">
        <v>75215</v>
      </c>
      <c r="E208" t="s">
        <v>318</v>
      </c>
      <c r="F208" t="s">
        <v>23</v>
      </c>
      <c r="G208">
        <v>4</v>
      </c>
      <c r="H208" t="s">
        <v>30</v>
      </c>
      <c r="I208" t="s">
        <v>31</v>
      </c>
      <c r="K208" s="7">
        <v>44699</v>
      </c>
      <c r="L208" t="s">
        <v>20</v>
      </c>
      <c r="Q208" s="7">
        <v>44699</v>
      </c>
      <c r="R208" s="7">
        <f>IF(EDATE(May[[#This Row],[Closed Date]],1)=31,"",EDATE(May[[#This Row],[Closed Date]],1))</f>
        <v>44730</v>
      </c>
      <c r="S208" t="s">
        <v>20</v>
      </c>
    </row>
    <row r="209" spans="1:19" x14ac:dyDescent="0.25">
      <c r="A209" t="s">
        <v>85</v>
      </c>
      <c r="B209" s="6">
        <v>75240</v>
      </c>
      <c r="E209" t="s">
        <v>313</v>
      </c>
      <c r="F209" t="s">
        <v>23</v>
      </c>
      <c r="G209">
        <v>3</v>
      </c>
      <c r="H209" t="s">
        <v>30</v>
      </c>
      <c r="I209" t="s">
        <v>31</v>
      </c>
      <c r="K209" s="7">
        <v>44699</v>
      </c>
      <c r="L209" t="s">
        <v>20</v>
      </c>
      <c r="Q209" s="7">
        <v>44699</v>
      </c>
      <c r="R209" s="7">
        <f>IF(EDATE(May[[#This Row],[Closed Date]],1)=31,"",EDATE(May[[#This Row],[Closed Date]],1))</f>
        <v>44730</v>
      </c>
      <c r="S209" t="s">
        <v>21</v>
      </c>
    </row>
    <row r="210" spans="1:19" x14ac:dyDescent="0.25">
      <c r="A210" t="s">
        <v>136</v>
      </c>
      <c r="B210" s="6">
        <v>75249</v>
      </c>
      <c r="E210" t="s">
        <v>294</v>
      </c>
      <c r="F210" t="s">
        <v>23</v>
      </c>
      <c r="G210">
        <v>0.25</v>
      </c>
      <c r="H210" t="s">
        <v>28</v>
      </c>
      <c r="I210" t="s">
        <v>33</v>
      </c>
      <c r="J210" t="s">
        <v>42</v>
      </c>
      <c r="K210" s="7">
        <v>44700</v>
      </c>
      <c r="L210" t="s">
        <v>20</v>
      </c>
      <c r="M210">
        <v>28</v>
      </c>
      <c r="N210" t="s">
        <v>56</v>
      </c>
      <c r="O210">
        <v>23</v>
      </c>
      <c r="P210">
        <v>250</v>
      </c>
      <c r="Q210" s="7">
        <v>44710</v>
      </c>
      <c r="R210" s="7">
        <f>IF(EDATE(May[[#This Row],[Closed Date]],1)=31,"",EDATE(May[[#This Row],[Closed Date]],1))</f>
        <v>44741</v>
      </c>
      <c r="S210" t="s">
        <v>20</v>
      </c>
    </row>
    <row r="211" spans="1:19" x14ac:dyDescent="0.25">
      <c r="A211" s="13" t="s">
        <v>59</v>
      </c>
      <c r="B211" s="6">
        <v>75220</v>
      </c>
      <c r="E211" t="s">
        <v>278</v>
      </c>
      <c r="F211" t="s">
        <v>23</v>
      </c>
      <c r="G211">
        <v>1</v>
      </c>
      <c r="H211" t="s">
        <v>28</v>
      </c>
      <c r="I211" t="s">
        <v>33</v>
      </c>
      <c r="J211" t="s">
        <v>39</v>
      </c>
      <c r="K211" s="7">
        <v>44700</v>
      </c>
      <c r="L211" t="s">
        <v>21</v>
      </c>
      <c r="M211">
        <v>18</v>
      </c>
      <c r="R211" s="7" t="str">
        <f>IF(EDATE(May[[#This Row],[Closed Date]],1)=31,"",EDATE(May[[#This Row],[Closed Date]],1))</f>
        <v/>
      </c>
    </row>
    <row r="212" spans="1:19" x14ac:dyDescent="0.25">
      <c r="A212" t="s">
        <v>89</v>
      </c>
      <c r="B212" s="6">
        <v>75206</v>
      </c>
      <c r="E212" t="s">
        <v>294</v>
      </c>
      <c r="F212" t="s">
        <v>23</v>
      </c>
      <c r="G212">
        <v>5</v>
      </c>
      <c r="H212" t="s">
        <v>28</v>
      </c>
      <c r="I212" t="s">
        <v>31</v>
      </c>
      <c r="J212" t="s">
        <v>40</v>
      </c>
      <c r="K212" s="7">
        <v>44700</v>
      </c>
      <c r="L212" t="s">
        <v>20</v>
      </c>
      <c r="Q212" s="7">
        <v>44700</v>
      </c>
      <c r="R212" s="7">
        <f>IF(EDATE(May[[#This Row],[Closed Date]],1)=31,"",EDATE(May[[#This Row],[Closed Date]],1))</f>
        <v>44731</v>
      </c>
      <c r="S212" t="s">
        <v>20</v>
      </c>
    </row>
    <row r="213" spans="1:19" x14ac:dyDescent="0.25">
      <c r="A213" s="13" t="s">
        <v>196</v>
      </c>
      <c r="B213" s="6">
        <v>75216</v>
      </c>
      <c r="E213" t="s">
        <v>314</v>
      </c>
      <c r="F213" t="s">
        <v>22</v>
      </c>
      <c r="G213">
        <v>3</v>
      </c>
      <c r="H213" t="s">
        <v>29</v>
      </c>
      <c r="I213" t="s">
        <v>33</v>
      </c>
      <c r="J213" t="s">
        <v>44</v>
      </c>
      <c r="K213" s="7">
        <v>44700</v>
      </c>
      <c r="L213" t="s">
        <v>21</v>
      </c>
      <c r="M213">
        <v>25</v>
      </c>
      <c r="R213" s="7" t="str">
        <f>IF(EDATE(May[[#This Row],[Closed Date]],1)=31,"",EDATE(May[[#This Row],[Closed Date]],1))</f>
        <v/>
      </c>
    </row>
    <row r="214" spans="1:19" x14ac:dyDescent="0.25">
      <c r="A214" t="s">
        <v>164</v>
      </c>
      <c r="B214" s="6">
        <v>75203</v>
      </c>
      <c r="E214" t="s">
        <v>280</v>
      </c>
      <c r="F214" t="s">
        <v>23</v>
      </c>
      <c r="G214">
        <v>1</v>
      </c>
      <c r="H214" t="s">
        <v>29</v>
      </c>
      <c r="I214" t="s">
        <v>31</v>
      </c>
      <c r="J214" t="s">
        <v>43</v>
      </c>
      <c r="K214" s="7">
        <v>44700</v>
      </c>
      <c r="L214" t="s">
        <v>20</v>
      </c>
      <c r="Q214" s="7">
        <v>44700</v>
      </c>
      <c r="R214" s="7">
        <f>IF(EDATE(May[[#This Row],[Closed Date]],1)=31,"",EDATE(May[[#This Row],[Closed Date]],1))</f>
        <v>44731</v>
      </c>
      <c r="S214" t="s">
        <v>20</v>
      </c>
    </row>
    <row r="215" spans="1:19" x14ac:dyDescent="0.25">
      <c r="A215" t="s">
        <v>135</v>
      </c>
      <c r="B215" s="6">
        <v>75224</v>
      </c>
      <c r="E215" t="s">
        <v>289</v>
      </c>
      <c r="F215" t="s">
        <v>23</v>
      </c>
      <c r="G215">
        <v>5</v>
      </c>
      <c r="H215" t="s">
        <v>28</v>
      </c>
      <c r="I215" t="s">
        <v>53</v>
      </c>
      <c r="J215" t="s">
        <v>36</v>
      </c>
      <c r="K215" s="7">
        <v>44700</v>
      </c>
      <c r="L215" t="s">
        <v>20</v>
      </c>
      <c r="M215">
        <v>35</v>
      </c>
      <c r="N215" t="s">
        <v>54</v>
      </c>
      <c r="O215">
        <v>42</v>
      </c>
      <c r="P215">
        <v>40</v>
      </c>
      <c r="Q215" s="7">
        <v>44707</v>
      </c>
      <c r="R215" s="7">
        <f>IF(EDATE(May[[#This Row],[Closed Date]],1)=31,"",EDATE(May[[#This Row],[Closed Date]],1))</f>
        <v>44738</v>
      </c>
      <c r="S215" t="s">
        <v>20</v>
      </c>
    </row>
    <row r="216" spans="1:19" x14ac:dyDescent="0.25">
      <c r="A216" s="13" t="s">
        <v>137</v>
      </c>
      <c r="B216" s="6">
        <v>75249</v>
      </c>
      <c r="E216" t="s">
        <v>280</v>
      </c>
      <c r="F216" t="s">
        <v>22</v>
      </c>
      <c r="G216">
        <v>5</v>
      </c>
      <c r="H216" t="s">
        <v>28</v>
      </c>
      <c r="I216" t="s">
        <v>31</v>
      </c>
      <c r="J216" t="s">
        <v>38</v>
      </c>
      <c r="K216" s="7">
        <v>44700</v>
      </c>
      <c r="L216" t="s">
        <v>20</v>
      </c>
      <c r="Q216" s="7">
        <v>44700</v>
      </c>
      <c r="R216" s="7">
        <f>IF(EDATE(May[[#This Row],[Closed Date]],1)=31,"",EDATE(May[[#This Row],[Closed Date]],1))</f>
        <v>44731</v>
      </c>
      <c r="S216" t="s">
        <v>20</v>
      </c>
    </row>
    <row r="217" spans="1:19" x14ac:dyDescent="0.25">
      <c r="A217" t="s">
        <v>141</v>
      </c>
      <c r="B217" s="6">
        <v>75220</v>
      </c>
      <c r="E217" t="s">
        <v>287</v>
      </c>
      <c r="F217" t="s">
        <v>22</v>
      </c>
      <c r="G217">
        <v>4</v>
      </c>
      <c r="H217" t="s">
        <v>32</v>
      </c>
      <c r="I217" t="s">
        <v>31</v>
      </c>
      <c r="J217" t="s">
        <v>38</v>
      </c>
      <c r="K217" s="7">
        <v>44700</v>
      </c>
      <c r="L217" t="s">
        <v>20</v>
      </c>
      <c r="Q217" s="7">
        <v>44700</v>
      </c>
      <c r="R217" s="7">
        <f>IF(EDATE(May[[#This Row],[Closed Date]],1)=31,"",EDATE(May[[#This Row],[Closed Date]],1))</f>
        <v>44731</v>
      </c>
      <c r="S217" t="s">
        <v>20</v>
      </c>
    </row>
    <row r="218" spans="1:19" x14ac:dyDescent="0.25">
      <c r="A218" t="s">
        <v>173</v>
      </c>
      <c r="B218" s="6">
        <v>75249</v>
      </c>
      <c r="E218" t="s">
        <v>309</v>
      </c>
      <c r="F218" t="s">
        <v>22</v>
      </c>
      <c r="G218">
        <v>11</v>
      </c>
      <c r="H218" t="s">
        <v>28</v>
      </c>
      <c r="I218" t="s">
        <v>31</v>
      </c>
      <c r="J218" t="s">
        <v>38</v>
      </c>
      <c r="K218" s="7">
        <v>44700</v>
      </c>
      <c r="L218" t="s">
        <v>20</v>
      </c>
      <c r="Q218" s="7">
        <v>44700</v>
      </c>
      <c r="R218" s="7">
        <f>IF(EDATE(May[[#This Row],[Closed Date]],1)=31,"",EDATE(May[[#This Row],[Closed Date]],1))</f>
        <v>44731</v>
      </c>
      <c r="S218" t="s">
        <v>20</v>
      </c>
    </row>
    <row r="219" spans="1:19" x14ac:dyDescent="0.25">
      <c r="A219" s="13" t="s">
        <v>114</v>
      </c>
      <c r="B219" s="6">
        <v>75249</v>
      </c>
      <c r="E219" t="s">
        <v>315</v>
      </c>
      <c r="F219" t="s">
        <v>23</v>
      </c>
      <c r="G219">
        <v>3</v>
      </c>
      <c r="H219" t="s">
        <v>32</v>
      </c>
      <c r="I219" t="s">
        <v>33</v>
      </c>
      <c r="K219" s="7">
        <v>44700</v>
      </c>
      <c r="L219" t="s">
        <v>21</v>
      </c>
      <c r="M219">
        <v>13</v>
      </c>
      <c r="R219" s="7" t="str">
        <f>IF(EDATE(May[[#This Row],[Closed Date]],1)=31,"",EDATE(May[[#This Row],[Closed Date]],1))</f>
        <v/>
      </c>
    </row>
    <row r="220" spans="1:19" x14ac:dyDescent="0.25">
      <c r="A220" t="s">
        <v>211</v>
      </c>
      <c r="B220" s="6">
        <v>75235</v>
      </c>
      <c r="E220" t="s">
        <v>284</v>
      </c>
      <c r="F220" t="s">
        <v>22</v>
      </c>
      <c r="G220">
        <v>12</v>
      </c>
      <c r="H220" t="s">
        <v>28</v>
      </c>
      <c r="I220" t="s">
        <v>31</v>
      </c>
      <c r="K220" s="7">
        <v>44700</v>
      </c>
      <c r="L220" t="s">
        <v>20</v>
      </c>
      <c r="Q220" s="7">
        <v>44700</v>
      </c>
      <c r="R220" s="7">
        <f>IF(EDATE(May[[#This Row],[Closed Date]],1)=31,"",EDATE(May[[#This Row],[Closed Date]],1))</f>
        <v>44731</v>
      </c>
      <c r="S220" t="s">
        <v>20</v>
      </c>
    </row>
    <row r="221" spans="1:19" x14ac:dyDescent="0.25">
      <c r="A221" t="s">
        <v>93</v>
      </c>
      <c r="B221" s="6">
        <v>75201</v>
      </c>
      <c r="E221" t="s">
        <v>271</v>
      </c>
      <c r="F221" t="s">
        <v>22</v>
      </c>
      <c r="G221">
        <v>0.25</v>
      </c>
      <c r="H221" t="s">
        <v>28</v>
      </c>
      <c r="I221" t="s">
        <v>31</v>
      </c>
      <c r="K221" s="7">
        <v>44700</v>
      </c>
      <c r="L221" t="s">
        <v>20</v>
      </c>
      <c r="Q221" s="7">
        <v>44700</v>
      </c>
      <c r="R221" s="7">
        <f>IF(EDATE(May[[#This Row],[Closed Date]],1)=31,"",EDATE(May[[#This Row],[Closed Date]],1))</f>
        <v>44731</v>
      </c>
      <c r="S221" t="s">
        <v>20</v>
      </c>
    </row>
    <row r="222" spans="1:19" x14ac:dyDescent="0.25">
      <c r="A222" t="s">
        <v>65</v>
      </c>
      <c r="B222" s="6">
        <v>75231</v>
      </c>
      <c r="E222" t="s">
        <v>269</v>
      </c>
      <c r="F222" t="s">
        <v>22</v>
      </c>
      <c r="G222">
        <v>5</v>
      </c>
      <c r="H222" t="s">
        <v>28</v>
      </c>
      <c r="I222" t="s">
        <v>31</v>
      </c>
      <c r="J222" t="s">
        <v>41</v>
      </c>
      <c r="K222" s="7">
        <v>44701</v>
      </c>
      <c r="L222" t="s">
        <v>20</v>
      </c>
      <c r="Q222" s="7">
        <v>44701</v>
      </c>
      <c r="R222" s="7">
        <f>IF(EDATE(May[[#This Row],[Closed Date]],1)=31,"",EDATE(May[[#This Row],[Closed Date]],1))</f>
        <v>44732</v>
      </c>
      <c r="S222" t="s">
        <v>20</v>
      </c>
    </row>
    <row r="223" spans="1:19" x14ac:dyDescent="0.25">
      <c r="A223" s="13" t="s">
        <v>87</v>
      </c>
      <c r="B223" s="6">
        <v>75203</v>
      </c>
      <c r="E223" t="s">
        <v>271</v>
      </c>
      <c r="F223" t="s">
        <v>23</v>
      </c>
      <c r="G223">
        <v>15</v>
      </c>
      <c r="H223" t="s">
        <v>28</v>
      </c>
      <c r="I223" t="s">
        <v>33</v>
      </c>
      <c r="J223" t="s">
        <v>39</v>
      </c>
      <c r="K223" s="7">
        <v>44701</v>
      </c>
      <c r="L223" t="s">
        <v>21</v>
      </c>
      <c r="M223">
        <v>12</v>
      </c>
      <c r="R223" s="7" t="str">
        <f>IF(EDATE(May[[#This Row],[Closed Date]],1)=31,"",EDATE(May[[#This Row],[Closed Date]],1))</f>
        <v/>
      </c>
    </row>
    <row r="224" spans="1:19" x14ac:dyDescent="0.25">
      <c r="A224" t="s">
        <v>145</v>
      </c>
      <c r="B224" s="6">
        <v>75226</v>
      </c>
      <c r="E224" t="s">
        <v>272</v>
      </c>
      <c r="F224" t="s">
        <v>22</v>
      </c>
      <c r="G224">
        <v>2</v>
      </c>
      <c r="H224" t="s">
        <v>29</v>
      </c>
      <c r="I224" t="s">
        <v>33</v>
      </c>
      <c r="J224" t="s">
        <v>43</v>
      </c>
      <c r="K224" s="7">
        <v>44701</v>
      </c>
      <c r="L224" t="s">
        <v>20</v>
      </c>
      <c r="M224">
        <v>36</v>
      </c>
      <c r="O224" t="s">
        <v>322</v>
      </c>
      <c r="P224">
        <v>500</v>
      </c>
      <c r="Q224" s="7">
        <v>44706</v>
      </c>
      <c r="R224" s="7">
        <f>IF(EDATE(May[[#This Row],[Closed Date]],1)=31,"",EDATE(May[[#This Row],[Closed Date]],1))</f>
        <v>44737</v>
      </c>
      <c r="S224" t="s">
        <v>20</v>
      </c>
    </row>
    <row r="225" spans="1:19" x14ac:dyDescent="0.25">
      <c r="A225" t="s">
        <v>210</v>
      </c>
      <c r="B225" s="6">
        <v>75287</v>
      </c>
      <c r="E225" t="s">
        <v>58</v>
      </c>
      <c r="F225" t="s">
        <v>23</v>
      </c>
      <c r="G225">
        <v>1</v>
      </c>
      <c r="H225" t="s">
        <v>28</v>
      </c>
      <c r="I225" t="s">
        <v>31</v>
      </c>
      <c r="J225" t="s">
        <v>43</v>
      </c>
      <c r="K225" s="7">
        <v>44701</v>
      </c>
      <c r="L225" t="s">
        <v>20</v>
      </c>
      <c r="Q225" s="7">
        <v>44701</v>
      </c>
      <c r="R225" s="7">
        <f>IF(EDATE(May[[#This Row],[Closed Date]],1)=31,"",EDATE(May[[#This Row],[Closed Date]],1))</f>
        <v>44732</v>
      </c>
      <c r="S225" t="s">
        <v>20</v>
      </c>
    </row>
    <row r="226" spans="1:19" x14ac:dyDescent="0.25">
      <c r="A226" t="s">
        <v>175</v>
      </c>
      <c r="B226" s="6">
        <v>75220</v>
      </c>
      <c r="E226" t="s">
        <v>297</v>
      </c>
      <c r="F226" t="s">
        <v>23</v>
      </c>
      <c r="G226">
        <v>2</v>
      </c>
      <c r="H226" t="s">
        <v>28</v>
      </c>
      <c r="I226" t="s">
        <v>31</v>
      </c>
      <c r="J226" t="s">
        <v>36</v>
      </c>
      <c r="K226" s="7">
        <v>44701</v>
      </c>
      <c r="L226" t="s">
        <v>20</v>
      </c>
      <c r="Q226" s="7">
        <v>44701</v>
      </c>
      <c r="R226" s="7">
        <f>IF(EDATE(May[[#This Row],[Closed Date]],1)=31,"",EDATE(May[[#This Row],[Closed Date]],1))</f>
        <v>44732</v>
      </c>
      <c r="S226" t="s">
        <v>20</v>
      </c>
    </row>
    <row r="227" spans="1:19" x14ac:dyDescent="0.25">
      <c r="A227" s="13" t="s">
        <v>128</v>
      </c>
      <c r="B227" s="6">
        <v>75229</v>
      </c>
      <c r="E227" t="s">
        <v>308</v>
      </c>
      <c r="F227" t="s">
        <v>23</v>
      </c>
      <c r="G227">
        <v>1</v>
      </c>
      <c r="H227" t="s">
        <v>28</v>
      </c>
      <c r="I227" t="s">
        <v>33</v>
      </c>
      <c r="J227" t="s">
        <v>38</v>
      </c>
      <c r="K227" s="7">
        <v>44701</v>
      </c>
      <c r="L227" t="s">
        <v>21</v>
      </c>
      <c r="M227">
        <v>14</v>
      </c>
      <c r="R227" s="7" t="str">
        <f>IF(EDATE(May[[#This Row],[Closed Date]],1)=31,"",EDATE(May[[#This Row],[Closed Date]],1))</f>
        <v/>
      </c>
    </row>
    <row r="228" spans="1:19" x14ac:dyDescent="0.25">
      <c r="A228" t="s">
        <v>143</v>
      </c>
      <c r="B228" s="6">
        <v>75216</v>
      </c>
      <c r="E228" t="s">
        <v>281</v>
      </c>
      <c r="F228" t="s">
        <v>22</v>
      </c>
      <c r="G228">
        <v>5</v>
      </c>
      <c r="H228" t="s">
        <v>28</v>
      </c>
      <c r="I228" t="s">
        <v>33</v>
      </c>
      <c r="J228" t="s">
        <v>38</v>
      </c>
      <c r="K228" s="7">
        <v>44701</v>
      </c>
      <c r="L228" t="s">
        <v>20</v>
      </c>
      <c r="M228">
        <v>26</v>
      </c>
      <c r="N228" t="s">
        <v>55</v>
      </c>
      <c r="O228">
        <v>35</v>
      </c>
      <c r="P228">
        <v>60</v>
      </c>
      <c r="Q228" s="7">
        <v>44707</v>
      </c>
      <c r="R228" s="7">
        <f>IF(EDATE(May[[#This Row],[Closed Date]],1)=31,"",EDATE(May[[#This Row],[Closed Date]],1))</f>
        <v>44738</v>
      </c>
      <c r="S228" t="s">
        <v>20</v>
      </c>
    </row>
    <row r="229" spans="1:19" x14ac:dyDescent="0.25">
      <c r="A229" t="s">
        <v>142</v>
      </c>
      <c r="B229" s="6">
        <v>75254</v>
      </c>
      <c r="E229" t="s">
        <v>284</v>
      </c>
      <c r="F229" t="s">
        <v>23</v>
      </c>
      <c r="G229">
        <v>6</v>
      </c>
      <c r="H229" t="s">
        <v>28</v>
      </c>
      <c r="I229" t="s">
        <v>53</v>
      </c>
      <c r="J229" t="s">
        <v>38</v>
      </c>
      <c r="K229" s="7">
        <v>44701</v>
      </c>
      <c r="L229" t="s">
        <v>20</v>
      </c>
      <c r="M229">
        <v>34</v>
      </c>
      <c r="N229" t="s">
        <v>54</v>
      </c>
      <c r="O229">
        <v>49</v>
      </c>
      <c r="P229">
        <v>35</v>
      </c>
      <c r="Q229" s="7">
        <v>44707</v>
      </c>
      <c r="R229" s="7">
        <f>IF(EDATE(May[[#This Row],[Closed Date]],1)=31,"",EDATE(May[[#This Row],[Closed Date]],1))</f>
        <v>44738</v>
      </c>
      <c r="S229" t="s">
        <v>20</v>
      </c>
    </row>
    <row r="230" spans="1:19" x14ac:dyDescent="0.25">
      <c r="A230" s="13" t="s">
        <v>178</v>
      </c>
      <c r="B230" s="6">
        <v>75241</v>
      </c>
      <c r="E230" t="s">
        <v>281</v>
      </c>
      <c r="F230" t="s">
        <v>22</v>
      </c>
      <c r="G230">
        <v>6</v>
      </c>
      <c r="H230" t="s">
        <v>32</v>
      </c>
      <c r="I230" t="s">
        <v>34</v>
      </c>
      <c r="K230" s="7">
        <v>44701</v>
      </c>
      <c r="L230" t="s">
        <v>21</v>
      </c>
      <c r="R230" s="7" t="str">
        <f>IF(EDATE(May[[#This Row],[Closed Date]],1)=31,"",EDATE(May[[#This Row],[Closed Date]],1))</f>
        <v/>
      </c>
    </row>
    <row r="231" spans="1:19" x14ac:dyDescent="0.25">
      <c r="A231" t="s">
        <v>144</v>
      </c>
      <c r="B231" s="6">
        <v>75240</v>
      </c>
      <c r="E231" t="s">
        <v>273</v>
      </c>
      <c r="F231" t="s">
        <v>22</v>
      </c>
      <c r="G231">
        <v>4</v>
      </c>
      <c r="H231" t="s">
        <v>28</v>
      </c>
      <c r="I231" t="s">
        <v>31</v>
      </c>
      <c r="K231" s="7">
        <v>44701</v>
      </c>
      <c r="L231" t="s">
        <v>20</v>
      </c>
      <c r="Q231" s="7">
        <v>44701</v>
      </c>
      <c r="R231" s="7">
        <f>IF(EDATE(May[[#This Row],[Closed Date]],1)=31,"",EDATE(May[[#This Row],[Closed Date]],1))</f>
        <v>44732</v>
      </c>
      <c r="S231" t="s">
        <v>20</v>
      </c>
    </row>
    <row r="232" spans="1:19" x14ac:dyDescent="0.25">
      <c r="A232" t="s">
        <v>263</v>
      </c>
      <c r="B232" s="6">
        <v>75206</v>
      </c>
      <c r="E232" t="s">
        <v>305</v>
      </c>
      <c r="F232" t="s">
        <v>23</v>
      </c>
      <c r="G232">
        <v>7</v>
      </c>
      <c r="H232" t="s">
        <v>28</v>
      </c>
      <c r="I232" t="s">
        <v>31</v>
      </c>
      <c r="K232" s="7">
        <v>44701</v>
      </c>
      <c r="L232" t="s">
        <v>20</v>
      </c>
      <c r="Q232" s="7">
        <v>44701</v>
      </c>
      <c r="R232" s="7">
        <f>IF(EDATE(May[[#This Row],[Closed Date]],1)=31,"",EDATE(May[[#This Row],[Closed Date]],1))</f>
        <v>44732</v>
      </c>
      <c r="S232" t="s">
        <v>20</v>
      </c>
    </row>
    <row r="233" spans="1:19" x14ac:dyDescent="0.25">
      <c r="A233" t="s">
        <v>177</v>
      </c>
      <c r="B233" s="6">
        <v>75236</v>
      </c>
      <c r="E233" t="s">
        <v>286</v>
      </c>
      <c r="F233" t="s">
        <v>22</v>
      </c>
      <c r="G233">
        <v>5</v>
      </c>
      <c r="H233" t="s">
        <v>28</v>
      </c>
      <c r="I233" t="s">
        <v>31</v>
      </c>
      <c r="K233" s="7">
        <v>44701</v>
      </c>
      <c r="L233" t="s">
        <v>20</v>
      </c>
      <c r="Q233" s="7">
        <v>44701</v>
      </c>
      <c r="R233" s="7">
        <f>IF(EDATE(May[[#This Row],[Closed Date]],1)=31,"",EDATE(May[[#This Row],[Closed Date]],1))</f>
        <v>44732</v>
      </c>
      <c r="S233" t="s">
        <v>20</v>
      </c>
    </row>
    <row r="234" spans="1:19" x14ac:dyDescent="0.25">
      <c r="A234" s="13" t="s">
        <v>187</v>
      </c>
      <c r="B234" s="6">
        <v>75220</v>
      </c>
      <c r="E234" t="s">
        <v>270</v>
      </c>
      <c r="F234" t="s">
        <v>22</v>
      </c>
      <c r="G234">
        <v>6</v>
      </c>
      <c r="H234" t="s">
        <v>28</v>
      </c>
      <c r="I234" t="s">
        <v>33</v>
      </c>
      <c r="J234" t="s">
        <v>41</v>
      </c>
      <c r="K234" s="7">
        <v>44702</v>
      </c>
      <c r="L234" t="s">
        <v>21</v>
      </c>
      <c r="M234">
        <v>23</v>
      </c>
      <c r="R234" s="7" t="str">
        <f>IF(EDATE(May[[#This Row],[Closed Date]],1)=31,"",EDATE(May[[#This Row],[Closed Date]],1))</f>
        <v/>
      </c>
    </row>
    <row r="235" spans="1:19" x14ac:dyDescent="0.25">
      <c r="A235" s="13" t="s">
        <v>153</v>
      </c>
      <c r="B235" s="6">
        <v>75203</v>
      </c>
      <c r="E235" t="s">
        <v>286</v>
      </c>
      <c r="F235" t="s">
        <v>22</v>
      </c>
      <c r="G235">
        <v>6</v>
      </c>
      <c r="H235" t="s">
        <v>28</v>
      </c>
      <c r="I235" t="s">
        <v>53</v>
      </c>
      <c r="J235" t="s">
        <v>41</v>
      </c>
      <c r="K235" s="7">
        <v>44702</v>
      </c>
      <c r="L235" t="s">
        <v>21</v>
      </c>
      <c r="M235">
        <v>27</v>
      </c>
      <c r="R235" s="7" t="str">
        <f>IF(EDATE(May[[#This Row],[Closed Date]],1)=31,"",EDATE(May[[#This Row],[Closed Date]],1))</f>
        <v/>
      </c>
    </row>
    <row r="236" spans="1:19" x14ac:dyDescent="0.25">
      <c r="A236" s="13" t="s">
        <v>219</v>
      </c>
      <c r="B236" s="6">
        <v>75237</v>
      </c>
      <c r="E236" t="s">
        <v>315</v>
      </c>
      <c r="F236" t="s">
        <v>23</v>
      </c>
      <c r="G236">
        <v>1</v>
      </c>
      <c r="H236" t="s">
        <v>28</v>
      </c>
      <c r="I236" t="s">
        <v>53</v>
      </c>
      <c r="J236" t="s">
        <v>41</v>
      </c>
      <c r="K236" s="7">
        <v>44702</v>
      </c>
      <c r="L236" t="s">
        <v>21</v>
      </c>
      <c r="M236">
        <v>22</v>
      </c>
      <c r="R236" s="7" t="str">
        <f>IF(EDATE(May[[#This Row],[Closed Date]],1)=31,"",EDATE(May[[#This Row],[Closed Date]],1))</f>
        <v/>
      </c>
    </row>
    <row r="237" spans="1:19" x14ac:dyDescent="0.25">
      <c r="A237" s="13" t="s">
        <v>133</v>
      </c>
      <c r="B237" s="6">
        <v>75249</v>
      </c>
      <c r="E237" t="s">
        <v>270</v>
      </c>
      <c r="F237" t="s">
        <v>23</v>
      </c>
      <c r="G237">
        <v>1</v>
      </c>
      <c r="H237" t="s">
        <v>28</v>
      </c>
      <c r="I237" t="s">
        <v>33</v>
      </c>
      <c r="J237" t="s">
        <v>39</v>
      </c>
      <c r="K237" s="7">
        <v>44702</v>
      </c>
      <c r="L237" t="s">
        <v>21</v>
      </c>
      <c r="M237">
        <v>18</v>
      </c>
      <c r="R237" s="7" t="str">
        <f>IF(EDATE(May[[#This Row],[Closed Date]],1)=31,"",EDATE(May[[#This Row],[Closed Date]],1))</f>
        <v/>
      </c>
    </row>
    <row r="238" spans="1:19" x14ac:dyDescent="0.25">
      <c r="A238" s="13" t="s">
        <v>136</v>
      </c>
      <c r="B238" s="6">
        <v>75229</v>
      </c>
      <c r="E238" t="s">
        <v>58</v>
      </c>
      <c r="F238" t="s">
        <v>26</v>
      </c>
      <c r="G238">
        <v>1</v>
      </c>
      <c r="H238" t="s">
        <v>28</v>
      </c>
      <c r="I238" t="s">
        <v>53</v>
      </c>
      <c r="J238" t="s">
        <v>39</v>
      </c>
      <c r="K238" s="7">
        <v>44702</v>
      </c>
      <c r="L238" t="s">
        <v>21</v>
      </c>
      <c r="M238">
        <v>21</v>
      </c>
      <c r="R238" s="7" t="str">
        <f>IF(EDATE(May[[#This Row],[Closed Date]],1)=31,"",EDATE(May[[#This Row],[Closed Date]],1))</f>
        <v/>
      </c>
    </row>
    <row r="239" spans="1:19" x14ac:dyDescent="0.25">
      <c r="A239" t="s">
        <v>247</v>
      </c>
      <c r="B239" s="6">
        <v>75220</v>
      </c>
      <c r="E239" t="s">
        <v>276</v>
      </c>
      <c r="F239" t="s">
        <v>22</v>
      </c>
      <c r="G239">
        <v>0.75</v>
      </c>
      <c r="H239" t="s">
        <v>28</v>
      </c>
      <c r="I239" t="s">
        <v>31</v>
      </c>
      <c r="J239" t="s">
        <v>40</v>
      </c>
      <c r="K239" s="7">
        <v>44702</v>
      </c>
      <c r="L239" t="s">
        <v>20</v>
      </c>
      <c r="Q239" s="7">
        <v>44702</v>
      </c>
      <c r="R239" s="7">
        <f>IF(EDATE(May[[#This Row],[Closed Date]],1)=31,"",EDATE(May[[#This Row],[Closed Date]],1))</f>
        <v>44733</v>
      </c>
      <c r="S239" t="s">
        <v>20</v>
      </c>
    </row>
    <row r="240" spans="1:19" x14ac:dyDescent="0.25">
      <c r="A240" t="s">
        <v>95</v>
      </c>
      <c r="B240" s="6">
        <v>75224</v>
      </c>
      <c r="E240" t="s">
        <v>305</v>
      </c>
      <c r="F240" t="s">
        <v>23</v>
      </c>
      <c r="G240">
        <v>4</v>
      </c>
      <c r="H240" t="s">
        <v>28</v>
      </c>
      <c r="I240" t="s">
        <v>31</v>
      </c>
      <c r="J240" t="s">
        <v>40</v>
      </c>
      <c r="K240" s="7">
        <v>44702</v>
      </c>
      <c r="L240" t="s">
        <v>20</v>
      </c>
      <c r="Q240" s="7">
        <v>44702</v>
      </c>
      <c r="R240" s="7">
        <f>IF(EDATE(May[[#This Row],[Closed Date]],1)=31,"",EDATE(May[[#This Row],[Closed Date]],1))</f>
        <v>44733</v>
      </c>
      <c r="S240" t="s">
        <v>20</v>
      </c>
    </row>
    <row r="241" spans="1:19" x14ac:dyDescent="0.25">
      <c r="A241" t="s">
        <v>147</v>
      </c>
      <c r="B241" s="6">
        <v>75206</v>
      </c>
      <c r="E241" t="s">
        <v>268</v>
      </c>
      <c r="F241" t="s">
        <v>23</v>
      </c>
      <c r="G241">
        <v>0.5</v>
      </c>
      <c r="H241" t="s">
        <v>28</v>
      </c>
      <c r="I241" t="s">
        <v>31</v>
      </c>
      <c r="J241" t="s">
        <v>36</v>
      </c>
      <c r="K241" s="7">
        <v>44702</v>
      </c>
      <c r="L241" t="s">
        <v>20</v>
      </c>
      <c r="Q241" s="7">
        <v>44702</v>
      </c>
      <c r="R241" s="7">
        <f>IF(EDATE(May[[#This Row],[Closed Date]],1)=31,"",EDATE(May[[#This Row],[Closed Date]],1))</f>
        <v>44733</v>
      </c>
      <c r="S241" t="s">
        <v>20</v>
      </c>
    </row>
    <row r="242" spans="1:19" x14ac:dyDescent="0.25">
      <c r="A242" t="s">
        <v>146</v>
      </c>
      <c r="B242" s="6">
        <v>75231</v>
      </c>
      <c r="E242" t="s">
        <v>319</v>
      </c>
      <c r="F242" t="s">
        <v>22</v>
      </c>
      <c r="G242">
        <v>4</v>
      </c>
      <c r="H242" t="s">
        <v>28</v>
      </c>
      <c r="I242" t="s">
        <v>33</v>
      </c>
      <c r="J242" t="s">
        <v>38</v>
      </c>
      <c r="K242" s="7">
        <v>44702</v>
      </c>
      <c r="L242" t="s">
        <v>20</v>
      </c>
      <c r="M242">
        <v>28</v>
      </c>
      <c r="N242" t="s">
        <v>55</v>
      </c>
      <c r="O242">
        <v>36</v>
      </c>
      <c r="P242">
        <v>75</v>
      </c>
      <c r="Q242" s="7">
        <v>44706</v>
      </c>
      <c r="R242" s="7">
        <f>IF(EDATE(May[[#This Row],[Closed Date]],1)=31,"",EDATE(May[[#This Row],[Closed Date]],1))</f>
        <v>44737</v>
      </c>
      <c r="S242" t="s">
        <v>20</v>
      </c>
    </row>
    <row r="243" spans="1:19" x14ac:dyDescent="0.25">
      <c r="A243" t="s">
        <v>152</v>
      </c>
      <c r="B243" s="6">
        <v>75228</v>
      </c>
      <c r="E243" t="s">
        <v>282</v>
      </c>
      <c r="F243" t="s">
        <v>23</v>
      </c>
      <c r="G243">
        <v>3</v>
      </c>
      <c r="H243" t="s">
        <v>28</v>
      </c>
      <c r="I243" t="s">
        <v>33</v>
      </c>
      <c r="J243" t="s">
        <v>38</v>
      </c>
      <c r="K243" s="7">
        <v>44702</v>
      </c>
      <c r="L243" t="s">
        <v>20</v>
      </c>
      <c r="M243">
        <v>24</v>
      </c>
      <c r="N243" t="s">
        <v>56</v>
      </c>
      <c r="O243">
        <v>19</v>
      </c>
      <c r="P243">
        <v>100</v>
      </c>
      <c r="Q243" s="7">
        <v>44707</v>
      </c>
      <c r="R243" s="7">
        <f>IF(EDATE(May[[#This Row],[Closed Date]],1)=31,"",EDATE(May[[#This Row],[Closed Date]],1))</f>
        <v>44738</v>
      </c>
      <c r="S243" t="s">
        <v>20</v>
      </c>
    </row>
    <row r="244" spans="1:19" x14ac:dyDescent="0.25">
      <c r="A244" s="13" t="s">
        <v>260</v>
      </c>
      <c r="B244" s="6">
        <v>75217</v>
      </c>
      <c r="E244" t="s">
        <v>278</v>
      </c>
      <c r="F244" t="s">
        <v>23</v>
      </c>
      <c r="G244">
        <v>4</v>
      </c>
      <c r="H244" t="s">
        <v>32</v>
      </c>
      <c r="I244" t="s">
        <v>34</v>
      </c>
      <c r="K244" s="7">
        <v>44702</v>
      </c>
      <c r="L244" t="s">
        <v>21</v>
      </c>
      <c r="R244" s="7" t="str">
        <f>IF(EDATE(May[[#This Row],[Closed Date]],1)=31,"",EDATE(May[[#This Row],[Closed Date]],1))</f>
        <v/>
      </c>
    </row>
    <row r="245" spans="1:19" x14ac:dyDescent="0.25">
      <c r="A245" s="13" t="s">
        <v>190</v>
      </c>
      <c r="B245" s="13">
        <v>75217</v>
      </c>
      <c r="E245" t="s">
        <v>277</v>
      </c>
      <c r="F245" t="s">
        <v>23</v>
      </c>
      <c r="G245">
        <v>2</v>
      </c>
      <c r="H245" t="s">
        <v>29</v>
      </c>
      <c r="I245" t="s">
        <v>34</v>
      </c>
      <c r="K245" s="7">
        <v>44702</v>
      </c>
      <c r="L245" t="s">
        <v>21</v>
      </c>
      <c r="R245" s="7" t="str">
        <f>IF(EDATE(May[[#This Row],[Closed Date]],1)=31,"",EDATE(May[[#This Row],[Closed Date]],1))</f>
        <v/>
      </c>
    </row>
    <row r="246" spans="1:19" x14ac:dyDescent="0.25">
      <c r="A246" t="s">
        <v>153</v>
      </c>
      <c r="B246" s="6">
        <v>75214</v>
      </c>
      <c r="E246" t="s">
        <v>287</v>
      </c>
      <c r="F246" t="s">
        <v>22</v>
      </c>
      <c r="G246">
        <v>5</v>
      </c>
      <c r="H246" t="s">
        <v>28</v>
      </c>
      <c r="I246" t="s">
        <v>33</v>
      </c>
      <c r="J246" t="s">
        <v>42</v>
      </c>
      <c r="K246" s="7">
        <v>44703</v>
      </c>
      <c r="L246" t="s">
        <v>20</v>
      </c>
      <c r="M246">
        <v>30</v>
      </c>
      <c r="N246" t="s">
        <v>46</v>
      </c>
      <c r="O246">
        <v>23</v>
      </c>
      <c r="P246">
        <v>300</v>
      </c>
      <c r="Q246" s="7">
        <v>44710</v>
      </c>
      <c r="R246" s="7">
        <f>IF(EDATE(May[[#This Row],[Closed Date]],1)=31,"",EDATE(May[[#This Row],[Closed Date]],1))</f>
        <v>44741</v>
      </c>
      <c r="S246" t="s">
        <v>20</v>
      </c>
    </row>
    <row r="247" spans="1:19" x14ac:dyDescent="0.25">
      <c r="A247" s="13" t="s">
        <v>236</v>
      </c>
      <c r="B247" s="6">
        <v>75201</v>
      </c>
      <c r="E247" t="s">
        <v>300</v>
      </c>
      <c r="F247" t="s">
        <v>22</v>
      </c>
      <c r="G247">
        <v>4</v>
      </c>
      <c r="H247" t="s">
        <v>28</v>
      </c>
      <c r="I247" t="s">
        <v>33</v>
      </c>
      <c r="J247" t="s">
        <v>39</v>
      </c>
      <c r="K247" s="7">
        <v>44703</v>
      </c>
      <c r="L247" t="s">
        <v>21</v>
      </c>
      <c r="M247">
        <v>22</v>
      </c>
      <c r="R247" s="7" t="str">
        <f>IF(EDATE(May[[#This Row],[Closed Date]],1)=31,"",EDATE(May[[#This Row],[Closed Date]],1))</f>
        <v/>
      </c>
    </row>
    <row r="248" spans="1:19" x14ac:dyDescent="0.25">
      <c r="A248" s="13" t="s">
        <v>170</v>
      </c>
      <c r="B248" s="6">
        <v>75240</v>
      </c>
      <c r="E248" t="s">
        <v>309</v>
      </c>
      <c r="F248" t="s">
        <v>22</v>
      </c>
      <c r="G248">
        <v>1</v>
      </c>
      <c r="H248" t="s">
        <v>28</v>
      </c>
      <c r="I248" t="s">
        <v>33</v>
      </c>
      <c r="J248" t="s">
        <v>40</v>
      </c>
      <c r="K248" s="7">
        <v>44703</v>
      </c>
      <c r="L248" t="s">
        <v>21</v>
      </c>
      <c r="M248">
        <v>21</v>
      </c>
      <c r="R248" s="7" t="str">
        <f>IF(EDATE(May[[#This Row],[Closed Date]],1)=31,"",EDATE(May[[#This Row],[Closed Date]],1))</f>
        <v/>
      </c>
    </row>
    <row r="249" spans="1:19" x14ac:dyDescent="0.25">
      <c r="A249" t="s">
        <v>79</v>
      </c>
      <c r="B249" s="6">
        <v>75240</v>
      </c>
      <c r="E249" t="s">
        <v>267</v>
      </c>
      <c r="F249" t="s">
        <v>22</v>
      </c>
      <c r="G249">
        <v>4</v>
      </c>
      <c r="H249" t="s">
        <v>29</v>
      </c>
      <c r="I249" t="s">
        <v>33</v>
      </c>
      <c r="J249" t="s">
        <v>44</v>
      </c>
      <c r="K249" s="7">
        <v>44703</v>
      </c>
      <c r="L249" t="s">
        <v>21</v>
      </c>
      <c r="M249">
        <v>33</v>
      </c>
      <c r="R249" s="7" t="str">
        <f>IF(EDATE(May[[#This Row],[Closed Date]],1)=31,"",EDATE(May[[#This Row],[Closed Date]],1))</f>
        <v/>
      </c>
    </row>
    <row r="250" spans="1:19" x14ac:dyDescent="0.25">
      <c r="A250" t="s">
        <v>107</v>
      </c>
      <c r="B250" s="6">
        <v>75233</v>
      </c>
      <c r="E250" t="s">
        <v>298</v>
      </c>
      <c r="F250" t="s">
        <v>23</v>
      </c>
      <c r="G250">
        <v>5</v>
      </c>
      <c r="H250" t="s">
        <v>28</v>
      </c>
      <c r="I250" t="s">
        <v>31</v>
      </c>
      <c r="J250" t="s">
        <v>36</v>
      </c>
      <c r="K250" s="7">
        <v>44703</v>
      </c>
      <c r="L250" t="s">
        <v>20</v>
      </c>
      <c r="Q250" s="7">
        <v>44703</v>
      </c>
      <c r="R250" s="7">
        <f>IF(EDATE(May[[#This Row],[Closed Date]],1)=31,"",EDATE(May[[#This Row],[Closed Date]],1))</f>
        <v>44734</v>
      </c>
      <c r="S250" t="s">
        <v>20</v>
      </c>
    </row>
    <row r="251" spans="1:19" x14ac:dyDescent="0.25">
      <c r="A251" t="s">
        <v>155</v>
      </c>
      <c r="B251" s="6">
        <v>75249</v>
      </c>
      <c r="E251" t="s">
        <v>276</v>
      </c>
      <c r="F251" t="s">
        <v>22</v>
      </c>
      <c r="G251">
        <v>5</v>
      </c>
      <c r="H251" t="s">
        <v>28</v>
      </c>
      <c r="I251" t="s">
        <v>31</v>
      </c>
      <c r="K251" s="7">
        <v>44703</v>
      </c>
      <c r="L251" t="s">
        <v>20</v>
      </c>
      <c r="Q251" s="7">
        <v>44703</v>
      </c>
      <c r="R251" s="7">
        <f>IF(EDATE(May[[#This Row],[Closed Date]],1)=31,"",EDATE(May[[#This Row],[Closed Date]],1))</f>
        <v>44734</v>
      </c>
      <c r="S251" t="s">
        <v>20</v>
      </c>
    </row>
    <row r="252" spans="1:19" x14ac:dyDescent="0.25">
      <c r="A252" t="s">
        <v>57</v>
      </c>
      <c r="B252" s="6">
        <v>75215</v>
      </c>
      <c r="E252" t="s">
        <v>287</v>
      </c>
      <c r="F252" t="s">
        <v>23</v>
      </c>
      <c r="G252">
        <v>4</v>
      </c>
      <c r="H252" t="s">
        <v>28</v>
      </c>
      <c r="I252" t="s">
        <v>31</v>
      </c>
      <c r="K252" s="7">
        <v>44703</v>
      </c>
      <c r="L252" t="s">
        <v>20</v>
      </c>
      <c r="Q252" s="7">
        <v>44703</v>
      </c>
      <c r="R252" s="7">
        <f>IF(EDATE(May[[#This Row],[Closed Date]],1)=31,"",EDATE(May[[#This Row],[Closed Date]],1))</f>
        <v>44734</v>
      </c>
      <c r="S252" t="s">
        <v>20</v>
      </c>
    </row>
    <row r="253" spans="1:19" x14ac:dyDescent="0.25">
      <c r="A253" t="s">
        <v>193</v>
      </c>
      <c r="B253" s="6">
        <v>75240</v>
      </c>
      <c r="E253" t="s">
        <v>319</v>
      </c>
      <c r="F253" t="s">
        <v>22</v>
      </c>
      <c r="G253">
        <v>0.75</v>
      </c>
      <c r="H253" t="s">
        <v>28</v>
      </c>
      <c r="I253" t="s">
        <v>31</v>
      </c>
      <c r="K253" s="7">
        <v>44703</v>
      </c>
      <c r="L253" t="s">
        <v>20</v>
      </c>
      <c r="Q253" s="7">
        <v>44703</v>
      </c>
      <c r="R253" s="7">
        <f>IF(EDATE(May[[#This Row],[Closed Date]],1)=31,"",EDATE(May[[#This Row],[Closed Date]],1))</f>
        <v>44734</v>
      </c>
      <c r="S253" t="s">
        <v>20</v>
      </c>
    </row>
    <row r="254" spans="1:19" x14ac:dyDescent="0.25">
      <c r="A254" s="13" t="s">
        <v>156</v>
      </c>
      <c r="B254" s="6">
        <v>75214</v>
      </c>
      <c r="E254" t="s">
        <v>265</v>
      </c>
      <c r="F254" t="s">
        <v>22</v>
      </c>
      <c r="G254">
        <v>2</v>
      </c>
      <c r="H254" t="s">
        <v>32</v>
      </c>
      <c r="I254" t="s">
        <v>34</v>
      </c>
      <c r="J254" t="s">
        <v>52</v>
      </c>
      <c r="K254" s="7">
        <v>44704</v>
      </c>
      <c r="L254" t="s">
        <v>20</v>
      </c>
      <c r="N254" t="s">
        <v>47</v>
      </c>
      <c r="Q254" s="7">
        <v>44711</v>
      </c>
      <c r="R254" s="7">
        <f>IF(EDATE(May[[#This Row],[Closed Date]],1)=31,"",EDATE(May[[#This Row],[Closed Date]],1))</f>
        <v>44742</v>
      </c>
      <c r="S254" t="s">
        <v>20</v>
      </c>
    </row>
    <row r="255" spans="1:19" x14ac:dyDescent="0.25">
      <c r="A255" t="s">
        <v>149</v>
      </c>
      <c r="B255" s="6">
        <v>75216</v>
      </c>
      <c r="E255" t="s">
        <v>268</v>
      </c>
      <c r="F255" t="s">
        <v>22</v>
      </c>
      <c r="G255">
        <v>0.5</v>
      </c>
      <c r="H255" t="s">
        <v>32</v>
      </c>
      <c r="I255" t="s">
        <v>31</v>
      </c>
      <c r="J255" t="s">
        <v>41</v>
      </c>
      <c r="K255" s="7">
        <v>44704</v>
      </c>
      <c r="L255" t="s">
        <v>20</v>
      </c>
      <c r="Q255" s="7">
        <v>44704</v>
      </c>
      <c r="R255" s="7">
        <f>IF(EDATE(May[[#This Row],[Closed Date]],1)=31,"",EDATE(May[[#This Row],[Closed Date]],1))</f>
        <v>44735</v>
      </c>
      <c r="S255" t="s">
        <v>20</v>
      </c>
    </row>
    <row r="256" spans="1:19" x14ac:dyDescent="0.25">
      <c r="A256" s="13" t="s">
        <v>192</v>
      </c>
      <c r="B256" s="6">
        <v>75212</v>
      </c>
      <c r="E256" t="s">
        <v>274</v>
      </c>
      <c r="F256" t="s">
        <v>22</v>
      </c>
      <c r="G256">
        <v>7</v>
      </c>
      <c r="H256" t="s">
        <v>28</v>
      </c>
      <c r="I256" t="s">
        <v>53</v>
      </c>
      <c r="J256" t="s">
        <v>42</v>
      </c>
      <c r="K256" s="7">
        <v>44704</v>
      </c>
      <c r="L256" t="s">
        <v>21</v>
      </c>
      <c r="M256">
        <v>24</v>
      </c>
      <c r="R256" s="7" t="str">
        <f>IF(EDATE(May[[#This Row],[Closed Date]],1)=31,"",EDATE(May[[#This Row],[Closed Date]],1))</f>
        <v/>
      </c>
    </row>
    <row r="257" spans="1:19" x14ac:dyDescent="0.25">
      <c r="A257" t="s">
        <v>195</v>
      </c>
      <c r="B257" s="6">
        <v>75254</v>
      </c>
      <c r="E257" t="s">
        <v>300</v>
      </c>
      <c r="F257" t="s">
        <v>22</v>
      </c>
      <c r="G257">
        <v>8</v>
      </c>
      <c r="H257" t="s">
        <v>28</v>
      </c>
      <c r="I257" t="s">
        <v>53</v>
      </c>
      <c r="J257" t="s">
        <v>40</v>
      </c>
      <c r="K257" s="7">
        <v>44704</v>
      </c>
      <c r="L257" t="s">
        <v>21</v>
      </c>
      <c r="M257">
        <v>21</v>
      </c>
      <c r="R257" s="7" t="str">
        <f>IF(EDATE(May[[#This Row],[Closed Date]],1)=31,"",EDATE(May[[#This Row],[Closed Date]],1))</f>
        <v/>
      </c>
    </row>
    <row r="258" spans="1:19" x14ac:dyDescent="0.25">
      <c r="A258" t="s">
        <v>244</v>
      </c>
      <c r="B258" s="6">
        <v>75201</v>
      </c>
      <c r="E258" t="s">
        <v>311</v>
      </c>
      <c r="F258" t="s">
        <v>22</v>
      </c>
      <c r="G258">
        <v>2</v>
      </c>
      <c r="H258" t="s">
        <v>28</v>
      </c>
      <c r="I258" t="s">
        <v>31</v>
      </c>
      <c r="J258" t="s">
        <v>40</v>
      </c>
      <c r="K258" s="7">
        <v>44704</v>
      </c>
      <c r="L258" t="s">
        <v>20</v>
      </c>
      <c r="Q258" s="7">
        <v>44704</v>
      </c>
      <c r="R258" s="7">
        <f>IF(EDATE(May[[#This Row],[Closed Date]],1)=31,"",EDATE(May[[#This Row],[Closed Date]],1))</f>
        <v>44735</v>
      </c>
      <c r="S258" t="s">
        <v>20</v>
      </c>
    </row>
    <row r="259" spans="1:19" x14ac:dyDescent="0.25">
      <c r="A259" s="13" t="s">
        <v>169</v>
      </c>
      <c r="B259" s="6">
        <v>75237</v>
      </c>
      <c r="E259" t="s">
        <v>305</v>
      </c>
      <c r="F259" t="s">
        <v>22</v>
      </c>
      <c r="G259">
        <v>5</v>
      </c>
      <c r="H259" t="s">
        <v>28</v>
      </c>
      <c r="I259" t="s">
        <v>33</v>
      </c>
      <c r="J259" t="s">
        <v>36</v>
      </c>
      <c r="K259" s="7">
        <v>44704</v>
      </c>
      <c r="L259" t="s">
        <v>21</v>
      </c>
      <c r="M259">
        <v>13</v>
      </c>
      <c r="R259" s="7" t="str">
        <f>IF(EDATE(May[[#This Row],[Closed Date]],1)=31,"",EDATE(May[[#This Row],[Closed Date]],1))</f>
        <v/>
      </c>
    </row>
    <row r="260" spans="1:19" x14ac:dyDescent="0.25">
      <c r="A260" s="13" t="s">
        <v>75</v>
      </c>
      <c r="B260" s="6">
        <v>75224</v>
      </c>
      <c r="E260" t="s">
        <v>297</v>
      </c>
      <c r="F260" t="s">
        <v>23</v>
      </c>
      <c r="G260">
        <v>5</v>
      </c>
      <c r="H260" t="s">
        <v>28</v>
      </c>
      <c r="I260" t="s">
        <v>53</v>
      </c>
      <c r="J260" t="s">
        <v>36</v>
      </c>
      <c r="K260" s="7">
        <v>44704</v>
      </c>
      <c r="L260" t="s">
        <v>21</v>
      </c>
      <c r="M260">
        <v>22</v>
      </c>
      <c r="R260" s="7" t="str">
        <f>IF(EDATE(May[[#This Row],[Closed Date]],1)=31,"",EDATE(May[[#This Row],[Closed Date]],1))</f>
        <v/>
      </c>
    </row>
    <row r="261" spans="1:19" x14ac:dyDescent="0.25">
      <c r="A261" s="13" t="s">
        <v>203</v>
      </c>
      <c r="B261" s="6">
        <v>75219</v>
      </c>
      <c r="E261" t="s">
        <v>284</v>
      </c>
      <c r="F261" t="s">
        <v>22</v>
      </c>
      <c r="G261">
        <v>2</v>
      </c>
      <c r="H261" t="s">
        <v>28</v>
      </c>
      <c r="I261" t="s">
        <v>33</v>
      </c>
      <c r="J261" t="s">
        <v>38</v>
      </c>
      <c r="K261" s="7">
        <v>44704</v>
      </c>
      <c r="L261" t="s">
        <v>21</v>
      </c>
      <c r="M261">
        <v>19</v>
      </c>
      <c r="R261" s="7" t="str">
        <f>IF(EDATE(May[[#This Row],[Closed Date]],1)=31,"",EDATE(May[[#This Row],[Closed Date]],1))</f>
        <v/>
      </c>
    </row>
    <row r="262" spans="1:19" x14ac:dyDescent="0.25">
      <c r="A262" t="s">
        <v>180</v>
      </c>
      <c r="B262" s="6">
        <v>75254</v>
      </c>
      <c r="E262" t="s">
        <v>288</v>
      </c>
      <c r="F262" t="s">
        <v>22</v>
      </c>
      <c r="G262">
        <v>3</v>
      </c>
      <c r="H262" t="s">
        <v>28</v>
      </c>
      <c r="I262" t="s">
        <v>53</v>
      </c>
      <c r="J262" t="s">
        <v>38</v>
      </c>
      <c r="K262" s="7">
        <v>44704</v>
      </c>
      <c r="L262" t="s">
        <v>21</v>
      </c>
      <c r="M262">
        <v>28</v>
      </c>
      <c r="R262" s="7" t="str">
        <f>IF(EDATE(May[[#This Row],[Closed Date]],1)=31,"",EDATE(May[[#This Row],[Closed Date]],1))</f>
        <v/>
      </c>
    </row>
    <row r="263" spans="1:19" x14ac:dyDescent="0.25">
      <c r="A263" t="s">
        <v>158</v>
      </c>
      <c r="B263" s="6">
        <v>75232</v>
      </c>
      <c r="E263" t="s">
        <v>290</v>
      </c>
      <c r="F263" t="s">
        <v>22</v>
      </c>
      <c r="G263">
        <v>2</v>
      </c>
      <c r="H263" t="s">
        <v>28</v>
      </c>
      <c r="I263" t="s">
        <v>31</v>
      </c>
      <c r="J263" t="s">
        <v>38</v>
      </c>
      <c r="K263" s="7">
        <v>44704</v>
      </c>
      <c r="L263" t="s">
        <v>20</v>
      </c>
      <c r="Q263" s="7">
        <v>44704</v>
      </c>
      <c r="R263" s="7">
        <f>IF(EDATE(May[[#This Row],[Closed Date]],1)=31,"",EDATE(May[[#This Row],[Closed Date]],1))</f>
        <v>44735</v>
      </c>
      <c r="S263" t="s">
        <v>20</v>
      </c>
    </row>
    <row r="264" spans="1:19" x14ac:dyDescent="0.25">
      <c r="A264" t="s">
        <v>171</v>
      </c>
      <c r="B264" s="6">
        <v>75233</v>
      </c>
      <c r="E264" t="s">
        <v>288</v>
      </c>
      <c r="F264" t="s">
        <v>22</v>
      </c>
      <c r="G264">
        <v>7</v>
      </c>
      <c r="H264" t="s">
        <v>28</v>
      </c>
      <c r="I264" t="s">
        <v>31</v>
      </c>
      <c r="K264" s="7">
        <v>44704</v>
      </c>
      <c r="L264" t="s">
        <v>20</v>
      </c>
      <c r="Q264" s="7">
        <v>44704</v>
      </c>
      <c r="R264" s="7">
        <f>IF(EDATE(May[[#This Row],[Closed Date]],1)=31,"",EDATE(May[[#This Row],[Closed Date]],1))</f>
        <v>44735</v>
      </c>
      <c r="S264" t="s">
        <v>20</v>
      </c>
    </row>
    <row r="265" spans="1:19" x14ac:dyDescent="0.25">
      <c r="A265" s="6" t="s">
        <v>218</v>
      </c>
      <c r="B265" s="6">
        <v>75224</v>
      </c>
      <c r="E265" t="s">
        <v>283</v>
      </c>
      <c r="F265" t="s">
        <v>22</v>
      </c>
      <c r="G265">
        <v>2</v>
      </c>
      <c r="H265" t="s">
        <v>28</v>
      </c>
      <c r="I265" t="s">
        <v>31</v>
      </c>
      <c r="K265" s="7">
        <v>44704</v>
      </c>
      <c r="L265" t="s">
        <v>20</v>
      </c>
      <c r="Q265" s="7">
        <v>44704</v>
      </c>
      <c r="R265" s="7">
        <f>IF(EDATE(May[[#This Row],[Closed Date]],1)=31,"",EDATE(May[[#This Row],[Closed Date]],1))</f>
        <v>44735</v>
      </c>
      <c r="S265" t="s">
        <v>20</v>
      </c>
    </row>
    <row r="266" spans="1:19" x14ac:dyDescent="0.25">
      <c r="A266" s="13" t="s">
        <v>173</v>
      </c>
      <c r="B266" s="6">
        <v>75249</v>
      </c>
      <c r="E266" t="s">
        <v>293</v>
      </c>
      <c r="F266" t="s">
        <v>22</v>
      </c>
      <c r="G266">
        <v>6</v>
      </c>
      <c r="H266" t="s">
        <v>28</v>
      </c>
      <c r="I266" t="s">
        <v>33</v>
      </c>
      <c r="J266" t="s">
        <v>42</v>
      </c>
      <c r="K266" s="7">
        <v>44705</v>
      </c>
      <c r="L266" t="s">
        <v>21</v>
      </c>
      <c r="M266">
        <v>19</v>
      </c>
      <c r="R266" s="7" t="str">
        <f>IF(EDATE(May[[#This Row],[Closed Date]],1)=31,"",EDATE(May[[#This Row],[Closed Date]],1))</f>
        <v/>
      </c>
    </row>
    <row r="267" spans="1:19" x14ac:dyDescent="0.25">
      <c r="A267" s="13" t="s">
        <v>172</v>
      </c>
      <c r="B267" s="6">
        <v>75203</v>
      </c>
      <c r="E267" t="s">
        <v>277</v>
      </c>
      <c r="F267" t="s">
        <v>22</v>
      </c>
      <c r="G267">
        <v>1</v>
      </c>
      <c r="H267" t="s">
        <v>28</v>
      </c>
      <c r="I267" t="s">
        <v>53</v>
      </c>
      <c r="J267" t="s">
        <v>42</v>
      </c>
      <c r="K267" s="7">
        <v>44705</v>
      </c>
      <c r="L267" t="s">
        <v>20</v>
      </c>
      <c r="M267">
        <v>31</v>
      </c>
      <c r="N267" t="s">
        <v>54</v>
      </c>
      <c r="O267">
        <v>46</v>
      </c>
      <c r="P267">
        <v>40</v>
      </c>
      <c r="Q267" s="7">
        <v>44713</v>
      </c>
      <c r="R267" s="7">
        <f>IF(EDATE(May[[#This Row],[Closed Date]],1)=31,"",EDATE(May[[#This Row],[Closed Date]],1))</f>
        <v>44743</v>
      </c>
      <c r="S267" t="s">
        <v>20</v>
      </c>
    </row>
    <row r="268" spans="1:19" x14ac:dyDescent="0.25">
      <c r="A268" s="13" t="s">
        <v>176</v>
      </c>
      <c r="B268" s="6">
        <v>75237</v>
      </c>
      <c r="E268" t="s">
        <v>267</v>
      </c>
      <c r="F268" t="s">
        <v>23</v>
      </c>
      <c r="G268">
        <v>11</v>
      </c>
      <c r="H268" t="s">
        <v>28</v>
      </c>
      <c r="I268" t="s">
        <v>33</v>
      </c>
      <c r="J268" t="s">
        <v>39</v>
      </c>
      <c r="K268" s="7">
        <v>44705</v>
      </c>
      <c r="L268" t="s">
        <v>20</v>
      </c>
      <c r="M268">
        <v>29</v>
      </c>
      <c r="N268" t="s">
        <v>46</v>
      </c>
      <c r="O268">
        <v>21</v>
      </c>
      <c r="P268">
        <v>450</v>
      </c>
      <c r="Q268" s="7">
        <v>44711</v>
      </c>
      <c r="R268" s="7">
        <f>IF(EDATE(May[[#This Row],[Closed Date]],1)=31,"",EDATE(May[[#This Row],[Closed Date]],1))</f>
        <v>44742</v>
      </c>
      <c r="S268" t="s">
        <v>20</v>
      </c>
    </row>
    <row r="269" spans="1:19" x14ac:dyDescent="0.25">
      <c r="A269" s="13" t="s">
        <v>233</v>
      </c>
      <c r="B269" s="6">
        <v>75231</v>
      </c>
      <c r="E269" t="s">
        <v>268</v>
      </c>
      <c r="F269" t="s">
        <v>22</v>
      </c>
      <c r="G269">
        <v>2</v>
      </c>
      <c r="H269" t="s">
        <v>29</v>
      </c>
      <c r="I269" t="s">
        <v>33</v>
      </c>
      <c r="J269" t="s">
        <v>43</v>
      </c>
      <c r="K269" s="7">
        <v>44705</v>
      </c>
      <c r="L269" t="s">
        <v>21</v>
      </c>
      <c r="M269">
        <v>34</v>
      </c>
      <c r="R269" s="7" t="str">
        <f>IF(EDATE(May[[#This Row],[Closed Date]],1)=31,"",EDATE(May[[#This Row],[Closed Date]],1))</f>
        <v/>
      </c>
    </row>
    <row r="270" spans="1:19" x14ac:dyDescent="0.25">
      <c r="A270" s="13" t="s">
        <v>113</v>
      </c>
      <c r="B270" s="6">
        <v>75220</v>
      </c>
      <c r="E270" t="s">
        <v>267</v>
      </c>
      <c r="F270" t="s">
        <v>23</v>
      </c>
      <c r="G270">
        <v>1</v>
      </c>
      <c r="H270" t="s">
        <v>28</v>
      </c>
      <c r="I270" t="s">
        <v>33</v>
      </c>
      <c r="J270" t="s">
        <v>36</v>
      </c>
      <c r="K270" s="7">
        <v>44705</v>
      </c>
      <c r="L270" t="s">
        <v>21</v>
      </c>
      <c r="M270">
        <v>21</v>
      </c>
      <c r="R270" s="7" t="str">
        <f>IF(EDATE(May[[#This Row],[Closed Date]],1)=31,"",EDATE(May[[#This Row],[Closed Date]],1))</f>
        <v/>
      </c>
    </row>
    <row r="271" spans="1:19" x14ac:dyDescent="0.25">
      <c r="A271" t="s">
        <v>213</v>
      </c>
      <c r="B271" s="6">
        <v>75203</v>
      </c>
      <c r="E271" t="s">
        <v>268</v>
      </c>
      <c r="F271" t="s">
        <v>23</v>
      </c>
      <c r="G271">
        <v>5</v>
      </c>
      <c r="H271" t="s">
        <v>28</v>
      </c>
      <c r="I271" t="s">
        <v>53</v>
      </c>
      <c r="J271" t="s">
        <v>36</v>
      </c>
      <c r="K271" s="7">
        <v>44705</v>
      </c>
      <c r="L271" t="s">
        <v>21</v>
      </c>
      <c r="M271">
        <v>26</v>
      </c>
      <c r="R271" s="7" t="str">
        <f>IF(EDATE(May[[#This Row],[Closed Date]],1)=31,"",EDATE(May[[#This Row],[Closed Date]],1))</f>
        <v/>
      </c>
    </row>
    <row r="272" spans="1:19" x14ac:dyDescent="0.25">
      <c r="A272" s="13" t="s">
        <v>204</v>
      </c>
      <c r="B272" s="6">
        <v>75244</v>
      </c>
      <c r="E272" t="s">
        <v>288</v>
      </c>
      <c r="F272" t="s">
        <v>22</v>
      </c>
      <c r="G272">
        <v>11</v>
      </c>
      <c r="H272" t="s">
        <v>28</v>
      </c>
      <c r="I272" t="s">
        <v>33</v>
      </c>
      <c r="J272" t="s">
        <v>38</v>
      </c>
      <c r="K272" s="7">
        <v>44705</v>
      </c>
      <c r="L272" t="s">
        <v>21</v>
      </c>
      <c r="M272">
        <v>23</v>
      </c>
      <c r="R272" s="7" t="str">
        <f>IF(EDATE(May[[#This Row],[Closed Date]],1)=31,"",EDATE(May[[#This Row],[Closed Date]],1))</f>
        <v/>
      </c>
    </row>
    <row r="273" spans="1:19" x14ac:dyDescent="0.25">
      <c r="A273" t="s">
        <v>214</v>
      </c>
      <c r="B273" s="6">
        <v>75232</v>
      </c>
      <c r="E273" t="s">
        <v>308</v>
      </c>
      <c r="F273" t="s">
        <v>22</v>
      </c>
      <c r="G273">
        <v>10</v>
      </c>
      <c r="H273" t="s">
        <v>28</v>
      </c>
      <c r="I273" t="s">
        <v>31</v>
      </c>
      <c r="J273" t="s">
        <v>38</v>
      </c>
      <c r="K273" s="7">
        <v>44705</v>
      </c>
      <c r="L273" t="s">
        <v>20</v>
      </c>
      <c r="Q273" s="7">
        <v>44705</v>
      </c>
      <c r="R273" s="7">
        <f>IF(EDATE(May[[#This Row],[Closed Date]],1)=31,"",EDATE(May[[#This Row],[Closed Date]],1))</f>
        <v>44736</v>
      </c>
      <c r="S273" t="s">
        <v>20</v>
      </c>
    </row>
    <row r="274" spans="1:19" x14ac:dyDescent="0.25">
      <c r="A274" t="s">
        <v>86</v>
      </c>
      <c r="B274" s="6">
        <v>75237</v>
      </c>
      <c r="E274" t="s">
        <v>272</v>
      </c>
      <c r="F274" t="s">
        <v>22</v>
      </c>
      <c r="G274">
        <v>5</v>
      </c>
      <c r="H274" t="s">
        <v>32</v>
      </c>
      <c r="I274" t="s">
        <v>53</v>
      </c>
      <c r="K274" s="7">
        <v>44705</v>
      </c>
      <c r="L274" t="s">
        <v>21</v>
      </c>
      <c r="M274">
        <v>25</v>
      </c>
      <c r="R274" s="7" t="str">
        <f>IF(EDATE(May[[#This Row],[Closed Date]],1)=31,"",EDATE(May[[#This Row],[Closed Date]],1))</f>
        <v/>
      </c>
    </row>
    <row r="275" spans="1:19" x14ac:dyDescent="0.25">
      <c r="A275" t="s">
        <v>180</v>
      </c>
      <c r="B275" s="6">
        <v>75231</v>
      </c>
      <c r="E275" t="s">
        <v>281</v>
      </c>
      <c r="F275" t="s">
        <v>23</v>
      </c>
      <c r="G275">
        <v>6</v>
      </c>
      <c r="H275" t="s">
        <v>28</v>
      </c>
      <c r="I275" t="s">
        <v>31</v>
      </c>
      <c r="K275" s="7">
        <v>44705</v>
      </c>
      <c r="L275" t="s">
        <v>20</v>
      </c>
      <c r="Q275" s="7">
        <v>44705</v>
      </c>
      <c r="R275" s="7">
        <f>IF(EDATE(May[[#This Row],[Closed Date]],1)=31,"",EDATE(May[[#This Row],[Closed Date]],1))</f>
        <v>44736</v>
      </c>
      <c r="S275" t="s">
        <v>20</v>
      </c>
    </row>
    <row r="276" spans="1:19" x14ac:dyDescent="0.25">
      <c r="A276" t="s">
        <v>185</v>
      </c>
      <c r="B276" s="6">
        <v>75254</v>
      </c>
      <c r="E276" t="s">
        <v>318</v>
      </c>
      <c r="F276" t="s">
        <v>23</v>
      </c>
      <c r="G276">
        <v>4</v>
      </c>
      <c r="H276" t="s">
        <v>28</v>
      </c>
      <c r="I276" t="s">
        <v>31</v>
      </c>
      <c r="K276" s="7">
        <v>44705</v>
      </c>
      <c r="L276" t="s">
        <v>20</v>
      </c>
      <c r="Q276" s="7">
        <v>44705</v>
      </c>
      <c r="R276" s="7">
        <f>IF(EDATE(May[[#This Row],[Closed Date]],1)=31,"",EDATE(May[[#This Row],[Closed Date]],1))</f>
        <v>44736</v>
      </c>
      <c r="S276" t="s">
        <v>20</v>
      </c>
    </row>
    <row r="277" spans="1:19" x14ac:dyDescent="0.25">
      <c r="A277" t="s">
        <v>174</v>
      </c>
      <c r="B277" s="6">
        <v>75220</v>
      </c>
      <c r="E277" t="s">
        <v>276</v>
      </c>
      <c r="F277" t="s">
        <v>23</v>
      </c>
      <c r="G277">
        <v>4</v>
      </c>
      <c r="H277" t="s">
        <v>30</v>
      </c>
      <c r="I277" t="s">
        <v>34</v>
      </c>
      <c r="K277" s="7">
        <v>44705</v>
      </c>
      <c r="L277" t="s">
        <v>20</v>
      </c>
      <c r="N277" t="s">
        <v>51</v>
      </c>
      <c r="Q277" s="7">
        <v>44714</v>
      </c>
      <c r="R277" s="7">
        <f>IF(EDATE(May[[#This Row],[Closed Date]],1)=31,"",EDATE(May[[#This Row],[Closed Date]],1))</f>
        <v>44744</v>
      </c>
      <c r="S277" t="s">
        <v>20</v>
      </c>
    </row>
    <row r="278" spans="1:19" x14ac:dyDescent="0.25">
      <c r="A278" t="s">
        <v>158</v>
      </c>
      <c r="B278" s="6">
        <v>75203</v>
      </c>
      <c r="E278" t="s">
        <v>319</v>
      </c>
      <c r="F278" t="s">
        <v>22</v>
      </c>
      <c r="G278">
        <v>4</v>
      </c>
      <c r="H278" t="s">
        <v>32</v>
      </c>
      <c r="I278" t="s">
        <v>34</v>
      </c>
      <c r="J278" t="s">
        <v>52</v>
      </c>
      <c r="K278" s="7">
        <v>44706</v>
      </c>
      <c r="L278" t="s">
        <v>21</v>
      </c>
      <c r="R278" s="7" t="str">
        <f>IF(EDATE(May[[#This Row],[Closed Date]],1)=31,"",EDATE(May[[#This Row],[Closed Date]],1))</f>
        <v/>
      </c>
    </row>
    <row r="279" spans="1:19" x14ac:dyDescent="0.25">
      <c r="A279" t="s">
        <v>236</v>
      </c>
      <c r="B279" s="6">
        <v>75231</v>
      </c>
      <c r="E279" t="s">
        <v>310</v>
      </c>
      <c r="F279" t="s">
        <v>23</v>
      </c>
      <c r="G279">
        <v>3</v>
      </c>
      <c r="H279" t="s">
        <v>32</v>
      </c>
      <c r="I279" t="s">
        <v>31</v>
      </c>
      <c r="J279" t="s">
        <v>52</v>
      </c>
      <c r="K279" s="7">
        <v>44706</v>
      </c>
      <c r="L279" t="s">
        <v>20</v>
      </c>
      <c r="N279" t="s">
        <v>47</v>
      </c>
      <c r="Q279" s="7">
        <v>44706</v>
      </c>
      <c r="R279" s="7">
        <f>IF(EDATE(May[[#This Row],[Closed Date]],1)=31,"",EDATE(May[[#This Row],[Closed Date]],1))</f>
        <v>44737</v>
      </c>
      <c r="S279" t="s">
        <v>20</v>
      </c>
    </row>
    <row r="280" spans="1:19" x14ac:dyDescent="0.25">
      <c r="A280" t="s">
        <v>220</v>
      </c>
      <c r="B280" s="6">
        <v>75237</v>
      </c>
      <c r="E280" t="s">
        <v>310</v>
      </c>
      <c r="F280" t="s">
        <v>23</v>
      </c>
      <c r="G280">
        <v>3</v>
      </c>
      <c r="H280" t="s">
        <v>28</v>
      </c>
      <c r="I280" t="s">
        <v>31</v>
      </c>
      <c r="J280" t="s">
        <v>41</v>
      </c>
      <c r="K280" s="7">
        <v>44706</v>
      </c>
      <c r="L280" t="s">
        <v>20</v>
      </c>
      <c r="Q280" s="7">
        <v>44706</v>
      </c>
      <c r="R280" s="7">
        <f>IF(EDATE(May[[#This Row],[Closed Date]],1)=31,"",EDATE(May[[#This Row],[Closed Date]],1))</f>
        <v>44737</v>
      </c>
      <c r="S280" t="s">
        <v>20</v>
      </c>
    </row>
    <row r="281" spans="1:19" x14ac:dyDescent="0.25">
      <c r="A281" t="s">
        <v>120</v>
      </c>
      <c r="B281" s="6">
        <v>75254</v>
      </c>
      <c r="E281" t="s">
        <v>275</v>
      </c>
      <c r="F281" t="s">
        <v>23</v>
      </c>
      <c r="G281">
        <v>13</v>
      </c>
      <c r="H281" t="s">
        <v>29</v>
      </c>
      <c r="I281" t="s">
        <v>31</v>
      </c>
      <c r="J281" t="s">
        <v>43</v>
      </c>
      <c r="K281" s="7">
        <v>44706</v>
      </c>
      <c r="L281" t="s">
        <v>20</v>
      </c>
      <c r="Q281" s="7">
        <v>44706</v>
      </c>
      <c r="R281" s="7">
        <f>IF(EDATE(May[[#This Row],[Closed Date]],1)=31,"",EDATE(May[[#This Row],[Closed Date]],1))</f>
        <v>44737</v>
      </c>
      <c r="S281" t="s">
        <v>20</v>
      </c>
    </row>
    <row r="282" spans="1:19" x14ac:dyDescent="0.25">
      <c r="A282" t="s">
        <v>184</v>
      </c>
      <c r="B282" s="6">
        <v>75231</v>
      </c>
      <c r="E282" t="s">
        <v>58</v>
      </c>
      <c r="F282" t="s">
        <v>22</v>
      </c>
      <c r="G282">
        <v>7</v>
      </c>
      <c r="H282" t="s">
        <v>28</v>
      </c>
      <c r="I282" t="s">
        <v>53</v>
      </c>
      <c r="J282" t="s">
        <v>36</v>
      </c>
      <c r="K282" s="7">
        <v>44706</v>
      </c>
      <c r="L282" t="s">
        <v>21</v>
      </c>
      <c r="M282">
        <v>22</v>
      </c>
      <c r="R282" s="7" t="str">
        <f>IF(EDATE(May[[#This Row],[Closed Date]],1)=31,"",EDATE(May[[#This Row],[Closed Date]],1))</f>
        <v/>
      </c>
    </row>
    <row r="283" spans="1:19" x14ac:dyDescent="0.25">
      <c r="A283" t="s">
        <v>217</v>
      </c>
      <c r="B283" s="6">
        <v>75253</v>
      </c>
      <c r="E283" t="s">
        <v>316</v>
      </c>
      <c r="F283" t="s">
        <v>23</v>
      </c>
      <c r="G283">
        <v>5</v>
      </c>
      <c r="H283" t="s">
        <v>28</v>
      </c>
      <c r="I283" t="s">
        <v>31</v>
      </c>
      <c r="J283" t="s">
        <v>36</v>
      </c>
      <c r="K283" s="7">
        <v>44706</v>
      </c>
      <c r="L283" t="s">
        <v>20</v>
      </c>
      <c r="Q283" s="7">
        <v>44706</v>
      </c>
      <c r="R283" s="7">
        <f>IF(EDATE(May[[#This Row],[Closed Date]],1)=31,"",EDATE(May[[#This Row],[Closed Date]],1))</f>
        <v>44737</v>
      </c>
      <c r="S283" t="s">
        <v>20</v>
      </c>
    </row>
    <row r="284" spans="1:19" x14ac:dyDescent="0.25">
      <c r="A284" t="s">
        <v>167</v>
      </c>
      <c r="B284" s="6">
        <v>75208</v>
      </c>
      <c r="E284" t="s">
        <v>291</v>
      </c>
      <c r="F284" t="s">
        <v>22</v>
      </c>
      <c r="G284">
        <v>11</v>
      </c>
      <c r="H284" t="s">
        <v>32</v>
      </c>
      <c r="I284" t="s">
        <v>31</v>
      </c>
      <c r="K284" s="7">
        <v>44706</v>
      </c>
      <c r="L284" t="s">
        <v>20</v>
      </c>
      <c r="Q284" s="7">
        <v>44706</v>
      </c>
      <c r="R284" s="7">
        <f>IF(EDATE(May[[#This Row],[Closed Date]],1)=31,"",EDATE(May[[#This Row],[Closed Date]],1))</f>
        <v>44737</v>
      </c>
      <c r="S284" t="s">
        <v>20</v>
      </c>
    </row>
    <row r="285" spans="1:19" x14ac:dyDescent="0.25">
      <c r="A285" t="s">
        <v>187</v>
      </c>
      <c r="B285" s="6">
        <v>75204</v>
      </c>
      <c r="E285" t="s">
        <v>283</v>
      </c>
      <c r="F285" t="s">
        <v>22</v>
      </c>
      <c r="G285">
        <v>7</v>
      </c>
      <c r="H285" t="s">
        <v>30</v>
      </c>
      <c r="I285" t="s">
        <v>31</v>
      </c>
      <c r="K285" s="7">
        <v>44706</v>
      </c>
      <c r="L285" t="s">
        <v>20</v>
      </c>
      <c r="Q285" s="7">
        <v>44706</v>
      </c>
      <c r="R285" s="7">
        <f>IF(EDATE(May[[#This Row],[Closed Date]],1)=31,"",EDATE(May[[#This Row],[Closed Date]],1))</f>
        <v>44737</v>
      </c>
      <c r="S285" t="s">
        <v>20</v>
      </c>
    </row>
    <row r="286" spans="1:19" x14ac:dyDescent="0.25">
      <c r="A286" t="s">
        <v>169</v>
      </c>
      <c r="B286" s="6">
        <v>75206</v>
      </c>
      <c r="E286" t="s">
        <v>284</v>
      </c>
      <c r="F286" t="s">
        <v>23</v>
      </c>
      <c r="G286">
        <v>0.25</v>
      </c>
      <c r="H286" t="s">
        <v>28</v>
      </c>
      <c r="I286" t="s">
        <v>31</v>
      </c>
      <c r="K286" s="7">
        <v>44706</v>
      </c>
      <c r="L286" t="s">
        <v>20</v>
      </c>
      <c r="Q286" s="7">
        <v>44706</v>
      </c>
      <c r="R286" s="7">
        <f>IF(EDATE(May[[#This Row],[Closed Date]],1)=31,"",EDATE(May[[#This Row],[Closed Date]],1))</f>
        <v>44737</v>
      </c>
      <c r="S286" t="s">
        <v>20</v>
      </c>
    </row>
    <row r="287" spans="1:19" x14ac:dyDescent="0.25">
      <c r="A287" t="s">
        <v>88</v>
      </c>
      <c r="B287" s="6">
        <v>75236</v>
      </c>
      <c r="E287" t="s">
        <v>287</v>
      </c>
      <c r="F287" t="s">
        <v>22</v>
      </c>
      <c r="G287">
        <v>8</v>
      </c>
      <c r="H287" t="s">
        <v>28</v>
      </c>
      <c r="I287" t="s">
        <v>31</v>
      </c>
      <c r="K287" s="7">
        <v>44706</v>
      </c>
      <c r="L287" t="s">
        <v>20</v>
      </c>
      <c r="Q287" s="7">
        <v>44706</v>
      </c>
      <c r="R287" s="7">
        <f>IF(EDATE(May[[#This Row],[Closed Date]],1)=31,"",EDATE(May[[#This Row],[Closed Date]],1))</f>
        <v>44737</v>
      </c>
      <c r="S287" t="s">
        <v>20</v>
      </c>
    </row>
    <row r="288" spans="1:19" x14ac:dyDescent="0.25">
      <c r="A288" t="s">
        <v>228</v>
      </c>
      <c r="B288" s="6">
        <v>75208</v>
      </c>
      <c r="E288" t="s">
        <v>267</v>
      </c>
      <c r="F288" t="s">
        <v>22</v>
      </c>
      <c r="G288">
        <v>4</v>
      </c>
      <c r="H288" t="s">
        <v>29</v>
      </c>
      <c r="I288" t="s">
        <v>31</v>
      </c>
      <c r="K288" s="7">
        <v>44706</v>
      </c>
      <c r="L288" t="s">
        <v>20</v>
      </c>
      <c r="Q288" s="7">
        <v>44706</v>
      </c>
      <c r="R288" s="7">
        <f>IF(EDATE(May[[#This Row],[Closed Date]],1)=31,"",EDATE(May[[#This Row],[Closed Date]],1))</f>
        <v>44737</v>
      </c>
      <c r="S288" t="s">
        <v>20</v>
      </c>
    </row>
    <row r="289" spans="1:19" x14ac:dyDescent="0.25">
      <c r="A289" t="s">
        <v>184</v>
      </c>
      <c r="B289" s="6">
        <v>75240</v>
      </c>
      <c r="E289" t="s">
        <v>279</v>
      </c>
      <c r="F289" t="s">
        <v>22</v>
      </c>
      <c r="G289">
        <v>8</v>
      </c>
      <c r="H289" t="s">
        <v>30</v>
      </c>
      <c r="I289" t="s">
        <v>35</v>
      </c>
      <c r="K289" s="7">
        <v>44706</v>
      </c>
      <c r="L289" t="s">
        <v>20</v>
      </c>
      <c r="M289">
        <v>36</v>
      </c>
      <c r="N289" t="s">
        <v>48</v>
      </c>
      <c r="O289">
        <v>11</v>
      </c>
      <c r="P289">
        <v>400</v>
      </c>
      <c r="Q289" s="7">
        <v>44718</v>
      </c>
      <c r="R289" s="7">
        <f>IF(EDATE(May[[#This Row],[Closed Date]],1)=31,"",EDATE(May[[#This Row],[Closed Date]],1))</f>
        <v>44748</v>
      </c>
      <c r="S289" t="s">
        <v>20</v>
      </c>
    </row>
    <row r="290" spans="1:19" x14ac:dyDescent="0.25">
      <c r="A290" t="s">
        <v>189</v>
      </c>
      <c r="B290" s="6">
        <v>75203</v>
      </c>
      <c r="E290" t="s">
        <v>265</v>
      </c>
      <c r="F290" t="s">
        <v>22</v>
      </c>
      <c r="G290">
        <v>1</v>
      </c>
      <c r="H290" t="s">
        <v>32</v>
      </c>
      <c r="I290" t="s">
        <v>34</v>
      </c>
      <c r="J290" t="s">
        <v>52</v>
      </c>
      <c r="K290" s="7">
        <v>44707</v>
      </c>
      <c r="L290" t="s">
        <v>21</v>
      </c>
      <c r="R290" s="7" t="str">
        <f>IF(EDATE(May[[#This Row],[Closed Date]],1)=31,"",EDATE(May[[#This Row],[Closed Date]],1))</f>
        <v/>
      </c>
    </row>
    <row r="291" spans="1:19" x14ac:dyDescent="0.25">
      <c r="A291" t="s">
        <v>186</v>
      </c>
      <c r="B291" s="6">
        <v>75287</v>
      </c>
      <c r="E291" t="s">
        <v>278</v>
      </c>
      <c r="F291" t="s">
        <v>23</v>
      </c>
      <c r="G291">
        <v>3</v>
      </c>
      <c r="H291" t="s">
        <v>32</v>
      </c>
      <c r="I291" t="s">
        <v>34</v>
      </c>
      <c r="J291" t="s">
        <v>52</v>
      </c>
      <c r="K291" s="7">
        <v>44707</v>
      </c>
      <c r="L291" t="s">
        <v>20</v>
      </c>
      <c r="N291" t="s">
        <v>47</v>
      </c>
      <c r="Q291" s="7">
        <v>44713</v>
      </c>
      <c r="R291" s="7">
        <f>IF(EDATE(May[[#This Row],[Closed Date]],1)=31,"",EDATE(May[[#This Row],[Closed Date]],1))</f>
        <v>44743</v>
      </c>
      <c r="S291" t="s">
        <v>20</v>
      </c>
    </row>
    <row r="292" spans="1:19" x14ac:dyDescent="0.25">
      <c r="A292" t="s">
        <v>225</v>
      </c>
      <c r="B292" s="6">
        <v>75226</v>
      </c>
      <c r="E292" t="s">
        <v>292</v>
      </c>
      <c r="F292" t="s">
        <v>22</v>
      </c>
      <c r="H292" t="s">
        <v>28</v>
      </c>
      <c r="I292" t="s">
        <v>31</v>
      </c>
      <c r="J292" t="s">
        <v>41</v>
      </c>
      <c r="K292" s="7">
        <v>44707</v>
      </c>
      <c r="L292" t="s">
        <v>20</v>
      </c>
      <c r="Q292" s="7">
        <v>44707</v>
      </c>
      <c r="R292" s="7">
        <f>IF(EDATE(May[[#This Row],[Closed Date]],1)=31,"",EDATE(May[[#This Row],[Closed Date]],1))</f>
        <v>44738</v>
      </c>
      <c r="S292" t="s">
        <v>20</v>
      </c>
    </row>
    <row r="293" spans="1:19" x14ac:dyDescent="0.25">
      <c r="A293" s="13" t="s">
        <v>210</v>
      </c>
      <c r="B293" s="6">
        <v>75287</v>
      </c>
      <c r="E293" t="s">
        <v>275</v>
      </c>
      <c r="F293" t="s">
        <v>23</v>
      </c>
      <c r="G293">
        <v>7</v>
      </c>
      <c r="H293" t="s">
        <v>28</v>
      </c>
      <c r="I293" t="s">
        <v>33</v>
      </c>
      <c r="J293" t="s">
        <v>39</v>
      </c>
      <c r="K293" s="7">
        <v>44707</v>
      </c>
      <c r="L293" t="s">
        <v>21</v>
      </c>
      <c r="M293">
        <v>25</v>
      </c>
      <c r="R293" s="7" t="str">
        <f>IF(EDATE(May[[#This Row],[Closed Date]],1)=31,"",EDATE(May[[#This Row],[Closed Date]],1))</f>
        <v/>
      </c>
    </row>
    <row r="294" spans="1:19" x14ac:dyDescent="0.25">
      <c r="A294" s="13" t="s">
        <v>99</v>
      </c>
      <c r="B294" s="6">
        <v>75203</v>
      </c>
      <c r="E294" t="s">
        <v>283</v>
      </c>
      <c r="F294" t="s">
        <v>23</v>
      </c>
      <c r="G294">
        <v>8</v>
      </c>
      <c r="H294" t="s">
        <v>28</v>
      </c>
      <c r="I294" t="s">
        <v>33</v>
      </c>
      <c r="J294" t="s">
        <v>36</v>
      </c>
      <c r="K294" s="7">
        <v>44707</v>
      </c>
      <c r="L294" t="s">
        <v>21</v>
      </c>
      <c r="M294">
        <v>15</v>
      </c>
      <c r="R294" s="7" t="str">
        <f>IF(EDATE(May[[#This Row],[Closed Date]],1)=31,"",EDATE(May[[#This Row],[Closed Date]],1))</f>
        <v/>
      </c>
    </row>
    <row r="295" spans="1:19" x14ac:dyDescent="0.25">
      <c r="A295" t="s">
        <v>191</v>
      </c>
      <c r="B295" s="6">
        <v>75224</v>
      </c>
      <c r="E295" t="s">
        <v>289</v>
      </c>
      <c r="F295" t="s">
        <v>23</v>
      </c>
      <c r="G295">
        <v>1</v>
      </c>
      <c r="H295" t="s">
        <v>28</v>
      </c>
      <c r="I295" t="s">
        <v>53</v>
      </c>
      <c r="J295" t="s">
        <v>36</v>
      </c>
      <c r="K295" s="7">
        <v>44707</v>
      </c>
      <c r="L295" t="s">
        <v>20</v>
      </c>
      <c r="M295">
        <v>37</v>
      </c>
      <c r="N295" t="s">
        <v>54</v>
      </c>
      <c r="O295">
        <v>47</v>
      </c>
      <c r="P295">
        <v>50</v>
      </c>
      <c r="Q295" s="7">
        <v>44712</v>
      </c>
      <c r="R295" s="7">
        <f>IF(EDATE(May[[#This Row],[Closed Date]],1)=31,"",EDATE(May[[#This Row],[Closed Date]],1))</f>
        <v>44742</v>
      </c>
      <c r="S295" t="s">
        <v>20</v>
      </c>
    </row>
    <row r="296" spans="1:19" x14ac:dyDescent="0.25">
      <c r="A296" t="s">
        <v>90</v>
      </c>
      <c r="B296" s="6">
        <v>75253</v>
      </c>
      <c r="E296" t="s">
        <v>276</v>
      </c>
      <c r="F296" t="s">
        <v>22</v>
      </c>
      <c r="G296">
        <v>5</v>
      </c>
      <c r="H296" t="s">
        <v>28</v>
      </c>
      <c r="I296" t="s">
        <v>31</v>
      </c>
      <c r="J296" t="s">
        <v>38</v>
      </c>
      <c r="K296" s="7">
        <v>44707</v>
      </c>
      <c r="L296" t="s">
        <v>20</v>
      </c>
      <c r="Q296" s="7">
        <v>44707</v>
      </c>
      <c r="R296" s="7">
        <f>IF(EDATE(May[[#This Row],[Closed Date]],1)=31,"",EDATE(May[[#This Row],[Closed Date]],1))</f>
        <v>44738</v>
      </c>
      <c r="S296" t="s">
        <v>20</v>
      </c>
    </row>
    <row r="297" spans="1:19" x14ac:dyDescent="0.25">
      <c r="A297" t="s">
        <v>91</v>
      </c>
      <c r="B297" s="6">
        <v>75244</v>
      </c>
      <c r="E297" t="s">
        <v>286</v>
      </c>
      <c r="F297" t="s">
        <v>22</v>
      </c>
      <c r="G297">
        <v>4</v>
      </c>
      <c r="H297" t="s">
        <v>28</v>
      </c>
      <c r="I297" t="s">
        <v>31</v>
      </c>
      <c r="K297" s="7">
        <v>44707</v>
      </c>
      <c r="L297" t="s">
        <v>20</v>
      </c>
      <c r="Q297" s="7">
        <v>44707</v>
      </c>
      <c r="R297" s="7">
        <f>IF(EDATE(May[[#This Row],[Closed Date]],1)=31,"",EDATE(May[[#This Row],[Closed Date]],1))</f>
        <v>44738</v>
      </c>
      <c r="S297" t="s">
        <v>20</v>
      </c>
    </row>
    <row r="298" spans="1:19" x14ac:dyDescent="0.25">
      <c r="A298" t="s">
        <v>154</v>
      </c>
      <c r="B298" s="6">
        <v>75226</v>
      </c>
      <c r="E298" t="s">
        <v>283</v>
      </c>
      <c r="F298" t="s">
        <v>23</v>
      </c>
      <c r="G298">
        <v>3</v>
      </c>
      <c r="H298" t="s">
        <v>32</v>
      </c>
      <c r="I298" t="s">
        <v>31</v>
      </c>
      <c r="J298" t="s">
        <v>52</v>
      </c>
      <c r="K298" s="7">
        <v>44708</v>
      </c>
      <c r="L298" t="s">
        <v>20</v>
      </c>
      <c r="N298" t="s">
        <v>47</v>
      </c>
      <c r="Q298" s="7">
        <v>44708</v>
      </c>
      <c r="R298" s="7">
        <f>IF(EDATE(May[[#This Row],[Closed Date]],1)=31,"",EDATE(May[[#This Row],[Closed Date]],1))</f>
        <v>44739</v>
      </c>
      <c r="S298" t="s">
        <v>20</v>
      </c>
    </row>
    <row r="299" spans="1:19" x14ac:dyDescent="0.25">
      <c r="A299" t="s">
        <v>151</v>
      </c>
      <c r="B299" s="6">
        <v>75212</v>
      </c>
      <c r="E299" t="s">
        <v>315</v>
      </c>
      <c r="F299" t="s">
        <v>23</v>
      </c>
      <c r="G299">
        <v>2</v>
      </c>
      <c r="H299" t="s">
        <v>32</v>
      </c>
      <c r="I299" t="s">
        <v>31</v>
      </c>
      <c r="J299" t="s">
        <v>52</v>
      </c>
      <c r="K299" s="7">
        <v>44708</v>
      </c>
      <c r="L299" t="s">
        <v>20</v>
      </c>
      <c r="N299" t="s">
        <v>47</v>
      </c>
      <c r="Q299" s="7">
        <v>44708</v>
      </c>
      <c r="R299" s="7">
        <f>IF(EDATE(May[[#This Row],[Closed Date]],1)=31,"",EDATE(May[[#This Row],[Closed Date]],1))</f>
        <v>44739</v>
      </c>
      <c r="S299" t="s">
        <v>20</v>
      </c>
    </row>
    <row r="300" spans="1:19" x14ac:dyDescent="0.25">
      <c r="A300" s="13" t="s">
        <v>216</v>
      </c>
      <c r="B300" s="6">
        <v>75254</v>
      </c>
      <c r="E300" t="s">
        <v>278</v>
      </c>
      <c r="F300" t="s">
        <v>22</v>
      </c>
      <c r="G300">
        <v>11</v>
      </c>
      <c r="H300" t="s">
        <v>28</v>
      </c>
      <c r="I300" t="s">
        <v>33</v>
      </c>
      <c r="J300" t="s">
        <v>42</v>
      </c>
      <c r="K300" s="7">
        <v>44708</v>
      </c>
      <c r="L300" t="s">
        <v>21</v>
      </c>
      <c r="M300">
        <v>20</v>
      </c>
      <c r="R300" s="7" t="str">
        <f>IF(EDATE(May[[#This Row],[Closed Date]],1)=31,"",EDATE(May[[#This Row],[Closed Date]],1))</f>
        <v/>
      </c>
    </row>
    <row r="301" spans="1:19" x14ac:dyDescent="0.25">
      <c r="A301" s="13" t="s">
        <v>82</v>
      </c>
      <c r="B301" s="6">
        <v>75208</v>
      </c>
      <c r="E301" t="s">
        <v>312</v>
      </c>
      <c r="F301" t="s">
        <v>22</v>
      </c>
      <c r="G301">
        <v>8</v>
      </c>
      <c r="H301" t="s">
        <v>28</v>
      </c>
      <c r="I301" t="s">
        <v>33</v>
      </c>
      <c r="J301" t="s">
        <v>39</v>
      </c>
      <c r="K301" s="7">
        <v>44708</v>
      </c>
      <c r="L301" t="s">
        <v>21</v>
      </c>
      <c r="M301">
        <v>18</v>
      </c>
      <c r="R301" s="7" t="str">
        <f>IF(EDATE(May[[#This Row],[Closed Date]],1)=31,"",EDATE(May[[#This Row],[Closed Date]],1))</f>
        <v/>
      </c>
    </row>
    <row r="302" spans="1:19" x14ac:dyDescent="0.25">
      <c r="A302" t="s">
        <v>135</v>
      </c>
      <c r="B302" s="6">
        <v>75236</v>
      </c>
      <c r="E302" t="s">
        <v>317</v>
      </c>
      <c r="F302" t="s">
        <v>22</v>
      </c>
      <c r="G302">
        <v>1</v>
      </c>
      <c r="H302" t="s">
        <v>28</v>
      </c>
      <c r="I302" t="s">
        <v>53</v>
      </c>
      <c r="J302" t="s">
        <v>39</v>
      </c>
      <c r="K302" s="7">
        <v>44708</v>
      </c>
      <c r="L302" t="s">
        <v>21</v>
      </c>
      <c r="M302">
        <v>29</v>
      </c>
      <c r="R302" s="7" t="str">
        <f>IF(EDATE(May[[#This Row],[Closed Date]],1)=31,"",EDATE(May[[#This Row],[Closed Date]],1))</f>
        <v/>
      </c>
    </row>
    <row r="303" spans="1:19" x14ac:dyDescent="0.25">
      <c r="A303" s="13" t="s">
        <v>201</v>
      </c>
      <c r="B303" s="6">
        <v>75249</v>
      </c>
      <c r="E303" t="s">
        <v>299</v>
      </c>
      <c r="F303" t="s">
        <v>23</v>
      </c>
      <c r="G303">
        <v>1</v>
      </c>
      <c r="H303" t="s">
        <v>28</v>
      </c>
      <c r="I303" t="s">
        <v>33</v>
      </c>
      <c r="J303" t="s">
        <v>40</v>
      </c>
      <c r="K303" s="7">
        <v>44708</v>
      </c>
      <c r="L303" t="s">
        <v>21</v>
      </c>
      <c r="M303">
        <v>16</v>
      </c>
      <c r="R303" s="7" t="str">
        <f>IF(EDATE(May[[#This Row],[Closed Date]],1)=31,"",EDATE(May[[#This Row],[Closed Date]],1))</f>
        <v/>
      </c>
    </row>
    <row r="304" spans="1:19" x14ac:dyDescent="0.25">
      <c r="A304" t="s">
        <v>196</v>
      </c>
      <c r="B304" s="6">
        <v>75223</v>
      </c>
      <c r="E304" t="s">
        <v>289</v>
      </c>
      <c r="F304" t="s">
        <v>22</v>
      </c>
      <c r="G304">
        <v>7</v>
      </c>
      <c r="H304" t="s">
        <v>29</v>
      </c>
      <c r="I304" t="s">
        <v>31</v>
      </c>
      <c r="J304" t="s">
        <v>43</v>
      </c>
      <c r="K304" s="7">
        <v>44708</v>
      </c>
      <c r="L304" t="s">
        <v>20</v>
      </c>
      <c r="Q304" s="7">
        <v>44708</v>
      </c>
      <c r="R304" s="7">
        <f>IF(EDATE(May[[#This Row],[Closed Date]],1)=31,"",EDATE(May[[#This Row],[Closed Date]],1))</f>
        <v>44739</v>
      </c>
      <c r="S304" t="s">
        <v>20</v>
      </c>
    </row>
    <row r="305" spans="1:19" x14ac:dyDescent="0.25">
      <c r="A305" t="s">
        <v>194</v>
      </c>
      <c r="B305" s="6">
        <v>75226</v>
      </c>
      <c r="E305" t="s">
        <v>279</v>
      </c>
      <c r="F305" t="s">
        <v>22</v>
      </c>
      <c r="G305">
        <v>4</v>
      </c>
      <c r="H305" t="s">
        <v>28</v>
      </c>
      <c r="I305" t="s">
        <v>53</v>
      </c>
      <c r="J305" t="s">
        <v>38</v>
      </c>
      <c r="K305" s="7">
        <v>44708</v>
      </c>
      <c r="L305" t="s">
        <v>20</v>
      </c>
      <c r="M305">
        <v>32</v>
      </c>
      <c r="N305" t="s">
        <v>54</v>
      </c>
      <c r="O305">
        <v>53</v>
      </c>
      <c r="P305">
        <v>45</v>
      </c>
      <c r="Q305" s="7">
        <v>44712</v>
      </c>
      <c r="R305" s="7">
        <f>IF(EDATE(May[[#This Row],[Closed Date]],1)=31,"",EDATE(May[[#This Row],[Closed Date]],1))</f>
        <v>44742</v>
      </c>
      <c r="S305" t="s">
        <v>20</v>
      </c>
    </row>
    <row r="306" spans="1:19" x14ac:dyDescent="0.25">
      <c r="A306" t="s">
        <v>219</v>
      </c>
      <c r="B306" s="6">
        <v>75080</v>
      </c>
      <c r="E306" t="s">
        <v>266</v>
      </c>
      <c r="F306" t="s">
        <v>22</v>
      </c>
      <c r="G306">
        <v>1</v>
      </c>
      <c r="H306" t="s">
        <v>30</v>
      </c>
      <c r="I306" t="s">
        <v>35</v>
      </c>
      <c r="K306" s="7">
        <v>44708</v>
      </c>
      <c r="L306" t="s">
        <v>21</v>
      </c>
      <c r="M306">
        <v>33</v>
      </c>
      <c r="R306" s="7" t="str">
        <f>IF(EDATE(May[[#This Row],[Closed Date]],1)=31,"",EDATE(May[[#This Row],[Closed Date]],1))</f>
        <v/>
      </c>
    </row>
    <row r="307" spans="1:19" x14ac:dyDescent="0.25">
      <c r="A307" t="s">
        <v>186</v>
      </c>
      <c r="B307" s="6">
        <v>75223</v>
      </c>
      <c r="E307" t="s">
        <v>304</v>
      </c>
      <c r="F307" t="s">
        <v>22</v>
      </c>
      <c r="G307">
        <v>3</v>
      </c>
      <c r="H307" t="s">
        <v>30</v>
      </c>
      <c r="I307" t="s">
        <v>31</v>
      </c>
      <c r="K307" s="7">
        <v>44708</v>
      </c>
      <c r="L307" t="s">
        <v>20</v>
      </c>
      <c r="Q307" s="7">
        <v>44708</v>
      </c>
      <c r="R307" s="7">
        <f>IF(EDATE(May[[#This Row],[Closed Date]],1)=31,"",EDATE(May[[#This Row],[Closed Date]],1))</f>
        <v>44739</v>
      </c>
      <c r="S307" t="s">
        <v>20</v>
      </c>
    </row>
    <row r="308" spans="1:19" x14ac:dyDescent="0.25">
      <c r="A308" t="s">
        <v>253</v>
      </c>
      <c r="B308" s="6">
        <v>75241</v>
      </c>
      <c r="E308" t="s">
        <v>271</v>
      </c>
      <c r="F308" t="s">
        <v>22</v>
      </c>
      <c r="G308">
        <v>8</v>
      </c>
      <c r="H308" t="s">
        <v>30</v>
      </c>
      <c r="I308" t="s">
        <v>31</v>
      </c>
      <c r="K308" s="7">
        <v>44708</v>
      </c>
      <c r="L308" t="s">
        <v>20</v>
      </c>
      <c r="Q308" s="7">
        <v>44708</v>
      </c>
      <c r="R308" s="7">
        <f>IF(EDATE(May[[#This Row],[Closed Date]],1)=31,"",EDATE(May[[#This Row],[Closed Date]],1))</f>
        <v>44739</v>
      </c>
      <c r="S308" t="s">
        <v>20</v>
      </c>
    </row>
    <row r="309" spans="1:19" x14ac:dyDescent="0.25">
      <c r="A309" t="s">
        <v>199</v>
      </c>
      <c r="B309" s="6">
        <v>75080</v>
      </c>
      <c r="E309" t="s">
        <v>269</v>
      </c>
      <c r="F309" t="s">
        <v>22</v>
      </c>
      <c r="G309">
        <v>4</v>
      </c>
      <c r="H309" t="s">
        <v>30</v>
      </c>
      <c r="I309" t="s">
        <v>35</v>
      </c>
      <c r="K309" s="7">
        <v>44708</v>
      </c>
      <c r="L309" t="s">
        <v>20</v>
      </c>
      <c r="M309">
        <v>38</v>
      </c>
      <c r="N309" t="s">
        <v>48</v>
      </c>
      <c r="O309">
        <v>10</v>
      </c>
      <c r="P309">
        <v>450</v>
      </c>
      <c r="Q309" s="7">
        <v>44718</v>
      </c>
      <c r="R309" s="7">
        <f>IF(EDATE(May[[#This Row],[Closed Date]],1)=31,"",EDATE(May[[#This Row],[Closed Date]],1))</f>
        <v>44748</v>
      </c>
      <c r="S309" t="s">
        <v>20</v>
      </c>
    </row>
    <row r="310" spans="1:19" x14ac:dyDescent="0.25">
      <c r="A310" t="s">
        <v>138</v>
      </c>
      <c r="B310" s="6">
        <v>75203</v>
      </c>
      <c r="E310" t="s">
        <v>284</v>
      </c>
      <c r="F310" t="s">
        <v>23</v>
      </c>
      <c r="G310">
        <v>2</v>
      </c>
      <c r="H310" t="s">
        <v>32</v>
      </c>
      <c r="I310" t="s">
        <v>34</v>
      </c>
      <c r="J310" t="s">
        <v>52</v>
      </c>
      <c r="K310" s="7">
        <v>44709</v>
      </c>
      <c r="L310" t="s">
        <v>21</v>
      </c>
      <c r="R310" s="7" t="str">
        <f>IF(EDATE(May[[#This Row],[Closed Date]],1)=31,"",EDATE(May[[#This Row],[Closed Date]],1))</f>
        <v/>
      </c>
    </row>
    <row r="311" spans="1:19" x14ac:dyDescent="0.25">
      <c r="A311" s="13" t="s">
        <v>206</v>
      </c>
      <c r="B311" s="6">
        <v>75229</v>
      </c>
      <c r="E311" t="s">
        <v>266</v>
      </c>
      <c r="F311" t="s">
        <v>23</v>
      </c>
      <c r="G311">
        <v>4</v>
      </c>
      <c r="H311" t="s">
        <v>28</v>
      </c>
      <c r="I311" t="s">
        <v>33</v>
      </c>
      <c r="J311" t="s">
        <v>42</v>
      </c>
      <c r="K311" s="7">
        <v>44709</v>
      </c>
      <c r="L311" t="s">
        <v>20</v>
      </c>
      <c r="M311">
        <v>31</v>
      </c>
      <c r="N311" t="s">
        <v>46</v>
      </c>
      <c r="O311">
        <v>20</v>
      </c>
      <c r="P311">
        <v>300</v>
      </c>
      <c r="Q311" s="7">
        <v>44714</v>
      </c>
      <c r="R311" s="7">
        <f>IF(EDATE(May[[#This Row],[Closed Date]],1)=31,"",EDATE(May[[#This Row],[Closed Date]],1))</f>
        <v>44744</v>
      </c>
      <c r="S311" t="s">
        <v>20</v>
      </c>
    </row>
    <row r="312" spans="1:19" x14ac:dyDescent="0.25">
      <c r="A312" s="13" t="s">
        <v>153</v>
      </c>
      <c r="B312" s="6">
        <v>75203</v>
      </c>
      <c r="E312" t="s">
        <v>312</v>
      </c>
      <c r="F312" t="s">
        <v>22</v>
      </c>
      <c r="G312">
        <v>5</v>
      </c>
      <c r="H312" t="s">
        <v>28</v>
      </c>
      <c r="I312" t="s">
        <v>33</v>
      </c>
      <c r="J312" t="s">
        <v>39</v>
      </c>
      <c r="K312" s="7">
        <v>44709</v>
      </c>
      <c r="L312" t="s">
        <v>21</v>
      </c>
      <c r="M312">
        <v>18</v>
      </c>
      <c r="R312" s="7" t="str">
        <f>IF(EDATE(May[[#This Row],[Closed Date]],1)=31,"",EDATE(May[[#This Row],[Closed Date]],1))</f>
        <v/>
      </c>
    </row>
    <row r="313" spans="1:19" x14ac:dyDescent="0.25">
      <c r="A313" t="s">
        <v>226</v>
      </c>
      <c r="B313" s="6">
        <v>75215</v>
      </c>
      <c r="E313" t="s">
        <v>270</v>
      </c>
      <c r="F313" t="s">
        <v>23</v>
      </c>
      <c r="G313">
        <v>10</v>
      </c>
      <c r="H313" t="s">
        <v>28</v>
      </c>
      <c r="I313" t="s">
        <v>53</v>
      </c>
      <c r="J313" t="s">
        <v>40</v>
      </c>
      <c r="K313" s="7">
        <v>44709</v>
      </c>
      <c r="L313" t="s">
        <v>21</v>
      </c>
      <c r="M313">
        <v>21</v>
      </c>
      <c r="R313" s="7" t="str">
        <f>IF(EDATE(May[[#This Row],[Closed Date]],1)=31,"",EDATE(May[[#This Row],[Closed Date]],1))</f>
        <v/>
      </c>
    </row>
    <row r="314" spans="1:19" x14ac:dyDescent="0.25">
      <c r="A314" t="s">
        <v>122</v>
      </c>
      <c r="B314" s="6">
        <v>75253</v>
      </c>
      <c r="E314" t="s">
        <v>285</v>
      </c>
      <c r="F314" t="s">
        <v>22</v>
      </c>
      <c r="G314">
        <v>8</v>
      </c>
      <c r="H314" t="s">
        <v>28</v>
      </c>
      <c r="I314" t="s">
        <v>33</v>
      </c>
      <c r="J314" t="s">
        <v>40</v>
      </c>
      <c r="K314" s="7">
        <v>44709</v>
      </c>
      <c r="L314" t="s">
        <v>20</v>
      </c>
      <c r="M314">
        <v>26</v>
      </c>
      <c r="N314" t="s">
        <v>320</v>
      </c>
      <c r="O314">
        <v>27</v>
      </c>
      <c r="P314">
        <v>200</v>
      </c>
      <c r="Q314" s="7">
        <v>44718</v>
      </c>
      <c r="R314" s="7">
        <f>IF(EDATE(May[[#This Row],[Closed Date]],1)=31,"",EDATE(May[[#This Row],[Closed Date]],1))</f>
        <v>44748</v>
      </c>
      <c r="S314" t="s">
        <v>20</v>
      </c>
    </row>
    <row r="315" spans="1:19" x14ac:dyDescent="0.25">
      <c r="A315" t="s">
        <v>178</v>
      </c>
      <c r="B315" s="6">
        <v>75203</v>
      </c>
      <c r="E315" t="s">
        <v>310</v>
      </c>
      <c r="F315" t="s">
        <v>23</v>
      </c>
      <c r="G315">
        <v>8</v>
      </c>
      <c r="H315" t="s">
        <v>29</v>
      </c>
      <c r="I315" t="s">
        <v>34</v>
      </c>
      <c r="J315" t="s">
        <v>43</v>
      </c>
      <c r="K315" s="7">
        <v>44709</v>
      </c>
      <c r="L315" t="s">
        <v>21</v>
      </c>
      <c r="R315" s="7" t="str">
        <f>IF(EDATE(May[[#This Row],[Closed Date]],1)=31,"",EDATE(May[[#This Row],[Closed Date]],1))</f>
        <v/>
      </c>
    </row>
    <row r="316" spans="1:19" x14ac:dyDescent="0.25">
      <c r="A316" t="s">
        <v>220</v>
      </c>
      <c r="B316" s="6">
        <v>75218</v>
      </c>
      <c r="E316" t="s">
        <v>278</v>
      </c>
      <c r="F316" t="s">
        <v>22</v>
      </c>
      <c r="G316">
        <v>6</v>
      </c>
      <c r="H316" t="s">
        <v>28</v>
      </c>
      <c r="I316" t="s">
        <v>33</v>
      </c>
      <c r="J316" t="s">
        <v>38</v>
      </c>
      <c r="K316" s="7">
        <v>44709</v>
      </c>
      <c r="L316" t="s">
        <v>20</v>
      </c>
      <c r="M316">
        <v>36</v>
      </c>
      <c r="N316" t="s">
        <v>55</v>
      </c>
      <c r="O316">
        <v>43</v>
      </c>
      <c r="P316">
        <v>75</v>
      </c>
      <c r="Q316" s="7">
        <v>44713</v>
      </c>
      <c r="R316" s="7">
        <f>IF(EDATE(May[[#This Row],[Closed Date]],1)=31,"",EDATE(May[[#This Row],[Closed Date]],1))</f>
        <v>44743</v>
      </c>
      <c r="S316" t="s">
        <v>20</v>
      </c>
    </row>
    <row r="317" spans="1:19" x14ac:dyDescent="0.25">
      <c r="A317" t="s">
        <v>119</v>
      </c>
      <c r="B317" s="6">
        <v>75080</v>
      </c>
      <c r="E317" t="s">
        <v>315</v>
      </c>
      <c r="F317" t="s">
        <v>22</v>
      </c>
      <c r="G317">
        <v>8</v>
      </c>
      <c r="H317" t="s">
        <v>28</v>
      </c>
      <c r="I317" t="s">
        <v>31</v>
      </c>
      <c r="J317" t="s">
        <v>38</v>
      </c>
      <c r="K317" s="7">
        <v>44709</v>
      </c>
      <c r="L317" t="s">
        <v>20</v>
      </c>
      <c r="Q317" s="7">
        <v>44709</v>
      </c>
      <c r="R317" s="7">
        <f>IF(EDATE(May[[#This Row],[Closed Date]],1)=31,"",EDATE(May[[#This Row],[Closed Date]],1))</f>
        <v>44740</v>
      </c>
      <c r="S317" t="s">
        <v>20</v>
      </c>
    </row>
    <row r="318" spans="1:19" x14ac:dyDescent="0.25">
      <c r="A318" t="s">
        <v>147</v>
      </c>
      <c r="B318" s="6">
        <v>75229</v>
      </c>
      <c r="E318" t="s">
        <v>291</v>
      </c>
      <c r="F318" t="s">
        <v>22</v>
      </c>
      <c r="G318">
        <v>8</v>
      </c>
      <c r="H318" t="s">
        <v>30</v>
      </c>
      <c r="I318" t="s">
        <v>31</v>
      </c>
      <c r="J318" t="s">
        <v>38</v>
      </c>
      <c r="K318" s="7">
        <v>44709</v>
      </c>
      <c r="L318" t="s">
        <v>20</v>
      </c>
      <c r="Q318" s="7">
        <v>44709</v>
      </c>
      <c r="R318" s="7">
        <f>IF(EDATE(May[[#This Row],[Closed Date]],1)=31,"",EDATE(May[[#This Row],[Closed Date]],1))</f>
        <v>44740</v>
      </c>
      <c r="S318" t="s">
        <v>20</v>
      </c>
    </row>
    <row r="319" spans="1:19" x14ac:dyDescent="0.25">
      <c r="A319" t="s">
        <v>176</v>
      </c>
      <c r="B319" s="6">
        <v>75201</v>
      </c>
      <c r="E319" t="s">
        <v>266</v>
      </c>
      <c r="F319" t="s">
        <v>23</v>
      </c>
      <c r="G319">
        <v>6</v>
      </c>
      <c r="H319" t="s">
        <v>28</v>
      </c>
      <c r="I319" t="s">
        <v>31</v>
      </c>
      <c r="K319" s="7">
        <v>44709</v>
      </c>
      <c r="L319" t="s">
        <v>20</v>
      </c>
      <c r="Q319" s="7">
        <v>44709</v>
      </c>
      <c r="R319" s="7">
        <f>IF(EDATE(May[[#This Row],[Closed Date]],1)=31,"",EDATE(May[[#This Row],[Closed Date]],1))</f>
        <v>44740</v>
      </c>
      <c r="S319" t="s">
        <v>20</v>
      </c>
    </row>
    <row r="320" spans="1:19" x14ac:dyDescent="0.25">
      <c r="A320" t="s">
        <v>240</v>
      </c>
      <c r="B320" s="6">
        <v>75214</v>
      </c>
      <c r="E320" t="s">
        <v>315</v>
      </c>
      <c r="F320" t="s">
        <v>22</v>
      </c>
      <c r="G320">
        <v>2</v>
      </c>
      <c r="H320" t="s">
        <v>29</v>
      </c>
      <c r="I320" t="s">
        <v>31</v>
      </c>
      <c r="K320" s="7">
        <v>44709</v>
      </c>
      <c r="L320" t="s">
        <v>20</v>
      </c>
      <c r="Q320" s="7">
        <v>44709</v>
      </c>
      <c r="R320" s="7">
        <f>IF(EDATE(May[[#This Row],[Closed Date]],1)=31,"",EDATE(May[[#This Row],[Closed Date]],1))</f>
        <v>44740</v>
      </c>
      <c r="S320" t="s">
        <v>20</v>
      </c>
    </row>
    <row r="321" spans="1:19" x14ac:dyDescent="0.25">
      <c r="A321" t="s">
        <v>223</v>
      </c>
      <c r="B321" s="6">
        <v>75226</v>
      </c>
      <c r="E321" t="s">
        <v>275</v>
      </c>
      <c r="F321" t="s">
        <v>22</v>
      </c>
      <c r="G321">
        <v>1</v>
      </c>
      <c r="H321" t="s">
        <v>28</v>
      </c>
      <c r="I321" t="s">
        <v>31</v>
      </c>
      <c r="K321" s="7">
        <v>44709</v>
      </c>
      <c r="L321" t="s">
        <v>20</v>
      </c>
      <c r="Q321" s="7">
        <v>44709</v>
      </c>
      <c r="R321" s="7">
        <f>IF(EDATE(May[[#This Row],[Closed Date]],1)=31,"",EDATE(May[[#This Row],[Closed Date]],1))</f>
        <v>44740</v>
      </c>
      <c r="S321" t="s">
        <v>20</v>
      </c>
    </row>
    <row r="322" spans="1:19" x14ac:dyDescent="0.25">
      <c r="A322" s="13" t="s">
        <v>197</v>
      </c>
      <c r="B322" s="6">
        <v>75240</v>
      </c>
      <c r="E322" t="s">
        <v>289</v>
      </c>
      <c r="F322" t="s">
        <v>22</v>
      </c>
      <c r="G322">
        <v>8</v>
      </c>
      <c r="H322" t="s">
        <v>28</v>
      </c>
      <c r="I322" t="s">
        <v>33</v>
      </c>
      <c r="J322" t="s">
        <v>40</v>
      </c>
      <c r="K322" s="7">
        <v>44710</v>
      </c>
      <c r="L322" t="s">
        <v>21</v>
      </c>
      <c r="M322">
        <v>24</v>
      </c>
      <c r="R322" s="7" t="str">
        <f>IF(EDATE(May[[#This Row],[Closed Date]],1)=31,"",EDATE(May[[#This Row],[Closed Date]],1))</f>
        <v/>
      </c>
    </row>
    <row r="323" spans="1:19" x14ac:dyDescent="0.25">
      <c r="A323" t="s">
        <v>158</v>
      </c>
      <c r="B323" s="6">
        <v>75235</v>
      </c>
      <c r="E323" t="s">
        <v>286</v>
      </c>
      <c r="F323" t="s">
        <v>22</v>
      </c>
      <c r="G323">
        <v>5</v>
      </c>
      <c r="H323" t="s">
        <v>28</v>
      </c>
      <c r="I323" t="s">
        <v>53</v>
      </c>
      <c r="J323" t="s">
        <v>40</v>
      </c>
      <c r="K323" s="7">
        <v>44710</v>
      </c>
      <c r="L323" t="s">
        <v>21</v>
      </c>
      <c r="M323">
        <v>29</v>
      </c>
      <c r="R323" s="7" t="str">
        <f>IF(EDATE(May[[#This Row],[Closed Date]],1)=31,"",EDATE(May[[#This Row],[Closed Date]],1))</f>
        <v/>
      </c>
    </row>
    <row r="324" spans="1:19" x14ac:dyDescent="0.25">
      <c r="A324" t="s">
        <v>231</v>
      </c>
      <c r="B324" s="6">
        <v>75202</v>
      </c>
      <c r="E324" t="s">
        <v>58</v>
      </c>
      <c r="F324" t="s">
        <v>23</v>
      </c>
      <c r="G324">
        <v>1</v>
      </c>
      <c r="H324" t="s">
        <v>28</v>
      </c>
      <c r="I324" t="s">
        <v>31</v>
      </c>
      <c r="J324" t="s">
        <v>40</v>
      </c>
      <c r="K324" s="7">
        <v>44710</v>
      </c>
      <c r="L324" t="s">
        <v>20</v>
      </c>
      <c r="Q324" s="7">
        <v>44710</v>
      </c>
      <c r="R324" s="7">
        <f>IF(EDATE(May[[#This Row],[Closed Date]],1)=31,"",EDATE(May[[#This Row],[Closed Date]],1))</f>
        <v>44741</v>
      </c>
      <c r="S324" t="s">
        <v>20</v>
      </c>
    </row>
    <row r="325" spans="1:19" x14ac:dyDescent="0.25">
      <c r="A325" t="s">
        <v>140</v>
      </c>
      <c r="B325" s="6">
        <v>75244</v>
      </c>
      <c r="E325" t="s">
        <v>285</v>
      </c>
      <c r="F325" t="s">
        <v>23</v>
      </c>
      <c r="G325">
        <v>5</v>
      </c>
      <c r="H325" t="s">
        <v>28</v>
      </c>
      <c r="I325" t="s">
        <v>31</v>
      </c>
      <c r="J325" t="s">
        <v>40</v>
      </c>
      <c r="K325" s="7">
        <v>44710</v>
      </c>
      <c r="L325" t="s">
        <v>20</v>
      </c>
      <c r="Q325" s="7">
        <v>44710</v>
      </c>
      <c r="R325" s="7">
        <f>IF(EDATE(May[[#This Row],[Closed Date]],1)=31,"",EDATE(May[[#This Row],[Closed Date]],1))</f>
        <v>44741</v>
      </c>
      <c r="S325" t="s">
        <v>20</v>
      </c>
    </row>
    <row r="326" spans="1:19" x14ac:dyDescent="0.25">
      <c r="A326" t="s">
        <v>229</v>
      </c>
      <c r="B326" s="6">
        <v>75212</v>
      </c>
      <c r="E326" t="s">
        <v>267</v>
      </c>
      <c r="F326" t="s">
        <v>23</v>
      </c>
      <c r="G326">
        <v>0.5</v>
      </c>
      <c r="H326" t="s">
        <v>28</v>
      </c>
      <c r="I326" t="s">
        <v>33</v>
      </c>
      <c r="J326" t="s">
        <v>36</v>
      </c>
      <c r="K326" s="7">
        <v>44710</v>
      </c>
      <c r="L326" t="s">
        <v>20</v>
      </c>
      <c r="M326">
        <v>30</v>
      </c>
      <c r="N326" t="s">
        <v>56</v>
      </c>
      <c r="O326">
        <v>24</v>
      </c>
      <c r="P326">
        <v>125</v>
      </c>
      <c r="Q326" s="7">
        <v>44716</v>
      </c>
      <c r="R326" s="7">
        <f>IF(EDATE(May[[#This Row],[Closed Date]],1)=31,"",EDATE(May[[#This Row],[Closed Date]],1))</f>
        <v>44746</v>
      </c>
      <c r="S326" t="s">
        <v>20</v>
      </c>
    </row>
    <row r="327" spans="1:19" x14ac:dyDescent="0.25">
      <c r="A327" t="s">
        <v>187</v>
      </c>
      <c r="B327" s="6">
        <v>75212</v>
      </c>
      <c r="E327" t="s">
        <v>287</v>
      </c>
      <c r="F327" t="s">
        <v>22</v>
      </c>
      <c r="G327">
        <v>3</v>
      </c>
      <c r="H327" t="s">
        <v>32</v>
      </c>
      <c r="I327" t="s">
        <v>31</v>
      </c>
      <c r="J327" t="s">
        <v>36</v>
      </c>
      <c r="K327" s="7">
        <v>44710</v>
      </c>
      <c r="L327" t="s">
        <v>20</v>
      </c>
      <c r="Q327" s="7">
        <v>44710</v>
      </c>
      <c r="R327" s="7">
        <f>IF(EDATE(May[[#This Row],[Closed Date]],1)=31,"",EDATE(May[[#This Row],[Closed Date]],1))</f>
        <v>44741</v>
      </c>
      <c r="S327" t="s">
        <v>20</v>
      </c>
    </row>
    <row r="328" spans="1:19" x14ac:dyDescent="0.25">
      <c r="A328" s="13" t="s">
        <v>160</v>
      </c>
      <c r="B328" s="6">
        <v>75208</v>
      </c>
      <c r="E328" t="s">
        <v>272</v>
      </c>
      <c r="F328" t="s">
        <v>23</v>
      </c>
      <c r="G328">
        <v>1</v>
      </c>
      <c r="H328" t="s">
        <v>28</v>
      </c>
      <c r="I328" t="s">
        <v>33</v>
      </c>
      <c r="J328" t="s">
        <v>38</v>
      </c>
      <c r="K328" s="7">
        <v>44710</v>
      </c>
      <c r="L328" t="s">
        <v>21</v>
      </c>
      <c r="M328">
        <v>21</v>
      </c>
      <c r="R328" s="7" t="str">
        <f>IF(EDATE(May[[#This Row],[Closed Date]],1)=31,"",EDATE(May[[#This Row],[Closed Date]],1))</f>
        <v/>
      </c>
    </row>
    <row r="329" spans="1:19" x14ac:dyDescent="0.25">
      <c r="A329" t="s">
        <v>239</v>
      </c>
      <c r="B329" s="6">
        <v>75220</v>
      </c>
      <c r="E329" t="s">
        <v>294</v>
      </c>
      <c r="F329" t="s">
        <v>23</v>
      </c>
      <c r="G329">
        <v>1</v>
      </c>
      <c r="H329" t="s">
        <v>28</v>
      </c>
      <c r="I329" t="s">
        <v>33</v>
      </c>
      <c r="J329" t="s">
        <v>38</v>
      </c>
      <c r="K329" s="7">
        <v>44710</v>
      </c>
      <c r="L329" t="s">
        <v>20</v>
      </c>
      <c r="M329">
        <v>28</v>
      </c>
      <c r="N329" t="s">
        <v>56</v>
      </c>
      <c r="O329">
        <v>20</v>
      </c>
      <c r="P329">
        <v>75</v>
      </c>
      <c r="Q329" s="7">
        <v>44715</v>
      </c>
      <c r="R329" s="7">
        <f>IF(EDATE(May[[#This Row],[Closed Date]],1)=31,"",EDATE(May[[#This Row],[Closed Date]],1))</f>
        <v>44745</v>
      </c>
      <c r="S329" t="s">
        <v>20</v>
      </c>
    </row>
    <row r="330" spans="1:19" x14ac:dyDescent="0.25">
      <c r="A330" t="s">
        <v>221</v>
      </c>
      <c r="B330" s="6">
        <v>75226</v>
      </c>
      <c r="E330" t="s">
        <v>276</v>
      </c>
      <c r="F330" t="s">
        <v>23</v>
      </c>
      <c r="G330">
        <v>6</v>
      </c>
      <c r="H330" t="s">
        <v>28</v>
      </c>
      <c r="I330" t="s">
        <v>31</v>
      </c>
      <c r="J330" t="s">
        <v>38</v>
      </c>
      <c r="K330" s="7">
        <v>44710</v>
      </c>
      <c r="L330" t="s">
        <v>20</v>
      </c>
      <c r="Q330" s="7">
        <v>44711</v>
      </c>
      <c r="R330" s="7">
        <f>IF(EDATE(May[[#This Row],[Closed Date]],1)=31,"",EDATE(May[[#This Row],[Closed Date]],1))</f>
        <v>44742</v>
      </c>
      <c r="S330" t="s">
        <v>20</v>
      </c>
    </row>
    <row r="331" spans="1:19" x14ac:dyDescent="0.25">
      <c r="A331" s="13" t="s">
        <v>171</v>
      </c>
      <c r="B331" s="6">
        <v>75201</v>
      </c>
      <c r="E331" t="s">
        <v>285</v>
      </c>
      <c r="F331" t="s">
        <v>23</v>
      </c>
      <c r="G331">
        <v>1</v>
      </c>
      <c r="H331" t="s">
        <v>32</v>
      </c>
      <c r="I331" t="s">
        <v>33</v>
      </c>
      <c r="K331" s="7">
        <v>44710</v>
      </c>
      <c r="L331" t="s">
        <v>21</v>
      </c>
      <c r="M331">
        <v>15</v>
      </c>
      <c r="R331" s="7" t="str">
        <f>IF(EDATE(May[[#This Row],[Closed Date]],1)=31,"",EDATE(May[[#This Row],[Closed Date]],1))</f>
        <v/>
      </c>
    </row>
    <row r="332" spans="1:19" x14ac:dyDescent="0.25">
      <c r="A332" t="s">
        <v>83</v>
      </c>
      <c r="B332" s="6">
        <v>75253</v>
      </c>
      <c r="E332" t="s">
        <v>314</v>
      </c>
      <c r="F332" t="s">
        <v>23</v>
      </c>
      <c r="G332">
        <v>7</v>
      </c>
      <c r="H332" t="s">
        <v>28</v>
      </c>
      <c r="I332" t="s">
        <v>31</v>
      </c>
      <c r="K332" s="7">
        <v>44710</v>
      </c>
      <c r="L332" t="s">
        <v>20</v>
      </c>
      <c r="Q332" s="7">
        <v>44710</v>
      </c>
      <c r="R332" s="7">
        <f>IF(EDATE(May[[#This Row],[Closed Date]],1)=31,"",EDATE(May[[#This Row],[Closed Date]],1))</f>
        <v>44741</v>
      </c>
      <c r="S332" t="s">
        <v>20</v>
      </c>
    </row>
    <row r="333" spans="1:19" x14ac:dyDescent="0.25">
      <c r="A333" t="s">
        <v>241</v>
      </c>
      <c r="B333" s="6">
        <v>75080</v>
      </c>
      <c r="E333" t="s">
        <v>309</v>
      </c>
      <c r="F333" t="s">
        <v>22</v>
      </c>
      <c r="G333">
        <v>0.25</v>
      </c>
      <c r="H333" t="s">
        <v>32</v>
      </c>
      <c r="I333" t="s">
        <v>31</v>
      </c>
      <c r="K333" s="7">
        <v>44710</v>
      </c>
      <c r="L333" t="s">
        <v>20</v>
      </c>
      <c r="Q333" s="7">
        <v>44710</v>
      </c>
      <c r="R333" s="7">
        <f>IF(EDATE(May[[#This Row],[Closed Date]],1)=31,"",EDATE(May[[#This Row],[Closed Date]],1))</f>
        <v>44741</v>
      </c>
      <c r="S333" t="s">
        <v>20</v>
      </c>
    </row>
    <row r="334" spans="1:19" x14ac:dyDescent="0.25">
      <c r="A334" t="s">
        <v>258</v>
      </c>
      <c r="B334" s="6">
        <v>75233</v>
      </c>
      <c r="E334" t="s">
        <v>288</v>
      </c>
      <c r="F334" t="s">
        <v>22</v>
      </c>
      <c r="G334">
        <v>5</v>
      </c>
      <c r="H334" t="s">
        <v>30</v>
      </c>
      <c r="I334" t="s">
        <v>31</v>
      </c>
      <c r="J334" t="s">
        <v>52</v>
      </c>
      <c r="K334" s="7">
        <v>44711</v>
      </c>
      <c r="L334" t="s">
        <v>20</v>
      </c>
      <c r="Q334" s="7">
        <v>44711</v>
      </c>
      <c r="R334" s="7">
        <f>IF(EDATE(May[[#This Row],[Closed Date]],1)=31,"",EDATE(May[[#This Row],[Closed Date]],1))</f>
        <v>44742</v>
      </c>
      <c r="S334" t="s">
        <v>20</v>
      </c>
    </row>
    <row r="335" spans="1:19" x14ac:dyDescent="0.25">
      <c r="A335" t="s">
        <v>252</v>
      </c>
      <c r="B335" s="6">
        <v>75223</v>
      </c>
      <c r="E335" t="s">
        <v>282</v>
      </c>
      <c r="F335" t="s">
        <v>23</v>
      </c>
      <c r="G335">
        <v>7</v>
      </c>
      <c r="H335" t="s">
        <v>28</v>
      </c>
      <c r="I335" t="s">
        <v>31</v>
      </c>
      <c r="J335" t="s">
        <v>41</v>
      </c>
      <c r="K335" s="7">
        <v>44711</v>
      </c>
      <c r="L335" t="s">
        <v>20</v>
      </c>
      <c r="Q335" s="7">
        <v>44711</v>
      </c>
      <c r="R335" s="7">
        <f>IF(EDATE(May[[#This Row],[Closed Date]],1)=31,"",EDATE(May[[#This Row],[Closed Date]],1))</f>
        <v>44742</v>
      </c>
      <c r="S335" t="s">
        <v>20</v>
      </c>
    </row>
    <row r="336" spans="1:19" x14ac:dyDescent="0.25">
      <c r="A336" s="13" t="s">
        <v>220</v>
      </c>
      <c r="B336" s="6">
        <v>75229</v>
      </c>
      <c r="E336" t="s">
        <v>294</v>
      </c>
      <c r="F336" t="s">
        <v>23</v>
      </c>
      <c r="G336">
        <v>0.5</v>
      </c>
      <c r="H336" t="s">
        <v>28</v>
      </c>
      <c r="I336" t="s">
        <v>33</v>
      </c>
      <c r="J336" t="s">
        <v>42</v>
      </c>
      <c r="K336" s="7">
        <v>44711</v>
      </c>
      <c r="L336" t="s">
        <v>21</v>
      </c>
      <c r="M336">
        <v>20</v>
      </c>
      <c r="R336" s="7" t="str">
        <f>IF(EDATE(May[[#This Row],[Closed Date]],1)=31,"",EDATE(May[[#This Row],[Closed Date]],1))</f>
        <v/>
      </c>
    </row>
    <row r="337" spans="1:19" x14ac:dyDescent="0.25">
      <c r="A337" s="13" t="s">
        <v>219</v>
      </c>
      <c r="B337" s="6">
        <v>75217</v>
      </c>
      <c r="E337" t="s">
        <v>285</v>
      </c>
      <c r="F337" t="s">
        <v>23</v>
      </c>
      <c r="G337">
        <v>1</v>
      </c>
      <c r="H337" t="s">
        <v>28</v>
      </c>
      <c r="I337" t="s">
        <v>33</v>
      </c>
      <c r="J337" t="s">
        <v>42</v>
      </c>
      <c r="K337" s="7">
        <v>44711</v>
      </c>
      <c r="L337" t="s">
        <v>21</v>
      </c>
      <c r="M337">
        <v>23</v>
      </c>
      <c r="R337" s="7" t="str">
        <f>IF(EDATE(May[[#This Row],[Closed Date]],1)=31,"",EDATE(May[[#This Row],[Closed Date]],1))</f>
        <v/>
      </c>
    </row>
    <row r="338" spans="1:19" x14ac:dyDescent="0.25">
      <c r="A338" s="13" t="s">
        <v>243</v>
      </c>
      <c r="B338" s="6">
        <v>75217</v>
      </c>
      <c r="E338" t="s">
        <v>280</v>
      </c>
      <c r="F338" t="s">
        <v>22</v>
      </c>
      <c r="G338">
        <v>2</v>
      </c>
      <c r="H338" t="s">
        <v>28</v>
      </c>
      <c r="I338" t="s">
        <v>53</v>
      </c>
      <c r="J338" t="s">
        <v>42</v>
      </c>
      <c r="K338" s="7">
        <v>44711</v>
      </c>
      <c r="L338" t="s">
        <v>20</v>
      </c>
      <c r="M338">
        <v>38</v>
      </c>
      <c r="N338" t="s">
        <v>54</v>
      </c>
      <c r="O338">
        <v>41</v>
      </c>
      <c r="P338">
        <v>50</v>
      </c>
      <c r="Q338" s="7">
        <v>44716</v>
      </c>
      <c r="R338" s="7">
        <f>IF(EDATE(May[[#This Row],[Closed Date]],1)=31,"",EDATE(May[[#This Row],[Closed Date]],1))</f>
        <v>44746</v>
      </c>
      <c r="S338" t="s">
        <v>20</v>
      </c>
    </row>
    <row r="339" spans="1:19" x14ac:dyDescent="0.25">
      <c r="A339" t="s">
        <v>206</v>
      </c>
      <c r="B339" s="6">
        <v>75220</v>
      </c>
      <c r="E339" t="s">
        <v>293</v>
      </c>
      <c r="F339" t="s">
        <v>22</v>
      </c>
      <c r="G339">
        <v>1</v>
      </c>
      <c r="H339" t="s">
        <v>28</v>
      </c>
      <c r="I339" t="s">
        <v>53</v>
      </c>
      <c r="J339" t="s">
        <v>40</v>
      </c>
      <c r="K339" s="7">
        <v>44711</v>
      </c>
      <c r="L339" t="s">
        <v>21</v>
      </c>
      <c r="M339">
        <v>28</v>
      </c>
      <c r="R339" s="7" t="str">
        <f>IF(EDATE(May[[#This Row],[Closed Date]],1)=31,"",EDATE(May[[#This Row],[Closed Date]],1))</f>
        <v/>
      </c>
    </row>
    <row r="340" spans="1:19" x14ac:dyDescent="0.25">
      <c r="A340" t="s">
        <v>100</v>
      </c>
      <c r="B340" s="6">
        <v>75206</v>
      </c>
      <c r="E340" t="s">
        <v>288</v>
      </c>
      <c r="F340" t="s">
        <v>23</v>
      </c>
      <c r="G340">
        <v>1</v>
      </c>
      <c r="H340" t="s">
        <v>28</v>
      </c>
      <c r="I340" t="s">
        <v>53</v>
      </c>
      <c r="J340" t="s">
        <v>40</v>
      </c>
      <c r="K340" s="7">
        <v>44711</v>
      </c>
      <c r="L340" t="s">
        <v>21</v>
      </c>
      <c r="M340">
        <v>25</v>
      </c>
      <c r="R340" s="7" t="str">
        <f>IF(EDATE(May[[#This Row],[Closed Date]],1)=31,"",EDATE(May[[#This Row],[Closed Date]],1))</f>
        <v/>
      </c>
    </row>
    <row r="341" spans="1:19" x14ac:dyDescent="0.25">
      <c r="A341" t="s">
        <v>244</v>
      </c>
      <c r="B341" s="6">
        <v>75214</v>
      </c>
      <c r="E341" t="s">
        <v>283</v>
      </c>
      <c r="F341" t="s">
        <v>23</v>
      </c>
      <c r="G341">
        <v>8</v>
      </c>
      <c r="H341" t="s">
        <v>28</v>
      </c>
      <c r="I341" t="s">
        <v>33</v>
      </c>
      <c r="J341" t="s">
        <v>40</v>
      </c>
      <c r="K341" s="7">
        <v>44711</v>
      </c>
      <c r="L341" t="s">
        <v>20</v>
      </c>
      <c r="M341">
        <v>31</v>
      </c>
      <c r="N341" t="s">
        <v>46</v>
      </c>
      <c r="O341">
        <v>25</v>
      </c>
      <c r="P341">
        <v>450</v>
      </c>
      <c r="Q341" s="7">
        <v>44717</v>
      </c>
      <c r="R341" s="7">
        <f>IF(EDATE(May[[#This Row],[Closed Date]],1)=31,"",EDATE(May[[#This Row],[Closed Date]],1))</f>
        <v>44747</v>
      </c>
      <c r="S341" t="s">
        <v>20</v>
      </c>
    </row>
    <row r="342" spans="1:19" x14ac:dyDescent="0.25">
      <c r="A342" s="13" t="s">
        <v>202</v>
      </c>
      <c r="B342" s="6">
        <v>75287</v>
      </c>
      <c r="E342" t="s">
        <v>280</v>
      </c>
      <c r="F342" t="s">
        <v>22</v>
      </c>
      <c r="G342">
        <v>4</v>
      </c>
      <c r="H342" t="s">
        <v>28</v>
      </c>
      <c r="I342" t="s">
        <v>33</v>
      </c>
      <c r="J342" t="s">
        <v>36</v>
      </c>
      <c r="K342" s="7">
        <v>44711</v>
      </c>
      <c r="L342" t="s">
        <v>21</v>
      </c>
      <c r="M342">
        <v>21</v>
      </c>
      <c r="R342" s="7" t="str">
        <f>IF(EDATE(May[[#This Row],[Closed Date]],1)=31,"",EDATE(May[[#This Row],[Closed Date]],1))</f>
        <v/>
      </c>
    </row>
    <row r="343" spans="1:19" x14ac:dyDescent="0.25">
      <c r="A343" t="s">
        <v>242</v>
      </c>
      <c r="B343" s="6">
        <v>75233</v>
      </c>
      <c r="E343" t="s">
        <v>279</v>
      </c>
      <c r="F343" t="s">
        <v>22</v>
      </c>
      <c r="G343">
        <v>10</v>
      </c>
      <c r="H343" t="s">
        <v>28</v>
      </c>
      <c r="I343" t="s">
        <v>53</v>
      </c>
      <c r="J343" t="s">
        <v>38</v>
      </c>
      <c r="K343" s="7">
        <v>44711</v>
      </c>
      <c r="L343" t="s">
        <v>21</v>
      </c>
      <c r="M343">
        <v>19</v>
      </c>
      <c r="R343" s="7" t="str">
        <f>IF(EDATE(May[[#This Row],[Closed Date]],1)=31,"",EDATE(May[[#This Row],[Closed Date]],1))</f>
        <v/>
      </c>
    </row>
    <row r="344" spans="1:19" x14ac:dyDescent="0.25">
      <c r="A344" t="s">
        <v>246</v>
      </c>
      <c r="B344" s="6">
        <v>75253</v>
      </c>
      <c r="E344" t="s">
        <v>281</v>
      </c>
      <c r="F344" t="s">
        <v>23</v>
      </c>
      <c r="G344">
        <v>6</v>
      </c>
      <c r="H344" t="s">
        <v>28</v>
      </c>
      <c r="I344" t="s">
        <v>31</v>
      </c>
      <c r="K344" s="7">
        <v>44711</v>
      </c>
      <c r="L344" t="s">
        <v>20</v>
      </c>
      <c r="Q344" s="7">
        <v>44711</v>
      </c>
      <c r="R344" s="7">
        <f>IF(EDATE(May[[#This Row],[Closed Date]],1)=31,"",EDATE(May[[#This Row],[Closed Date]],1))</f>
        <v>44742</v>
      </c>
      <c r="S344" t="s">
        <v>20</v>
      </c>
    </row>
    <row r="345" spans="1:19" x14ac:dyDescent="0.25">
      <c r="A345" t="s">
        <v>159</v>
      </c>
      <c r="B345" s="6">
        <v>75224</v>
      </c>
      <c r="E345" t="s">
        <v>305</v>
      </c>
      <c r="F345" t="s">
        <v>22</v>
      </c>
      <c r="G345">
        <v>3</v>
      </c>
      <c r="H345" t="s">
        <v>28</v>
      </c>
      <c r="I345" t="s">
        <v>31</v>
      </c>
      <c r="K345" s="7">
        <v>44711</v>
      </c>
      <c r="L345" t="s">
        <v>20</v>
      </c>
      <c r="Q345" s="7">
        <v>44711</v>
      </c>
      <c r="R345" s="7">
        <f>IF(EDATE(May[[#This Row],[Closed Date]],1)=31,"",EDATE(May[[#This Row],[Closed Date]],1))</f>
        <v>44742</v>
      </c>
      <c r="S345" t="s">
        <v>20</v>
      </c>
    </row>
    <row r="346" spans="1:19" x14ac:dyDescent="0.25">
      <c r="A346" t="s">
        <v>249</v>
      </c>
      <c r="B346" s="6">
        <v>75203</v>
      </c>
      <c r="E346" t="s">
        <v>283</v>
      </c>
      <c r="F346" t="s">
        <v>23</v>
      </c>
      <c r="G346">
        <v>2</v>
      </c>
      <c r="H346" t="s">
        <v>32</v>
      </c>
      <c r="I346" t="s">
        <v>31</v>
      </c>
      <c r="J346" t="s">
        <v>52</v>
      </c>
      <c r="K346" s="7">
        <v>44712</v>
      </c>
      <c r="L346" t="s">
        <v>20</v>
      </c>
      <c r="Q346" s="7">
        <v>44712</v>
      </c>
      <c r="R346" s="7">
        <f>IF(EDATE(May[[#This Row],[Closed Date]],1)=31,"",EDATE(May[[#This Row],[Closed Date]],1))</f>
        <v>44742</v>
      </c>
      <c r="S346" t="s">
        <v>21</v>
      </c>
    </row>
    <row r="347" spans="1:19" x14ac:dyDescent="0.25">
      <c r="A347" s="13" t="s">
        <v>248</v>
      </c>
      <c r="B347" s="6">
        <v>75201</v>
      </c>
      <c r="E347" t="s">
        <v>313</v>
      </c>
      <c r="F347" t="s">
        <v>22</v>
      </c>
      <c r="G347">
        <v>1</v>
      </c>
      <c r="H347" t="s">
        <v>28</v>
      </c>
      <c r="I347" t="s">
        <v>33</v>
      </c>
      <c r="J347" t="s">
        <v>42</v>
      </c>
      <c r="K347" s="7">
        <v>44712</v>
      </c>
      <c r="L347" t="s">
        <v>21</v>
      </c>
      <c r="M347">
        <v>19</v>
      </c>
      <c r="R347" s="7" t="str">
        <f>IF(EDATE(May[[#This Row],[Closed Date]],1)=31,"",EDATE(May[[#This Row],[Closed Date]],1))</f>
        <v/>
      </c>
    </row>
    <row r="348" spans="1:19" x14ac:dyDescent="0.25">
      <c r="A348" t="s">
        <v>102</v>
      </c>
      <c r="B348" s="6">
        <v>75253</v>
      </c>
      <c r="E348" t="s">
        <v>280</v>
      </c>
      <c r="F348" t="s">
        <v>23</v>
      </c>
      <c r="G348">
        <v>2</v>
      </c>
      <c r="H348" t="s">
        <v>28</v>
      </c>
      <c r="I348" t="s">
        <v>53</v>
      </c>
      <c r="J348" t="s">
        <v>36</v>
      </c>
      <c r="K348" s="7">
        <v>44712</v>
      </c>
      <c r="L348" t="s">
        <v>21</v>
      </c>
      <c r="M348">
        <v>14</v>
      </c>
      <c r="R348" s="7" t="str">
        <f>IF(EDATE(May[[#This Row],[Closed Date]],1)=31,"",EDATE(May[[#This Row],[Closed Date]],1))</f>
        <v/>
      </c>
    </row>
    <row r="349" spans="1:19" x14ac:dyDescent="0.25">
      <c r="A349" t="s">
        <v>255</v>
      </c>
      <c r="B349" s="6">
        <v>75218</v>
      </c>
      <c r="E349" t="s">
        <v>282</v>
      </c>
      <c r="F349" t="s">
        <v>22</v>
      </c>
      <c r="G349">
        <v>5</v>
      </c>
      <c r="H349" t="s">
        <v>28</v>
      </c>
      <c r="I349" t="s">
        <v>33</v>
      </c>
      <c r="J349" t="s">
        <v>36</v>
      </c>
      <c r="K349" s="7">
        <v>44712</v>
      </c>
      <c r="L349" t="s">
        <v>20</v>
      </c>
      <c r="M349">
        <v>26</v>
      </c>
      <c r="N349" t="s">
        <v>55</v>
      </c>
      <c r="O349">
        <v>38</v>
      </c>
      <c r="P349">
        <v>125</v>
      </c>
      <c r="Q349" s="7">
        <v>44716</v>
      </c>
      <c r="R349" s="7">
        <f>IF(EDATE(May[[#This Row],[Closed Date]],1)=31,"",EDATE(May[[#This Row],[Closed Date]],1))</f>
        <v>44746</v>
      </c>
      <c r="S349" t="s">
        <v>20</v>
      </c>
    </row>
  </sheetData>
  <dataValidations count="9">
    <dataValidation type="list" allowBlank="1" showInputMessage="1" showErrorMessage="1" sqref="I2:I60 I89:I133 I144:I187 I202:I349" xr:uid="{22B7230C-60CA-4A67-B123-4D1A21A2B025}">
      <formula1>Need_Types</formula1>
    </dataValidation>
    <dataValidation type="list" allowBlank="1" showInputMessage="1" showErrorMessage="1" sqref="J2:J73 J89:J193 J202:J349" xr:uid="{250748F1-1A37-4A41-A85E-877F015FFE91}">
      <formula1>Need_Specific</formula1>
    </dataValidation>
    <dataValidation type="whole" operator="greaterThanOrEqual" allowBlank="1" showInputMessage="1" showErrorMessage="1" errorTitle="Number" error="This column requires a whole number_x000a_" sqref="M2:M72 M96:M101 M77:M79" xr:uid="{A5F234DD-F752-4E0F-BFF1-FFFB7D27B852}">
      <formula1>0</formula1>
    </dataValidation>
    <dataValidation type="list" allowBlank="1" showInputMessage="1" showErrorMessage="1" errorTitle="Wrong Month" error="The request date falls outside of this page's month. Please record it in the correct month" sqref="L2:L349" xr:uid="{15C20F13-B971-4851-BE9B-87A68F273098}">
      <formula1>Yes_No</formula1>
    </dataValidation>
    <dataValidation type="date" allowBlank="1" showInputMessage="1" showErrorMessage="1" errorTitle="Wrong Month" error="The request date falls outside of this page's month. Please record it in the correct month" sqref="K2:K1048576" xr:uid="{EE25523D-E0FA-4111-AA7C-E1C1261E5253}">
      <formula1>44682</formula1>
      <formula2>44712</formula2>
    </dataValidation>
    <dataValidation type="list" allowBlank="1" showInputMessage="1" showErrorMessage="1" sqref="F2:F1048576" xr:uid="{05D662C2-5C22-4A8E-B1D8-DD45C48D14A1}">
      <formula1>Pet_Types</formula1>
    </dataValidation>
    <dataValidation type="list" allowBlank="1" showInputMessage="1" showErrorMessage="1" sqref="H2:H1048576" xr:uid="{023B8E72-8CFC-448C-843D-CB347B2293F6}">
      <formula1>Issue_Types</formula1>
    </dataValidation>
    <dataValidation type="list" allowBlank="1" showInputMessage="1" showErrorMessage="1" sqref="S2:S1048576" xr:uid="{DBBC9AFE-0920-4D97-B531-45AF0503210A}">
      <formula1>Yes_No</formula1>
    </dataValidation>
    <dataValidation type="list" allowBlank="1" showInputMessage="1" showErrorMessage="1" sqref="N2:N1048576" xr:uid="{5A279F98-60FD-40BA-A69A-3AB509350CBF}">
      <formula1>Partner_Agency</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 I n v o i c e s < / K e y > < V a l u e   x m l n s : a = " h t t p : / / s c h e m a s . d a t a c o n t r a c t . o r g / 2 0 0 4 / 0 7 / M i c r o s o f t . A n a l y s i s S e r v i c e s . C o m m o n " > < a : H a s F o c u s > t r u e < / a : H a s F o c u s > < a : S i z e A t D p i 9 6 > 1 1 3 < / a : S i z e A t D p i 9 6 > < a : V i s i b l e > t r u e < / a : V i s i b l e > < / V a l u e > < / K e y V a l u e O f s t r i n g S a n d b o x E d i t o r . M e a s u r e G r i d S t a t e S c d E 3 5 R y > < K e y V a l u e O f s t r i n g S a n d b o x E d i t o r . M e a s u r e G r i d S t a t e S c d E 3 5 R y > < K e y > 2 0 2 2 _ 1 4 c 6 7 6 d 4 - a 9 7 1 - 4 1 7 1 - 8 4 8 9 - 9 6 c 9 d 6 7 e a e 4 d < / 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2 0 2 2 _ 1 4 c 6 7 6 d 4 - a 9 7 1 - 4 1 7 1 - 8 4 8 9 - 9 6 c 9 d 6 7 e a e 4 d " > < C u s t o m C o n t e n t > < ! [ C D A T A [ < T a b l e W i d g e t G r i d S e r i a l i z a t i o n   x m l n s : x s d = " h t t p : / / w w w . w 3 . o r g / 2 0 0 1 / X M L S c h e m a "   x m l n s : x s i = " h t t p : / / w w w . w 3 . o r g / 2 0 0 1 / X M L S c h e m a - i n s t a n c e " > < C o l u m n S u g g e s t e d T y p e   / > < C o l u m n F o r m a t   / > < C o l u m n A c c u r a c y   / > < C o l u m n C u r r e n c y S y m b o l   / > < C o l u m n P o s i t i v e P a t t e r n   / > < C o l u m n N e g a t i v e P a t t e r n   / > < C o l u m n W i d t h s > < i t e m > < k e y > < s t r i n g > O w n e r   N a m e < / s t r i n g > < / k e y > < v a l u e > < i n t > 1 1 8 < / i n t > < / v a l u e > < / i t e m > < i t e m > < k e y > < s t r i n g > O w n e r   Z i p < / s t r i n g > < / k e y > < v a l u e > < i n t > 1 0 0 < / i n t > < / v a l u e > < / i t e m > < i t e m > < k e y > < s t r i n g > P h o n e < / s t r i n g > < / k e y > < v a l u e > < i n t > 7 6 < / i n t > < / v a l u e > < / i t e m > < i t e m > < k e y > < s t r i n g > E m a i l < / s t r i n g > < / k e y > < v a l u e > < i n t > 7 0 < / i n t > < / v a l u e > < / i t e m > < i t e m > < k e y > < s t r i n g > P e t   N a m e < / s t r i n g > < / k e y > < v a l u e > < i n t > 9 7 < / i n t > < / v a l u e > < / i t e m > < i t e m > < k e y > < s t r i n g > P e t   T y p e < / s t r i n g > < / k e y > < v a l u e > < i n t > 8 9 < / i n t > < / v a l u e > < / i t e m > < i t e m > < k e y > < s t r i n g > P e t   A g e < / s t r i n g > < / k e y > < v a l u e > < i n t > 8 4 < / i n t > < / v a l u e > < / i t e m > < i t e m > < k e y > < s t r i n g > I s s u e   T y p e < / s t r i n g > < / k e y > < v a l u e > < i n t > 1 0 0 < / i n t > < / v a l u e > < / i t e m > < i t e m > < k e y > < s t r i n g > N e e d   T y p e < / s t r i n g > < / k e y > < v a l u e > < i n t > 1 0 2 < / i n t > < / v a l u e > < / i t e m > < i t e m > < k e y > < s t r i n g > N e e d   S p e c i f i c < / s t r i n g > < / k e y > < v a l u e > < i n t > 1 2 0 < / i n t > < / v a l u e > < / i t e m > < i t e m > < k e y > < s t r i n g > R e q u e s t   D a t e < / s t r i n g > < / k e y > < v a l u e > < i n t > 1 1 9 < / i n t > < / v a l u e > < / i t e m > < i t e m > < k e y > < s t r i n g > R e q u e s t   F i l l e d < / s t r i n g > < / k e y > < v a l u e > < i n t > 1 2 5 < / i n t > < / v a l u e > < / i t e m > < i t e m > < k e y > < s t r i n g > R u b r i c   T o t a l < / s t r i n g > < / k e y > < v a l u e > < i n t > 1 0 8 < / i n t > < / v a l u e > < / i t e m > < i t e m > < k e y > < s t r i n g > P a r t n e r   A g e n c y < / s t r i n g > < / k e y > < v a l u e > < i n t > 1 3 0 < / i n t > < / v a l u e > < / i t e m > < i t e m > < k e y > < s t r i n g > I n v o i c e   N u m b e r < / s t r i n g > < / k e y > < v a l u e > < i n t > 1 3 5 < / i n t > < / v a l u e > < / i t e m > < i t e m > < k e y > < s t r i n g > I n v o i c e   A m o u n t < / s t r i n g > < / k e y > < v a l u e > < i n t > 1 3 4 < / i n t > < / v a l u e > < / i t e m > < i t e m > < k e y > < s t r i n g > C l o s e d   D a t e < / s t r i n g > < / k e y > < v a l u e > < i n t > 1 1 0 < / i n t > < / v a l u e > < / i t e m > < i t e m > < k e y > < s t r i n g > F o l l o w   U p   D a t e < / s t r i n g > < / k e y > < v a l u e > < i n t > 1 3 0 < / i n t > < / v a l u e > < / i t e m > < i t e m > < k e y > < s t r i n g > F o l l o w   U p   C o m p l e t e < / s t r i n g > < / k e y > < v a l u e > < i n t > 1 6 2 < / i n t > < / v a l u e > < / i t e m > < i t e m > < k e y > < s t r i n g > R e q u e s t   D a t e   M o n t h   N a m e < / s t r i n g > < / k e y > < v a l u e > < i n t > 2 0 3 < / i n t > < / v a l u e > < / i t e m > < i t e m > < k e y > < s t r i n g > M o n t h < / s t r i n g > < / k e y > < v a l u e > < i n t > 7 7 < / i n t > < / v a l u e > < / i t e m > < / C o l u m n W i d t h s > < C o l u m n D i s p l a y I n d e x > < i t e m > < k e y > < s t r i n g > O w n e r   N a m e < / s t r i n g > < / k e y > < v a l u e > < i n t > 0 < / i n t > < / v a l u e > < / i t e m > < i t e m > < k e y > < s t r i n g > O w n e r   Z i p < / s t r i n g > < / k e y > < v a l u e > < i n t > 1 < / i n t > < / v a l u e > < / i t e m > < i t e m > < k e y > < s t r i n g > P h o n e < / s t r i n g > < / k e y > < v a l u e > < i n t > 2 < / i n t > < / v a l u e > < / i t e m > < i t e m > < k e y > < s t r i n g > E m a i l < / s t r i n g > < / k e y > < v a l u e > < i n t > 3 < / i n t > < / v a l u e > < / i t e m > < i t e m > < k e y > < s t r i n g > P e t   N a m e < / s t r i n g > < / k e y > < v a l u e > < i n t > 4 < / i n t > < / v a l u e > < / i t e m > < i t e m > < k e y > < s t r i n g > P e t   T y p e < / s t r i n g > < / k e y > < v a l u e > < i n t > 5 < / i n t > < / v a l u e > < / i t e m > < i t e m > < k e y > < s t r i n g > P e t   A g e < / s t r i n g > < / k e y > < v a l u e > < i n t > 6 < / i n t > < / v a l u e > < / i t e m > < i t e m > < k e y > < s t r i n g > I s s u e   T y p e < / s t r i n g > < / k e y > < v a l u e > < i n t > 7 < / i n t > < / v a l u e > < / i t e m > < i t e m > < k e y > < s t r i n g > N e e d   T y p e < / s t r i n g > < / k e y > < v a l u e > < i n t > 8 < / i n t > < / v a l u e > < / i t e m > < i t e m > < k e y > < s t r i n g > N e e d   S p e c i f i c < / s t r i n g > < / k e y > < v a l u e > < i n t > 9 < / i n t > < / v a l u e > < / i t e m > < i t e m > < k e y > < s t r i n g > R e q u e s t   D a t e < / s t r i n g > < / k e y > < v a l u e > < i n t > 1 0 < / i n t > < / v a l u e > < / i t e m > < i t e m > < k e y > < s t r i n g > R e q u e s t   F i l l e d < / s t r i n g > < / k e y > < v a l u e > < i n t > 1 1 < / i n t > < / v a l u e > < / i t e m > < i t e m > < k e y > < s t r i n g > R u b r i c   T o t a l < / s t r i n g > < / k e y > < v a l u e > < i n t > 1 2 < / i n t > < / v a l u e > < / i t e m > < i t e m > < k e y > < s t r i n g > P a r t n e r   A g e n c y < / s t r i n g > < / k e y > < v a l u e > < i n t > 1 3 < / i n t > < / v a l u e > < / i t e m > < i t e m > < k e y > < s t r i n g > I n v o i c e   N u m b e r < / s t r i n g > < / k e y > < v a l u e > < i n t > 1 4 < / i n t > < / v a l u e > < / i t e m > < i t e m > < k e y > < s t r i n g > I n v o i c e   A m o u n t < / s t r i n g > < / k e y > < v a l u e > < i n t > 1 5 < / i n t > < / v a l u e > < / i t e m > < i t e m > < k e y > < s t r i n g > C l o s e d   D a t e < / s t r i n g > < / k e y > < v a l u e > < i n t > 1 6 < / i n t > < / v a l u e > < / i t e m > < i t e m > < k e y > < s t r i n g > F o l l o w   U p   D a t e < / s t r i n g > < / k e y > < v a l u e > < i n t > 1 7 < / i n t > < / v a l u e > < / i t e m > < i t e m > < k e y > < s t r i n g > F o l l o w   U p   C o m p l e t e < / s t r i n g > < / k e y > < v a l u e > < i n t > 1 8 < / i n t > < / v a l u e > < / i t e m > < i t e m > < k e y > < s t r i n g > R e q u e s t   D a t e   M o n t h   N a m e < / s t r i n g > < / k e y > < v a l u e > < i n t > 1 9 < / i n t > < / v a l u e > < / i t e m > < i t e m > < k e y > < s t r i n g > M o n t h < / 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 C o l u m n s \ O w n e r   N a m e < / K e y > < / a : K e y > < a : V a l u e   i : t y p e = " T a b l e W i d g e t B a s e V i e w S t a t e " / > < / a : K e y V a l u e O f D i a g r a m O b j e c t K e y a n y T y p e z b w N T n L X > < a : K e y V a l u e O f D i a g r a m O b j e c t K e y a n y T y p e z b w N T n L X > < a : K e y > < K e y > C o l u m n s \ P e t   N a m e < / K e y > < / a : K e y > < a : V a l u e   i : t y p e = " T a b l e W i d g e t B a s e V i e w S t a t e " / > < / a : K e y V a l u e O f D i a g r a m O b j e c t K e y a n y T y p e z b w N T n L X > < a : K e y V a l u e O f D i a g r a m O b j e c t K e y a n y T y p e z b w N T n L X > < a : K e y > < K e y > C o l u m n s \ R e q u e s t   D a t e < / K e y > < / a : K e y > < a : V a l u e   i : t y p e = " T a b l e W i d g e t B a s e V i e w S t a t e " / > < / a : K e y V a l u e O f D i a g r a m O b j e c t K e y a n y T y p e z b w N T n L X > < a : K e y V a l u e O f D i a g r a m O b j e c t K e y a n y T y p e z b w N T n L X > < a : K e y > < K e y > C o l u m n s \ P a r t n e r   A g e n c y < / 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 C o l u m n s \ I n v o i c e   A m o u n t < / K e y > < / a : K e y > < a : V a l u e   i : t y p e = " T a b l e W i d g e t B a s e V i e w S t a t e " / > < / a : K e y V a l u e O f D i a g r a m O b j e c t K e y a n y T y p e z b w N T n L X > < a : K e y V a l u e O f D i a g r a m O b j e c t K e y a n y T y p e z b w N T n L X > < a : K e y > < K e y > C o l u m n s \ C l o s e d   D a t e < / K e y > < / a : K e y > < a : V a l u e   i : t y p e = " T a b l e W i d g e t B a s e V i e w S t a t e " / > < / a : K e y V a l u e O f D i a g r a m O b j e c t K e y a n y T y p e z b w N T n L X > < a : K e y V a l u e O f D i a g r a m O b j e c t K e y a n y T y p e z b w N T n L X > < a : K e y > < K e y > C o l u m n s \ I n v o i c e   P a i d   D a t e < / K e y > < / a : K e y > < a : V a l u e   i : t y p e = " T a b l e W i d g e t B a s e V i e w S t a t e " / > < / a : K e y V a l u e O f D i a g r a m O b j e c t K e y a n y T y p e z b w N T n L X > < a : K e y V a l u e O f D i a g r a m O b j e c t K e y a n y T y p e z b w N T n L X > < a : K e y > < K e y > C o l u m n s \ C l o s e d   D a t e   ( M o n t h   I n d e x ) < / K e y > < / a : K e y > < a : V a l u e   i : t y p e = " T a b l e W i d g e t B a s e V i e w S t a t e " / > < / a : K e y V a l u e O f D i a g r a m O b j e c t K e y a n y T y p e z b w N T n L X > < a : K e y V a l u e O f D i a g r a m O b j e c t K e y a n y T y p e z b w N T n L X > < a : K e y > < K e y > C o l u m n s \ C l o s e d   D a t e   ( M o n t h ) < / K e y > < / a : K e y > < a : V a l u e   i : t y p e = " T a b l e W i d g e t B a s e V i e w S t a t e " / > < / a : K e y V a l u e O f D i a g r a m O b j e c t K e y a n y T y p e z b w N T n L X > < a : K e y V a l u e O f D i a g r a m O b j e c t K e y a n y T y p e z b w N T n L X > < a : K e y > < K e y > C o l u m n s \ I n v o i c e   P a i d   D a t e   ( M o n t h   I n d e x ) < / K e y > < / a : K e y > < a : V a l u e   i : t y p e = " T a b l e W i d g e t B a s e V i e w S t a t e " / > < / a : K e y V a l u e O f D i a g r a m O b j e c t K e y a n y T y p e z b w N T n L X > < a : K e y V a l u e O f D i a g r a m O b j e c t K e y a n y T y p e z b w N T n L X > < a : K e y > < K e y > C o l u m n s \ I n v o i c e   P a i d 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 C o l u m n s \ O w n e r   N a m e < / K e y > < / a : K e y > < a : V a l u e   i : t y p e = " T a b l e W i d g e t B a s e V i e w S t a t e " / > < / a : K e y V a l u e O f D i a g r a m O b j e c t K e y a n y T y p e z b w N T n L X > < a : K e y V a l u e O f D i a g r a m O b j e c t K e y a n y T y p e z b w N T n L X > < a : K e y > < K e y > C o l u m n s \ O w n e r   Z i p < / 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 C o l u m n s \ P e t   N a m e < / K e y > < / a : K e y > < a : V a l u e   i : t y p e = " T a b l e W i d g e t B a s e V i e w S t a t e " / > < / a : K e y V a l u e O f D i a g r a m O b j e c t K e y a n y T y p e z b w N T n L X > < a : K e y V a l u e O f D i a g r a m O b j e c t K e y a n y T y p e z b w N T n L X > < a : K e y > < K e y > C o l u m n s \ P e t   T y p e < / K e y > < / a : K e y > < a : V a l u e   i : t y p e = " T a b l e W i d g e t B a s e V i e w S t a t e " / > < / a : K e y V a l u e O f D i a g r a m O b j e c t K e y a n y T y p e z b w N T n L X > < a : K e y V a l u e O f D i a g r a m O b j e c t K e y a n y T y p e z b w N T n L X > < a : K e y > < K e y > C o l u m n s \ P e t   A g e < / K e y > < / a : K e y > < a : V a l u e   i : t y p e = " T a b l e W i d g e t B a s e V i e w S t a t e " / > < / a : K e y V a l u e O f D i a g r a m O b j e c t K e y a n y T y p e z b w N T n L X > < a : K e y V a l u e O f D i a g r a m O b j e c t K e y a n y T y p e z b w N T n L X > < a : K e y > < K e y > C o l u m n s \ I s s u e   T y p e < / K e y > < / a : K e y > < a : V a l u e   i : t y p e = " T a b l e W i d g e t B a s e V i e w S t a t e " / > < / a : K e y V a l u e O f D i a g r a m O b j e c t K e y a n y T y p e z b w N T n L X > < a : K e y V a l u e O f D i a g r a m O b j e c t K e y a n y T y p e z b w N T n L X > < a : K e y > < K e y > C o l u m n s \ N e e d   T y p e < / K e y > < / a : K e y > < a : V a l u e   i : t y p e = " T a b l e W i d g e t B a s e V i e w S t a t e " / > < / a : K e y V a l u e O f D i a g r a m O b j e c t K e y a n y T y p e z b w N T n L X > < a : K e y V a l u e O f D i a g r a m O b j e c t K e y a n y T y p e z b w N T n L X > < a : K e y > < K e y > C o l u m n s \ N e e d   S p e c i f i c < / K e y > < / a : K e y > < a : V a l u e   i : t y p e = " T a b l e W i d g e t B a s e V i e w S t a t e " / > < / a : K e y V a l u e O f D i a g r a m O b j e c t K e y a n y T y p e z b w N T n L X > < a : K e y V a l u e O f D i a g r a m O b j e c t K e y a n y T y p e z b w N T n L X > < a : K e y > < K e y > C o l u m n s \ R e q u e s t   D a t e < / K e y > < / a : K e y > < a : V a l u e   i : t y p e = " T a b l e W i d g e t B a s e V i e w S t a t e " / > < / a : K e y V a l u e O f D i a g r a m O b j e c t K e y a n y T y p e z b w N T n L X > < a : K e y V a l u e O f D i a g r a m O b j e c t K e y a n y T y p e z b w N T n L X > < a : K e y > < K e y > C o l u m n s \ R e q u e s t   F i l l e d < / K e y > < / a : K e y > < a : V a l u e   i : t y p e = " T a b l e W i d g e t B a s e V i e w S t a t e " / > < / a : K e y V a l u e O f D i a g r a m O b j e c t K e y a n y T y p e z b w N T n L X > < a : K e y V a l u e O f D i a g r a m O b j e c t K e y a n y T y p e z b w N T n L X > < a : K e y > < K e y > C o l u m n s \ R u b r i c   T o t a l < / K e y > < / a : K e y > < a : V a l u e   i : t y p e = " T a b l e W i d g e t B a s e V i e w S t a t e " / > < / a : K e y V a l u e O f D i a g r a m O b j e c t K e y a n y T y p e z b w N T n L X > < a : K e y V a l u e O f D i a g r a m O b j e c t K e y a n y T y p e z b w N T n L X > < a : K e y > < K e y > C o l u m n s \ P a r t n e r   A g e n c y < / 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 C o l u m n s \ I n v o i c e   A m o u n t < / K e y > < / a : K e y > < a : V a l u e   i : t y p e = " T a b l e W i d g e t B a s e V i e w S t a t e " / > < / a : K e y V a l u e O f D i a g r a m O b j e c t K e y a n y T y p e z b w N T n L X > < a : K e y V a l u e O f D i a g r a m O b j e c t K e y a n y T y p e z b w N T n L X > < a : K e y > < K e y > C o l u m n s \ C l o s e d   D a t e < / K e y > < / a : K e y > < a : V a l u e   i : t y p e = " T a b l e W i d g e t B a s e V i e w S t a t e " / > < / a : K e y V a l u e O f D i a g r a m O b j e c t K e y a n y T y p e z b w N T n L X > < a : K e y V a l u e O f D i a g r a m O b j e c t K e y a n y T y p e z b w N T n L X > < a : K e y > < K e y > C o l u m n s \ F o l l o w   U p   D a t e < / K e y > < / a : K e y > < a : V a l u e   i : t y p e = " T a b l e W i d g e t B a s e V i e w S t a t e " / > < / a : K e y V a l u e O f D i a g r a m O b j e c t K e y a n y T y p e z b w N T n L X > < a : K e y V a l u e O f D i a g r a m O b j e c t K e y a n y T y p e z b w N T n L X > < a : K e y > < K e y > C o l u m n s \ F o l l o w   U p   C o m p l e t e < / K e y > < / a : K e y > < a : V a l u e   i : t y p e = " T a b l e W i d g e t B a s e V i e w S t a t e " / > < / a : K e y V a l u e O f D i a g r a m O b j e c t K e y a n y T y p e z b w N T n L X > < a : K e y V a l u e O f D i a g r a m O b j e c t K e y a n y T y p e z b w N T n L X > < a : K e y > < K e y > C o l u m n s \ R e q u e s t   D a t e   M o n t h 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 P e t   N a m e < / K e y > < / D i a g r a m O b j e c t K e y > < D i a g r a m O b j e c t K e y > < K e y > M e a s u r e s \ C o u n t   o f   P e t   N a m e \ T a g I n f o \ F o r m u l a < / K e y > < / D i a g r a m O b j e c t K e y > < D i a g r a m O b j e c t K e y > < K e y > M e a s u r e s \ C o u n t   o f   P e t   N a m e \ T a g I n f o \ V a l u e < / K e y > < / D i a g r a m O b j e c t K e y > < D i a g r a m O b j e c t K e y > < K e y > M e a s u r e s \ C o u n t   o f   O w n e r   N a m e < / K e y > < / D i a g r a m O b j e c t K e y > < D i a g r a m O b j e c t K e y > < K e y > M e a s u r e s \ C o u n t   o f   O w n e r   N a m e \ T a g I n f o \ F o r m u l a < / K e y > < / D i a g r a m O b j e c t K e y > < D i a g r a m O b j e c t K e y > < K e y > M e a s u r e s \ C o u n t   o f   O w n e r   N a m e \ T a g I n f o \ V a l u e < / K e y > < / D i a g r a m O b j e c t K e y > < D i a g r a m O b j e c t K e y > < K e y > M e a s u r e s \ S u m   o f   I n v o i c e   A m o u n t < / K e y > < / D i a g r a m O b j e c t K e y > < D i a g r a m O b j e c t K e y > < K e y > M e a s u r e s \ S u m   o f   I n v o i c e   A m o u n t \ T a g I n f o \ F o r m u l a < / K e y > < / D i a g r a m O b j e c t K e y > < D i a g r a m O b j e c t K e y > < K e y > M e a s u r e s \ S u m   o f   I n v o i c e   A m o u n t \ T a g I n f o \ V a l u e < / K e y > < / D i a g r a m O b j e c t K e y > < D i a g r a m O b j e c t K e y > < K e y > C o l u m n s \ O w n e r   N a m e < / K e y > < / D i a g r a m O b j e c t K e y > < D i a g r a m O b j e c t K e y > < K e y > C o l u m n s \ P e t   N a m e < / K e y > < / D i a g r a m O b j e c t K e y > < D i a g r a m O b j e c t K e y > < K e y > C o l u m n s \ R e q u e s t   D a t e < / K e y > < / D i a g r a m O b j e c t K e y > < D i a g r a m O b j e c t K e y > < K e y > C o l u m n s \ P a r t n e r   A g e n c y < / K e y > < / D i a g r a m O b j e c t K e y > < D i a g r a m O b j e c t K e y > < K e y > C o l u m n s \ I n v o i c e   N u m b e r < / K e y > < / D i a g r a m O b j e c t K e y > < D i a g r a m O b j e c t K e y > < K e y > C o l u m n s \ I n v o i c e   A m o u n t < / K e y > < / D i a g r a m O b j e c t K e y > < D i a g r a m O b j e c t K e y > < K e y > C o l u m n s \ C l o s e d   D a t e < / K e y > < / D i a g r a m O b j e c t K e y > < D i a g r a m O b j e c t K e y > < K e y > C o l u m n s \ I n v o i c e   P a i d   D a t e < / K e y > < / D i a g r a m O b j e c t K e y > < D i a g r a m O b j e c t K e y > < K e y > C o l u m n s \ C l o s e d   D a t e   ( M o n t h   I n d e x ) < / K e y > < / D i a g r a m O b j e c t K e y > < D i a g r a m O b j e c t K e y > < K e y > C o l u m n s \ C l o s e d   D a t e   ( M o n t h ) < / K e y > < / D i a g r a m O b j e c t K e y > < D i a g r a m O b j e c t K e y > < K e y > C o l u m n s \ I n v o i c e   P a i d   D a t e   ( M o n t h   I n d e x ) < / K e y > < / D i a g r a m O b j e c t K e y > < D i a g r a m O b j e c t K e y > < K e y > C o l u m n s \ I n v o i c e   P a i d   D a t e   ( M o n t h ) < / K e y > < / D i a g r a m O b j e c t K e y > < D i a g r a m O b j e c t K e y > < K e y > L i n k s \ & l t ; C o l u m n s \ C o u n t   o f   P e t   N a m e & g t ; - & l t ; M e a s u r e s \ P e t   N a m e & g t ; < / K e y > < / D i a g r a m O b j e c t K e y > < D i a g r a m O b j e c t K e y > < K e y > L i n k s \ & l t ; C o l u m n s \ C o u n t   o f   P e t   N a m e & g t ; - & l t ; M e a s u r e s \ P e t   N a m e & g t ; \ C O L U M N < / K e y > < / D i a g r a m O b j e c t K e y > < D i a g r a m O b j e c t K e y > < K e y > L i n k s \ & l t ; C o l u m n s \ C o u n t   o f   P e t   N a m e & g t ; - & l t ; M e a s u r e s \ P e t   N a m e & g t ; \ M E A S U R E < / K e y > < / D i a g r a m O b j e c t K e y > < D i a g r a m O b j e c t K e y > < K e y > L i n k s \ & l t ; C o l u m n s \ C o u n t   o f   O w n e r   N a m e & g t ; - & l t ; M e a s u r e s \ O w n e r   N a m e & g t ; < / K e y > < / D i a g r a m O b j e c t K e y > < D i a g r a m O b j e c t K e y > < K e y > L i n k s \ & l t ; C o l u m n s \ C o u n t   o f   O w n e r   N a m e & g t ; - & l t ; M e a s u r e s \ O w n e r   N a m e & g t ; \ C O L U M N < / K e y > < / D i a g r a m O b j e c t K e y > < D i a g r a m O b j e c t K e y > < K e y > L i n k s \ & l t ; C o l u m n s \ C o u n t   o f   O w n e r   N a m e & g t ; - & l t ; M e a s u r e s \ O w n e r   N a m e & g t ; \ M E A S U R E < / K e y > < / D i a g r a m O b j e c t K e y > < D i a g r a m O b j e c t K e y > < K e y > L i n k s \ & l t ; C o l u m n s \ S u m   o f   I n v o i c e   A m o u n t & g t ; - & l t ; M e a s u r e s \ I n v o i c e   A m o u n t & g t ; < / K e y > < / D i a g r a m O b j e c t K e y > < D i a g r a m O b j e c t K e y > < K e y > L i n k s \ & l t ; C o l u m n s \ S u m   o f   I n v o i c e   A m o u n t & g t ; - & l t ; M e a s u r e s \ I n v o i c e   A m o u n t & g t ; \ C O L U M N < / K e y > < / D i a g r a m O b j e c t K e y > < D i a g r a m O b j e c t K e y > < K e y > L i n k s \ & l t ; C o l u m n s \ S u m   o f   I n v o i c e   A m o u n t & g t ; - & l t ; M e a s u r e s \ I n v o i c e 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 P e t   N a m e < / K e y > < / a : K e y > < a : V a l u e   i : t y p e = " M e a s u r e G r i d N o d e V i e w S t a t e " > < C o l u m n > 1 < / C o l u m n > < L a y e d O u t > t r u e < / L a y e d O u t > < W a s U I I n v i s i b l e > t r u e < / W a s U I I n v i s i b l e > < / a : V a l u e > < / a : K e y V a l u e O f D i a g r a m O b j e c t K e y a n y T y p e z b w N T n L X > < a : K e y V a l u e O f D i a g r a m O b j e c t K e y a n y T y p e z b w N T n L X > < a : K e y > < K e y > M e a s u r e s \ C o u n t   o f   P e t   N a m e \ T a g I n f o \ F o r m u l a < / K e y > < / a : K e y > < a : V a l u e   i : t y p e = " M e a s u r e G r i d V i e w S t a t e I D i a g r a m T a g A d d i t i o n a l I n f o " / > < / a : K e y V a l u e O f D i a g r a m O b j e c t K e y a n y T y p e z b w N T n L X > < a : K e y V a l u e O f D i a g r a m O b j e c t K e y a n y T y p e z b w N T n L X > < a : K e y > < K e y > M e a s u r e s \ C o u n t   o f   P e t   N a m e \ T a g I n f o \ V a l u e < / K e y > < / a : K e y > < a : V a l u e   i : t y p e = " M e a s u r e G r i d V i e w S t a t e I D i a g r a m T a g A d d i t i o n a l I n f o " / > < / a : K e y V a l u e O f D i a g r a m O b j e c t K e y a n y T y p e z b w N T n L X > < a : K e y V a l u e O f D i a g r a m O b j e c t K e y a n y T y p e z b w N T n L X > < a : K e y > < K e y > M e a s u r e s \ C o u n t   o f   O w n e r   N a m e < / K e y > < / a : K e y > < a : V a l u e   i : t y p e = " M e a s u r e G r i d N o d e V i e w S t a t e " > < L a y e d O u t > t r u e < / L a y e d O u t > < W a s U I I n v i s i b l e > t r u e < / W a s U I I n v i s i b l e > < / a : V a l u e > < / a : K e y V a l u e O f D i a g r a m O b j e c t K e y a n y T y p e z b w N T n L X > < a : K e y V a l u e O f D i a g r a m O b j e c t K e y a n y T y p e z b w N T n L X > < a : K e y > < K e y > M e a s u r e s \ C o u n t   o f   O w n e r   N a m e \ T a g I n f o \ F o r m u l a < / K e y > < / a : K e y > < a : V a l u e   i : t y p e = " M e a s u r e G r i d V i e w S t a t e I D i a g r a m T a g A d d i t i o n a l I n f o " / > < / a : K e y V a l u e O f D i a g r a m O b j e c t K e y a n y T y p e z b w N T n L X > < a : K e y V a l u e O f D i a g r a m O b j e c t K e y a n y T y p e z b w N T n L X > < a : K e y > < K e y > M e a s u r e s \ C o u n t   o f   O w n e r   N a m e \ T a g I n f o \ V a l u e < / K e y > < / a : K e y > < a : V a l u e   i : t y p e = " M e a s u r e G r i d V i e w S t a t e I D i a g r a m T a g A d d i t i o n a l I n f o " / > < / a : K e y V a l u e O f D i a g r a m O b j e c t K e y a n y T y p e z b w N T n L X > < a : K e y V a l u e O f D i a g r a m O b j e c t K e y a n y T y p e z b w N T n L X > < a : K e y > < K e y > M e a s u r e s \ S u m   o f   I n v o i c e   A m o u n t < / K e y > < / a : K e y > < a : V a l u e   i : t y p e = " M e a s u r e G r i d N o d e V i e w S t a t e " > < C o l u m n > 5 < / C o l u m n > < L a y e d O u t > t r u e < / L a y e d O u t > < W a s U I I n v i s i b l e > t r u e < / W a s U I I n v i s i b l e > < / a : V a l u e > < / a : K e y V a l u e O f D i a g r a m O b j e c t K e y a n y T y p e z b w N T n L X > < a : K e y V a l u e O f D i a g r a m O b j e c t K e y a n y T y p e z b w N T n L X > < a : K e y > < K e y > M e a s u r e s \ S u m   o f   I n v o i c e   A m o u n t \ T a g I n f o \ F o r m u l a < / K e y > < / a : K e y > < a : V a l u e   i : t y p e = " M e a s u r e G r i d V i e w S t a t e I D i a g r a m T a g A d d i t i o n a l I n f o " / > < / a : K e y V a l u e O f D i a g r a m O b j e c t K e y a n y T y p e z b w N T n L X > < a : K e y V a l u e O f D i a g r a m O b j e c t K e y a n y T y p e z b w N T n L X > < a : K e y > < K e y > M e a s u r e s \ S u m   o f   I n v o i c e   A m o u n t \ T a g I n f o \ V a l u e < / K e y > < / a : K e y > < a : V a l u e   i : t y p e = " M e a s u r e G r i d V i e w S t a t e I D i a g r a m T a g A d d i t i o n a l I n f o " / > < / a : K e y V a l u e O f D i a g r a m O b j e c t K e y a n y T y p e z b w N T n L X > < a : K e y V a l u e O f D i a g r a m O b j e c t K e y a n y T y p e z b w N T n L X > < a : K e y > < K e y > C o l u m n s \ O w n e r   N a m e < / K e y > < / a : K e y > < a : V a l u e   i : t y p e = " M e a s u r e G r i d N o d e V i e w S t a t e " > < L a y e d O u t > t r u e < / L a y e d O u t > < / a : V a l u e > < / a : K e y V a l u e O f D i a g r a m O b j e c t K e y a n y T y p e z b w N T n L X > < a : K e y V a l u e O f D i a g r a m O b j e c t K e y a n y T y p e z b w N T n L X > < a : K e y > < K e y > C o l u m n s \ P e t   N a m e < / K e y > < / a : K e y > < a : V a l u e   i : t y p e = " M e a s u r e G r i d N o d e V i e w S t a t e " > < C o l u m n > 1 < / C o l u m n > < L a y e d O u t > t r u e < / L a y e d O u t > < / a : V a l u e > < / a : K e y V a l u e O f D i a g r a m O b j e c t K e y a n y T y p e z b w N T n L X > < a : K e y V a l u e O f D i a g r a m O b j e c t K e y a n y T y p e z b w N T n L X > < a : K e y > < K e y > C o l u m n s \ R e q u e s t   D a t e < / K e y > < / a : K e y > < a : V a l u e   i : t y p e = " M e a s u r e G r i d N o d e V i e w S t a t e " > < C o l u m n > 2 < / C o l u m n > < L a y e d O u t > t r u e < / L a y e d O u t > < / a : V a l u e > < / a : K e y V a l u e O f D i a g r a m O b j e c t K e y a n y T y p e z b w N T n L X > < a : K e y V a l u e O f D i a g r a m O b j e c t K e y a n y T y p e z b w N T n L X > < a : K e y > < K e y > C o l u m n s \ P a r t n e r   A g e n c y < / K e y > < / a : K e y > < a : V a l u e   i : t y p e = " M e a s u r e G r i d N o d e V i e w S t a t e " > < C o l u m n > 3 < / C o l u m n > < L a y e d O u t > t r u e < / L a y e d O u t > < / a : V a l u e > < / a : K e y V a l u e O f D i a g r a m O b j e c t K e y a n y T y p e z b w N T n L X > < a : K e y V a l u e O f D i a g r a m O b j e c t K e y a n y T y p e z b w N T n L X > < a : K e y > < K e y > C o l u m n s \ I n v o i c e   N u m b e r < / K e y > < / a : K e y > < a : V a l u e   i : t y p e = " M e a s u r e G r i d N o d e V i e w S t a t e " > < C o l u m n > 4 < / C o l u m n > < L a y e d O u t > t r u e < / L a y e d O u t > < / a : V a l u e > < / a : K e y V a l u e O f D i a g r a m O b j e c t K e y a n y T y p e z b w N T n L X > < a : K e y V a l u e O f D i a g r a m O b j e c t K e y a n y T y p e z b w N T n L X > < a : K e y > < K e y > C o l u m n s \ I n v o i c e   A m o u n t < / K e y > < / a : K e y > < a : V a l u e   i : t y p e = " M e a s u r e G r i d N o d e V i e w S t a t e " > < C o l u m n > 5 < / C o l u m n > < L a y e d O u t > t r u e < / L a y e d O u t > < / a : V a l u e > < / a : K e y V a l u e O f D i a g r a m O b j e c t K e y a n y T y p e z b w N T n L X > < a : K e y V a l u e O f D i a g r a m O b j e c t K e y a n y T y p e z b w N T n L X > < a : K e y > < K e y > C o l u m n s \ C l o s e d   D a t e < / K e y > < / a : K e y > < a : V a l u e   i : t y p e = " M e a s u r e G r i d N o d e V i e w S t a t e " > < C o l u m n > 6 < / C o l u m n > < L a y e d O u t > t r u e < / L a y e d O u t > < / a : V a l u e > < / a : K e y V a l u e O f D i a g r a m O b j e c t K e y a n y T y p e z b w N T n L X > < a : K e y V a l u e O f D i a g r a m O b j e c t K e y a n y T y p e z b w N T n L X > < a : K e y > < K e y > C o l u m n s \ I n v o i c e   P a i d   D a t e < / K e y > < / a : K e y > < a : V a l u e   i : t y p e = " M e a s u r e G r i d N o d e V i e w S t a t e " > < C o l u m n > 7 < / C o l u m n > < L a y e d O u t > t r u e < / L a y e d O u t > < / a : V a l u e > < / a : K e y V a l u e O f D i a g r a m O b j e c t K e y a n y T y p e z b w N T n L X > < a : K e y V a l u e O f D i a g r a m O b j e c t K e y a n y T y p e z b w N T n L X > < a : K e y > < K e y > C o l u m n s \ C l o s e d   D a t e   ( M o n t h   I n d e x ) < / K e y > < / a : K e y > < a : V a l u e   i : t y p e = " M e a s u r e G r i d N o d e V i e w S t a t e " > < C o l u m n > 8 < / C o l u m n > < L a y e d O u t > t r u e < / L a y e d O u t > < / a : V a l u e > < / a : K e y V a l u e O f D i a g r a m O b j e c t K e y a n y T y p e z b w N T n L X > < a : K e y V a l u e O f D i a g r a m O b j e c t K e y a n y T y p e z b w N T n L X > < a : K e y > < K e y > C o l u m n s \ C l o s e d   D a t e   ( M o n t h ) < / K e y > < / a : K e y > < a : V a l u e   i : t y p e = " M e a s u r e G r i d N o d e V i e w S t a t e " > < C o l u m n > 9 < / C o l u m n > < L a y e d O u t > t r u e < / L a y e d O u t > < / a : V a l u e > < / a : K e y V a l u e O f D i a g r a m O b j e c t K e y a n y T y p e z b w N T n L X > < a : K e y V a l u e O f D i a g r a m O b j e c t K e y a n y T y p e z b w N T n L X > < a : K e y > < K e y > C o l u m n s \ I n v o i c e   P a i d   D a t e   ( M o n t h   I n d e x ) < / K e y > < / a : K e y > < a : V a l u e   i : t y p e = " M e a s u r e G r i d N o d e V i e w S t a t e " > < C o l u m n > 1 0 < / C o l u m n > < L a y e d O u t > t r u e < / L a y e d O u t > < / a : V a l u e > < / a : K e y V a l u e O f D i a g r a m O b j e c t K e y a n y T y p e z b w N T n L X > < a : K e y V a l u e O f D i a g r a m O b j e c t K e y a n y T y p e z b w N T n L X > < a : K e y > < K e y > C o l u m n s \ I n v o i c e   P a i d   D a t e   ( M o n t h ) < / K e y > < / a : K e y > < a : V a l u e   i : t y p e = " M e a s u r e G r i d N o d e V i e w S t a t e " > < C o l u m n > 1 1 < / C o l u m n > < L a y e d O u t > t r u e < / L a y e d O u t > < / a : V a l u e > < / a : K e y V a l u e O f D i a g r a m O b j e c t K e y a n y T y p e z b w N T n L X > < a : K e y V a l u e O f D i a g r a m O b j e c t K e y a n y T y p e z b w N T n L X > < a : K e y > < K e y > L i n k s \ & l t ; C o l u m n s \ C o u n t   o f   P e t   N a m e & g t ; - & l t ; M e a s u r e s \ P e t   N a m e & g t ; < / K e y > < / a : K e y > < a : V a l u e   i : t y p e = " M e a s u r e G r i d V i e w S t a t e I D i a g r a m L i n k " / > < / a : K e y V a l u e O f D i a g r a m O b j e c t K e y a n y T y p e z b w N T n L X > < a : K e y V a l u e O f D i a g r a m O b j e c t K e y a n y T y p e z b w N T n L X > < a : K e y > < K e y > L i n k s \ & l t ; C o l u m n s \ C o u n t   o f   P e t   N a m e & g t ; - & l t ; M e a s u r e s \ P e t   N a m e & g t ; \ C O L U M N < / K e y > < / a : K e y > < a : V a l u e   i : t y p e = " M e a s u r e G r i d V i e w S t a t e I D i a g r a m L i n k E n d p o i n t " / > < / a : K e y V a l u e O f D i a g r a m O b j e c t K e y a n y T y p e z b w N T n L X > < a : K e y V a l u e O f D i a g r a m O b j e c t K e y a n y T y p e z b w N T n L X > < a : K e y > < K e y > L i n k s \ & l t ; C o l u m n s \ C o u n t   o f   P e t   N a m e & g t ; - & l t ; M e a s u r e s \ P e t   N a m e & g t ; \ M E A S U R E < / K e y > < / a : K e y > < a : V a l u e   i : t y p e = " M e a s u r e G r i d V i e w S t a t e I D i a g r a m L i n k E n d p o i n t " / > < / a : K e y V a l u e O f D i a g r a m O b j e c t K e y a n y T y p e z b w N T n L X > < a : K e y V a l u e O f D i a g r a m O b j e c t K e y a n y T y p e z b w N T n L X > < a : K e y > < K e y > L i n k s \ & l t ; C o l u m n s \ C o u n t   o f   O w n e r   N a m e & g t ; - & l t ; M e a s u r e s \ O w n e r   N a m e & g t ; < / K e y > < / a : K e y > < a : V a l u e   i : t y p e = " M e a s u r e G r i d V i e w S t a t e I D i a g r a m L i n k " / > < / a : K e y V a l u e O f D i a g r a m O b j e c t K e y a n y T y p e z b w N T n L X > < a : K e y V a l u e O f D i a g r a m O b j e c t K e y a n y T y p e z b w N T n L X > < a : K e y > < K e y > L i n k s \ & l t ; C o l u m n s \ C o u n t   o f   O w n e r   N a m e & g t ; - & l t ; M e a s u r e s \ O w n e r   N a m e & g t ; \ C O L U M N < / K e y > < / a : K e y > < a : V a l u e   i : t y p e = " M e a s u r e G r i d V i e w S t a t e I D i a g r a m L i n k E n d p o i n t " / > < / a : K e y V a l u e O f D i a g r a m O b j e c t K e y a n y T y p e z b w N T n L X > < a : K e y V a l u e O f D i a g r a m O b j e c t K e y a n y T y p e z b w N T n L X > < a : K e y > < K e y > L i n k s \ & l t ; C o l u m n s \ C o u n t   o f   O w n e r   N a m e & g t ; - & l t ; M e a s u r e s \ O w n e r   N a m e & g t ; \ M E A S U R E < / K e y > < / a : K e y > < a : V a l u e   i : t y p e = " M e a s u r e G r i d V i e w S t a t e I D i a g r a m L i n k E n d p o i n t " / > < / a : K e y V a l u e O f D i a g r a m O b j e c t K e y a n y T y p e z b w N T n L X > < a : K e y V a l u e O f D i a g r a m O b j e c t K e y a n y T y p e z b w N T n L X > < a : K e y > < K e y > L i n k s \ & l t ; C o l u m n s \ S u m   o f   I n v o i c e   A m o u n t & g t ; - & l t ; M e a s u r e s \ I n v o i c e   A m o u n t & g t ; < / K e y > < / a : K e y > < a : V a l u e   i : t y p e = " M e a s u r e G r i d V i e w S t a t e I D i a g r a m L i n k " / > < / a : K e y V a l u e O f D i a g r a m O b j e c t K e y a n y T y p e z b w N T n L X > < a : K e y V a l u e O f D i a g r a m O b j e c t K e y a n y T y p e z b w N T n L X > < a : K e y > < K e y > L i n k s \ & l t ; C o l u m n s \ S u m   o f   I n v o i c e   A m o u n t & g t ; - & l t ; M e a s u r e s \ I n v o i c e   A m o u n t & g t ; \ C O L U M N < / K e y > < / a : K e y > < a : V a l u e   i : t y p e = " M e a s u r e G r i d V i e w S t a t e I D i a g r a m L i n k E n d p o i n t " / > < / a : K e y V a l u e O f D i a g r a m O b j e c t K e y a n y T y p e z b w N T n L X > < a : K e y V a l u e O f D i a g r a m O b j e c t K e y a n y T y p e z b w N T n L X > < a : K e y > < K e y > L i n k s \ & l t ; C o l u m n s \ S u m   o f   I n v o i c e   A m o u n t & g t ; - & l t ; M e a s u r e s \ I n v o i c e   A m o u n t & g t ; \ M E A S U R E < / K e y > < / a : K e y > < a : V a l u e   i : t y p e = " M e a s u r e G r i d V i e w S t a t e I D i a g r a m L i n k E n d p o i n t " / > < / a : K e y V a l u e O f D i a g r a m O b j e c t K e y a n y T y p e z b w N T n L X > < / V i e w S t a t e s > < / D i a g r a m M a n a g e r . S e r i a l i z a b l e D i a g r a m > < D i a g r a m M a n a g e r . S e r i a l i z a b l e D i a g r a m > < A d a p t e r   i : t y p e = " M e a s u r e D i a g r a m S a n d b o x A d a p t e r " > < T a b l e N a m e > 2 0 2 2 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 R e q u e s t   D a t e < / K e y > < / D i a g r a m O b j e c t K e y > < D i a g r a m O b j e c t K e y > < K e y > M e a s u r e s \ C o u n t   o f   R e q u e s t   D a t e \ T a g I n f o \ F o r m u l a < / K e y > < / D i a g r a m O b j e c t K e y > < D i a g r a m O b j e c t K e y > < K e y > M e a s u r e s \ C o u n t   o f   R e q u e s t   D a t e \ T a g I n f o \ V a l u e < / K e y > < / D i a g r a m O b j e c t K e y > < D i a g r a m O b j e c t K e y > < K e y > M e a s u r e s \ C o u n t   o f   R e q u e s t   F i l l e d < / K e y > < / D i a g r a m O b j e c t K e y > < D i a g r a m O b j e c t K e y > < K e y > M e a s u r e s \ C o u n t   o f   R e q u e s t   F i l l e d \ T a g I n f o \ F o r m u l a < / K e y > < / D i a g r a m O b j e c t K e y > < D i a g r a m O b j e c t K e y > < K e y > M e a s u r e s \ C o u n t   o f   R e q u e s t   F i l l e d \ T a g I n f o \ V a l u e < / K e y > < / D i a g r a m O b j e c t K e y > < D i a g r a m O b j e c t K e y > < K e y > M e a s u r e s \ C o u n t   o f   I n v o i c e   A m o u n t < / K e y > < / D i a g r a m O b j e c t K e y > < D i a g r a m O b j e c t K e y > < K e y > M e a s u r e s \ C o u n t   o f   I n v o i c e   A m o u n t \ T a g I n f o \ F o r m u l a < / K e y > < / D i a g r a m O b j e c t K e y > < D i a g r a m O b j e c t K e y > < K e y > M e a s u r e s \ C o u n t   o f   I n v o i c e   A m o u n t \ T a g I n f o \ V a l u e < / K e y > < / D i a g r a m O b j e c t K e y > < D i a g r a m O b j e c t K e y > < K e y > C o l u m n s \ O w n e r   N a m e < / K e y > < / D i a g r a m O b j e c t K e y > < D i a g r a m O b j e c t K e y > < K e y > C o l u m n s \ O w n e r   Z i p < / K e y > < / D i a g r a m O b j e c t K e y > < D i a g r a m O b j e c t K e y > < K e y > C o l u m n s \ P h o n e < / K e y > < / D i a g r a m O b j e c t K e y > < D i a g r a m O b j e c t K e y > < K e y > C o l u m n s \ E m a i l < / K e y > < / D i a g r a m O b j e c t K e y > < D i a g r a m O b j e c t K e y > < K e y > C o l u m n s \ P e t   N a m e < / K e y > < / D i a g r a m O b j e c t K e y > < D i a g r a m O b j e c t K e y > < K e y > C o l u m n s \ P e t   T y p e < / K e y > < / D i a g r a m O b j e c t K e y > < D i a g r a m O b j e c t K e y > < K e y > C o l u m n s \ P e t   A g e < / K e y > < / D i a g r a m O b j e c t K e y > < D i a g r a m O b j e c t K e y > < K e y > C o l u m n s \ I s s u e   T y p e < / K e y > < / D i a g r a m O b j e c t K e y > < D i a g r a m O b j e c t K e y > < K e y > C o l u m n s \ N e e d   T y p e < / K e y > < / D i a g r a m O b j e c t K e y > < D i a g r a m O b j e c t K e y > < K e y > C o l u m n s \ N e e d   S p e c i f i c < / K e y > < / D i a g r a m O b j e c t K e y > < D i a g r a m O b j e c t K e y > < K e y > C o l u m n s \ R e q u e s t   D a t e < / K e y > < / D i a g r a m O b j e c t K e y > < D i a g r a m O b j e c t K e y > < K e y > C o l u m n s \ R e q u e s t   F i l l e d < / K e y > < / D i a g r a m O b j e c t K e y > < D i a g r a m O b j e c t K e y > < K e y > C o l u m n s \ R u b r i c   T o t a l < / K e y > < / D i a g r a m O b j e c t K e y > < D i a g r a m O b j e c t K e y > < K e y > C o l u m n s \ P a r t n e r   A g e n c y < / K e y > < / D i a g r a m O b j e c t K e y > < D i a g r a m O b j e c t K e y > < K e y > C o l u m n s \ I n v o i c e   N u m b e r < / K e y > < / D i a g r a m O b j e c t K e y > < D i a g r a m O b j e c t K e y > < K e y > C o l u m n s \ I n v o i c e   A m o u n t < / K e y > < / D i a g r a m O b j e c t K e y > < D i a g r a m O b j e c t K e y > < K e y > C o l u m n s \ C l o s e d   D a t e < / K e y > < / D i a g r a m O b j e c t K e y > < D i a g r a m O b j e c t K e y > < K e y > C o l u m n s \ F o l l o w   U p   D a t e < / K e y > < / D i a g r a m O b j e c t K e y > < D i a g r a m O b j e c t K e y > < K e y > C o l u m n s \ F o l l o w   U p   C o m p l e t e < / K e y > < / D i a g r a m O b j e c t K e y > < D i a g r a m O b j e c t K e y > < K e y > C o l u m n s \ R e q u e s t   D a t e   M o n t h   N a m e < / K e y > < / D i a g r a m O b j e c t K e y > < D i a g r a m O b j e c t K e y > < K e y > C o l u m n s \ M o n t h < / K e y > < / D i a g r a m O b j e c t K e y > < D i a g r a m O b j e c t K e y > < K e y > L i n k s \ & l t ; C o l u m n s \ C o u n t   o f   R e q u e s t   D a t e & g t ; - & l t ; M e a s u r e s \ R e q u e s t   D a t e & g t ; < / K e y > < / D i a g r a m O b j e c t K e y > < D i a g r a m O b j e c t K e y > < K e y > L i n k s \ & l t ; C o l u m n s \ C o u n t   o f   R e q u e s t   D a t e & g t ; - & l t ; M e a s u r e s \ R e q u e s t   D a t e & g t ; \ C O L U M N < / K e y > < / D i a g r a m O b j e c t K e y > < D i a g r a m O b j e c t K e y > < K e y > L i n k s \ & l t ; C o l u m n s \ C o u n t   o f   R e q u e s t   D a t e & g t ; - & l t ; M e a s u r e s \ R e q u e s t   D a t e & g t ; \ M E A S U R E < / K e y > < / D i a g r a m O b j e c t K e y > < D i a g r a m O b j e c t K e y > < K e y > L i n k s \ & l t ; C o l u m n s \ C o u n t   o f   R e q u e s t   F i l l e d & g t ; - & l t ; M e a s u r e s \ R e q u e s t   F i l l e d & g t ; < / K e y > < / D i a g r a m O b j e c t K e y > < D i a g r a m O b j e c t K e y > < K e y > L i n k s \ & l t ; C o l u m n s \ C o u n t   o f   R e q u e s t   F i l l e d & g t ; - & l t ; M e a s u r e s \ R e q u e s t   F i l l e d & g t ; \ C O L U M N < / K e y > < / D i a g r a m O b j e c t K e y > < D i a g r a m O b j e c t K e y > < K e y > L i n k s \ & l t ; C o l u m n s \ C o u n t   o f   R e q u e s t   F i l l e d & g t ; - & l t ; M e a s u r e s \ R e q u e s t   F i l l e d & g t ; \ M E A S U R E < / K e y > < / D i a g r a m O b j e c t K e y > < D i a g r a m O b j e c t K e y > < K e y > L i n k s \ & l t ; C o l u m n s \ C o u n t   o f   I n v o i c e   A m o u n t & g t ; - & l t ; M e a s u r e s \ I n v o i c e   A m o u n t & g t ; < / K e y > < / D i a g r a m O b j e c t K e y > < D i a g r a m O b j e c t K e y > < K e y > L i n k s \ & l t ; C o l u m n s \ C o u n t   o f   I n v o i c e   A m o u n t & g t ; - & l t ; M e a s u r e s \ I n v o i c e   A m o u n t & g t ; \ C O L U M N < / K e y > < / D i a g r a m O b j e c t K e y > < D i a g r a m O b j e c t K e y > < K e y > L i n k s \ & l t ; C o l u m n s \ C o u n t   o f   I n v o i c e   A m o u n t & g t ; - & l t ; M e a s u r e s \ I n v o i c e 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 R e q u e s t   D a t e < / K e y > < / a : K e y > < a : V a l u e   i : t y p e = " M e a s u r e G r i d N o d e V i e w S t a t e " > < C o l u m n > 1 0 < / C o l u m n > < L a y e d O u t > t r u e < / L a y e d O u t > < W a s U I I n v i s i b l e > t r u e < / W a s U I I n v i s i b l e > < / a : V a l u e > < / a : K e y V a l u e O f D i a g r a m O b j e c t K e y a n y T y p e z b w N T n L X > < a : K e y V a l u e O f D i a g r a m O b j e c t K e y a n y T y p e z b w N T n L X > < a : K e y > < K e y > M e a s u r e s \ C o u n t   o f   R e q u e s t   D a t e \ T a g I n f o \ F o r m u l a < / K e y > < / a : K e y > < a : V a l u e   i : t y p e = " M e a s u r e G r i d V i e w S t a t e I D i a g r a m T a g A d d i t i o n a l I n f o " / > < / a : K e y V a l u e O f D i a g r a m O b j e c t K e y a n y T y p e z b w N T n L X > < a : K e y V a l u e O f D i a g r a m O b j e c t K e y a n y T y p e z b w N T n L X > < a : K e y > < K e y > M e a s u r e s \ C o u n t   o f   R e q u e s t   D a t e \ T a g I n f o \ V a l u e < / K e y > < / a : K e y > < a : V a l u e   i : t y p e = " M e a s u r e G r i d V i e w S t a t e I D i a g r a m T a g A d d i t i o n a l I n f o " / > < / a : K e y V a l u e O f D i a g r a m O b j e c t K e y a n y T y p e z b w N T n L X > < a : K e y V a l u e O f D i a g r a m O b j e c t K e y a n y T y p e z b w N T n L X > < a : K e y > < K e y > M e a s u r e s \ C o u n t   o f   R e q u e s t   F i l l e d < / K e y > < / a : K e y > < a : V a l u e   i : t y p e = " M e a s u r e G r i d N o d e V i e w S t a t e " > < C o l u m n > 1 1 < / C o l u m n > < L a y e d O u t > t r u e < / L a y e d O u t > < W a s U I I n v i s i b l e > t r u e < / W a s U I I n v i s i b l e > < / a : V a l u e > < / a : K e y V a l u e O f D i a g r a m O b j e c t K e y a n y T y p e z b w N T n L X > < a : K e y V a l u e O f D i a g r a m O b j e c t K e y a n y T y p e z b w N T n L X > < a : K e y > < K e y > M e a s u r e s \ C o u n t   o f   R e q u e s t   F i l l e d \ T a g I n f o \ F o r m u l a < / K e y > < / a : K e y > < a : V a l u e   i : t y p e = " M e a s u r e G r i d V i e w S t a t e I D i a g r a m T a g A d d i t i o n a l I n f o " / > < / a : K e y V a l u e O f D i a g r a m O b j e c t K e y a n y T y p e z b w N T n L X > < a : K e y V a l u e O f D i a g r a m O b j e c t K e y a n y T y p e z b w N T n L X > < a : K e y > < K e y > M e a s u r e s \ C o u n t   o f   R e q u e s t   F i l l e d \ T a g I n f o \ V a l u e < / K e y > < / a : K e y > < a : V a l u e   i : t y p e = " M e a s u r e G r i d V i e w S t a t e I D i a g r a m T a g A d d i t i o n a l I n f o " / > < / a : K e y V a l u e O f D i a g r a m O b j e c t K e y a n y T y p e z b w N T n L X > < a : K e y V a l u e O f D i a g r a m O b j e c t K e y a n y T y p e z b w N T n L X > < a : K e y > < K e y > M e a s u r e s \ C o u n t   o f   I n v o i c e   A m o u n t < / K e y > < / a : K e y > < a : V a l u e   i : t y p e = " M e a s u r e G r i d N o d e V i e w S t a t e " > < C o l u m n > 1 5 < / C o l u m n > < L a y e d O u t > t r u e < / L a y e d O u t > < W a s U I I n v i s i b l e > t r u e < / W a s U I I n v i s i b l e > < / a : V a l u e > < / a : K e y V a l u e O f D i a g r a m O b j e c t K e y a n y T y p e z b w N T n L X > < a : K e y V a l u e O f D i a g r a m O b j e c t K e y a n y T y p e z b w N T n L X > < a : K e y > < K e y > M e a s u r e s \ C o u n t   o f   I n v o i c e   A m o u n t \ T a g I n f o \ F o r m u l a < / K e y > < / a : K e y > < a : V a l u e   i : t y p e = " M e a s u r e G r i d V i e w S t a t e I D i a g r a m T a g A d d i t i o n a l I n f o " / > < / a : K e y V a l u e O f D i a g r a m O b j e c t K e y a n y T y p e z b w N T n L X > < a : K e y V a l u e O f D i a g r a m O b j e c t K e y a n y T y p e z b w N T n L X > < a : K e y > < K e y > M e a s u r e s \ C o u n t   o f   I n v o i c e   A m o u n t \ T a g I n f o \ V a l u e < / K e y > < / a : K e y > < a : V a l u e   i : t y p e = " M e a s u r e G r i d V i e w S t a t e I D i a g r a m T a g A d d i t i o n a l I n f o " / > < / a : K e y V a l u e O f D i a g r a m O b j e c t K e y a n y T y p e z b w N T n L X > < a : K e y V a l u e O f D i a g r a m O b j e c t K e y a n y T y p e z b w N T n L X > < a : K e y > < K e y > C o l u m n s \ O w n e r   N a m e < / K e y > < / a : K e y > < a : V a l u e   i : t y p e = " M e a s u r e G r i d N o d e V i e w S t a t e " > < L a y e d O u t > t r u e < / L a y e d O u t > < / a : V a l u e > < / a : K e y V a l u e O f D i a g r a m O b j e c t K e y a n y T y p e z b w N T n L X > < a : K e y V a l u e O f D i a g r a m O b j e c t K e y a n y T y p e z b w N T n L X > < a : K e y > < K e y > C o l u m n s \ O w n e r   Z i p < / 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 C o l u m n s \ P e t   N a m e < / K e y > < / a : K e y > < a : V a l u e   i : t y p e = " M e a s u r e G r i d N o d e V i e w S t a t e " > < C o l u m n > 4 < / C o l u m n > < L a y e d O u t > t r u e < / L a y e d O u t > < / a : V a l u e > < / a : K e y V a l u e O f D i a g r a m O b j e c t K e y a n y T y p e z b w N T n L X > < a : K e y V a l u e O f D i a g r a m O b j e c t K e y a n y T y p e z b w N T n L X > < a : K e y > < K e y > C o l u m n s \ P e t   T y p e < / K e y > < / a : K e y > < a : V a l u e   i : t y p e = " M e a s u r e G r i d N o d e V i e w S t a t e " > < C o l u m n > 5 < / C o l u m n > < L a y e d O u t > t r u e < / L a y e d O u t > < / a : V a l u e > < / a : K e y V a l u e O f D i a g r a m O b j e c t K e y a n y T y p e z b w N T n L X > < a : K e y V a l u e O f D i a g r a m O b j e c t K e y a n y T y p e z b w N T n L X > < a : K e y > < K e y > C o l u m n s \ P e t   A g e < / K e y > < / a : K e y > < a : V a l u e   i : t y p e = " M e a s u r e G r i d N o d e V i e w S t a t e " > < C o l u m n > 6 < / C o l u m n > < L a y e d O u t > t r u e < / L a y e d O u t > < / a : V a l u e > < / a : K e y V a l u e O f D i a g r a m O b j e c t K e y a n y T y p e z b w N T n L X > < a : K e y V a l u e O f D i a g r a m O b j e c t K e y a n y T y p e z b w N T n L X > < a : K e y > < K e y > C o l u m n s \ I s s u e   T y p e < / K e y > < / a : K e y > < a : V a l u e   i : t y p e = " M e a s u r e G r i d N o d e V i e w S t a t e " > < C o l u m n > 7 < / C o l u m n > < L a y e d O u t > t r u e < / L a y e d O u t > < / a : V a l u e > < / a : K e y V a l u e O f D i a g r a m O b j e c t K e y a n y T y p e z b w N T n L X > < a : K e y V a l u e O f D i a g r a m O b j e c t K e y a n y T y p e z b w N T n L X > < a : K e y > < K e y > C o l u m n s \ N e e d   T y p e < / K e y > < / a : K e y > < a : V a l u e   i : t y p e = " M e a s u r e G r i d N o d e V i e w S t a t e " > < C o l u m n > 8 < / C o l u m n > < L a y e d O u t > t r u e < / L a y e d O u t > < / a : V a l u e > < / a : K e y V a l u e O f D i a g r a m O b j e c t K e y a n y T y p e z b w N T n L X > < a : K e y V a l u e O f D i a g r a m O b j e c t K e y a n y T y p e z b w N T n L X > < a : K e y > < K e y > C o l u m n s \ N e e d   S p e c i f i c < / K e y > < / a : K e y > < a : V a l u e   i : t y p e = " M e a s u r e G r i d N o d e V i e w S t a t e " > < C o l u m n > 9 < / C o l u m n > < L a y e d O u t > t r u e < / L a y e d O u t > < / a : V a l u e > < / a : K e y V a l u e O f D i a g r a m O b j e c t K e y a n y T y p e z b w N T n L X > < a : K e y V a l u e O f D i a g r a m O b j e c t K e y a n y T y p e z b w N T n L X > < a : K e y > < K e y > C o l u m n s \ R e q u e s t   D a t e < / K e y > < / a : K e y > < a : V a l u e   i : t y p e = " M e a s u r e G r i d N o d e V i e w S t a t e " > < C o l u m n > 1 0 < / C o l u m n > < L a y e d O u t > t r u e < / L a y e d O u t > < / a : V a l u e > < / a : K e y V a l u e O f D i a g r a m O b j e c t K e y a n y T y p e z b w N T n L X > < a : K e y V a l u e O f D i a g r a m O b j e c t K e y a n y T y p e z b w N T n L X > < a : K e y > < K e y > C o l u m n s \ R e q u e s t   F i l l e d < / K e y > < / a : K e y > < a : V a l u e   i : t y p e = " M e a s u r e G r i d N o d e V i e w S t a t e " > < C o l u m n > 1 1 < / C o l u m n > < L a y e d O u t > t r u e < / L a y e d O u t > < / a : V a l u e > < / a : K e y V a l u e O f D i a g r a m O b j e c t K e y a n y T y p e z b w N T n L X > < a : K e y V a l u e O f D i a g r a m O b j e c t K e y a n y T y p e z b w N T n L X > < a : K e y > < K e y > C o l u m n s \ R u b r i c   T o t a l < / K e y > < / a : K e y > < a : V a l u e   i : t y p e = " M e a s u r e G r i d N o d e V i e w S t a t e " > < C o l u m n > 1 2 < / C o l u m n > < L a y e d O u t > t r u e < / L a y e d O u t > < / a : V a l u e > < / a : K e y V a l u e O f D i a g r a m O b j e c t K e y a n y T y p e z b w N T n L X > < a : K e y V a l u e O f D i a g r a m O b j e c t K e y a n y T y p e z b w N T n L X > < a : K e y > < K e y > C o l u m n s \ P a r t n e r   A g e n c y < / K e y > < / a : K e y > < a : V a l u e   i : t y p e = " M e a s u r e G r i d N o d e V i e w S t a t e " > < C o l u m n > 1 3 < / C o l u m n > < L a y e d O u t > t r u e < / L a y e d O u t > < / a : V a l u e > < / a : K e y V a l u e O f D i a g r a m O b j e c t K e y a n y T y p e z b w N T n L X > < a : K e y V a l u e O f D i a g r a m O b j e c t K e y a n y T y p e z b w N T n L X > < a : K e y > < K e y > C o l u m n s \ I n v o i c e   N u m b e r < / K e y > < / a : K e y > < a : V a l u e   i : t y p e = " M e a s u r e G r i d N o d e V i e w S t a t e " > < C o l u m n > 1 4 < / C o l u m n > < L a y e d O u t > t r u e < / L a y e d O u t > < / a : V a l u e > < / a : K e y V a l u e O f D i a g r a m O b j e c t K e y a n y T y p e z b w N T n L X > < a : K e y V a l u e O f D i a g r a m O b j e c t K e y a n y T y p e z b w N T n L X > < a : K e y > < K e y > C o l u m n s \ I n v o i c e   A m o u n t < / K e y > < / a : K e y > < a : V a l u e   i : t y p e = " M e a s u r e G r i d N o d e V i e w S t a t e " > < C o l u m n > 1 5 < / C o l u m n > < L a y e d O u t > t r u e < / L a y e d O u t > < / a : V a l u e > < / a : K e y V a l u e O f D i a g r a m O b j e c t K e y a n y T y p e z b w N T n L X > < a : K e y V a l u e O f D i a g r a m O b j e c t K e y a n y T y p e z b w N T n L X > < a : K e y > < K e y > C o l u m n s \ C l o s e d   D a t e < / K e y > < / a : K e y > < a : V a l u e   i : t y p e = " M e a s u r e G r i d N o d e V i e w S t a t e " > < C o l u m n > 1 6 < / C o l u m n > < L a y e d O u t > t r u e < / L a y e d O u t > < / a : V a l u e > < / a : K e y V a l u e O f D i a g r a m O b j e c t K e y a n y T y p e z b w N T n L X > < a : K e y V a l u e O f D i a g r a m O b j e c t K e y a n y T y p e z b w N T n L X > < a : K e y > < K e y > C o l u m n s \ F o l l o w   U p   D a t e < / K e y > < / a : K e y > < a : V a l u e   i : t y p e = " M e a s u r e G r i d N o d e V i e w S t a t e " > < C o l u m n > 1 7 < / C o l u m n > < L a y e d O u t > t r u e < / L a y e d O u t > < / a : V a l u e > < / a : K e y V a l u e O f D i a g r a m O b j e c t K e y a n y T y p e z b w N T n L X > < a : K e y V a l u e O f D i a g r a m O b j e c t K e y a n y T y p e z b w N T n L X > < a : K e y > < K e y > C o l u m n s \ F o l l o w   U p   C o m p l e t e < / K e y > < / a : K e y > < a : V a l u e   i : t y p e = " M e a s u r e G r i d N o d e V i e w S t a t e " > < C o l u m n > 1 8 < / C o l u m n > < L a y e d O u t > t r u e < / L a y e d O u t > < / a : V a l u e > < / a : K e y V a l u e O f D i a g r a m O b j e c t K e y a n y T y p e z b w N T n L X > < a : K e y V a l u e O f D i a g r a m O b j e c t K e y a n y T y p e z b w N T n L X > < a : K e y > < K e y > C o l u m n s \ R e q u e s t   D a t e   M o n t h   N a m e < / 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 L i n k s \ & l t ; C o l u m n s \ C o u n t   o f   R e q u e s t   D a t e & g t ; - & l t ; M e a s u r e s \ R e q u e s t   D a t e & g t ; < / K e y > < / a : K e y > < a : V a l u e   i : t y p e = " M e a s u r e G r i d V i e w S t a t e I D i a g r a m L i n k " / > < / a : K e y V a l u e O f D i a g r a m O b j e c t K e y a n y T y p e z b w N T n L X > < a : K e y V a l u e O f D i a g r a m O b j e c t K e y a n y T y p e z b w N T n L X > < a : K e y > < K e y > L i n k s \ & l t ; C o l u m n s \ C o u n t   o f   R e q u e s t   D a t e & g t ; - & l t ; M e a s u r e s \ R e q u e s t   D a t e & g t ; \ C O L U M N < / K e y > < / a : K e y > < a : V a l u e   i : t y p e = " M e a s u r e G r i d V i e w S t a t e I D i a g r a m L i n k E n d p o i n t " / > < / a : K e y V a l u e O f D i a g r a m O b j e c t K e y a n y T y p e z b w N T n L X > < a : K e y V a l u e O f D i a g r a m O b j e c t K e y a n y T y p e z b w N T n L X > < a : K e y > < K e y > L i n k s \ & l t ; C o l u m n s \ C o u n t   o f   R e q u e s t   D a t e & g t ; - & l t ; M e a s u r e s \ R e q u e s t   D a t e & g t ; \ M E A S U R E < / K e y > < / a : K e y > < a : V a l u e   i : t y p e = " M e a s u r e G r i d V i e w S t a t e I D i a g r a m L i n k E n d p o i n t " / > < / a : K e y V a l u e O f D i a g r a m O b j e c t K e y a n y T y p e z b w N T n L X > < a : K e y V a l u e O f D i a g r a m O b j e c t K e y a n y T y p e z b w N T n L X > < a : K e y > < K e y > L i n k s \ & l t ; C o l u m n s \ C o u n t   o f   R e q u e s t   F i l l e d & g t ; - & l t ; M e a s u r e s \ R e q u e s t   F i l l e d & g t ; < / K e y > < / a : K e y > < a : V a l u e   i : t y p e = " M e a s u r e G r i d V i e w S t a t e I D i a g r a m L i n k " / > < / a : K e y V a l u e O f D i a g r a m O b j e c t K e y a n y T y p e z b w N T n L X > < a : K e y V a l u e O f D i a g r a m O b j e c t K e y a n y T y p e z b w N T n L X > < a : K e y > < K e y > L i n k s \ & l t ; C o l u m n s \ C o u n t   o f   R e q u e s t   F i l l e d & g t ; - & l t ; M e a s u r e s \ R e q u e s t   F i l l e d & g t ; \ C O L U M N < / K e y > < / a : K e y > < a : V a l u e   i : t y p e = " M e a s u r e G r i d V i e w S t a t e I D i a g r a m L i n k E n d p o i n t " / > < / a : K e y V a l u e O f D i a g r a m O b j e c t K e y a n y T y p e z b w N T n L X > < a : K e y V a l u e O f D i a g r a m O b j e c t K e y a n y T y p e z b w N T n L X > < a : K e y > < K e y > L i n k s \ & l t ; C o l u m n s \ C o u n t   o f   R e q u e s t   F i l l e d & g t ; - & l t ; M e a s u r e s \ R e q u e s t   F i l l e d & g t ; \ M E A S U R E < / K e y > < / a : K e y > < a : V a l u e   i : t y p e = " M e a s u r e G r i d V i e w S t a t e I D i a g r a m L i n k E n d p o i n t " / > < / a : K e y V a l u e O f D i a g r a m O b j e c t K e y a n y T y p e z b w N T n L X > < a : K e y V a l u e O f D i a g r a m O b j e c t K e y a n y T y p e z b w N T n L X > < a : K e y > < K e y > L i n k s \ & l t ; C o l u m n s \ C o u n t   o f   I n v o i c e   A m o u n t & g t ; - & l t ; M e a s u r e s \ I n v o i c e   A m o u n t & g t ; < / K e y > < / a : K e y > < a : V a l u e   i : t y p e = " M e a s u r e G r i d V i e w S t a t e I D i a g r a m L i n k " / > < / a : K e y V a l u e O f D i a g r a m O b j e c t K e y a n y T y p e z b w N T n L X > < a : K e y V a l u e O f D i a g r a m O b j e c t K e y a n y T y p e z b w N T n L X > < a : K e y > < K e y > L i n k s \ & l t ; C o l u m n s \ C o u n t   o f   I n v o i c e   A m o u n t & g t ; - & l t ; M e a s u r e s \ I n v o i c e   A m o u n t & g t ; \ C O L U M N < / K e y > < / a : K e y > < a : V a l u e   i : t y p e = " M e a s u r e G r i d V i e w S t a t e I D i a g r a m L i n k E n d p o i n t " / > < / a : K e y V a l u e O f D i a g r a m O b j e c t K e y a n y T y p e z b w N T n L X > < a : K e y V a l u e O f D i a g r a m O b j e c t K e y a n y T y p e z b w N T n L X > < a : K e y > < K e y > L i n k s \ & l t ; C o l u m n s \ C o u n t   o f   I n v o i c e   A m o u n t & g t ; - & l t ; M e a s u r e s \ I n v o i c e   A m o u n t & g t ; \ M E A S U R E < / K e y > < / a : K e y > < a : V a l u e   i : t y p e = " M e a s u r e G r i d V i e w S t a t e I D i a g r a m L i n k E n d p o i n t " / > < / a : K e y V a l u e O f D i a g r a m O b j e c t K e y a n y T y p e z b w N T n L X > < / V i e w S t a t e s > < / D i a g r a m M a n a g e r . S e r i a l i z a b l e D i a g r a m > < / A r r a y O f D i a g r a m M a n a g e r . S e r i a l i z a b l e D i a g r a m > ] ] > < / C u s t o m C o n t e n t > < / G e m i n i > 
</file>

<file path=customXml/item14.xml>��< ? x m l   v e r s i o n = " 1 . 0 "   e n c o d i n g = " u t f - 1 6 " ? > < D a t a M a s h u p   s q m i d = " 1 e f 4 8 f 4 6 - 8 1 9 f - 4 3 6 d - b b d 0 - 4 6 8 3 a a f 9 1 a e 2 "   x m l n s = " h t t p : / / s c h e m a s . m i c r o s o f t . c o m / D a t a M a s h u p " > A A A A A H w G A A B Q S w M E F A A C A A g A S 4 x z 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S 4 x 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M c 1 b y q J q C d g M A A I o o A A A T A B w A R m 9 y b X V s Y X M v U 2 V j d G l v b j E u b S C i G A A o o B Q A A A A A A A A A A A A A A A A A A A A A A A A A A A D t m t 9 r 2 z A Q x 9 8 D + R + M + 5 K A F 7 Y y 9 r J 1 E N I W U m h a m p S x h T w 4 z r U x l S V P l t u G k P 9 9 k n 9 F s t Q f c 1 c w Q 3 1 p c 6 c 7 6 6 z P f a X Y T S B g I c H O N P / 9 6 W u 3 0 + 0 k a 5 / C y j n z c e r T j X P k I G D d j s N / p i S l A X D L y W M A a D B K K Q X M f h B 6 t y T k r t f f z i d + B E d u E e o u d v M R w Y y P W X h 5 h g N 3 t P b x L U 8 / 2 8 T g 8 l Q z f 4 l g M K M + T m 4 I j U Y E p R E W z q S X X 8 7 b b t 2 L B w z U E c l d z 2 H c 6 T B 4 Z D v P K V 2 / w p h 7 x p h 9 + T w Q w Z n r c k 1 w F e D j T W Y 8 i f w Q 1 Y 2 X w M z Z h S O b q c k x v K 3 s O I 2 W Q D P P O E l S M A d N o C z c 6 J n G E I Q 3 Y a B 5 r + B 3 C g l z j n 1 W h a 7 4 3 y y M Q B l w G i I E K z 0 + X d I w c G a E + c h w m 3 z K x D 3 k 5 e B g o w W P 8 T 0 J + a p P s h K f d A 8 j k m K m Z x 8 h k v D a n p z 6 K U G I P D j X 8 W u G j E g U c x r V + 7 f r d z s h N v I l 8 3 w K S 9 o U 6 D L W E m 2 J b g / R 5 z 4 N 1 k 1 w z g I t y 5 b l 9 r A 8 j G m I m r C c B V q W L c v t Y f n c b 3 T I 4 G G W Y 8 t x e z g + S z E 0 + v r H 4 y z J l u Q 2 k Y y a P c j g c Z Z k S 3 J 7 S B 6 m t y m / R U 0 O y l m k p d n S 3 B 6 a p x A z E C U 0 A b o K t k x b p t v D 9 E X A S E O i i 1 D L s + W 5 P T x P y H 1 j i S 5 j L d G W 6 P c l W q z f K 4 E + h q A x 0 G X s e w J d o i j z r D L a m G b Z L t M n 2 y W W S 7 M O c u n R O F Y c d Y x L p 4 n i u k 8 F u J q g k d B q n n 8 J q B J s w L N 0 m c n U v W + A s p h b Y o Q y B 4 l n X 4 Y Y e t v i 3 y u 8 6 p W 2 l 7 8 K 9 P K 3 K O I T N 4 m n c F 7 2 5 M M r v j V 6 + / O 2 V x 5 T v E r f v a o x d v 2 3 I f 3 M M k i p + Q I z E K V f k Y d k n 3 s K C A I m b L 3 a 5 T 0 H / G D t 9 O Z q / o X z 7 T t X X Y T 6 + 9 x X E P G q V k 4 + P y l 7 7 i j M v f o k P M N S m 5 d X x 7 Q u r V o H S M 1 V N W v V y k q z q / 2 m 9 N i + c 1 W u 6 g X L a B 2 4 h x 8 P D 9 3 / i a y q g 3 O h D j b 5 L i O l H + M E K B M v Y 7 h K r 3 M R r K 4 y X K 3 y / D p i r j S + A E 6 A M M j M w t q b y + q 1 6 E t 0 y / x h P t T I n 3 D s + T N N U x S q z E L R S 3 n k 0 w W b a 6 1 P q y x X r 1 S v c r + Z K + D V L q t y l 5 G b 9 8 + H 6 7 h t B L 4 s Q A V 4 p e 6 o P b / g E e 5 P S N w + 1 / k V d + t C I Y b 8 M 2 X S 2 N d 1 V t M g X a U U n T F L m 7 o R P q t j 0 j l C 3 5 r V b f 4 F v f o D U E s B A i 0 A F A A C A A g A S 4 x z V k i y 5 f i k A A A A 9 g A A A B I A A A A A A A A A A A A A A A A A A A A A A E N v b m Z p Z y 9 Q Y W N r Y W d l L n h t b F B L A Q I t A B Q A A g A I A E u M c 1 Y P y u m r p A A A A O k A A A A T A A A A A A A A A A A A A A A A A P A A A A B b Q 2 9 u d G V u d F 9 U e X B l c 1 0 u e G 1 s U E s B A i 0 A F A A C A A g A S 4 x z V v K o m o J 2 A w A A i i g A A B M A A A A A A A A A A A A A A A A A 4 Q 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V k A A A A A A A B 7 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m F u d W F 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y 0 w M y 0 x O V Q w M T o w M D o 0 N y 4 y N T Y 4 M j Y w W i I g L z 4 8 R W 5 0 c n k g V H l w Z T 0 i R m l s b E V y c m 9 y Q 2 9 k Z S I g V m F s d W U 9 I n N V b m t u b 3 d u I i A v P j x F b n R y e S B U e X B l P S J B Z G R l Z F R v R G F 0 Y U 1 v Z G V s I i B W Y W x 1 Z T 0 i b D A i I C 8 + P C 9 T d G F i b G V F b n R y a W V z P j w v S X R l b T 4 8 S X R l b T 4 8 S X R l b U x v Y 2 F 0 a W 9 u P j x J d G V t V H l w Z T 5 G b 3 J t d W x h P C 9 J d G V t V H l w Z T 4 8 S X R l b V B h d G g + U 2 V j d G l v b j E v S m F u d W F y e S 9 T b 3 V y Y 2 U 8 L 0 l 0 Z W 1 Q Y X R o P j w v S X R l b U x v Y 2 F 0 a W 9 u P j x T d G F i b G V F b n R y a W V z I C 8 + P C 9 J d G V t P j x J d G V t P j x J d G V t T G 9 j Y X R p b 2 4 + P E l 0 Z W 1 U e X B l P k Z v c m 1 1 b G E 8 L 0 l 0 Z W 1 U e X B l P j x J d G V t U G F 0 a D 5 T Z W N 0 a W 9 u M S 9 K Y W 5 1 Y X J 5 L 0 N o Y W 5 n Z W Q l M j B U e X B l P C 9 J d G V t U G F 0 a D 4 8 L 0 l 0 Z W 1 M b 2 N h d G l v b j 4 8 U 3 R h Y m x l R W 5 0 c m l l c y A v P j w v S X R l b T 4 8 S X R l b T 4 8 S X R l b U x v Y 2 F 0 a W 9 u P j x J d G V t V H l w Z T 5 G b 3 J t d W x h P C 9 J d G V t V H l w Z T 4 8 S X R l b V B h d G g + U 2 V j d G l v b j E v R m V i c n V h 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M t M T l U M D E 6 M D A 6 N D c u M z E 3 O D A y M V o i I C 8 + P E V u d H J 5 I F R 5 c G U 9 I k Z p b G x F c n J v c k N v Z G U i I F Z h b H V l P S J z V W 5 r b m 9 3 b i I g L z 4 8 R W 5 0 c n k g V H l w Z T 0 i Q W R k Z W R U b 0 R h d G F N b 2 R l b C I g V m F s d W U 9 I m w w I i A v P j w v U 3 R h Y m x l R W 5 0 c m l l c z 4 8 L 0 l 0 Z W 0 + P E l 0 Z W 0 + P E l 0 Z W 1 M b 2 N h d G l v b j 4 8 S X R l b V R 5 c G U + R m 9 y b X V s Y T w v S X R l b V R 5 c G U + P E l 0 Z W 1 Q Y X R o P l N l Y 3 R p b 2 4 x L 0 Z l Y n J 1 Y X J 5 L 1 N v d X J j Z T w v S X R l b V B h d G g + P C 9 J d G V t T G 9 j Y X R p b 2 4 + P F N 0 Y W J s Z U V u d H J p Z X M g L z 4 8 L 0 l 0 Z W 0 + P E l 0 Z W 0 + P E l 0 Z W 1 M b 2 N h d G l v b j 4 8 S X R l b V R 5 c G U + R m 9 y b X V s Y T w v S X R l b V R 5 c G U + P E l 0 Z W 1 Q Y X R o P l N l Y 3 R p b 2 4 x L 0 Z l Y n J 1 Y X J 5 L 0 N o Y W 5 n Z W Q l M j B U e X B l P C 9 J d G V t U G F 0 a D 4 8 L 0 l 0 Z W 1 M b 2 N h d G l v b j 4 8 U 3 R h Y m x l R W 5 0 c m l l c y A v P j w v S X R l b T 4 8 S X R l b T 4 8 S X R l b U x v Y 2 F 0 a W 9 u P j x J d G V t V H l w Z T 5 G b 3 J t d W x h P C 9 J d G V t V H l w Z T 4 8 S X R l b V B h d G g + U 2 V j d G l v b j E v T W F y Y 2 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M t M T l U M D E 6 M D A 6 N D c u M z c 1 M j E 0 N F o i I C 8 + P E V u d H J 5 I F R 5 c G U 9 I k Z p b G x F c n J v c k N v Z G U i I F Z h b H V l P S J z V W 5 r b m 9 3 b i I g L z 4 8 R W 5 0 c n k g V H l w Z T 0 i Q W R k Z W R U b 0 R h d G F N b 2 R l b C I g V m F s d W U 9 I m w w I i A v P j w v U 3 R h Y m x l R W 5 0 c m l l c z 4 8 L 0 l 0 Z W 0 + P E l 0 Z W 0 + P E l 0 Z W 1 M b 2 N h d G l v b j 4 8 S X R l b V R 5 c G U + R m 9 y b X V s Y T w v S X R l b V R 5 c G U + P E l 0 Z W 1 Q Y X R o P l N l Y 3 R p b 2 4 x L 0 1 h c m N o L 1 N v d X J j Z T w v S X R l b V B h d G g + P C 9 J d G V t T G 9 j Y X R p b 2 4 + P F N 0 Y W J s Z U V u d H J p Z X M g L z 4 8 L 0 l 0 Z W 0 + P E l 0 Z W 0 + P E l 0 Z W 1 M b 2 N h d G l v b j 4 8 S X R l b V R 5 c G U + R m 9 y b X V s Y T w v S X R l b V R 5 c G U + P E l 0 Z W 1 Q Y X R o P l N l Y 3 R p b 2 4 x L 0 1 h c m N o L 0 N o Y W 5 n Z W Q l M j B U e X B l P C 9 J d G V t U G F 0 a D 4 8 L 0 l 0 Z W 1 M b 2 N h d G l v b j 4 8 U 3 R h Y m x l R W 5 0 c m l l c y A v P j w v S X R l b T 4 8 S X R l b T 4 8 S X R l b U x v Y 2 F 0 a W 9 u P j x J d G V t V H l w Z T 5 G b 3 J t d W x h P C 9 J d G V t V H l w Z T 4 8 S X R l b V B h d G g + U 2 V j d G l v b j E v Q X B y a 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M t M T l U M D E 6 M D A 6 N D c u N D M x M j E 4 M F o i I C 8 + P E V u d H J 5 I F R 5 c G U 9 I k Z p b G x F c n J v c k N v Z G U i I F Z h b H V l P S J z V W 5 r b m 9 3 b i I g L z 4 8 R W 5 0 c n k g V H l w Z T 0 i Q W R k Z W R U b 0 R h d G F N b 2 R l b C I g V m F s d W U 9 I m w w I i A v P j w v U 3 R h Y m x l R W 5 0 c m l l c z 4 8 L 0 l 0 Z W 0 + P E l 0 Z W 0 + P E l 0 Z W 1 M b 2 N h d G l v b j 4 8 S X R l b V R 5 c G U + R m 9 y b X V s Y T w v S X R l b V R 5 c G U + P E l 0 Z W 1 Q Y X R o P l N l Y 3 R p b 2 4 x L 0 F w c m l s L 1 N v d X J j Z T w v S X R l b V B h d G g + P C 9 J d G V t T G 9 j Y X R p b 2 4 + P F N 0 Y W J s Z U V u d H J p Z X M g L z 4 8 L 0 l 0 Z W 0 + P E l 0 Z W 0 + P E l 0 Z W 1 M b 2 N h d G l v b j 4 8 S X R l b V R 5 c G U + R m 9 y b X V s Y T w v S X R l b V R 5 c G U + P E l 0 Z W 1 Q Y X R o P l N l Y 3 R p b 2 4 x L 0 F w c m l s L 0 N o Y W 5 n Z W Q l M j B U e X B l P C 9 J d G V t U G F 0 a D 4 8 L 0 l 0 Z W 1 M b 2 N h d G l v b j 4 8 U 3 R h Y m x l R W 5 0 c m l l c y A v P j w v S X R l b T 4 8 S X R l b T 4 8 S X R l b U x v Y 2 F 0 a W 9 u P j x J d G V t V H l w Z T 5 G b 3 J t d W x h P C 9 J d G V t V H l w Z T 4 8 S X R l b V B h d G g + U 2 V j d G l v b j E v T W F 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z L T E 5 V D A x O j A w O j Q 3 L j Q 4 N z U x O D d a I i A v P j x F b n R y e S B U e X B l P S J G a W x s R X J y b 3 J D b 2 R l I i B W Y W x 1 Z T 0 i c 1 V u a 2 5 v d 2 4 i I C 8 + P E V u d H J 5 I F R 5 c G U 9 I k F k Z G V k V G 9 E Y X R h T W 9 k Z W w i I F Z h b H V l P S J s M C I g L z 4 8 L 1 N 0 Y W J s Z U V u d H J p Z X M + P C 9 J d G V t P j x J d G V t P j x J d G V t T G 9 j Y X R p b 2 4 + P E l 0 Z W 1 U e X B l P k Z v c m 1 1 b G E 8 L 0 l 0 Z W 1 U e X B l P j x J d G V t U G F 0 a D 5 T Z W N 0 a W 9 u M S 9 N Y X k v U 2 9 1 c m N l P C 9 J d G V t U G F 0 a D 4 8 L 0 l 0 Z W 1 M b 2 N h d G l v b j 4 8 U 3 R h Y m x l R W 5 0 c m l l c y A v P j w v S X R l b T 4 8 S X R l b T 4 8 S X R l b U x v Y 2 F 0 a W 9 u P j x J d G V t V H l w Z T 5 G b 3 J t d W x h P C 9 J d G V t V H l w Z T 4 8 S X R l b V B h d G g + U 2 V j d G l v b j E v T W F 5 L 0 N o Y W 5 n Z W Q l M j B U e X B l P C 9 J d G V t U G F 0 a D 4 8 L 0 l 0 Z W 1 M b 2 N h d G l v b j 4 8 U 3 R h Y m x l R W 5 0 c m l l c y A v P j w v S X R l b T 4 8 S X R l b T 4 8 S X R l b U x v Y 2 F 0 a W 9 u P j x J d G V t V H l w Z T 5 G b 3 J t d W x h P C 9 J d G V t V H l w Z T 4 8 S X R l b V B h d G g + U 2 V j d G l v b j E v S n V u 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y 0 w M y 0 x O V Q w M T o w M D o 0 N y 4 1 N T A 5 N z E 5 W i I g L z 4 8 R W 5 0 c n k g V H l w Z T 0 i R m l s b E V y c m 9 y Q 2 9 k Z S I g V m F s d W U 9 I n N V b m t u b 3 d u I i A v P j x F b n R y e S B U e X B l P S J B Z G R l Z F R v R G F 0 Y U 1 v Z G V s I i B W Y W x 1 Z T 0 i b D A i I C 8 + P C 9 T d G F i b G V F b n R y a W V z P j w v S X R l b T 4 8 S X R l b T 4 8 S X R l b U x v Y 2 F 0 a W 9 u P j x J d G V t V H l w Z T 5 G b 3 J t d W x h P C 9 J d G V t V H l w Z T 4 8 S X R l b V B h d G g + U 2 V j d G l v b j E v S n V u Z S 9 T b 3 V y Y 2 U 8 L 0 l 0 Z W 1 Q Y X R o P j w v S X R l b U x v Y 2 F 0 a W 9 u P j x T d G F i b G V F b n R y a W V z I C 8 + P C 9 J d G V t P j x J d G V t P j x J d G V t T G 9 j Y X R p b 2 4 + P E l 0 Z W 1 U e X B l P k Z v c m 1 1 b G E 8 L 0 l 0 Z W 1 U e X B l P j x J d G V t U G F 0 a D 5 T Z W N 0 a W 9 u M S 9 K d W 5 l L 0 N o Y W 5 n Z W Q l M j B U e X B l P C 9 J d G V t U G F 0 a D 4 8 L 0 l 0 Z W 1 M b 2 N h d G l v b j 4 8 U 3 R h Y m x l R W 5 0 c m l l c y A v P j w v S X R l b T 4 8 S X R l b T 4 8 S X R l b U x v Y 2 F 0 a W 9 u P j x J d G V t V H l w Z T 5 G b 3 J t d W x h P C 9 J d G V t V H l w Z T 4 8 S X R l b V B h d G g + U 2 V j d G l v b j E v S n V s 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y 0 w M y 0 x O V Q w M T o w M D o 0 N y 4 2 M D k 0 N j Y y W i I g L z 4 8 R W 5 0 c n k g V H l w Z T 0 i R m l s b E V y c m 9 y Q 2 9 k Z S I g V m F s d W U 9 I n N V b m t u b 3 d u I i A v P j x F b n R y e S B U e X B l P S J B Z G R l Z F R v R G F 0 Y U 1 v Z G V s I i B W Y W x 1 Z T 0 i b D A i I C 8 + P C 9 T d G F i b G V F b n R y a W V z P j w v S X R l b T 4 8 S X R l b T 4 8 S X R l b U x v Y 2 F 0 a W 9 u P j x J d G V t V H l w Z T 5 G b 3 J t d W x h P C 9 J d G V t V H l w Z T 4 8 S X R l b V B h d G g + U 2 V j d G l v b j E v S n V s e S 9 T b 3 V y Y 2 U 8 L 0 l 0 Z W 1 Q Y X R o P j w v S X R l b U x v Y 2 F 0 a W 9 u P j x T d G F i b G V F b n R y a W V z I C 8 + P C 9 J d G V t P j x J d G V t P j x J d G V t T G 9 j Y X R p b 2 4 + P E l 0 Z W 1 U e X B l P k Z v c m 1 1 b G E 8 L 0 l 0 Z W 1 U e X B l P j x J d G V t U G F 0 a D 5 T Z W N 0 a W 9 u M S 9 K d W x 5 L 0 N o Y W 5 n Z W Q l M j B U e X B l P C 9 J d G V t U G F 0 a D 4 8 L 0 l 0 Z W 1 M b 2 N h d G l v b j 4 8 U 3 R h Y m x l R W 5 0 c m l l c y A v P j w v S X R l b T 4 8 S X R l b T 4 8 S X R l b U x v Y 2 F 0 a W 9 u P j x J d G V t V H l w Z T 5 G b 3 J t d W x h P C 9 J d G V t V H l w Z T 4 8 S X R l b V B h d G g + U 2 V j d G l v b j E v Q X V n d 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z L T E 5 V D A x O j A w O j Q 3 L j Y 3 M z k y M D F a I i A v P j x F b n R y e S B U e X B l P S J G a W x s R X J y b 3 J D b 2 R l I i B W Y W x 1 Z T 0 i c 1 V u a 2 5 v d 2 4 i I C 8 + P E V u d H J 5 I F R 5 c G U 9 I k F k Z G V k V G 9 E Y X R h T W 9 k Z W w i I F Z h b H V l P S J s M C I g L z 4 8 L 1 N 0 Y W J s Z U V u d H J p Z X M + P C 9 J d G V t P j x J d G V t P j x J d G V t T G 9 j Y X R p b 2 4 + P E l 0 Z W 1 U e X B l P k Z v c m 1 1 b G E 8 L 0 l 0 Z W 1 U e X B l P j x J d G V t U G F 0 a D 5 T Z W N 0 a W 9 u M S 9 B d W d 1 c 3 Q v U 2 9 1 c m N l P C 9 J d G V t U G F 0 a D 4 8 L 0 l 0 Z W 1 M b 2 N h d G l v b j 4 8 U 3 R h Y m x l R W 5 0 c m l l c y A v P j w v S X R l b T 4 8 S X R l b T 4 8 S X R l b U x v Y 2 F 0 a W 9 u P j x J d G V t V H l w Z T 5 G b 3 J t d W x h P C 9 J d G V t V H l w Z T 4 8 S X R l b V B h d G g + U 2 V j d G l v b j E v Q X V n d X N 0 L 0 N o Y W 5 n Z W Q l M j B U e X B l P C 9 J d G V t U G F 0 a D 4 8 L 0 l 0 Z W 1 M b 2 N h d G l v b j 4 8 U 3 R h Y m x l R W 5 0 c m l l c y A v P j w v S X R l b T 4 8 S X R l b T 4 8 S X R l b U x v Y 2 F 0 a W 9 u P j x J d G V t V H l w Z T 5 G b 3 J t d W x h P C 9 J d G V t V H l w Z T 4 8 S X R l b V B h d G g + U 2 V j d G l v b j E v U 2 V w d G V t Y m 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z L T E 5 V D A x O j A w O j Q 3 L j c z O T g z N z d a I i A v P j x F b n R y e S B U e X B l P S J G a W x s R X J y b 3 J D b 2 R l I i B W Y W x 1 Z T 0 i c 1 V u a 2 5 v d 2 4 i I C 8 + P E V u d H J 5 I F R 5 c G U 9 I k F k Z G V k V G 9 E Y X R h T W 9 k Z W w i I F Z h b H V l P S J s M C I g L z 4 8 L 1 N 0 Y W J s Z U V u d H J p Z X M + P C 9 J d G V t P j x J d G V t P j x J d G V t T G 9 j Y X R p b 2 4 + P E l 0 Z W 1 U e X B l P k Z v c m 1 1 b G E 8 L 0 l 0 Z W 1 U e X B l P j x J d G V t U G F 0 a D 5 T Z W N 0 a W 9 u M S 9 T Z X B 0 Z W 1 i Z X I v U 2 9 1 c m N l P C 9 J d G V t U G F 0 a D 4 8 L 0 l 0 Z W 1 M b 2 N h d G l v b j 4 8 U 3 R h Y m x l R W 5 0 c m l l c y A v P j w v S X R l b T 4 8 S X R l b T 4 8 S X R l b U x v Y 2 F 0 a W 9 u P j x J d G V t V H l w Z T 5 G b 3 J t d W x h P C 9 J d G V t V H l w Z T 4 8 S X R l b V B h d G g + U 2 V j d G l v b j E v U 2 V w d G V t Y m V y L 0 N o Y W 5 n Z W Q l M j B U e X B l P C 9 J d G V t U G F 0 a D 4 8 L 0 l 0 Z W 1 M b 2 N h d G l v b j 4 8 U 3 R h Y m x l R W 5 0 c m l l c y A v P j w v S X R l b T 4 8 S X R l b T 4 8 S X R l b U x v Y 2 F 0 a W 9 u P j x J d G V t V H l w Z T 5 G b 3 J t d W x h P C 9 J d G V t V H l w Z T 4 8 S X R l b V B h d G g + U 2 V j d G l v b j E v T 2 N 0 b 2 J 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y 0 w M y 0 x O V Q w M T o w M D o 0 N y 4 3 O T k z N z Q z W i I g L z 4 8 R W 5 0 c n k g V H l w Z T 0 i R m l s b E V y c m 9 y Q 2 9 k Z S I g V m F s d W U 9 I n N V b m t u b 3 d u I i A v P j x F b n R y e S B U e X B l P S J B Z G R l Z F R v R G F 0 Y U 1 v Z G V s I i B W Y W x 1 Z T 0 i b D A i I C 8 + P C 9 T d G F i b G V F b n R y a W V z P j w v S X R l b T 4 8 S X R l b T 4 8 S X R l b U x v Y 2 F 0 a W 9 u P j x J d G V t V H l w Z T 5 G b 3 J t d W x h P C 9 J d G V t V H l w Z T 4 8 S X R l b V B h d G g + U 2 V j d G l v b j E v T 2 N 0 b 2 J l c i 9 T b 3 V y Y 2 U 8 L 0 l 0 Z W 1 Q Y X R o P j w v S X R l b U x v Y 2 F 0 a W 9 u P j x T d G F i b G V F b n R y a W V z I C 8 + P C 9 J d G V t P j x J d G V t P j x J d G V t T G 9 j Y X R p b 2 4 + P E l 0 Z W 1 U e X B l P k Z v c m 1 1 b G E 8 L 0 l 0 Z W 1 U e X B l P j x J d G V t U G F 0 a D 5 T Z W N 0 a W 9 u M S 9 P Y 3 R v Y m V y L 0 N o Y W 5 n Z W Q l M j B U e X B l P C 9 J d G V t U G F 0 a D 4 8 L 0 l 0 Z W 1 M b 2 N h d G l v b j 4 8 U 3 R h Y m x l R W 5 0 c m l l c y A v P j w v S X R l b T 4 8 S X R l b T 4 8 S X R l b U x v Y 2 F 0 a W 9 u P j x J d G V t V H l w Z T 5 G b 3 J t d W x h P C 9 J d G V t V H l w Z T 4 8 S X R l b V B h d G g + U 2 V j d G l v b j E v T m 9 2 Z W 1 i 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M t M T l U M D E 6 M D A 6 N D c u O D M 3 M j c z M l o i I C 8 + P E V u d H J 5 I F R 5 c G U 9 I k Z p b G x F c n J v c k N v Z G U i I F Z h b H V l P S J z V W 5 r b m 9 3 b i I g L z 4 8 R W 5 0 c n k g V H l w Z T 0 i Q W R k Z W R U b 0 R h d G F N b 2 R l b C I g V m F s d W U 9 I m w w I i A v P j w v U 3 R h Y m x l R W 5 0 c m l l c z 4 8 L 0 l 0 Z W 0 + P E l 0 Z W 0 + P E l 0 Z W 1 M b 2 N h d G l v b j 4 8 S X R l b V R 5 c G U + R m 9 y b X V s Y T w v S X R l b V R 5 c G U + P E l 0 Z W 1 Q Y X R o P l N l Y 3 R p b 2 4 x L 0 5 v d m V t Y m V y L 1 N v d X J j Z T w v S X R l b V B h d G g + P C 9 J d G V t T G 9 j Y X R p b 2 4 + P F N 0 Y W J s Z U V u d H J p Z X M g L z 4 8 L 0 l 0 Z W 0 + P E l 0 Z W 0 + P E l 0 Z W 1 M b 2 N h d G l v b j 4 8 S X R l b V R 5 c G U + R m 9 y b X V s Y T w v S X R l b V R 5 c G U + P E l 0 Z W 1 Q Y X R o P l N l Y 3 R p b 2 4 x L 0 5 v d m V t Y m V y L 0 N o Y W 5 n Z W Q l M j B U e X B l P C 9 J d G V t U G F 0 a D 4 8 L 0 l 0 Z W 1 M b 2 N h d G l v b j 4 8 U 3 R h Y m x l R W 5 0 c m l l c y A v P j w v S X R l b T 4 8 S X R l b T 4 8 S X R l b U x v Y 2 F 0 a W 9 u P j x J d G V t V H l w Z T 5 G b 3 J t d W x h P C 9 J d G V t V H l w Z T 4 8 S X R l b V B h d G g + U 2 V j d G l v b j E v R G V j Z W 1 i 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M t M T l U M D E 6 M D A 6 N D c u O T I 1 N D g 4 N V o i I C 8 + P E V u d H J 5 I F R 5 c G U 9 I k Z p b G x F c n J v c k N v Z G U i I F Z h b H V l P S J z V W 5 r b m 9 3 b i I g L z 4 8 R W 5 0 c n k g V H l w Z T 0 i Q W R k Z W R U b 0 R h d G F N b 2 R l b C I g V m F s d W U 9 I m w w I i A v P j w v U 3 R h Y m x l R W 5 0 c m l l c z 4 8 L 0 l 0 Z W 0 + P E l 0 Z W 0 + P E l 0 Z W 1 M b 2 N h d G l v b j 4 8 S X R l b V R 5 c G U + R m 9 y b X V s Y T w v S X R l b V R 5 c G U + P E l 0 Z W 1 Q Y X R o P l N l Y 3 R p b 2 4 x L 0 R l Y 2 V t Y m V y L 1 N v d X J j Z T w v S X R l b V B h d G g + P C 9 J d G V t T G 9 j Y X R p b 2 4 + P F N 0 Y W J s Z U V u d H J p Z X M g L z 4 8 L 0 l 0 Z W 0 + P E l 0 Z W 0 + P E l 0 Z W 1 M b 2 N h d G l v b j 4 8 S X R l b V R 5 c G U + R m 9 y b X V s Y T w v S X R l b V R 5 c G U + P E l 0 Z W 1 Q Y X R o P l N l Y 3 R p b 2 4 x L 0 R l Y 2 V t Y m V y L 0 N o Y W 5 n Z W Q l M j B U e X B l P C 9 J d G V t U G F 0 a D 4 8 L 0 l 0 Z W 1 M b 2 N h d G l v b j 4 8 U 3 R h Y m x l R W 5 0 c m l l c y A v P j w v S X R l b T 4 8 S X R l b T 4 8 S X R l b U x v Y 2 F 0 a W 9 u P j x J d G V t V H l w Z T 5 G b 3 J t d W x h P C 9 J d G V t V H l w Z T 4 8 S X R l b V B h d G g + U 2 V j d G l v b j E v S W 5 2 b 2 l j 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c s J n F 1 b 3 Q 7 a 2 V 5 Q 2 9 s d W 1 u T m F t Z X M m c X V v d D s 6 W 1 0 s J n F 1 b 3 Q 7 c X V l c n l S Z W x h d G l v b n N o a X B z J n F 1 b 3 Q 7 O l t d L C Z x d W 9 0 O 2 N v b H V t b k l k Z W 5 0 a X R p Z X M m c X V v d D s 6 W y Z x d W 9 0 O 1 N l Y 3 R p b 2 4 x L 0 l u d m 9 p Y 2 V z L 0 F 1 d G 9 S Z W 1 v d m V k Q 2 9 s d W 1 u c z E u e 0 9 3 b m V y I E 5 h b W U s M H 0 m c X V v d D s s J n F 1 b 3 Q 7 U 2 V j d G l v b j E v S W 5 2 b 2 l j Z X M v Q X V 0 b 1 J l b W 9 2 Z W R D b 2 x 1 b W 5 z M S 5 7 U G V 0 I E 5 h b W U s M X 0 m c X V v d D s s J n F 1 b 3 Q 7 U 2 V j d G l v b j E v S W 5 2 b 2 l j Z X M v Q X V 0 b 1 J l b W 9 2 Z W R D b 2 x 1 b W 5 z M S 5 7 U m V x d W V z d C B E Y X R l L D J 9 J n F 1 b 3 Q 7 L C Z x d W 9 0 O 1 N l Y 3 R p b 2 4 x L 0 l u d m 9 p Y 2 V z L 0 F 1 d G 9 S Z W 1 v d m V k Q 2 9 s d W 1 u c z E u e 1 B h c n R u Z X I g Q W d l b m N 5 L D N 9 J n F 1 b 3 Q 7 L C Z x d W 9 0 O 1 N l Y 3 R p b 2 4 x L 0 l u d m 9 p Y 2 V z L 0 F 1 d G 9 S Z W 1 v d m V k Q 2 9 s d W 1 u c z E u e 0 l u d m 9 p Y 2 U g T n V t Y m V y L D R 9 J n F 1 b 3 Q 7 L C Z x d W 9 0 O 1 N l Y 3 R p b 2 4 x L 0 l u d m 9 p Y 2 V z L 0 F 1 d G 9 S Z W 1 v d m V k Q 2 9 s d W 1 u c z E u e 0 l u d m 9 p Y 2 U g Q W 1 v d W 5 0 L D V 9 J n F 1 b 3 Q 7 L C Z x d W 9 0 O 1 N l Y 3 R p b 2 4 x L 0 l u d m 9 p Y 2 V z L 0 F 1 d G 9 S Z W 1 v d m V k Q 2 9 s d W 1 u c z E u e 0 N s b 3 N l Z C B E Y X R l L D Z 9 J n F 1 b 3 Q 7 X S w m c X V v d D t D b 2 x 1 b W 5 D b 3 V u d C Z x d W 9 0 O z o 3 L C Z x d W 9 0 O 0 t l e U N v b H V t b k 5 h b W V z J n F 1 b 3 Q 7 O l t d L C Z x d W 9 0 O 0 N v b H V t b k l k Z W 5 0 a X R p Z X M m c X V v d D s 6 W y Z x d W 9 0 O 1 N l Y 3 R p b 2 4 x L 0 l u d m 9 p Y 2 V z L 0 F 1 d G 9 S Z W 1 v d m V k Q 2 9 s d W 1 u c z E u e 0 9 3 b m V y I E 5 h b W U s M H 0 m c X V v d D s s J n F 1 b 3 Q 7 U 2 V j d G l v b j E v S W 5 2 b 2 l j Z X M v Q X V 0 b 1 J l b W 9 2 Z W R D b 2 x 1 b W 5 z M S 5 7 U G V 0 I E 5 h b W U s M X 0 m c X V v d D s s J n F 1 b 3 Q 7 U 2 V j d G l v b j E v S W 5 2 b 2 l j Z X M v Q X V 0 b 1 J l b W 9 2 Z W R D b 2 x 1 b W 5 z M S 5 7 U m V x d W V z d C B E Y X R l L D J 9 J n F 1 b 3 Q 7 L C Z x d W 9 0 O 1 N l Y 3 R p b 2 4 x L 0 l u d m 9 p Y 2 V z L 0 F 1 d G 9 S Z W 1 v d m V k Q 2 9 s d W 1 u c z E u e 1 B h c n R u Z X I g Q W d l b m N 5 L D N 9 J n F 1 b 3 Q 7 L C Z x d W 9 0 O 1 N l Y 3 R p b 2 4 x L 0 l u d m 9 p Y 2 V z L 0 F 1 d G 9 S Z W 1 v d m V k Q 2 9 s d W 1 u c z E u e 0 l u d m 9 p Y 2 U g T n V t Y m V y L D R 9 J n F 1 b 3 Q 7 L C Z x d W 9 0 O 1 N l Y 3 R p b 2 4 x L 0 l u d m 9 p Y 2 V z L 0 F 1 d G 9 S Z W 1 v d m V k Q 2 9 s d W 1 u c z E u e 0 l u d m 9 p Y 2 U g Q W 1 v d W 5 0 L D V 9 J n F 1 b 3 Q 7 L C Z x d W 9 0 O 1 N l Y 3 R p b 2 4 x L 0 l u d m 9 p Y 2 V z L 0 F 1 d G 9 S Z W 1 v d m V k Q 2 9 s d W 1 u c z E u e 0 N s b 3 N l Z C B E Y X R l L D Z 9 J n F 1 b 3 Q 7 X S w m c X V v d D t S Z W x h d G l v b n N o a X B J b m Z v J n F 1 b 3 Q 7 O l t d f S I g L z 4 8 R W 5 0 c n k g V H l w Z T 0 i R m l s b F N 0 Y X R 1 c y I g V m F s d W U 9 I n N D b 2 1 w b G V 0 Z S I g L z 4 8 R W 5 0 c n k g V H l w Z T 0 i R m l s b E N v b H V t b k 5 h b W V z I i B W Y W x 1 Z T 0 i c 1 s m c X V v d D t P d 2 5 l c i B O Y W 1 l J n F 1 b 3 Q 7 L C Z x d W 9 0 O 1 B l d C B O Y W 1 l J n F 1 b 3 Q 7 L C Z x d W 9 0 O 1 J l c X V l c 3 Q g R G F 0 Z S Z x d W 9 0 O y w m c X V v d D t Q Y X J 0 b m V y I E F n Z W 5 j e S Z x d W 9 0 O y w m c X V v d D t J b n Z v a W N l I E 5 1 b W J l c i Z x d W 9 0 O y w m c X V v d D t J b n Z v a W N l I E F t b 3 V u d C Z x d W 9 0 O y w m c X V v d D t D b G 9 z Z W Q g R G F 0 Z S Z x d W 9 0 O 1 0 i I C 8 + P E V u d H J 5 I F R 5 c G U 9 I k Z p b G x D b 2 x 1 b W 5 U e X B l c y I g V m F s d W U 9 I n N B Q U F B Q U F Z Q U F B P T 0 i I C 8 + P E V u d H J 5 I F R 5 c G U 9 I k Z p b G x M Y X N 0 V X B k Y X R l Z C I g V m F s d W U 9 I m Q y M D I z L T A z L T E 5 V D I x O j A 2 O j E 0 L j k w N z E 3 N j h a I i A v P j x F b n R y e S B U e X B l P S J G a W x s R X J y b 3 J D b 3 V u d C I g V m F s d W U 9 I m w w I i A v P j x F b n R y e S B U e X B l P S J G a W x s R X J y b 3 J D b 2 R l I i B W Y W x 1 Z T 0 i c 1 V u a 2 5 v d 2 4 i I C 8 + P E V u d H J 5 I F R 5 c G U 9 I k Z p b G x D b 3 V u d C I g V m F s d W U 9 I m w 0 O T E i I C 8 + P E V u d H J 5 I F R 5 c G U 9 I k F k Z G V k V G 9 E Y X R h T W 9 k Z W w i I F Z h b H V l P S J s M C I g L z 4 8 R W 5 0 c n k g V H l w Z T 0 i R m l s b F R h c m d l d C I g V m F s d W U 9 I n N J b n Z v a W N l c y I g L z 4 8 R W 5 0 c n k g V H l w Z T 0 i R m l s b G V k Q 2 9 t c G x l d G V S Z X N 1 b H R U b 1 d v c m t z a G V l d C I g V m F s d W U 9 I m w x I i A v P j x F b n R y e S B U e X B l P S J R d W V y e U l E I i B W Y W x 1 Z T 0 i c z l j Y 2 Y 0 N m Z l L W J h M z Y t N G U 0 N S 1 h Z m Z l L T k w Z T U y M T Q 1 O G M 4 Y y I g L z 4 8 R W 5 0 c n k g V H l w Z T 0 i U m V j b 3 Z l c n l U Y X J n Z X R T a G V l d C I g V m F s d W U 9 I n N J b n Z v a W N l c y I g L z 4 8 R W 5 0 c n k g V H l w Z T 0 i U m V j b 3 Z l c n l U Y X J n Z X R D b 2 x 1 b W 4 i I F Z h b H V l P S J s M S I g L z 4 8 R W 5 0 c n k g V H l w Z T 0 i U m V j b 3 Z l c n l U Y X J n Z X R S b 3 c i I F Z h b H V l P S J s M S I g L z 4 8 L 1 N 0 Y W J s Z U V u d H J p Z X M + P C 9 J d G V t P j x J d G V t P j x J d G V t T G 9 j Y X R p b 2 4 + P E l 0 Z W 1 U e X B l P k Z v c m 1 1 b G E 8 L 0 l 0 Z W 1 U e X B l P j x J d G V t U G F 0 a D 5 T Z W N 0 a W 9 u M S 9 J b n Z v a W N l c y 9 T b 3 V y Y 2 U 8 L 0 l 0 Z W 1 Q Y X R o P j w v S X R l b U x v Y 2 F 0 a W 9 u P j x T d G F i b G V F b n R y a W V z I C 8 + P C 9 J d G V t P j x J d G V t P j x J d G V t T G 9 j Y X R p b 2 4 + P E l 0 Z W 1 U e X B l P k Z v c m 1 1 b G E 8 L 0 l 0 Z W 1 U e X B l P j x J d G V t U G F 0 a D 5 T Z W N 0 a W 9 u M S 9 J b n Z v a W N l c y 9 D a G F u Z 2 V k J T I w V H l w Z T w v S X R l b V B h d G g + P C 9 J d G V t T G 9 j Y X R p b 2 4 + P F N 0 Y W J s Z U V u d H J p Z X M g L z 4 8 L 0 l 0 Z W 0 + P E l 0 Z W 0 + P E l 0 Z W 1 M b 2 N h d G l v b j 4 8 S X R l b V R 5 c G U + R m 9 y b X V s Y T w v S X R l b V R 5 c G U + P E l 0 Z W 1 Q Y X R o P l N l Y 3 R p b 2 4 x L 0 l u d m 9 p Y 2 V z L 0 Z p b H R l c m V k J T I w U m 9 3 c z w v S X R l b V B h d G g + P C 9 J d G V t T G 9 j Y X R p b 2 4 + P F N 0 Y W J s Z U V u d H J p Z X M g L z 4 8 L 0 l 0 Z W 0 + P E l 0 Z W 0 + P E l 0 Z W 1 M b 2 N h d G l v b j 4 8 S X R l b V R 5 c G U + R m 9 y b X V s Y T w v S X R l b V R 5 c G U + P E l 0 Z W 1 Q Y X R o P l N l Y 3 R p b 2 4 x L 0 l u d m 9 p Y 2 V z L 1 J l b W 9 2 Z W Q l M j B D b 2 x 1 b W 5 z P C 9 J d G V t U G F 0 a D 4 8 L 0 l 0 Z W 1 M b 2 N h d G l v b j 4 8 U 3 R h Y m x l R W 5 0 c m l l c y A v P j w v S X R l b T 4 8 S X R l b T 4 8 S X R l b U x v Y 2 F 0 a W 9 u P j x J d G V t V H l w Z T 5 G b 3 J t d W x h P C 9 J d G V t V H l w Z T 4 8 S X R l b V B h d G g + U 2 V j d G l v b j E v M j A y M j 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x h d G l v b n N o a X B J b m Z v Q 2 9 u d G F p b m V y I i B W Y W x 1 Z T 0 i c 3 s m c X V v d D t j b 2 x 1 b W 5 D b 3 V u d C Z x d W 9 0 O z o y M S w m c X V v d D t r Z X l D b 2 x 1 b W 5 O Y W 1 l c y Z x d W 9 0 O z p b X S w m c X V v d D t x d W V y e V J l b G F 0 a W 9 u c 2 h p c H M m c X V v d D s 6 W 1 0 s J n F 1 b 3 Q 7 Y 2 9 s d W 1 u S W R l b n R p d G l l c y Z x d W 9 0 O z p b J n F 1 b 3 Q 7 U 2 V j d G l v b j E v M j A y M i 9 T b 3 V y Y 2 U u e 0 9 3 b m V y I E 5 h b W U s M H 0 m c X V v d D s s J n F 1 b 3 Q 7 U 2 V j d G l v b j E v M j A y M i 9 T b 3 V y Y 2 U u e 0 9 3 b m V y I F p p c C w x f S Z x d W 9 0 O y w m c X V v d D t T Z W N 0 a W 9 u M S 8 y M D I y L 1 N v d X J j Z S 5 7 U G h v b m U s M n 0 m c X V v d D s s J n F 1 b 3 Q 7 U 2 V j d G l v b j E v M j A y M i 9 T b 3 V y Y 2 U u e 0 V t Y W l s L D N 9 J n F 1 b 3 Q 7 L C Z x d W 9 0 O 1 N l Y 3 R p b 2 4 x L z I w M j I v U 2 9 1 c m N l L n t Q Z X Q g T m F t Z S w 0 f S Z x d W 9 0 O y w m c X V v d D t T Z W N 0 a W 9 u M S 8 y M D I y L 1 N v d X J j Z S 5 7 U G V 0 I F R 5 c G U s N X 0 m c X V v d D s s J n F 1 b 3 Q 7 U 2 V j d G l v b j E v M j A y M i 9 T b 3 V y Y 2 U u e 1 B l d C B B Z 2 U s N n 0 m c X V v d D s s J n F 1 b 3 Q 7 U 2 V j d G l v b j E v M j A y M i 9 T b 3 V y Y 2 U u e 0 l z c 3 V l I F R 5 c G U s N 3 0 m c X V v d D s s J n F 1 b 3 Q 7 U 2 V j d G l v b j E v M j A y M i 9 T b 3 V y Y 2 U u e 0 5 l Z W Q g V H l w Z S w 4 f S Z x d W 9 0 O y w m c X V v d D t T Z W N 0 a W 9 u M S 8 y M D I y L 1 N v d X J j Z S 5 7 T m V l Z C B T c G V j a W Z p Y y w 5 f S Z x d W 9 0 O y w m c X V v d D t T Z W N 0 a W 9 u M S 8 y M D I y L 1 N v d X J j Z S 5 7 U m V x d W V z d C B E Y X R l L D E w f S Z x d W 9 0 O y w m c X V v d D t T Z W N 0 a W 9 u M S 8 y M D I y L 1 N v d X J j Z S 5 7 U m V x d W V z d C B G a W x s Z W Q s M T F 9 J n F 1 b 3 Q 7 L C Z x d W 9 0 O 1 N l Y 3 R p b 2 4 x L z I w M j I v U 2 9 1 c m N l L n t S d W J y a W M g V G 9 0 Y W w s M T J 9 J n F 1 b 3 Q 7 L C Z x d W 9 0 O 1 N l Y 3 R p b 2 4 x L z I w M j I v U 2 9 1 c m N l L n t Q Y X J 0 b m V y I E F n Z W 5 j e S w x M 3 0 m c X V v d D s s J n F 1 b 3 Q 7 U 2 V j d G l v b j E v M j A y M i 9 T b 3 V y Y 2 U u e 0 l u d m 9 p Y 2 U g T n V t Y m V y L D E 0 f S Z x d W 9 0 O y w m c X V v d D t T Z W N 0 a W 9 u M S 8 y M D I y L 0 N o Y W 5 n Z W Q g V H l w Z S 5 7 S W 5 2 b 2 l j Z S B B b W 9 1 b n Q s M T V 9 J n F 1 b 3 Q 7 L C Z x d W 9 0 O 1 N l Y 3 R p b 2 4 x L z I w M j I v U 2 9 1 c m N l L n t D b G 9 z Z W Q g R G F 0 Z S w x N n 0 m c X V v d D s s J n F 1 b 3 Q 7 U 2 V j d G l v b j E v M j A y M i 9 T b 3 V y Y 2 U u e 0 Z v b G x v d y B V c C B E Y X R l L D E 3 f S Z x d W 9 0 O y w m c X V v d D t T Z W N 0 a W 9 u M S 8 y M D I y L 1 N v d X J j Z S 5 7 R m 9 s b G 9 3 I F V w I E N v b X B s Z X R l L D E 4 f S Z x d W 9 0 O y w m c X V v d D t T Z W N 0 a W 9 u M S 8 y M D I y L 0 l u c 2 V y d G V k I E 1 v b n R o I E 5 h b W U u e 0 1 v b n R o I E 5 h b W U s M T l 9 J n F 1 b 3 Q 7 L C Z x d W 9 0 O 1 N l Y 3 R p b 2 4 x L z I w M j I v S W 5 z Z X J 0 Z W Q g T W 9 u d G g u e 0 1 v b n R o L D I w f S Z x d W 9 0 O 1 0 s J n F 1 b 3 Q 7 Q 2 9 s d W 1 u Q 2 9 1 b n Q m c X V v d D s 6 M j E s J n F 1 b 3 Q 7 S 2 V 5 Q 2 9 s d W 1 u T m F t Z X M m c X V v d D s 6 W 1 0 s J n F 1 b 3 Q 7 Q 2 9 s d W 1 u S W R l b n R p d G l l c y Z x d W 9 0 O z p b J n F 1 b 3 Q 7 U 2 V j d G l v b j E v M j A y M i 9 T b 3 V y Y 2 U u e 0 9 3 b m V y I E 5 h b W U s M H 0 m c X V v d D s s J n F 1 b 3 Q 7 U 2 V j d G l v b j E v M j A y M i 9 T b 3 V y Y 2 U u e 0 9 3 b m V y I F p p c C w x f S Z x d W 9 0 O y w m c X V v d D t T Z W N 0 a W 9 u M S 8 y M D I y L 1 N v d X J j Z S 5 7 U G h v b m U s M n 0 m c X V v d D s s J n F 1 b 3 Q 7 U 2 V j d G l v b j E v M j A y M i 9 T b 3 V y Y 2 U u e 0 V t Y W l s L D N 9 J n F 1 b 3 Q 7 L C Z x d W 9 0 O 1 N l Y 3 R p b 2 4 x L z I w M j I v U 2 9 1 c m N l L n t Q Z X Q g T m F t Z S w 0 f S Z x d W 9 0 O y w m c X V v d D t T Z W N 0 a W 9 u M S 8 y M D I y L 1 N v d X J j Z S 5 7 U G V 0 I F R 5 c G U s N X 0 m c X V v d D s s J n F 1 b 3 Q 7 U 2 V j d G l v b j E v M j A y M i 9 T b 3 V y Y 2 U u e 1 B l d C B B Z 2 U s N n 0 m c X V v d D s s J n F 1 b 3 Q 7 U 2 V j d G l v b j E v M j A y M i 9 T b 3 V y Y 2 U u e 0 l z c 3 V l I F R 5 c G U s N 3 0 m c X V v d D s s J n F 1 b 3 Q 7 U 2 V j d G l v b j E v M j A y M i 9 T b 3 V y Y 2 U u e 0 5 l Z W Q g V H l w Z S w 4 f S Z x d W 9 0 O y w m c X V v d D t T Z W N 0 a W 9 u M S 8 y M D I y L 1 N v d X J j Z S 5 7 T m V l Z C B T c G V j a W Z p Y y w 5 f S Z x d W 9 0 O y w m c X V v d D t T Z W N 0 a W 9 u M S 8 y M D I y L 1 N v d X J j Z S 5 7 U m V x d W V z d C B E Y X R l L D E w f S Z x d W 9 0 O y w m c X V v d D t T Z W N 0 a W 9 u M S 8 y M D I y L 1 N v d X J j Z S 5 7 U m V x d W V z d C B G a W x s Z W Q s M T F 9 J n F 1 b 3 Q 7 L C Z x d W 9 0 O 1 N l Y 3 R p b 2 4 x L z I w M j I v U 2 9 1 c m N l L n t S d W J y a W M g V G 9 0 Y W w s M T J 9 J n F 1 b 3 Q 7 L C Z x d W 9 0 O 1 N l Y 3 R p b 2 4 x L z I w M j I v U 2 9 1 c m N l L n t Q Y X J 0 b m V y I E F n Z W 5 j e S w x M 3 0 m c X V v d D s s J n F 1 b 3 Q 7 U 2 V j d G l v b j E v M j A y M i 9 T b 3 V y Y 2 U u e 0 l u d m 9 p Y 2 U g T n V t Y m V y L D E 0 f S Z x d W 9 0 O y w m c X V v d D t T Z W N 0 a W 9 u M S 8 y M D I y L 0 N o Y W 5 n Z W Q g V H l w Z S 5 7 S W 5 2 b 2 l j Z S B B b W 9 1 b n Q s M T V 9 J n F 1 b 3 Q 7 L C Z x d W 9 0 O 1 N l Y 3 R p b 2 4 x L z I w M j I v U 2 9 1 c m N l L n t D b G 9 z Z W Q g R G F 0 Z S w x N n 0 m c X V v d D s s J n F 1 b 3 Q 7 U 2 V j d G l v b j E v M j A y M i 9 T b 3 V y Y 2 U u e 0 Z v b G x v d y B V c C B E Y X R l L D E 3 f S Z x d W 9 0 O y w m c X V v d D t T Z W N 0 a W 9 u M S 8 y M D I y L 1 N v d X J j Z S 5 7 R m 9 s b G 9 3 I F V w I E N v b X B s Z X R l L D E 4 f S Z x d W 9 0 O y w m c X V v d D t T Z W N 0 a W 9 u M S 8 y M D I y L 0 l u c 2 V y d G V k I E 1 v b n R o I E 5 h b W U u e 0 1 v b n R o I E 5 h b W U s M T l 9 J n F 1 b 3 Q 7 L C Z x d W 9 0 O 1 N l Y 3 R p b 2 4 x L z I w M j I v S W 5 z Z X J 0 Z W Q g T W 9 u d G g u e 0 1 v b n R o L D I w f S Z x d W 9 0 O 1 0 s J n F 1 b 3 Q 7 U m V s Y X R p b 2 5 z a G l w S W 5 m b y Z x d W 9 0 O z p b X X 0 i I C 8 + P E V u d H J 5 I F R 5 c G U 9 I k Z p b G x T d G F 0 d X M i I F Z h b H V l P S J z Q 2 9 t c G x l d G U i I C 8 + P E V u d H J 5 I F R 5 c G U 9 I k Z p b G x D b 2 x 1 b W 5 O Y W 1 l c y I g V m F s d W U 9 I n N b J n F 1 b 3 Q 7 T 3 d u Z X I g T m F t Z S Z x d W 9 0 O y w m c X V v d D t P d 2 5 l c i B a a X A m c X V v d D s s J n F 1 b 3 Q 7 U G h v b m U m c X V v d D s s J n F 1 b 3 Q 7 R W 1 h a W w m c X V v d D s s J n F 1 b 3 Q 7 U G V 0 I E 5 h b W U m c X V v d D s s J n F 1 b 3 Q 7 U G V 0 I F R 5 c G U m c X V v d D s s J n F 1 b 3 Q 7 U G V 0 I E F n Z S Z x d W 9 0 O y w m c X V v d D t J c 3 N 1 Z S B U e X B l J n F 1 b 3 Q 7 L C Z x d W 9 0 O 0 5 l Z W Q g V H l w Z S Z x d W 9 0 O y w m c X V v d D t O Z W V k I F N w Z W N p Z m l j J n F 1 b 3 Q 7 L C Z x d W 9 0 O 1 J l c X V l c 3 Q g R G F 0 Z S Z x d W 9 0 O y w m c X V v d D t S Z X F 1 Z X N 0 I E Z p b G x l Z C Z x d W 9 0 O y w m c X V v d D t S d W J y a W M g V G 9 0 Y W w m c X V v d D s s J n F 1 b 3 Q 7 U G F y d G 5 l c i B B Z 2 V u Y 3 k m c X V v d D s s J n F 1 b 3 Q 7 S W 5 2 b 2 l j Z S B O d W 1 i Z X I m c X V v d D s s J n F 1 b 3 Q 7 S W 5 2 b 2 l j Z S B B b W 9 1 b n Q m c X V v d D s s J n F 1 b 3 Q 7 Q 2 x v c 2 V k I E R h d G U m c X V v d D s s J n F 1 b 3 Q 7 R m 9 s b G 9 3 I F V w I E R h d G U m c X V v d D s s J n F 1 b 3 Q 7 R m 9 s b G 9 3 I F V w I E N v b X B s Z X R l J n F 1 b 3 Q 7 L C Z x d W 9 0 O 1 J l c X V l c 3 Q g R G F 0 Z S B N b 2 5 0 a C B O Y W 1 l J n F 1 b 3 Q 7 L C Z x d W 9 0 O 0 1 v b n R o J n F 1 b 3 Q 7 X S I g L z 4 8 R W 5 0 c n k g V H l w Z T 0 i R m l s b E N v b H V t b l R 5 c G V z I i B W Y W x 1 Z T 0 i c 0 F B Q U F B Q U F B Q U F B Q U F B Q U F B d 0 F H R V F B Q U F B W U Q i I C 8 + P E V u d H J 5 I F R 5 c G U 9 I k Z p b G x M Y X N 0 V X B k Y X R l Z C I g V m F s d W U 9 I m Q y M D I z L T A z L T I w V D A w O j M 0 O j I w L j U 2 M D U x M D R a I i A v P j x F b n R y e S B U e X B l P S J G a W x s R X J y b 3 J D b 3 V u d C I g V m F s d W U 9 I m w w I i A v P j x F b n R y e S B U e X B l P S J G a W x s R X J y b 3 J D b 2 R l I i B W Y W x 1 Z T 0 i c 1 V u a 2 5 v d 2 4 i I C 8 + P E V u d H J 5 I F R 5 c G U 9 I k Z p b G x D b 3 V u d C I g V m F s d W U 9 I m w z M z E z I i A v P j x F b n R y e S B U e X B l P S J B Z G R l Z F R v R G F 0 Y U 1 v Z G V s I i B W Y W x 1 Z T 0 i b D E i I C 8 + P E V u d H J 5 I F R 5 c G U 9 I l F 1 Z X J 5 S U Q i I F Z h b H V l P S J z N j k 1 M z Y 5 Z j k t M T Y 4 Y S 0 0 Y m R l L T l m O T c t N D I 4 N W Q 1 Z D U 5 N T k 1 I i A v P j w v U 3 R h Y m x l R W 5 0 c m l l c z 4 8 L 0 l 0 Z W 0 + P E l 0 Z W 0 + P E l 0 Z W 1 M b 2 N h d G l v b j 4 8 S X R l b V R 5 c G U + R m 9 y b X V s Y T w v S X R l b V R 5 c G U + P E l 0 Z W 1 Q Y X R o P l N l Y 3 R p b 2 4 x L z I w M j I v U 2 9 1 c m N l P C 9 J d G V t U G F 0 a D 4 8 L 0 l 0 Z W 1 M b 2 N h d G l v b j 4 8 U 3 R h Y m x l R W 5 0 c m l l c y A v P j w v S X R l b T 4 8 S X R l b T 4 8 S X R l b U x v Y 2 F 0 a W 9 u P j x J d G V t V H l w Z T 5 G b 3 J t d W x h P C 9 J d G V t V H l w Z T 4 8 S X R l b V B h d G g + U 2 V j d G l v b j E v T m V l Z C U y M E Z v b G x v d y 1 V 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O Z W V k X 0 Z v b G x v d 1 9 V c C I g L z 4 8 R W 5 0 c n k g V H l w Z T 0 i T G 9 h Z G V k V G 9 B b m F s e X N p c 1 N l c n Z p Y 2 V z I i B W Y W x 1 Z T 0 i b D A i I C 8 + P E V u d H J 5 I F R 5 c G U 9 I k Z p b G x D b 3 V u d C I g V m F s d W U 9 I m w x O D U i I C 8 + P E V u d H J 5 I F R 5 c G U 9 I k Z p b G x F c n J v c k N v Z G U i I F Z h b H V l P S J z V W 5 r b m 9 3 b i I g L z 4 8 R W 5 0 c n k g V H l w Z T 0 i R m l s b E V y c m 9 y Q 2 9 1 b n Q i I F Z h b H V l P S J s M C I g L z 4 8 R W 5 0 c n k g V H l w Z T 0 i R m l s b E x h c 3 R V c G R h d G V k I i B W Y W x 1 Z T 0 i Z D I w M j M t M D M t M T l U M j E 6 M z E 6 M j I u N j Q x O D M 1 M V o i I C 8 + P E V u d H J 5 I F R 5 c G U 9 I k Z p b G x D b 2 x 1 b W 5 U e X B l c y I g V m F s d W U 9 I n N B Q U F B Q U F B Q U F B P T 0 i I C 8 + P E V u d H J 5 I F R 5 c G U 9 I k Z p b G x D b 2 x 1 b W 5 O Y W 1 l c y I g V m F s d W U 9 I n N b J n F 1 b 3 Q 7 T 3 d u Z X I g T m F t Z S Z x d W 9 0 O y w m c X V v d D t Q a G 9 u Z S Z x d W 9 0 O y w m c X V v d D t F b W F p b C Z x d W 9 0 O y w m c X V v d D t Q Z X Q g T m F t Z S Z x d W 9 0 O y w m c X V v d D t J c 3 N 1 Z S B U e X B l J n F 1 b 3 Q 7 L C Z x d W 9 0 O 0 5 l Z W Q g V H l w Z S Z x d W 9 0 O y w m c X V v d D t G b 2 x s b 3 c g V X A g 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l Z W Q g R m 9 s b G 9 3 L V V w L 1 N v d X J j Z S 5 7 T 3 d u Z X I g T m F t Z S w w f S Z x d W 9 0 O y w m c X V v d D t T Z W N 0 a W 9 u M S 9 O Z W V k I E Z v b G x v d y 1 V c C 9 T b 3 V y Y 2 U u e 1 B o b 2 5 l L D J 9 J n F 1 b 3 Q 7 L C Z x d W 9 0 O 1 N l Y 3 R p b 2 4 x L 0 5 l Z W Q g R m 9 s b G 9 3 L V V w L 1 N v d X J j Z S 5 7 R W 1 h a W w s M 3 0 m c X V v d D s s J n F 1 b 3 Q 7 U 2 V j d G l v b j E v T m V l Z C B G b 2 x s b 3 c t V X A v U 2 9 1 c m N l L n t Q Z X Q g T m F t Z S w 0 f S Z x d W 9 0 O y w m c X V v d D t T Z W N 0 a W 9 u M S 9 O Z W V k I E Z v b G x v d y 1 V c C 9 T b 3 V y Y 2 U u e 0 l z c 3 V l I F R 5 c G U s N 3 0 m c X V v d D s s J n F 1 b 3 Q 7 U 2 V j d G l v b j E v T m V l Z C B G b 2 x s b 3 c t V X A v U 2 9 1 c m N l L n t O Z W V k I F R 5 c G U s O H 0 m c X V v d D s s J n F 1 b 3 Q 7 U 2 V j d G l v b j E v T m V l Z C B G b 2 x s b 3 c t V X A v U 2 9 1 c m N l L n t G b 2 x s b 3 c g V X A g R G F 0 Z S w x N 3 0 m c X V v d D t d L C Z x d W 9 0 O 0 N v b H V t b k N v d W 5 0 J n F 1 b 3 Q 7 O j c s J n F 1 b 3 Q 7 S 2 V 5 Q 2 9 s d W 1 u T m F t Z X M m c X V v d D s 6 W 1 0 s J n F 1 b 3 Q 7 Q 2 9 s d W 1 u S W R l b n R p d G l l c y Z x d W 9 0 O z p b J n F 1 b 3 Q 7 U 2 V j d G l v b j E v T m V l Z C B G b 2 x s b 3 c t V X A v U 2 9 1 c m N l L n t P d 2 5 l c i B O Y W 1 l L D B 9 J n F 1 b 3 Q 7 L C Z x d W 9 0 O 1 N l Y 3 R p b 2 4 x L 0 5 l Z W Q g R m 9 s b G 9 3 L V V w L 1 N v d X J j Z S 5 7 U G h v b m U s M n 0 m c X V v d D s s J n F 1 b 3 Q 7 U 2 V j d G l v b j E v T m V l Z C B G b 2 x s b 3 c t V X A v U 2 9 1 c m N l L n t F b W F p b C w z f S Z x d W 9 0 O y w m c X V v d D t T Z W N 0 a W 9 u M S 9 O Z W V k I E Z v b G x v d y 1 V c C 9 T b 3 V y Y 2 U u e 1 B l d C B O Y W 1 l L D R 9 J n F 1 b 3 Q 7 L C Z x d W 9 0 O 1 N l Y 3 R p b 2 4 x L 0 5 l Z W Q g R m 9 s b G 9 3 L V V w L 1 N v d X J j Z S 5 7 S X N z d W U g V H l w Z S w 3 f S Z x d W 9 0 O y w m c X V v d D t T Z W N 0 a W 9 u M S 9 O Z W V k I E Z v b G x v d y 1 V c C 9 T b 3 V y Y 2 U u e 0 5 l Z W Q g V H l w Z S w 4 f S Z x d W 9 0 O y w m c X V v d D t T Z W N 0 a W 9 u M S 9 O Z W V k I E Z v b G x v d y 1 V c C 9 T b 3 V y Y 2 U u e 0 Z v b G x v d y B V c C B E Y X R l L D E 3 f S Z x d W 9 0 O 1 0 s J n F 1 b 3 Q 7 U m V s Y X R p b 2 5 z a G l w S W 5 m b y Z x d W 9 0 O z p b X X 0 i I C 8 + P E V u d H J 5 I F R 5 c G U 9 I k Z p b G x F b m F i b G V k I i B W Y W x 1 Z T 0 i b D E i I C 8 + P E V u d H J 5 I F R 5 c G U 9 I k Z p b G x P Y m p l Y 3 R U e X B l I i B W Y W x 1 Z T 0 i c 1 R h Y m x l I i A v P j x F b n R y e S B U e X B l P S J G a W x s V G 9 E Y X R h T W 9 k Z W x F b m F i b G V k I i B W Y W x 1 Z T 0 i b D E i I C 8 + P E V u d H J 5 I F R 5 c G U 9 I k Z p b G x l Z E N v b X B s Z X R l U m V z d W x 0 V G 9 X b 3 J r c 2 h l Z X Q i I F Z h b H V l P S J s M S I g L z 4 8 R W 5 0 c n k g V H l w Z T 0 i Q W R k Z W R U b 0 R h d G F N b 2 R l b C I g V m F s d W U 9 I m w x I i A v P j x F b n R y e S B U e X B l P S J R d W V y e U l E I i B W Y W x 1 Z T 0 i c z R h M 2 U x N D I 5 L T I z Y m Q t N D c 4 N C 1 i N T A 4 L W N i Y T F j M D k 4 M W E 4 Z i I g L z 4 8 L 1 N 0 Y W J s Z U V u d H J p Z X M + P C 9 J d G V t P j x J d G V t P j x J d G V t T G 9 j Y X R p b 2 4 + P E l 0 Z W 1 U e X B l P k Z v c m 1 1 b G E 8 L 0 l 0 Z W 1 U e X B l P j x J d G V t U G F 0 a D 5 T Z W N 0 a W 9 u M S 9 O Z W V k J T I w R m 9 s b G 9 3 L V V w L 1 N v d X J j Z T w v S X R l b V B h d G g + P C 9 J d G V t T G 9 j Y X R p b 2 4 + P F N 0 Y W J s Z U V u d H J p Z X M g L z 4 8 L 0 l 0 Z W 0 + P E l 0 Z W 0 + P E l 0 Z W 1 M b 2 N h d G l v b j 4 8 S X R l b V R 5 c G U + R m 9 y b X V s Y T w v S X R l b V R 5 c G U + P E l 0 Z W 1 Q Y X R o P l N l Y 3 R p b 2 4 x L 0 5 l Z W Q l M j B G b 2 x s b 3 c t V X A v R m l s d G V y Z W Q l M j B S b 3 d z P C 9 J d G V t U G F 0 a D 4 8 L 0 l 0 Z W 1 M b 2 N h d G l v b j 4 8 U 3 R h Y m x l R W 5 0 c m l l c y A v P j w v S X R l b T 4 8 S X R l b T 4 8 S X R l b U x v Y 2 F 0 a W 9 u P j x J d G V t V H l w Z T 5 G b 3 J t d W x h P C 9 J d G V t V H l w Z T 4 8 S X R l b V B h d G g + U 2 V j d G l v b j E v T m V l Z C U y M E Z v b G x v d y 1 V c C 9 S Z W 1 v d m V k J T I w Q 2 9 s d W 1 u c z w v S X R l b V B h d G g + P C 9 J d G V t T G 9 j Y X R p b 2 4 + P F N 0 Y W J s Z U V u d H J p Z X M g L z 4 8 L 0 l 0 Z W 0 + P E l 0 Z W 0 + P E l 0 Z W 1 M b 2 N h d G l v b j 4 8 S X R l b V R 5 c G U + R m 9 y b X V s Y T w v S X R l b V R 5 c G U + P E l 0 Z W 1 Q Y X R o P l N l Y 3 R p b 2 4 x L z I w M j I v S W 5 z Z X J 0 Z W Q l M j B N b 2 5 0 a C U y M E 5 h b W U 8 L 0 l 0 Z W 1 Q Y X R o P j w v S X R l b U x v Y 2 F 0 a W 9 u P j x T d G F i b G V F b n R y a W V z I C 8 + P C 9 J d G V t P j x J d G V t P j x J d G V t T G 9 j Y X R p b 2 4 + P E l 0 Z W 1 U e X B l P k Z v c m 1 1 b G E 8 L 0 l 0 Z W 1 U e X B l P j x J d G V t U G F 0 a D 5 T Z W N 0 a W 9 u M S 8 y M D I y L 1 J l b m F t Z W Q l M j B D b 2 x 1 b W 5 z P C 9 J d G V t U G F 0 a D 4 8 L 0 l 0 Z W 1 M b 2 N h d G l v b j 4 8 U 3 R h Y m x l R W 5 0 c m l l c y A v P j w v S X R l b T 4 8 S X R l b T 4 8 S X R l b U x v Y 2 F 0 a W 9 u P j x J d G V t V H l w Z T 5 G b 3 J t d W x h P C 9 J d G V t V H l w Z T 4 8 S X R l b V B h d G g + U 2 V j d G l v b j E v M j A y M i 9 J b n N l c n R l Z C U y M E 1 v b n R o P C 9 J d G V t U G F 0 a D 4 8 L 0 l 0 Z W 1 M b 2 N h d G l v b j 4 8 U 3 R h Y m x l R W 5 0 c m l l c y A v P j w v S X R l b T 4 8 S X R l b T 4 8 S X R l b U x v Y 2 F 0 a W 9 u P j x J d G V t V H l w Z T 5 G b 3 J t d W x h P C 9 J d G V t V H l w Z T 4 8 S X R l b V B h d G g + U 2 V j d G l v b j E v M j A y M i 9 D a G F u Z 2 V k J T I w V H l w Z T w v S X R l b V B h d G g + P C 9 J d G V t T G 9 j Y X R p b 2 4 + P F N 0 Y W J s Z U V u d H J p Z X M g L z 4 8 L 0 l 0 Z W 0 + P C 9 J d G V t c z 4 8 L 0 x v Y 2 F s U G F j a 2 F n Z U 1 l d G F k Y X R h R m l s Z T 4 W A A A A U E s F B g A A A A A A A A A A A A A A A A A A A A A A A C Y B A A A B A A A A 0 I y d 3 w E V 0 R G M e g D A T 8 K X 6 w E A A A C y e y g t 9 + V w Q 4 D X h r x S F I 4 8 A A A A A A I A A A A A A B B m A A A A A Q A A I A A A A A f / N 5 q d N T j W B u Y g l + e 6 9 + C J 8 + N h X O J A N / R G j k Q a n 9 6 C A A A A A A 6 A A A A A A g A A I A A A A N 9 f S m z q 6 6 I Q 8 J m G D 7 h Z S o M W K Y 0 d p + T F O 1 I t R 3 o w k b T d U A A A A K B U K n b F + z L U F W Z T V g k F + b 8 D p l B m T F I 4 j x I K r H Q o Y w o u 0 T K R F G e s H x 3 M s W T n 2 z 4 e J o B 6 b S U W r F e Q i R d + K 7 F F a 4 / 9 o e j 2 Y w G y q W y G H G x x 3 B X F Q A A A A H l a E c x S g D s B 9 p L V s e 7 z s J J Y B 5 N w O i Z A 8 Q Q q L Y a + / 7 a o y z k q Z 8 e J 5 K m x 7 f + 2 u d A h B T B y u e X O C 1 v T Y S h i t k 5 y U m 0 = < / 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 2 0 2 3 - 0 3 - 1 9 T 1 7 : 5 9 : 5 6 . 7 3 0 8 3 7 3 - 0 7 : 0 0 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I n v o i c e s " > < C u s t o m C o n t e n t > < ! [ C D A T A [ < T a b l e W i d g e t G r i d S e r i a l i z a t i o n   x m l n s : x s d = " h t t p : / / w w w . w 3 . o r g / 2 0 0 1 / X M L S c h e m a "   x m l n s : x s i = " h t t p : / / w w w . w 3 . o r g / 2 0 0 1 / X M L S c h e m a - i n s t a n c e " > < C o l u m n S u g g e s t e d T y p e > < i t e m > < k e y > < s t r i n g > I n v o i c e   A m o u n t < / s t r i n g > < / k e y > < v a l u e > < s t r i n g > E m p t y < / s t r i n g > < / v a l u e > < / i t e m > < / C o l u m n S u g g e s t e d T y p e > < C o l u m n F o r m a t   / > < C o l u m n A c c u r a c y   / > < C o l u m n C u r r e n c y S y m b o l   / > < C o l u m n P o s i t i v e P a t t e r n   / > < C o l u m n N e g a t i v e P a t t e r n   / > < C o l u m n W i d t h s > < i t e m > < k e y > < s t r i n g > O w n e r   N a m e < / s t r i n g > < / k e y > < v a l u e > < i n t > 1 1 8 < / i n t > < / v a l u e > < / i t e m > < i t e m > < k e y > < s t r i n g > P e t   N a m e < / s t r i n g > < / k e y > < v a l u e > < i n t > 9 7 < / i n t > < / v a l u e > < / i t e m > < i t e m > < k e y > < s t r i n g > R e q u e s t   D a t e < / s t r i n g > < / k e y > < v a l u e > < i n t > 1 1 9 < / i n t > < / v a l u e > < / i t e m > < i t e m > < k e y > < s t r i n g > P a r t n e r   A g e n c y < / s t r i n g > < / k e y > < v a l u e > < i n t > 1 3 0 < / i n t > < / v a l u e > < / i t e m > < i t e m > < k e y > < s t r i n g > I n v o i c e   N u m b e r < / s t r i n g > < / k e y > < v a l u e > < i n t > 1 3 5 < / i n t > < / v a l u e > < / i t e m > < i t e m > < k e y > < s t r i n g > I n v o i c e   A m o u n t < / s t r i n g > < / k e y > < v a l u e > < i n t > 1 3 4 < / i n t > < / v a l u e > < / i t e m > < i t e m > < k e y > < s t r i n g > C l o s e d   D a t e < / s t r i n g > < / k e y > < v a l u e > < i n t > 1 1 0 < / i n t > < / v a l u e > < / i t e m > < i t e m > < k e y > < s t r i n g > I n v o i c e   P a i d   D a t e < / s t r i n g > < / k e y > < v a l u e > < i n t > 1 4 3 < / i n t > < / v a l u e > < / i t e m > < i t e m > < k e y > < s t r i n g > C l o s e d   D a t e   ( M o n t h   I n d e x ) < / s t r i n g > < / k e y > < v a l u e > < i n t > 2 0 2 < / i n t > < / v a l u e > < / i t e m > < i t e m > < k e y > < s t r i n g > C l o s e d   D a t e   ( M o n t h ) < / s t r i n g > < / k e y > < v a l u e > < i n t > 1 6 4 < / i n t > < / v a l u e > < / i t e m > < i t e m > < k e y > < s t r i n g > I n v o i c e   P a i d   D a t e   ( M o n t h   I n d e x ) < / s t r i n g > < / k e y > < v a l u e > < i n t > 2 3 5 < / i n t > < / v a l u e > < / i t e m > < i t e m > < k e y > < s t r i n g > I n v o i c e   P a i d   D a t e   ( M o n t h ) < / s t r i n g > < / k e y > < v a l u e > < i n t > 1 9 7 < / i n t > < / v a l u e > < / i t e m > < / C o l u m n W i d t h s > < C o l u m n D i s p l a y I n d e x > < i t e m > < k e y > < s t r i n g > O w n e r   N a m e < / s t r i n g > < / k e y > < v a l u e > < i n t > 0 < / i n t > < / v a l u e > < / i t e m > < i t e m > < k e y > < s t r i n g > P e t   N a m e < / s t r i n g > < / k e y > < v a l u e > < i n t > 1 < / i n t > < / v a l u e > < / i t e m > < i t e m > < k e y > < s t r i n g > R e q u e s t   D a t e < / s t r i n g > < / k e y > < v a l u e > < i n t > 2 < / i n t > < / v a l u e > < / i t e m > < i t e m > < k e y > < s t r i n g > P a r t n e r   A g e n c y < / s t r i n g > < / k e y > < v a l u e > < i n t > 3 < / i n t > < / v a l u e > < / i t e m > < i t e m > < k e y > < s t r i n g > I n v o i c e   N u m b e r < / s t r i n g > < / k e y > < v a l u e > < i n t > 4 < / i n t > < / v a l u e > < / i t e m > < i t e m > < k e y > < s t r i n g > I n v o i c e   A m o u n t < / s t r i n g > < / k e y > < v a l u e > < i n t > 5 < / i n t > < / v a l u e > < / i t e m > < i t e m > < k e y > < s t r i n g > C l o s e d   D a t e < / s t r i n g > < / k e y > < v a l u e > < i n t > 6 < / i n t > < / v a l u e > < / i t e m > < i t e m > < k e y > < s t r i n g > I n v o i c e   P a i d   D a t e < / s t r i n g > < / k e y > < v a l u e > < i n t > 7 < / i n t > < / v a l u e > < / i t e m > < i t e m > < k e y > < s t r i n g > C l o s e d   D a t e   ( M o n t h   I n d e x ) < / s t r i n g > < / k e y > < v a l u e > < i n t > 8 < / i n t > < / v a l u e > < / i t e m > < i t e m > < k e y > < s t r i n g > C l o s e d   D a t e   ( M o n t h ) < / s t r i n g > < / k e y > < v a l u e > < i n t > 9 < / i n t > < / v a l u e > < / i t e m > < i t e m > < k e y > < s t r i n g > I n v o i c e   P a i d   D a t e   ( M o n t h   I n d e x ) < / s t r i n g > < / k e y > < v a l u e > < i n t > 1 0 < / i n t > < / v a l u e > < / i t e m > < i t e m > < k e y > < s t r i n g > I n v o i c e   P a i d   D a t e   ( M o n t h ) < / 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I n v o i c e s , 2 0 2 2 _ 1 4 c 6 7 6 d 4 - a 9 7 1 - 4 1 7 1 - 8 4 8 9 - 9 6 c 9 d 6 7 e a e 4 d , N e e d   F o l l o w - U p _ b 8 7 d 8 2 f 0 - 6 b 2 c - 4 3 5 3 - 8 d 8 0 - 2 6 b 1 1 b 4 a a b 6 0 , C a l e n d a r ] ] > < / C u s t o m C o n t e n t > < / G e m i n i > 
</file>

<file path=customXml/item9.xml>��< ? x m l   v e r s i o n = " 1 . 0 "   e n c o d i n g = " U T F - 1 6 " ? > < G e m i n i   x m l n s = " h t t p : / / g e m i n i / p i v o t c u s t o m i z a t i o n / C l i e n t W i n d o w X M L " > < C u s t o m C o n t e n t > < ! [ C D A T A [ 2 0 2 2 _ 1 4 c 6 7 6 d 4 - a 9 7 1 - 4 1 7 1 - 8 4 8 9 - 9 6 c 9 d 6 7 e a e 4 d ] ] > < / C u s t o m C o n t e n t > < / G e m i n i > 
</file>

<file path=customXml/itemProps1.xml><?xml version="1.0" encoding="utf-8"?>
<ds:datastoreItem xmlns:ds="http://schemas.openxmlformats.org/officeDocument/2006/customXml" ds:itemID="{293E1AE7-A982-4586-8AA0-CA369C9BDD63}">
  <ds:schemaRefs/>
</ds:datastoreItem>
</file>

<file path=customXml/itemProps10.xml><?xml version="1.0" encoding="utf-8"?>
<ds:datastoreItem xmlns:ds="http://schemas.openxmlformats.org/officeDocument/2006/customXml" ds:itemID="{BF748AE4-E90B-4556-B859-213E2F4646BE}">
  <ds:schemaRefs/>
</ds:datastoreItem>
</file>

<file path=customXml/itemProps11.xml><?xml version="1.0" encoding="utf-8"?>
<ds:datastoreItem xmlns:ds="http://schemas.openxmlformats.org/officeDocument/2006/customXml" ds:itemID="{B13C4391-4261-415F-BBEF-CC6CEAA81FC9}">
  <ds:schemaRefs/>
</ds:datastoreItem>
</file>

<file path=customXml/itemProps12.xml><?xml version="1.0" encoding="utf-8"?>
<ds:datastoreItem xmlns:ds="http://schemas.openxmlformats.org/officeDocument/2006/customXml" ds:itemID="{EA21F064-5288-43EF-A959-A6CF021F3F0B}">
  <ds:schemaRefs/>
</ds:datastoreItem>
</file>

<file path=customXml/itemProps13.xml><?xml version="1.0" encoding="utf-8"?>
<ds:datastoreItem xmlns:ds="http://schemas.openxmlformats.org/officeDocument/2006/customXml" ds:itemID="{633DB234-8D97-40EC-8FD6-BF4AAE9B30A0}">
  <ds:schemaRefs/>
</ds:datastoreItem>
</file>

<file path=customXml/itemProps14.xml><?xml version="1.0" encoding="utf-8"?>
<ds:datastoreItem xmlns:ds="http://schemas.openxmlformats.org/officeDocument/2006/customXml" ds:itemID="{4A23961E-7CB9-4D19-90E6-D2A5F62F4A53}">
  <ds:schemaRefs>
    <ds:schemaRef ds:uri="http://schemas.microsoft.com/DataMashup"/>
  </ds:schemaRefs>
</ds:datastoreItem>
</file>

<file path=customXml/itemProps15.xml><?xml version="1.0" encoding="utf-8"?>
<ds:datastoreItem xmlns:ds="http://schemas.openxmlformats.org/officeDocument/2006/customXml" ds:itemID="{6C3AAEE2-AE5B-4A92-A7B5-C52D57535C11}">
  <ds:schemaRefs/>
</ds:datastoreItem>
</file>

<file path=customXml/itemProps16.xml><?xml version="1.0" encoding="utf-8"?>
<ds:datastoreItem xmlns:ds="http://schemas.openxmlformats.org/officeDocument/2006/customXml" ds:itemID="{AA719CF1-D3FA-42A2-A36A-500DBF0A95DD}">
  <ds:schemaRefs/>
</ds:datastoreItem>
</file>

<file path=customXml/itemProps17.xml><?xml version="1.0" encoding="utf-8"?>
<ds:datastoreItem xmlns:ds="http://schemas.openxmlformats.org/officeDocument/2006/customXml" ds:itemID="{BB8ACD5F-C9DA-4628-8025-A8A690419B27}">
  <ds:schemaRefs/>
</ds:datastoreItem>
</file>

<file path=customXml/itemProps18.xml><?xml version="1.0" encoding="utf-8"?>
<ds:datastoreItem xmlns:ds="http://schemas.openxmlformats.org/officeDocument/2006/customXml" ds:itemID="{975E7532-D805-42DD-95BF-C77A603CD2FF}">
  <ds:schemaRefs/>
</ds:datastoreItem>
</file>

<file path=customXml/itemProps19.xml><?xml version="1.0" encoding="utf-8"?>
<ds:datastoreItem xmlns:ds="http://schemas.openxmlformats.org/officeDocument/2006/customXml" ds:itemID="{628F70F4-5638-4081-A5AF-B4C8A6D95FC4}">
  <ds:schemaRefs/>
</ds:datastoreItem>
</file>

<file path=customXml/itemProps2.xml><?xml version="1.0" encoding="utf-8"?>
<ds:datastoreItem xmlns:ds="http://schemas.openxmlformats.org/officeDocument/2006/customXml" ds:itemID="{23B2E499-B161-4661-946E-7698829A76AB}">
  <ds:schemaRefs/>
</ds:datastoreItem>
</file>

<file path=customXml/itemProps3.xml><?xml version="1.0" encoding="utf-8"?>
<ds:datastoreItem xmlns:ds="http://schemas.openxmlformats.org/officeDocument/2006/customXml" ds:itemID="{383FE92D-2CA8-497C-A5F0-6000A06631ED}">
  <ds:schemaRefs/>
</ds:datastoreItem>
</file>

<file path=customXml/itemProps4.xml><?xml version="1.0" encoding="utf-8"?>
<ds:datastoreItem xmlns:ds="http://schemas.openxmlformats.org/officeDocument/2006/customXml" ds:itemID="{4BADE79F-8E11-4F24-898A-26878D395BDF}">
  <ds:schemaRefs/>
</ds:datastoreItem>
</file>

<file path=customXml/itemProps5.xml><?xml version="1.0" encoding="utf-8"?>
<ds:datastoreItem xmlns:ds="http://schemas.openxmlformats.org/officeDocument/2006/customXml" ds:itemID="{C7405416-272A-48CE-8956-1F0D63153663}">
  <ds:schemaRefs/>
</ds:datastoreItem>
</file>

<file path=customXml/itemProps6.xml><?xml version="1.0" encoding="utf-8"?>
<ds:datastoreItem xmlns:ds="http://schemas.openxmlformats.org/officeDocument/2006/customXml" ds:itemID="{1FDA4473-FCC1-4B25-B3A1-0BE4F8303CB1}">
  <ds:schemaRefs/>
</ds:datastoreItem>
</file>

<file path=customXml/itemProps7.xml><?xml version="1.0" encoding="utf-8"?>
<ds:datastoreItem xmlns:ds="http://schemas.openxmlformats.org/officeDocument/2006/customXml" ds:itemID="{B84E9279-2AAE-44F7-8FC6-341F97E38964}">
  <ds:schemaRefs/>
</ds:datastoreItem>
</file>

<file path=customXml/itemProps8.xml><?xml version="1.0" encoding="utf-8"?>
<ds:datastoreItem xmlns:ds="http://schemas.openxmlformats.org/officeDocument/2006/customXml" ds:itemID="{A5270D03-2CC0-4916-8B78-4122BF3301A7}">
  <ds:schemaRefs/>
</ds:datastoreItem>
</file>

<file path=customXml/itemProps9.xml><?xml version="1.0" encoding="utf-8"?>
<ds:datastoreItem xmlns:ds="http://schemas.openxmlformats.org/officeDocument/2006/customXml" ds:itemID="{95D0AF66-ED75-4382-AE24-917FAA120A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Monthly Summary</vt:lpstr>
      <vt:lpstr>Monthly Issue Details</vt:lpstr>
      <vt:lpstr>Open Invoices</vt:lpstr>
      <vt:lpstr>Need Follow-Up</vt:lpstr>
      <vt:lpstr>January</vt:lpstr>
      <vt:lpstr>February</vt:lpstr>
      <vt:lpstr>March</vt:lpstr>
      <vt:lpstr>April</vt:lpstr>
      <vt:lpstr>May</vt:lpstr>
      <vt:lpstr>June</vt:lpstr>
      <vt:lpstr>July</vt:lpstr>
      <vt:lpstr>August</vt:lpstr>
      <vt:lpstr>September</vt:lpstr>
      <vt:lpstr>October</vt:lpstr>
      <vt:lpstr>November</vt:lpstr>
      <vt:lpstr>December</vt:lpstr>
      <vt:lpstr>Invoices</vt:lpstr>
      <vt:lpstr>Notes</vt:lpstr>
      <vt:lpstr>Invoice_average_by_issue</vt:lpstr>
      <vt:lpstr>Issue_Types</vt:lpstr>
      <vt:lpstr>Need_Specific</vt:lpstr>
      <vt:lpstr>Need_Types</vt:lpstr>
      <vt:lpstr>Partner_Agency</vt:lpstr>
      <vt:lpstr>Pet_Types</vt:lpstr>
      <vt:lpstr>Requests_Fulfilled</vt:lpstr>
      <vt:lpstr>Total_Due</vt:lpstr>
      <vt:lpstr>Total_Invoice_Amount</vt:lpstr>
      <vt:lpstr>Total_Invoices</vt:lpstr>
      <vt:lpstr>Total_Requests</vt:lpstr>
      <vt:lpstr>Total_Requests_by_need</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Bennett</dc:creator>
  <cp:lastModifiedBy>Bennett</cp:lastModifiedBy>
  <dcterms:created xsi:type="dcterms:W3CDTF">2023-03-06T23:03:49Z</dcterms:created>
  <dcterms:modified xsi:type="dcterms:W3CDTF">2023-03-20T00:59:57Z</dcterms:modified>
</cp:coreProperties>
</file>