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25" yWindow="-255" windowWidth="27795" windowHeight="12600"/>
  </bookViews>
  <sheets>
    <sheet name="Results" sheetId="1" r:id="rId1"/>
    <sheet name="Sheet1" sheetId="2" r:id="rId2"/>
  </sheets>
  <definedNames>
    <definedName name="_xlchart.v1.0" hidden="1">Results!$A$124</definedName>
    <definedName name="_xlchart.v1.1" hidden="1">Results!$A$125</definedName>
    <definedName name="_xlchart.v1.2" hidden="1">Results!$B$124:$P$124</definedName>
    <definedName name="_xlchart.v1.3" hidden="1">Results!$C$125:$P$125</definedName>
    <definedName name="_xlchart.v1.4" hidden="1">Results!$A$125</definedName>
    <definedName name="_xlchart.v1.5" hidden="1">Results!$C$125:$P$125</definedName>
    <definedName name="_xlchart.v1.6" hidden="1">Results!$A$125</definedName>
    <definedName name="_xlchart.v1.7" hidden="1">Results!$B$125:$P$125</definedName>
    <definedName name="results" localSheetId="0">Results!$B$17:$P$125</definedName>
    <definedName name="results_2" localSheetId="0">Results!$B$44:$Q$58</definedName>
    <definedName name="results_4" localSheetId="0">Results!$B$2:$Q$16</definedName>
    <definedName name="results_5" localSheetId="0">Results!$B$86:$Q$100</definedName>
  </definedNames>
  <calcPr calcId="144525"/>
</workbook>
</file>

<file path=xl/calcChain.xml><?xml version="1.0" encoding="utf-8"?>
<calcChain xmlns="http://schemas.openxmlformats.org/spreadsheetml/2006/main">
  <c r="U90" i="1" l="1"/>
  <c r="T90" i="1"/>
  <c r="S90" i="1"/>
  <c r="R90" i="1"/>
  <c r="Q90" i="1"/>
  <c r="U89" i="1"/>
  <c r="T89" i="1"/>
  <c r="S89" i="1"/>
  <c r="V90" i="1" s="1"/>
  <c r="W90" i="1" s="1"/>
  <c r="R89" i="1"/>
  <c r="Q89" i="1"/>
  <c r="U88" i="1"/>
  <c r="T88" i="1"/>
  <c r="S88" i="1"/>
  <c r="R88" i="1"/>
  <c r="Q88" i="1"/>
  <c r="U87" i="1"/>
  <c r="T87" i="1"/>
  <c r="S87" i="1"/>
  <c r="R87" i="1"/>
  <c r="Q87" i="1"/>
  <c r="U95" i="1"/>
  <c r="T95" i="1"/>
  <c r="S95" i="1"/>
  <c r="R95" i="1"/>
  <c r="Q95" i="1"/>
  <c r="U94" i="1"/>
  <c r="T94" i="1"/>
  <c r="S94" i="1"/>
  <c r="R94" i="1"/>
  <c r="Q94" i="1"/>
  <c r="U93" i="1"/>
  <c r="T93" i="1"/>
  <c r="S93" i="1"/>
  <c r="R93" i="1"/>
  <c r="Q93" i="1"/>
  <c r="U92" i="1"/>
  <c r="T92" i="1"/>
  <c r="S92" i="1"/>
  <c r="R92" i="1"/>
  <c r="Q92" i="1"/>
  <c r="U100" i="1"/>
  <c r="T100" i="1"/>
  <c r="S100" i="1"/>
  <c r="R100" i="1"/>
  <c r="Q100" i="1"/>
  <c r="U99" i="1"/>
  <c r="T99" i="1"/>
  <c r="S99" i="1"/>
  <c r="V100" i="1" s="1"/>
  <c r="W100" i="1" s="1"/>
  <c r="R99" i="1"/>
  <c r="Q99" i="1"/>
  <c r="U98" i="1"/>
  <c r="T98" i="1"/>
  <c r="S98" i="1"/>
  <c r="V99" i="1" s="1"/>
  <c r="W99" i="1" s="1"/>
  <c r="R98" i="1"/>
  <c r="Q98" i="1"/>
  <c r="U97" i="1"/>
  <c r="T97" i="1"/>
  <c r="S97" i="1"/>
  <c r="R97" i="1"/>
  <c r="Q9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  <c r="U3" i="1"/>
  <c r="T3" i="1"/>
  <c r="S3" i="1"/>
  <c r="R3" i="1"/>
  <c r="Q3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53" i="1"/>
  <c r="T53" i="1"/>
  <c r="S53" i="1"/>
  <c r="R53" i="1"/>
  <c r="Q53" i="1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58" i="1"/>
  <c r="T58" i="1"/>
  <c r="S58" i="1"/>
  <c r="R58" i="1"/>
  <c r="Q58" i="1"/>
  <c r="U57" i="1"/>
  <c r="T57" i="1"/>
  <c r="S57" i="1"/>
  <c r="R57" i="1"/>
  <c r="Q57" i="1"/>
  <c r="U56" i="1"/>
  <c r="T56" i="1"/>
  <c r="S56" i="1"/>
  <c r="R56" i="1"/>
  <c r="Q56" i="1"/>
  <c r="U55" i="1"/>
  <c r="T55" i="1"/>
  <c r="S55" i="1"/>
  <c r="R55" i="1"/>
  <c r="Q55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V51" i="1" l="1"/>
  <c r="W51" i="1" s="1"/>
  <c r="V9" i="1"/>
  <c r="W9" i="1" s="1"/>
  <c r="V4" i="1"/>
  <c r="W4" i="1" s="1"/>
  <c r="V78" i="1"/>
  <c r="W78" i="1" s="1"/>
  <c r="V68" i="1"/>
  <c r="W68" i="1" s="1"/>
  <c r="V63" i="1"/>
  <c r="W63" i="1" s="1"/>
  <c r="V46" i="1"/>
  <c r="W46" i="1" s="1"/>
  <c r="V14" i="1"/>
  <c r="W14" i="1" s="1"/>
  <c r="V95" i="1"/>
  <c r="W95" i="1" s="1"/>
  <c r="V57" i="1"/>
  <c r="W57" i="1" s="1"/>
  <c r="V47" i="1"/>
  <c r="W47" i="1" s="1"/>
  <c r="V15" i="1"/>
  <c r="W15" i="1" s="1"/>
  <c r="V5" i="1"/>
  <c r="W5" i="1" s="1"/>
  <c r="V93" i="1"/>
  <c r="W93" i="1" s="1"/>
  <c r="V88" i="1"/>
  <c r="W88" i="1" s="1"/>
  <c r="V53" i="1"/>
  <c r="W53" i="1" s="1"/>
  <c r="V6" i="1"/>
  <c r="W6" i="1" s="1"/>
  <c r="V94" i="1"/>
  <c r="W94" i="1" s="1"/>
  <c r="V89" i="1"/>
  <c r="W89" i="1" s="1"/>
  <c r="V98" i="1"/>
  <c r="W98" i="1" s="1"/>
  <c r="V52" i="1"/>
  <c r="W52" i="1" s="1"/>
  <c r="V11" i="1"/>
  <c r="W11" i="1" s="1"/>
  <c r="V10" i="1"/>
  <c r="W10" i="1" s="1"/>
  <c r="V56" i="1"/>
  <c r="W56" i="1" s="1"/>
  <c r="V58" i="1"/>
  <c r="W58" i="1" s="1"/>
  <c r="V16" i="1"/>
  <c r="W16" i="1" s="1"/>
  <c r="V48" i="1"/>
  <c r="W48" i="1" s="1"/>
  <c r="V76" i="1"/>
  <c r="W76" i="1" s="1"/>
  <c r="V71" i="1"/>
  <c r="W71" i="1" s="1"/>
  <c r="V61" i="1"/>
  <c r="W61" i="1" s="1"/>
  <c r="V77" i="1"/>
  <c r="W77" i="1" s="1"/>
  <c r="V72" i="1"/>
  <c r="W72" i="1" s="1"/>
  <c r="V67" i="1"/>
  <c r="W67" i="1" s="1"/>
  <c r="V81" i="1"/>
  <c r="W81" i="1" s="1"/>
  <c r="V62" i="1"/>
  <c r="W62" i="1" s="1"/>
  <c r="V82" i="1"/>
  <c r="W82" i="1" s="1"/>
  <c r="V73" i="1"/>
  <c r="W73" i="1" s="1"/>
  <c r="V66" i="1"/>
  <c r="W66" i="1" s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83" i="1"/>
  <c r="R83" i="1"/>
  <c r="S83" i="1"/>
  <c r="V83" i="1" s="1"/>
  <c r="W83" i="1" s="1"/>
  <c r="T83" i="1"/>
  <c r="U83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U18" i="1"/>
  <c r="T18" i="1"/>
  <c r="S18" i="1"/>
  <c r="R18" i="1"/>
  <c r="Q18" i="1"/>
  <c r="V125" i="1" l="1"/>
  <c r="W125" i="1" s="1"/>
  <c r="V120" i="1"/>
  <c r="W120" i="1" s="1"/>
  <c r="V115" i="1"/>
  <c r="W115" i="1" s="1"/>
  <c r="V110" i="1"/>
  <c r="W110" i="1" s="1"/>
  <c r="V105" i="1"/>
  <c r="W105" i="1" s="1"/>
  <c r="V36" i="1"/>
  <c r="W36" i="1" s="1"/>
  <c r="V31" i="1"/>
  <c r="W31" i="1" s="1"/>
  <c r="V26" i="1"/>
  <c r="W26" i="1" s="1"/>
  <c r="V21" i="1"/>
  <c r="W21" i="1" s="1"/>
  <c r="V124" i="1"/>
  <c r="W124" i="1" s="1"/>
  <c r="V119" i="1"/>
  <c r="W119" i="1" s="1"/>
  <c r="V114" i="1"/>
  <c r="W114" i="1" s="1"/>
  <c r="V109" i="1"/>
  <c r="W109" i="1" s="1"/>
  <c r="V104" i="1"/>
  <c r="W104" i="1" s="1"/>
  <c r="V41" i="1"/>
  <c r="W41" i="1" s="1"/>
  <c r="V39" i="1"/>
  <c r="W39" i="1" s="1"/>
  <c r="V34" i="1"/>
  <c r="W34" i="1" s="1"/>
  <c r="V29" i="1"/>
  <c r="W29" i="1" s="1"/>
  <c r="V24" i="1"/>
  <c r="W24" i="1" s="1"/>
  <c r="V123" i="1"/>
  <c r="W123" i="1" s="1"/>
  <c r="V118" i="1"/>
  <c r="W118" i="1" s="1"/>
  <c r="V113" i="1"/>
  <c r="W113" i="1" s="1"/>
  <c r="V108" i="1"/>
  <c r="W108" i="1" s="1"/>
  <c r="V103" i="1"/>
  <c r="W103" i="1" s="1"/>
  <c r="V40" i="1"/>
  <c r="W40" i="1" s="1"/>
  <c r="V35" i="1"/>
  <c r="W35" i="1" s="1"/>
  <c r="V30" i="1"/>
  <c r="W30" i="1" s="1"/>
  <c r="V25" i="1"/>
  <c r="W25" i="1" s="1"/>
  <c r="V20" i="1"/>
  <c r="W20" i="1" s="1"/>
  <c r="V19" i="1"/>
  <c r="W19" i="1" s="1"/>
</calcChain>
</file>

<file path=xl/connections.xml><?xml version="1.0" encoding="utf-8"?>
<connections xmlns="http://schemas.openxmlformats.org/spreadsheetml/2006/main">
  <connection id="1" name="results" type="6" refreshedVersion="4" deleted="1" background="1" saveData="1">
    <textPr codePage="437" sourceFile="D:\Users\dovyasf\Desktop\School\University\Bakalauras\TyrimoKonfiguracijaPagalRes\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11" type="6" refreshedVersion="4" deleted="1" background="1" saveData="1">
    <textPr codePage="437" sourceFile="D:\Users\dovyasf\Desktop\School\University\Bakalauras\TyrimoKonfiguracijaPagalRes\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12" type="6" refreshedVersion="4" deleted="1" background="1" saveData="1">
    <textPr codePage="437" sourceFile="D:\Users\dovyasf\Desktop\School\University\Bakalauras\TyrimoKonfiguracijaPagalRes\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2" type="6" refreshedVersion="4" deleted="1" background="1" saveData="1">
    <textPr codePage="437" sourceFile="D:\Users\dovyasf\Desktop\School\University\Bakalauras\TyrimoKonfiguracijaPagalRes\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<sst xmlns="http://schemas.openxmlformats.org/spreadsheetml/2006/main" count="427" uniqueCount="113">
  <si>
    <t>Min</t>
  </si>
  <si>
    <t>Q1</t>
  </si>
  <si>
    <t>Q3</t>
  </si>
  <si>
    <t>Max</t>
  </si>
  <si>
    <t xml:space="preserve">256x256 </t>
  </si>
  <si>
    <t>512x512</t>
  </si>
  <si>
    <t>2048x2048</t>
  </si>
  <si>
    <t>1024x1024</t>
  </si>
  <si>
    <t>32 64 128 256 512 yra giju sk. 1024 atmesta, nes pasieke bloko registrų limitą</t>
  </si>
  <si>
    <t>Mediana</t>
  </si>
  <si>
    <t>-</t>
  </si>
  <si>
    <t>Failas: Sfera32</t>
  </si>
  <si>
    <t>Failas: Sfera64</t>
  </si>
  <si>
    <t>Failas: Sfera256</t>
  </si>
  <si>
    <t>Failas: Sfera512</t>
  </si>
  <si>
    <t>Failas: Kempine32</t>
  </si>
  <si>
    <t>Failas: Kempine64</t>
  </si>
  <si>
    <t>Failas: Kempine128</t>
  </si>
  <si>
    <t>Failas: Kempine256</t>
  </si>
  <si>
    <t>Failas: Kempine512</t>
  </si>
  <si>
    <t>Failas: Mandelbulb32</t>
  </si>
  <si>
    <t>Failas: Mandelbulb64</t>
  </si>
  <si>
    <t>Failas: Mandelbulb128</t>
  </si>
  <si>
    <t>Failas: Mandelbulb256</t>
  </si>
  <si>
    <t>Failas: Mandelbulb512</t>
  </si>
  <si>
    <t>Failas: Sfera1</t>
  </si>
  <si>
    <t>Failas: Sfera4</t>
  </si>
  <si>
    <t>Failas: Sfera16</t>
  </si>
  <si>
    <t>256-&gt;512</t>
  </si>
  <si>
    <t>512-&gt;1024</t>
  </si>
  <si>
    <t>1024-&gt;2048</t>
  </si>
  <si>
    <t>Failas: Mandelbulb16</t>
  </si>
  <si>
    <t>Failas: Mandelbulb4</t>
  </si>
  <si>
    <t>Failas: Mandelbulb1</t>
  </si>
  <si>
    <t>Failas: Kempine16</t>
  </si>
  <si>
    <t>Failas: Kempine4</t>
  </si>
  <si>
    <t>Failas: Kempine1</t>
  </si>
  <si>
    <t>Sfera</t>
  </si>
  <si>
    <t>Kempinė</t>
  </si>
  <si>
    <t>Mandelbulb</t>
  </si>
  <si>
    <t>Augimas</t>
  </si>
  <si>
    <t>Spartumas</t>
  </si>
  <si>
    <t>Sfera256</t>
  </si>
  <si>
    <t>Sfera64</t>
  </si>
  <si>
    <t>Sfera32</t>
  </si>
  <si>
    <t>Sfera16</t>
  </si>
  <si>
    <t>Sfera4</t>
  </si>
  <si>
    <t>Sfera1</t>
  </si>
  <si>
    <t>Sfera128</t>
  </si>
  <si>
    <t>Sfera512</t>
  </si>
  <si>
    <t>Kempine1</t>
  </si>
  <si>
    <t>Kempine4</t>
  </si>
  <si>
    <t>Kempine16</t>
  </si>
  <si>
    <t>Kempine32</t>
  </si>
  <si>
    <t>Kempine64</t>
  </si>
  <si>
    <t>Kempine128</t>
  </si>
  <si>
    <t>Kempine256</t>
  </si>
  <si>
    <t>Kempine512</t>
  </si>
  <si>
    <t>Mandelbulb1</t>
  </si>
  <si>
    <t>Mandelbulb4</t>
  </si>
  <si>
    <t>Mandelbulb16</t>
  </si>
  <si>
    <t>Mandelbulb32</t>
  </si>
  <si>
    <t>Mandelbulb64</t>
  </si>
  <si>
    <t>Mandelbulb128</t>
  </si>
  <si>
    <t>Mandelbulb256</t>
  </si>
  <si>
    <t>Mandelbulb512</t>
  </si>
  <si>
    <t>Failas: Sfera128</t>
  </si>
  <si>
    <t>Sfera 256x256</t>
  </si>
  <si>
    <t>Sfera 512x512</t>
  </si>
  <si>
    <t>Sfera 1024x1024</t>
  </si>
  <si>
    <t>Sfera 2048x2048</t>
  </si>
  <si>
    <t>Kempinė 256x256</t>
  </si>
  <si>
    <t>Kempinė 512x512</t>
  </si>
  <si>
    <t>Kempinė 1024x1024</t>
  </si>
  <si>
    <t>Kempinė 2048x2048</t>
  </si>
  <si>
    <t>Mandelbulb 256x256</t>
  </si>
  <si>
    <t>Mandelbulb 512x512</t>
  </si>
  <si>
    <t>Mandelbulb 1024x1024</t>
  </si>
  <si>
    <t>Mandelbulb 2048x2048</t>
  </si>
  <si>
    <t>128x128</t>
  </si>
  <si>
    <t>256x256</t>
  </si>
  <si>
    <t>5,29</t>
  </si>
  <si>
    <t>1920x1080</t>
  </si>
  <si>
    <t>Sferos scena su 1 gija per bloką</t>
  </si>
  <si>
    <t>Sferos scena su 4 gijomis per bloką</t>
  </si>
  <si>
    <t>Sferos scena su 16 gijomis per bloką</t>
  </si>
  <si>
    <t>Sferos scena su 32 gijomis per bloką</t>
  </si>
  <si>
    <t>Sferos scena su 64 gijomis per bloką</t>
  </si>
  <si>
    <t>Sferos scena su 128 gijomis per bloką</t>
  </si>
  <si>
    <t>Sferos scena su 256 gijomis per bloką</t>
  </si>
  <si>
    <t>Sferos scena su 512 gijomis per bloką</t>
  </si>
  <si>
    <t>Mengerio kempinės scena su 1 gija per bloką</t>
  </si>
  <si>
    <t>Mengerio kempinės scena su 4 gijomis per bloką</t>
  </si>
  <si>
    <t>Mengerio kempinės scena su 16 gijomis per bloką</t>
  </si>
  <si>
    <t>Mengerio kempinės scena su 32 gijomis per bloką</t>
  </si>
  <si>
    <t>Mengerio kempinės scena su 64 gijomis per bloką</t>
  </si>
  <si>
    <t>Mengerio kempinės scena su 128 gijomis per bloką</t>
  </si>
  <si>
    <t>Mengerio kempinės scena su 512 gijomis per bloką</t>
  </si>
  <si>
    <t>Mengerio kempinės scena su 256 gijomis per bloką</t>
  </si>
  <si>
    <t>„Mandelbulb“ scena su 1 gija per bloką</t>
  </si>
  <si>
    <t>„Mandelbulb“ scena su 4 gijomis per bloką</t>
  </si>
  <si>
    <t>„Mandelbulb“ scena su 16 gijomis per bloką</t>
  </si>
  <si>
    <t>„Mandelbulb“ scena su 32 gijomis per bloką</t>
  </si>
  <si>
    <t>„Mandelbulb“ scena su 64 gijomis per bloką</t>
  </si>
  <si>
    <t>„Mandelbulb“ scena su 128 gijomis per bloką</t>
  </si>
  <si>
    <t>„Mandelbulb“ scena su 256 gijomis per bloką</t>
  </si>
  <si>
    <t>„Mandelbulb“ scena su 512 gijomis per bloką</t>
  </si>
  <si>
    <r>
      <t>Augimas K</t>
    </r>
    <r>
      <rPr>
        <vertAlign val="subscript"/>
        <sz val="11"/>
        <color rgb="FF000000"/>
        <rFont val="Calibri"/>
        <family val="2"/>
      </rPr>
      <t>n</t>
    </r>
  </si>
  <si>
    <r>
      <t>Spartumas S</t>
    </r>
    <r>
      <rPr>
        <vertAlign val="subscript"/>
        <sz val="11"/>
        <color rgb="FF000000"/>
        <rFont val="Calibri"/>
        <family val="2"/>
      </rPr>
      <t>n</t>
    </r>
  </si>
  <si>
    <r>
      <t>Augimas K</t>
    </r>
    <r>
      <rPr>
        <vertAlign val="subscript"/>
        <sz val="11"/>
        <color theme="1"/>
        <rFont val="Calibri"/>
        <family val="2"/>
        <scheme val="minor"/>
      </rPr>
      <t>n</t>
    </r>
  </si>
  <si>
    <r>
      <t>Spartumas S</t>
    </r>
    <r>
      <rPr>
        <vertAlign val="subscript"/>
        <sz val="11"/>
        <color theme="1"/>
        <rFont val="Calibri"/>
        <family val="2"/>
        <scheme val="minor"/>
      </rPr>
      <t>n</t>
    </r>
  </si>
  <si>
    <t>Maks.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</si>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</sst>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B4DC7"/>
        <bgColor indexed="64"/>
      </patternFill>
    </fill>
    <fill>
      <patternFill patternType="solid">
        <fgColor rgb="FFFABF8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0" xfId="0" applyNumberFormat="1" applyFont="1"/>
    <xf numFmtId="164" fontId="0" fillId="0" borderId="0" xfId="0" applyNumberFormat="1" applyFont="1" applyBorder="1"/>
    <xf numFmtId="2" fontId="0" fillId="0" borderId="0" xfId="0" applyNumberFormat="1" applyAlignment="1"/>
    <xf numFmtId="2" fontId="0" fillId="0" borderId="0" xfId="0" applyNumberFormat="1" applyFont="1"/>
    <xf numFmtId="164" fontId="0" fillId="0" borderId="1" xfId="0" applyNumberFormat="1" applyBorder="1"/>
    <xf numFmtId="164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/>
    <xf numFmtId="2" fontId="0" fillId="4" borderId="0" xfId="0" applyNumberFormat="1" applyFill="1" applyBorder="1" applyAlignment="1">
      <alignment horizontal="center"/>
    </xf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 readingOrder="1"/>
    </xf>
    <xf numFmtId="3" fontId="1" fillId="4" borderId="1" xfId="0" applyNumberFormat="1" applyFont="1" applyFill="1" applyBorder="1" applyAlignment="1">
      <alignment horizontal="center" vertical="center" wrapText="1" readingOrder="1"/>
    </xf>
    <xf numFmtId="0" fontId="2" fillId="5" borderId="5" xfId="0" applyFont="1" applyFill="1" applyBorder="1" applyAlignment="1">
      <alignment horizontal="center" vertical="center" wrapText="1" readingOrder="1"/>
    </xf>
    <xf numFmtId="0" fontId="2" fillId="5" borderId="6" xfId="0" applyFont="1" applyFill="1" applyBorder="1" applyAlignment="1">
      <alignment horizontal="center" vertical="center" wrapText="1" readingOrder="1"/>
    </xf>
    <xf numFmtId="0" fontId="2" fillId="5" borderId="7" xfId="0" applyFont="1" applyFill="1" applyBorder="1" applyAlignment="1">
      <alignment horizontal="center" vertical="center" wrapText="1" readingOrder="1"/>
    </xf>
    <xf numFmtId="0" fontId="0" fillId="2" borderId="10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B80000"/>
      <color rgb="FFFFBDBD"/>
      <color rgb="FFFF0000"/>
      <color rgb="FFD00000"/>
      <color rgb="FF960000"/>
      <color rgb="FFFF9B9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Scen</a:t>
            </a:r>
            <a:r>
              <a:rPr lang="lt-LT"/>
              <a:t>ų sudėtingumo palyginimas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39795072459912"/>
          <c:y val="0.13047301947799073"/>
          <c:w val="0.61238454844188006"/>
          <c:h val="0.72229708300138362"/>
        </c:manualLayout>
      </c:layout>
      <c:lineChart>
        <c:grouping val="standard"/>
        <c:varyColors val="0"/>
        <c:ser>
          <c:idx val="0"/>
          <c:order val="0"/>
          <c:tx>
            <c:strRef>
              <c:f>Results!$B$17</c:f>
              <c:strCache>
                <c:ptCount val="1"/>
                <c:pt idx="0">
                  <c:v>Failas: Sfera32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Results!$S$18:$S$21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0.185</c:v>
                </c:pt>
                <c:pt idx="2">
                  <c:v>0.6</c:v>
                </c:pt>
                <c:pt idx="3">
                  <c:v>2.149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B-49AD-9835-D6287B4BF810}"/>
            </c:ext>
          </c:extLst>
        </c:ser>
        <c:ser>
          <c:idx val="1"/>
          <c:order val="1"/>
          <c:tx>
            <c:strRef>
              <c:f>Results!$B$59</c:f>
              <c:strCache>
                <c:ptCount val="1"/>
                <c:pt idx="0">
                  <c:v>Failas: Kempine32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Results!$S$60:$S$63</c:f>
              <c:numCache>
                <c:formatCode>General</c:formatCode>
                <c:ptCount val="4"/>
                <c:pt idx="0">
                  <c:v>0.53800000000000003</c:v>
                </c:pt>
                <c:pt idx="1">
                  <c:v>1.5349999999999999</c:v>
                </c:pt>
                <c:pt idx="2">
                  <c:v>5.1539999999999999</c:v>
                </c:pt>
                <c:pt idx="3">
                  <c:v>18.688002000000001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B-49AD-9835-D6287B4BF810}"/>
            </c:ext>
          </c:extLst>
        </c:ser>
        <c:ser>
          <c:idx val="2"/>
          <c:order val="2"/>
          <c:tx>
            <c:strRef>
              <c:f>Results!$B$101</c:f>
              <c:strCache>
                <c:ptCount val="1"/>
                <c:pt idx="0">
                  <c:v>Failas: Mandelbulb32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Results!$S$102:$S$105</c:f>
              <c:numCache>
                <c:formatCode>General</c:formatCode>
                <c:ptCount val="4"/>
                <c:pt idx="0">
                  <c:v>1.73</c:v>
                </c:pt>
                <c:pt idx="1">
                  <c:v>4.3419999999999996</c:v>
                </c:pt>
                <c:pt idx="2">
                  <c:v>13.688000000000001</c:v>
                </c:pt>
                <c:pt idx="3">
                  <c:v>42.529998999999997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B-49AD-9835-D6287B4B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6784"/>
        <c:axId val="156653056"/>
      </c:lineChart>
      <c:catAx>
        <c:axId val="1566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lt-LT" sz="1100" b="0"/>
                  <a:t>Skiriamoji geba</a:t>
                </a:r>
                <a:endParaRPr lang="en-US" sz="1100" b="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6653056"/>
        <c:crosses val="autoZero"/>
        <c:auto val="0"/>
        <c:lblAlgn val="ctr"/>
        <c:lblOffset val="100"/>
        <c:tickMarkSkip val="1"/>
        <c:noMultiLvlLbl val="0"/>
      </c:catAx>
      <c:valAx>
        <c:axId val="15665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lt-LT" sz="1100" b="0"/>
                  <a:t>milisekundės (ms)</a:t>
                </a:r>
                <a:endParaRPr lang="en-US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4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85346250062434"/>
          <c:y val="0.40394862871302478"/>
          <c:w val="0.23328499008741702"/>
          <c:h val="0.257219005745222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1024-&gt;2048</a:t>
            </a:r>
            <a:r>
              <a:rPr lang="en-US" baseline="0"/>
              <a:t> </a:t>
            </a:r>
            <a:r>
              <a:rPr lang="en-US"/>
              <a:t>Scenu </a:t>
            </a:r>
            <a:r>
              <a:rPr lang="lt-LT" sz="1800" b="1" i="0" u="none" strike="noStrike" baseline="0">
                <a:effectLst/>
              </a:rPr>
              <a:t>spartinimo </a:t>
            </a:r>
            <a:r>
              <a:rPr lang="en-US" baseline="0"/>
              <a:t>palyginimas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Results!$Z$4</c:f>
              <c:strCache>
                <c:ptCount val="1"/>
                <c:pt idx="0">
                  <c:v>Sfera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(Results!$W$6,Results!$W$11,Results!$W$16,Results!$W$21,Results!$W$26,Results!$W$31,Results!$W$36,Results!$W$41)</c:f>
              <c:numCache>
                <c:formatCode>0.00%</c:formatCode>
                <c:ptCount val="8"/>
                <c:pt idx="0">
                  <c:v>7.5901718980871502E-2</c:v>
                </c:pt>
                <c:pt idx="1">
                  <c:v>-2.4178640508427662E-3</c:v>
                </c:pt>
                <c:pt idx="2">
                  <c:v>8.341187558906682E-2</c:v>
                </c:pt>
                <c:pt idx="3">
                  <c:v>0.10458333333333325</c:v>
                </c:pt>
                <c:pt idx="4">
                  <c:v>0.14811912225705337</c:v>
                </c:pt>
                <c:pt idx="5">
                  <c:v>0.15336463223787167</c:v>
                </c:pt>
                <c:pt idx="6">
                  <c:v>0.16757865937072491</c:v>
                </c:pt>
                <c:pt idx="7">
                  <c:v>0.24158878504672898</c:v>
                </c:pt>
              </c:numCache>
            </c:numRef>
          </c:val>
        </c:ser>
        <c:ser>
          <c:idx val="1"/>
          <c:order val="1"/>
          <c:tx>
            <c:strRef>
              <c:f>Results!$AA$4</c:f>
              <c:strCache>
                <c:ptCount val="1"/>
                <c:pt idx="0">
                  <c:v>Kempinė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(Results!$W$48,Results!$W$53,Results!$W$58,Results!$W$63,Results!$W$68,Results!$W$73,Results!$W$78,Results!$W$83)</c:f>
              <c:numCache>
                <c:formatCode>0.00%</c:formatCode>
                <c:ptCount val="8"/>
                <c:pt idx="0">
                  <c:v>2.9601542427249772E-2</c:v>
                </c:pt>
                <c:pt idx="1">
                  <c:v>4.5025422450588493E-2</c:v>
                </c:pt>
                <c:pt idx="2">
                  <c:v>7.0003334827934083E-2</c:v>
                </c:pt>
                <c:pt idx="3">
                  <c:v>9.3519499417927809E-2</c:v>
                </c:pt>
                <c:pt idx="4">
                  <c:v>9.5709145642201898E-2</c:v>
                </c:pt>
                <c:pt idx="5">
                  <c:v>0.36175954661988929</c:v>
                </c:pt>
                <c:pt idx="6">
                  <c:v>0.12807206908003987</c:v>
                </c:pt>
                <c:pt idx="7">
                  <c:v>9.7331132205255244E-2</c:v>
                </c:pt>
              </c:numCache>
            </c:numRef>
          </c:val>
        </c:ser>
        <c:ser>
          <c:idx val="2"/>
          <c:order val="2"/>
          <c:tx>
            <c:strRef>
              <c:f>Results!$AB$4</c:f>
              <c:strCache>
                <c:ptCount val="1"/>
                <c:pt idx="0">
                  <c:v>Mandelbulb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(Results!$W$90,Results!$W$95,Results!$W$100,Results!$W$105,Results!$W$110,Results!$W$115,Results!$W$120,Results!$W$125)</c:f>
              <c:numCache>
                <c:formatCode>0.00%</c:formatCode>
                <c:ptCount val="8"/>
                <c:pt idx="0">
                  <c:v>2.6385293858096182E-2</c:v>
                </c:pt>
                <c:pt idx="1">
                  <c:v>0.1072694347631894</c:v>
                </c:pt>
                <c:pt idx="2">
                  <c:v>0.14194746035678896</c:v>
                </c:pt>
                <c:pt idx="3">
                  <c:v>0.22322474064874354</c:v>
                </c:pt>
                <c:pt idx="4">
                  <c:v>0.20464653790087473</c:v>
                </c:pt>
                <c:pt idx="5">
                  <c:v>0.17689673193450162</c:v>
                </c:pt>
                <c:pt idx="6">
                  <c:v>0.18724291636743495</c:v>
                </c:pt>
                <c:pt idx="7">
                  <c:v>0.33701398039355512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47680"/>
        <c:axId val="166649216"/>
      </c:barChart>
      <c:catAx>
        <c:axId val="1666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49216"/>
        <c:crosses val="autoZero"/>
        <c:auto val="1"/>
        <c:lblAlgn val="ctr"/>
        <c:lblOffset val="100"/>
        <c:noMultiLvlLbl val="0"/>
      </c:catAx>
      <c:valAx>
        <c:axId val="166649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6647680"/>
        <c:crosses val="autoZero"/>
        <c:crossBetween val="between"/>
        <c:majorUnit val="0.1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Sferos scen</a:t>
            </a:r>
            <a:r>
              <a:rPr lang="lt-LT"/>
              <a:t>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74566082465499"/>
          <c:y val="8.6326534049314507E-2"/>
          <c:w val="0.75048006096012188"/>
          <c:h val="0.7163050069185728"/>
        </c:manualLayout>
      </c:layout>
      <c:lineChart>
        <c:grouping val="standard"/>
        <c:varyColors val="0"/>
        <c:ser>
          <c:idx val="1"/>
          <c:order val="0"/>
          <c:tx>
            <c:strRef>
              <c:f>Results!$AH$3</c:f>
              <c:strCache>
                <c:ptCount val="1"/>
                <c:pt idx="0">
                  <c:v>Sfera 256x256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(Results!$S$8,Results!$S$13,Results!$S$18,Results!$S$23,Results!$S$28,Results!$S$33,Results!$S$38)</c:f>
              <c:numCache>
                <c:formatCode>General</c:formatCode>
                <c:ptCount val="7"/>
                <c:pt idx="0">
                  <c:v>0.316</c:v>
                </c:pt>
                <c:pt idx="1">
                  <c:v>0.14099999999999999</c:v>
                </c:pt>
                <c:pt idx="2">
                  <c:v>8.5000000000000006E-2</c:v>
                </c:pt>
                <c:pt idx="3">
                  <c:v>0.13300000000000001</c:v>
                </c:pt>
                <c:pt idx="4">
                  <c:v>0.123</c:v>
                </c:pt>
                <c:pt idx="5">
                  <c:v>0.14199999999999999</c:v>
                </c:pt>
                <c:pt idx="6">
                  <c:v>0.13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Results!$AH$4</c:f>
              <c:strCache>
                <c:ptCount val="1"/>
                <c:pt idx="0">
                  <c:v>Sfera 512x512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(Results!$S$9,Results!$S$14,Results!$S$19,Results!$S$24,Results!$S$29,Results!$S$34,Results!$S$39)</c:f>
              <c:numCache>
                <c:formatCode>General</c:formatCode>
                <c:ptCount val="7"/>
                <c:pt idx="0">
                  <c:v>0.96599999999999997</c:v>
                </c:pt>
                <c:pt idx="1">
                  <c:v>0.32700000000000001</c:v>
                </c:pt>
                <c:pt idx="2">
                  <c:v>0.185</c:v>
                </c:pt>
                <c:pt idx="3">
                  <c:v>0.188</c:v>
                </c:pt>
                <c:pt idx="4">
                  <c:v>0.222</c:v>
                </c:pt>
                <c:pt idx="5">
                  <c:v>0.23100000000000001</c:v>
                </c:pt>
                <c:pt idx="6">
                  <c:v>0.26800000000000002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Results!$AH$5</c:f>
              <c:strCache>
                <c:ptCount val="1"/>
                <c:pt idx="0">
                  <c:v>Sfera 1024x1024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(Results!$S$10,Results!$S$15,Results!$S$20,Results!$S$25,Results!$S$30,Results!$S$35,Results!$S$40)</c:f>
              <c:numCache>
                <c:formatCode>General</c:formatCode>
                <c:ptCount val="7"/>
                <c:pt idx="0">
                  <c:v>3.6190000000000002</c:v>
                </c:pt>
                <c:pt idx="1">
                  <c:v>1.0609999999999999</c:v>
                </c:pt>
                <c:pt idx="2">
                  <c:v>0.6</c:v>
                </c:pt>
                <c:pt idx="3">
                  <c:v>0.63800000000000001</c:v>
                </c:pt>
                <c:pt idx="4">
                  <c:v>0.63900000000000001</c:v>
                </c:pt>
                <c:pt idx="5">
                  <c:v>0.73099999999999998</c:v>
                </c:pt>
                <c:pt idx="6">
                  <c:v>1.07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Results!$AH$6</c:f>
              <c:strCache>
                <c:ptCount val="1"/>
                <c:pt idx="0">
                  <c:v>Sfera 2048x2048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(Results!$S$11,Results!$S$16,Results!$S$21,Results!$S$26,Results!$S$31,Results!$S$36,Results!$S$41)</c:f>
              <c:numCache>
                <c:formatCode>General</c:formatCode>
                <c:ptCount val="7"/>
                <c:pt idx="0">
                  <c:v>14.511001</c:v>
                </c:pt>
                <c:pt idx="1">
                  <c:v>3.89</c:v>
                </c:pt>
                <c:pt idx="2">
                  <c:v>2.149</c:v>
                </c:pt>
                <c:pt idx="3">
                  <c:v>2.1739999999999999</c:v>
                </c:pt>
                <c:pt idx="4">
                  <c:v>2.1640000000000001</c:v>
                </c:pt>
                <c:pt idx="5">
                  <c:v>2.4340000000000002</c:v>
                </c:pt>
                <c:pt idx="6">
                  <c:v>3.246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0960"/>
        <c:axId val="166362496"/>
      </c:lineChart>
      <c:catAx>
        <c:axId val="166360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Gijos per blok</a:t>
                </a:r>
                <a:r>
                  <a:rPr lang="lt-LT" sz="1100"/>
                  <a:t>ą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39442655151976969"/>
              <c:y val="0.8514088748617606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anchor="ctr" anchorCtr="0"/>
          <a:lstStyle/>
          <a:p>
            <a:pPr>
              <a:defRPr sz="1100" b="0"/>
            </a:pPr>
            <a:endParaRPr lang="en-US"/>
          </a:p>
        </c:txPr>
        <c:crossAx val="166362496"/>
        <c:crossesAt val="6.2500000000000014E-2"/>
        <c:auto val="1"/>
        <c:lblAlgn val="ctr"/>
        <c:lblOffset val="100"/>
        <c:noMultiLvlLbl val="0"/>
      </c:catAx>
      <c:valAx>
        <c:axId val="166362496"/>
        <c:scaling>
          <c:logBase val="2"/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60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„</a:t>
            </a:r>
            <a:r>
              <a:rPr lang="lt-LT"/>
              <a:t>Mangelbulb</a:t>
            </a:r>
            <a:r>
              <a:rPr lang="en-US" sz="1800" b="1" i="0" u="none" strike="noStrike" baseline="0">
                <a:effectLst/>
              </a:rPr>
              <a:t>“</a:t>
            </a:r>
            <a:r>
              <a:rPr lang="lt-LT"/>
              <a:t> </a:t>
            </a:r>
            <a:r>
              <a:rPr lang="en-US"/>
              <a:t>scen</a:t>
            </a:r>
            <a:r>
              <a:rPr lang="lt-LT"/>
              <a:t>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74566082465499"/>
          <c:y val="8.6326534049314507E-2"/>
          <c:w val="0.75048006096012188"/>
          <c:h val="0.6664043006184921"/>
        </c:manualLayout>
      </c:layout>
      <c:lineChart>
        <c:grouping val="standard"/>
        <c:varyColors val="0"/>
        <c:ser>
          <c:idx val="1"/>
          <c:order val="0"/>
          <c:tx>
            <c:strRef>
              <c:f>Results!$AJ$3</c:f>
              <c:strCache>
                <c:ptCount val="1"/>
                <c:pt idx="0">
                  <c:v>Mandelbulb 256x256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(Results!$S$92,Results!$S$97,Results!$S$102,Results!$S$107,Results!$S$112,Results!$S$117,Results!$S$122)</c:f>
              <c:numCache>
                <c:formatCode>General</c:formatCode>
                <c:ptCount val="7"/>
                <c:pt idx="0">
                  <c:v>4.4119999999999999</c:v>
                </c:pt>
                <c:pt idx="1">
                  <c:v>2.1930000000000001</c:v>
                </c:pt>
                <c:pt idx="2">
                  <c:v>1.73</c:v>
                </c:pt>
                <c:pt idx="3">
                  <c:v>1.6719999999999999</c:v>
                </c:pt>
                <c:pt idx="4">
                  <c:v>1.8009999999999999</c:v>
                </c:pt>
                <c:pt idx="5">
                  <c:v>1.7130000000000001</c:v>
                </c:pt>
                <c:pt idx="6">
                  <c:v>2.09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Results!$AJ$4</c:f>
              <c:strCache>
                <c:ptCount val="1"/>
                <c:pt idx="0">
                  <c:v>Mandelbulb 512x512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(Results!$S$93,Results!$S$98,Results!$S$103,Results!$S$108,Results!$S$113,Results!$S$118,Results!$S$123)</c:f>
              <c:numCache>
                <c:formatCode>General</c:formatCode>
                <c:ptCount val="7"/>
                <c:pt idx="0">
                  <c:v>16.322001</c:v>
                </c:pt>
                <c:pt idx="1">
                  <c:v>6.194</c:v>
                </c:pt>
                <c:pt idx="2">
                  <c:v>4.3419999999999996</c:v>
                </c:pt>
                <c:pt idx="3">
                  <c:v>4.3079999999999998</c:v>
                </c:pt>
                <c:pt idx="4">
                  <c:v>4.2789999999999999</c:v>
                </c:pt>
                <c:pt idx="5">
                  <c:v>5.1479999999999997</c:v>
                </c:pt>
                <c:pt idx="6">
                  <c:v>6.7889999999999997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Results!$AJ$5</c:f>
              <c:strCache>
                <c:ptCount val="1"/>
                <c:pt idx="0">
                  <c:v>Mandelbulb 1024x1024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(Results!$S$94,Results!$S$99,Results!$S$104,Results!$S$109,Results!$S$114,Results!$S$119,Results!$S$124)</c:f>
              <c:numCache>
                <c:formatCode>General</c:formatCode>
                <c:ptCount val="7"/>
                <c:pt idx="0">
                  <c:v>56.414000999999999</c:v>
                </c:pt>
                <c:pt idx="1">
                  <c:v>20.18</c:v>
                </c:pt>
                <c:pt idx="2">
                  <c:v>13.688000000000001</c:v>
                </c:pt>
                <c:pt idx="3">
                  <c:v>13.72</c:v>
                </c:pt>
                <c:pt idx="4">
                  <c:v>13.179999</c:v>
                </c:pt>
                <c:pt idx="5">
                  <c:v>15.317</c:v>
                </c:pt>
                <c:pt idx="6">
                  <c:v>24.021999000000001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Results!$AJ$6</c:f>
              <c:strCache>
                <c:ptCount val="1"/>
                <c:pt idx="0">
                  <c:v>Mandelbulb 2048x2048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(Results!$S$95,Results!$S$100,Results!$S$105,Results!$S$110,Results!$S$115,Results!$S$120,Results!$S$125)</c:f>
              <c:numCache>
                <c:formatCode>General</c:formatCode>
                <c:ptCount val="7"/>
                <c:pt idx="0">
                  <c:v>201.45001199999999</c:v>
                </c:pt>
                <c:pt idx="1">
                  <c:v>69.262000999999998</c:v>
                </c:pt>
                <c:pt idx="2">
                  <c:v>42.529998999999997</c:v>
                </c:pt>
                <c:pt idx="3">
                  <c:v>43.648997999999999</c:v>
                </c:pt>
                <c:pt idx="4">
                  <c:v>43.394001000000003</c:v>
                </c:pt>
                <c:pt idx="5">
                  <c:v>49.796000999999997</c:v>
                </c:pt>
                <c:pt idx="6">
                  <c:v>63.704998000000003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1920"/>
        <c:axId val="166403456"/>
      </c:lineChart>
      <c:catAx>
        <c:axId val="166401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lt-LT" sz="1100"/>
                  <a:t>Gijos per bloką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030287020574041"/>
              <c:y val="0.8013201240018408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100" b="0"/>
            </a:pPr>
            <a:endParaRPr lang="en-US"/>
          </a:p>
        </c:txPr>
        <c:crossAx val="166403456"/>
        <c:crosses val="autoZero"/>
        <c:auto val="1"/>
        <c:lblAlgn val="ctr"/>
        <c:lblOffset val="100"/>
        <c:noMultiLvlLbl val="0"/>
      </c:catAx>
      <c:valAx>
        <c:axId val="166403456"/>
        <c:scaling>
          <c:logBase val="2"/>
          <c:orientation val="minMax"/>
          <c:max val="1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019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903225806451613E-2"/>
          <c:y val="0.84491210741205014"/>
          <c:w val="0.96056049445432223"/>
          <c:h val="0.1550878925879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/>
              <a:t>Mengerio kempinės scena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74566082465499"/>
          <c:y val="0.14743763179404379"/>
          <c:w val="0.75048006096012188"/>
          <c:h val="0.63198302339867096"/>
        </c:manualLayout>
      </c:layout>
      <c:lineChart>
        <c:grouping val="standard"/>
        <c:varyColors val="0"/>
        <c:ser>
          <c:idx val="1"/>
          <c:order val="0"/>
          <c:tx>
            <c:strRef>
              <c:f>Results!$AI$3</c:f>
              <c:strCache>
                <c:ptCount val="1"/>
                <c:pt idx="0">
                  <c:v>Kempinė 256x256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(Results!$S$50,Results!$S$55,Results!$S$60,Results!$S$65,Results!$S$70,Results!$S$75,Results!$S$80)</c:f>
              <c:numCache>
                <c:formatCode>General</c:formatCode>
                <c:ptCount val="7"/>
                <c:pt idx="0">
                  <c:v>2.9580000000000002</c:v>
                </c:pt>
                <c:pt idx="1">
                  <c:v>0.79</c:v>
                </c:pt>
                <c:pt idx="2">
                  <c:v>0.53800000000000003</c:v>
                </c:pt>
                <c:pt idx="3">
                  <c:v>0.48</c:v>
                </c:pt>
                <c:pt idx="4">
                  <c:v>0.72299999999999998</c:v>
                </c:pt>
                <c:pt idx="5">
                  <c:v>0.56799999999999995</c:v>
                </c:pt>
                <c:pt idx="6">
                  <c:v>0.60399999999999998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Results!$AI$4</c:f>
              <c:strCache>
                <c:ptCount val="1"/>
                <c:pt idx="0">
                  <c:v>Kempinė 512x512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(Results!$S$51,Results!$S$56,Results!$S$61,Results!$S$66,Results!$S$71,Results!$S$76,Results!$S$81)</c:f>
              <c:numCache>
                <c:formatCode>General</c:formatCode>
                <c:ptCount val="7"/>
                <c:pt idx="0">
                  <c:v>10.083</c:v>
                </c:pt>
                <c:pt idx="1">
                  <c:v>2.5179999999999998</c:v>
                </c:pt>
                <c:pt idx="2">
                  <c:v>1.5349999999999999</c:v>
                </c:pt>
                <c:pt idx="3">
                  <c:v>1.5189999999999999</c:v>
                </c:pt>
                <c:pt idx="4">
                  <c:v>2.4460000000000002</c:v>
                </c:pt>
                <c:pt idx="5">
                  <c:v>1.853</c:v>
                </c:pt>
                <c:pt idx="6">
                  <c:v>2.0710000000000002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Results!$AI$5</c:f>
              <c:strCache>
                <c:ptCount val="1"/>
                <c:pt idx="0">
                  <c:v>Kempinė 1024x1024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(Results!$S$52,Results!$S$57,Results!$S$62,Results!$S$67,Results!$S$72,Results!$S$77,Results!$S$82)</c:f>
              <c:numCache>
                <c:formatCode>General</c:formatCode>
                <c:ptCount val="7"/>
                <c:pt idx="0">
                  <c:v>28.595001</c:v>
                </c:pt>
                <c:pt idx="1">
                  <c:v>8.9209999999999994</c:v>
                </c:pt>
                <c:pt idx="2">
                  <c:v>5.1539999999999999</c:v>
                </c:pt>
                <c:pt idx="3">
                  <c:v>5.2320000000000002</c:v>
                </c:pt>
                <c:pt idx="4">
                  <c:v>7.4109999999999996</c:v>
                </c:pt>
                <c:pt idx="5">
                  <c:v>6.0220000000000002</c:v>
                </c:pt>
                <c:pt idx="6">
                  <c:v>7.2690000000000001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Results!$AI$6</c:f>
              <c:strCache>
                <c:ptCount val="1"/>
                <c:pt idx="0">
                  <c:v>Kempinė 2048x2048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(Results!$S$53,Results!$S$58,Results!$S$63,Results!$S$68,Results!$S$73,Results!$S$78,Results!$S$83)</c:f>
              <c:numCache>
                <c:formatCode>General</c:formatCode>
                <c:ptCount val="7"/>
                <c:pt idx="0">
                  <c:v>109.229996</c:v>
                </c:pt>
                <c:pt idx="1">
                  <c:v>33.186000999999997</c:v>
                </c:pt>
                <c:pt idx="2">
                  <c:v>18.688002000000001</c:v>
                </c:pt>
                <c:pt idx="3">
                  <c:v>18.924999</c:v>
                </c:pt>
                <c:pt idx="4">
                  <c:v>18.920000000000002</c:v>
                </c:pt>
                <c:pt idx="5">
                  <c:v>21.003</c:v>
                </c:pt>
                <c:pt idx="6">
                  <c:v>26.245999999999999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42880"/>
        <c:axId val="166444416"/>
      </c:lineChart>
      <c:catAx>
        <c:axId val="166442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lt-LT" sz="1100"/>
                  <a:t>Gijos per bloką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100" b="0"/>
            </a:pPr>
            <a:endParaRPr lang="en-US"/>
          </a:p>
        </c:txPr>
        <c:crossAx val="166444416"/>
        <c:crossesAt val="0.4"/>
        <c:auto val="1"/>
        <c:lblAlgn val="ctr"/>
        <c:lblOffset val="100"/>
        <c:noMultiLvlLbl val="0"/>
      </c:catAx>
      <c:valAx>
        <c:axId val="166444416"/>
        <c:scaling>
          <c:logBase val="2"/>
          <c:orientation val="minMax"/>
          <c:max val="60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428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6991210194398483"/>
          <c:w val="0.9724311235289137"/>
          <c:h val="0.113421235034725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Results!$Z$4</c:f>
              <c:strCache>
                <c:ptCount val="1"/>
                <c:pt idx="0">
                  <c:v>Sfera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(Results!$S$9,Results!$S$14,Results!$S$19,Results!$S$24,Results!$S$29,Results!$S$34,Results!$S$39)</c:f>
              <c:numCache>
                <c:formatCode>General</c:formatCode>
                <c:ptCount val="7"/>
                <c:pt idx="0">
                  <c:v>0.96599999999999997</c:v>
                </c:pt>
                <c:pt idx="1">
                  <c:v>0.32700000000000001</c:v>
                </c:pt>
                <c:pt idx="2">
                  <c:v>0.185</c:v>
                </c:pt>
                <c:pt idx="3">
                  <c:v>0.188</c:v>
                </c:pt>
                <c:pt idx="4">
                  <c:v>0.222</c:v>
                </c:pt>
                <c:pt idx="5">
                  <c:v>0.23100000000000001</c:v>
                </c:pt>
                <c:pt idx="6">
                  <c:v>0.26800000000000002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Results!$AA$4</c:f>
              <c:strCache>
                <c:ptCount val="1"/>
                <c:pt idx="0">
                  <c:v>Kempinė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(Results!$S$51,Results!$S$56,Results!$S$61,Results!$S$66,Results!$S$71,Results!$S$76,Results!$S$81)</c:f>
              <c:numCache>
                <c:formatCode>General</c:formatCode>
                <c:ptCount val="7"/>
                <c:pt idx="0">
                  <c:v>10.083</c:v>
                </c:pt>
                <c:pt idx="1">
                  <c:v>2.5179999999999998</c:v>
                </c:pt>
                <c:pt idx="2">
                  <c:v>1.5349999999999999</c:v>
                </c:pt>
                <c:pt idx="3">
                  <c:v>1.5189999999999999</c:v>
                </c:pt>
                <c:pt idx="4">
                  <c:v>2.4460000000000002</c:v>
                </c:pt>
                <c:pt idx="5">
                  <c:v>1.853</c:v>
                </c:pt>
                <c:pt idx="6">
                  <c:v>2.0710000000000002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Results!$AB$4</c:f>
              <c:strCache>
                <c:ptCount val="1"/>
                <c:pt idx="0">
                  <c:v>Mandelbulb</c:v>
                </c:pt>
              </c:strCache>
            </c:strRef>
          </c:tx>
          <c:marker>
            <c:symbol val="none"/>
          </c:marker>
          <c:cat>
            <c:numRef>
              <c:f>Results!$Z$2:$AF$2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(Results!$S$93,Results!$S$98,Results!$S$103,Results!$S$108,Results!$S$113,Results!$S$118,Results!$S$123)</c:f>
              <c:numCache>
                <c:formatCode>General</c:formatCode>
                <c:ptCount val="7"/>
                <c:pt idx="0">
                  <c:v>16.322001</c:v>
                </c:pt>
                <c:pt idx="1">
                  <c:v>6.194</c:v>
                </c:pt>
                <c:pt idx="2">
                  <c:v>4.3419999999999996</c:v>
                </c:pt>
                <c:pt idx="3">
                  <c:v>4.3079999999999998</c:v>
                </c:pt>
                <c:pt idx="4">
                  <c:v>4.2789999999999999</c:v>
                </c:pt>
                <c:pt idx="5">
                  <c:v>5.1479999999999997</c:v>
                </c:pt>
                <c:pt idx="6">
                  <c:v>6.7889999999999997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95360"/>
        <c:axId val="166497280"/>
      </c:lineChart>
      <c:catAx>
        <c:axId val="1664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lt-LT" sz="1400"/>
                  <a:t>Gijos per bloką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497280"/>
        <c:crosses val="autoZero"/>
        <c:auto val="1"/>
        <c:lblAlgn val="ctr"/>
        <c:lblOffset val="100"/>
        <c:noMultiLvlLbl val="0"/>
      </c:catAx>
      <c:valAx>
        <c:axId val="166497280"/>
        <c:scaling>
          <c:orientation val="minMax"/>
          <c:max val="1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lt-LT" sz="1400" b="1"/>
                  <a:t>Kadrų greitis (ms)</a:t>
                </a:r>
                <a:endParaRPr lang="en-US" sz="1400" b="1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495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/>
              <a:t>Sukurto įrankio greičio pranašumas lyginant su</a:t>
            </a:r>
            <a:r>
              <a:rPr lang="en-US"/>
              <a:t> </a:t>
            </a:r>
            <a:r>
              <a:rPr lang="en-US" sz="1800" b="1" i="0" u="none" strike="noStrike" baseline="0">
                <a:effectLst/>
              </a:rPr>
              <a:t>„</a:t>
            </a:r>
            <a:r>
              <a:rPr lang="lt-LT" baseline="0"/>
              <a:t>Blender</a:t>
            </a:r>
            <a:r>
              <a:rPr lang="en-US" sz="1800" b="1" i="0" u="none" strike="noStrike" baseline="0">
                <a:effectLst/>
              </a:rPr>
              <a:t>“</a:t>
            </a:r>
            <a:r>
              <a:rPr lang="lt-LT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74617192352545"/>
          <c:y val="0.19294950843009032"/>
          <c:w val="0.86075028470007753"/>
          <c:h val="0.61734739089817159"/>
        </c:manualLayout>
      </c:layout>
      <c:lineChart>
        <c:grouping val="standard"/>
        <c:varyColors val="0"/>
        <c:ser>
          <c:idx val="0"/>
          <c:order val="0"/>
          <c:tx>
            <c:v>Pranašumas</c:v>
          </c:tx>
          <c:marker>
            <c:symbol val="diamond"/>
            <c:size val="12"/>
          </c:marker>
          <c:dLbls>
            <c:dLbl>
              <c:idx val="4"/>
              <c:layout>
                <c:manualLayout>
                  <c:x val="-5.0059770114942531E-2"/>
                  <c:y val="-7.4011930326890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Results!$A$171:$A$175</c:f>
              <c:strCache>
                <c:ptCount val="5"/>
                <c:pt idx="0">
                  <c:v>128x128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1920x1080</c:v>
                </c:pt>
              </c:strCache>
            </c:strRef>
          </c:cat>
          <c:val>
            <c:numRef>
              <c:f>Results!$D$171:$D$175</c:f>
              <c:numCache>
                <c:formatCode>General</c:formatCode>
                <c:ptCount val="5"/>
                <c:pt idx="0">
                  <c:v>379</c:v>
                </c:pt>
                <c:pt idx="1">
                  <c:v>678</c:v>
                </c:pt>
                <c:pt idx="2">
                  <c:v>796</c:v>
                </c:pt>
                <c:pt idx="3">
                  <c:v>1353</c:v>
                </c:pt>
                <c:pt idx="4">
                  <c:v>2345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517376"/>
        <c:axId val="166991744"/>
      </c:lineChart>
      <c:catAx>
        <c:axId val="1665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 sz="1200"/>
                </a:pPr>
                <a:r>
                  <a:rPr lang="en-US" sz="1200"/>
                  <a:t>U</a:t>
                </a:r>
                <a:r>
                  <a:rPr lang="lt-LT" sz="1200"/>
                  <a:t>žuoties</a:t>
                </a:r>
                <a:r>
                  <a:rPr lang="lt-LT" sz="1200" baseline="0"/>
                  <a:t> skiriamoji geba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000161528988451"/>
              <c:y val="0.9086777881578361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991744"/>
        <c:crosses val="autoZero"/>
        <c:auto val="1"/>
        <c:lblAlgn val="ctr"/>
        <c:lblOffset val="100"/>
        <c:noMultiLvlLbl val="0"/>
      </c:catAx>
      <c:valAx>
        <c:axId val="16699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lt-LT" sz="1600" b="0">
                    <a:effectLst/>
                  </a:rPr>
                  <a:t>Kadrų</a:t>
                </a:r>
                <a:r>
                  <a:rPr lang="lt-LT" sz="1600" b="0" baseline="0">
                    <a:effectLst/>
                  </a:rPr>
                  <a:t> </a:t>
                </a:r>
                <a:r>
                  <a:rPr lang="lt-LT" sz="1600" b="0">
                    <a:effectLst/>
                  </a:rPr>
                  <a:t>laiko </a:t>
                </a:r>
                <a:r>
                  <a:rPr lang="lt-LT" sz="1600" b="0" baseline="0">
                    <a:effectLst/>
                  </a:rPr>
                  <a:t>santykis</a:t>
                </a:r>
                <a:endParaRPr lang="en-US" sz="1600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651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/>
              <a:t>Scenų sudėtingumas (logaritminis)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Results!$B$17</c:f>
              <c:strCache>
                <c:ptCount val="1"/>
                <c:pt idx="0">
                  <c:v>Failas: Sfera32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Results!$S$18:$S$21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0.185</c:v>
                </c:pt>
                <c:pt idx="2">
                  <c:v>0.6</c:v>
                </c:pt>
                <c:pt idx="3">
                  <c:v>2.149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E9-4874-826F-7B3E81AA4E7D}"/>
            </c:ext>
          </c:extLst>
        </c:ser>
        <c:ser>
          <c:idx val="1"/>
          <c:order val="1"/>
          <c:tx>
            <c:strRef>
              <c:f>Results!$B$59</c:f>
              <c:strCache>
                <c:ptCount val="1"/>
                <c:pt idx="0">
                  <c:v>Failas: Kempine32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Results!$S$60:$S$63</c:f>
              <c:numCache>
                <c:formatCode>General</c:formatCode>
                <c:ptCount val="4"/>
                <c:pt idx="0">
                  <c:v>0.53800000000000003</c:v>
                </c:pt>
                <c:pt idx="1">
                  <c:v>1.5349999999999999</c:v>
                </c:pt>
                <c:pt idx="2">
                  <c:v>5.1539999999999999</c:v>
                </c:pt>
                <c:pt idx="3">
                  <c:v>18.688002000000001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E9-4874-826F-7B3E81AA4E7D}"/>
            </c:ext>
          </c:extLst>
        </c:ser>
        <c:ser>
          <c:idx val="2"/>
          <c:order val="2"/>
          <c:tx>
            <c:strRef>
              <c:f>Results!$B$101</c:f>
              <c:strCache>
                <c:ptCount val="1"/>
                <c:pt idx="0">
                  <c:v>Failas: Mandelbulb32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Results!$S$102:$S$105</c:f>
              <c:numCache>
                <c:formatCode>General</c:formatCode>
                <c:ptCount val="4"/>
                <c:pt idx="0">
                  <c:v>1.73</c:v>
                </c:pt>
                <c:pt idx="1">
                  <c:v>4.3419999999999996</c:v>
                </c:pt>
                <c:pt idx="2">
                  <c:v>13.688000000000001</c:v>
                </c:pt>
                <c:pt idx="3">
                  <c:v>42.529998999999997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E9-4874-826F-7B3E81AA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5056"/>
        <c:axId val="156686592"/>
      </c:lineChart>
      <c:catAx>
        <c:axId val="156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686592"/>
        <c:crosses val="autoZero"/>
        <c:auto val="0"/>
        <c:lblAlgn val="ctr"/>
        <c:lblOffset val="100"/>
        <c:tickMarkSkip val="1"/>
        <c:noMultiLvlLbl val="0"/>
      </c:catAx>
      <c:valAx>
        <c:axId val="156686592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/>
              <a:t>Mandelbulb</a:t>
            </a:r>
            <a:r>
              <a:rPr lang="lt-LT" baseline="0"/>
              <a:t> gijų skaičiaus palyginimas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Results!$B$101</c:f>
              <c:strCache>
                <c:ptCount val="1"/>
                <c:pt idx="0">
                  <c:v>Failas: Mandelbulb32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Results!$S$102:$S$105</c:f>
              <c:numCache>
                <c:formatCode>General</c:formatCode>
                <c:ptCount val="4"/>
                <c:pt idx="0">
                  <c:v>1.73</c:v>
                </c:pt>
                <c:pt idx="1">
                  <c:v>4.3419999999999996</c:v>
                </c:pt>
                <c:pt idx="2">
                  <c:v>13.688000000000001</c:v>
                </c:pt>
                <c:pt idx="3">
                  <c:v>42.529998999999997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A-4283-97CB-F780BF38EED7}"/>
            </c:ext>
          </c:extLst>
        </c:ser>
        <c:ser>
          <c:idx val="1"/>
          <c:order val="1"/>
          <c:tx>
            <c:strRef>
              <c:f>Results!$B$106</c:f>
              <c:strCache>
                <c:ptCount val="1"/>
                <c:pt idx="0">
                  <c:v>Failas: Mandelbulb64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Results!$S$107:$S$110</c:f>
              <c:numCache>
                <c:formatCode>General</c:formatCode>
                <c:ptCount val="4"/>
                <c:pt idx="0">
                  <c:v>1.6719999999999999</c:v>
                </c:pt>
                <c:pt idx="1">
                  <c:v>4.3079999999999998</c:v>
                </c:pt>
                <c:pt idx="2">
                  <c:v>13.72</c:v>
                </c:pt>
                <c:pt idx="3">
                  <c:v>43.648997999999999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FA-4283-97CB-F780BF38EED7}"/>
            </c:ext>
          </c:extLst>
        </c:ser>
        <c:ser>
          <c:idx val="2"/>
          <c:order val="2"/>
          <c:tx>
            <c:strRef>
              <c:f>Results!$B$111</c:f>
              <c:strCache>
                <c:ptCount val="1"/>
                <c:pt idx="0">
                  <c:v>Failas: Mandelbulb128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Results!$S$112:$S$115</c:f>
              <c:numCache>
                <c:formatCode>General</c:formatCode>
                <c:ptCount val="4"/>
                <c:pt idx="0">
                  <c:v>1.8009999999999999</c:v>
                </c:pt>
                <c:pt idx="1">
                  <c:v>4.2789999999999999</c:v>
                </c:pt>
                <c:pt idx="2">
                  <c:v>13.179999</c:v>
                </c:pt>
                <c:pt idx="3">
                  <c:v>43.394001000000003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FA-4283-97CB-F780BF38EED7}"/>
            </c:ext>
          </c:extLst>
        </c:ser>
        <c:ser>
          <c:idx val="3"/>
          <c:order val="3"/>
          <c:tx>
            <c:strRef>
              <c:f>Results!$B$116</c:f>
              <c:strCache>
                <c:ptCount val="1"/>
                <c:pt idx="0">
                  <c:v>Failas: Mandelbulb256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Results!$S$117:$S$120</c:f>
              <c:numCache>
                <c:formatCode>General</c:formatCode>
                <c:ptCount val="4"/>
                <c:pt idx="0">
                  <c:v>1.7130000000000001</c:v>
                </c:pt>
                <c:pt idx="1">
                  <c:v>5.1479999999999997</c:v>
                </c:pt>
                <c:pt idx="2">
                  <c:v>15.317</c:v>
                </c:pt>
                <c:pt idx="3">
                  <c:v>49.796000999999997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FA-4283-97CB-F780BF38EED7}"/>
            </c:ext>
          </c:extLst>
        </c:ser>
        <c:ser>
          <c:idx val="4"/>
          <c:order val="4"/>
          <c:tx>
            <c:strRef>
              <c:f>Results!$B$121</c:f>
              <c:strCache>
                <c:ptCount val="1"/>
                <c:pt idx="0">
                  <c:v>Failas: Mandelbulb512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Results!$S$122:$S$125</c:f>
              <c:numCache>
                <c:formatCode>General</c:formatCode>
                <c:ptCount val="4"/>
                <c:pt idx="0">
                  <c:v>2.09</c:v>
                </c:pt>
                <c:pt idx="1">
                  <c:v>6.7889999999999997</c:v>
                </c:pt>
                <c:pt idx="2">
                  <c:v>24.021999000000001</c:v>
                </c:pt>
                <c:pt idx="3">
                  <c:v>63.704998000000003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FA-4283-97CB-F780BF38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6496"/>
        <c:axId val="157148288"/>
      </c:lineChart>
      <c:catAx>
        <c:axId val="15714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148288"/>
        <c:crosses val="autoZero"/>
        <c:auto val="1"/>
        <c:lblAlgn val="ctr"/>
        <c:lblOffset val="100"/>
        <c:noMultiLvlLbl val="0"/>
      </c:catAx>
      <c:valAx>
        <c:axId val="1571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/>
              <a:t>Mandelbulb</a:t>
            </a:r>
            <a:r>
              <a:rPr lang="lt-LT" baseline="0"/>
              <a:t> gijų skaičiaus palyginimas (log.)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Results!$B$101</c:f>
              <c:strCache>
                <c:ptCount val="1"/>
                <c:pt idx="0">
                  <c:v>Failas: Mandelbulb32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Results!$S$102:$S$105</c:f>
              <c:numCache>
                <c:formatCode>General</c:formatCode>
                <c:ptCount val="4"/>
                <c:pt idx="0">
                  <c:v>1.73</c:v>
                </c:pt>
                <c:pt idx="1">
                  <c:v>4.3419999999999996</c:v>
                </c:pt>
                <c:pt idx="2">
                  <c:v>13.688000000000001</c:v>
                </c:pt>
                <c:pt idx="3">
                  <c:v>42.529998999999997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41-487F-9B40-B9027E310077}"/>
            </c:ext>
          </c:extLst>
        </c:ser>
        <c:ser>
          <c:idx val="1"/>
          <c:order val="1"/>
          <c:tx>
            <c:strRef>
              <c:f>Results!$B$106</c:f>
              <c:strCache>
                <c:ptCount val="1"/>
                <c:pt idx="0">
                  <c:v>Failas: Mandelbulb64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Results!$S$107:$S$110</c:f>
              <c:numCache>
                <c:formatCode>General</c:formatCode>
                <c:ptCount val="4"/>
                <c:pt idx="0">
                  <c:v>1.6719999999999999</c:v>
                </c:pt>
                <c:pt idx="1">
                  <c:v>4.3079999999999998</c:v>
                </c:pt>
                <c:pt idx="2">
                  <c:v>13.72</c:v>
                </c:pt>
                <c:pt idx="3">
                  <c:v>43.648997999999999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41-487F-9B40-B9027E310077}"/>
            </c:ext>
          </c:extLst>
        </c:ser>
        <c:ser>
          <c:idx val="2"/>
          <c:order val="2"/>
          <c:tx>
            <c:strRef>
              <c:f>Results!$B$111</c:f>
              <c:strCache>
                <c:ptCount val="1"/>
                <c:pt idx="0">
                  <c:v>Failas: Mandelbulb128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Results!$S$112:$S$115</c:f>
              <c:numCache>
                <c:formatCode>General</c:formatCode>
                <c:ptCount val="4"/>
                <c:pt idx="0">
                  <c:v>1.8009999999999999</c:v>
                </c:pt>
                <c:pt idx="1">
                  <c:v>4.2789999999999999</c:v>
                </c:pt>
                <c:pt idx="2">
                  <c:v>13.179999</c:v>
                </c:pt>
                <c:pt idx="3">
                  <c:v>43.394001000000003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41-487F-9B40-B9027E310077}"/>
            </c:ext>
          </c:extLst>
        </c:ser>
        <c:ser>
          <c:idx val="3"/>
          <c:order val="3"/>
          <c:tx>
            <c:strRef>
              <c:f>Results!$B$116</c:f>
              <c:strCache>
                <c:ptCount val="1"/>
                <c:pt idx="0">
                  <c:v>Failas: Mandelbulb256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Results!$S$117:$S$120</c:f>
              <c:numCache>
                <c:formatCode>General</c:formatCode>
                <c:ptCount val="4"/>
                <c:pt idx="0">
                  <c:v>1.7130000000000001</c:v>
                </c:pt>
                <c:pt idx="1">
                  <c:v>5.1479999999999997</c:v>
                </c:pt>
                <c:pt idx="2">
                  <c:v>15.317</c:v>
                </c:pt>
                <c:pt idx="3">
                  <c:v>49.796000999999997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41-487F-9B40-B9027E310077}"/>
            </c:ext>
          </c:extLst>
        </c:ser>
        <c:ser>
          <c:idx val="4"/>
          <c:order val="4"/>
          <c:tx>
            <c:strRef>
              <c:f>Results!$B$121</c:f>
              <c:strCache>
                <c:ptCount val="1"/>
                <c:pt idx="0">
                  <c:v>Failas: Mandelbulb512</c:v>
                </c:pt>
              </c:strCache>
            </c:strRef>
          </c:tx>
          <c:marker>
            <c:symbol val="none"/>
          </c:marker>
          <c:cat>
            <c:strRef>
              <c:f>Results!$A$18:$A$21</c:f>
              <c:strCache>
                <c:ptCount val="4"/>
                <c:pt idx="0">
                  <c:v>256x256 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Results!$S$122:$S$125</c:f>
              <c:numCache>
                <c:formatCode>General</c:formatCode>
                <c:ptCount val="4"/>
                <c:pt idx="0">
                  <c:v>2.09</c:v>
                </c:pt>
                <c:pt idx="1">
                  <c:v>6.7889999999999997</c:v>
                </c:pt>
                <c:pt idx="2">
                  <c:v>24.021999000000001</c:v>
                </c:pt>
                <c:pt idx="3">
                  <c:v>63.704998000000003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41-487F-9B40-B9027E31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22080"/>
        <c:axId val="166236160"/>
      </c:lineChart>
      <c:catAx>
        <c:axId val="1662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236160"/>
        <c:crosses val="autoZero"/>
        <c:auto val="1"/>
        <c:lblAlgn val="ctr"/>
        <c:lblOffset val="100"/>
        <c:noMultiLvlLbl val="0"/>
      </c:catAx>
      <c:valAx>
        <c:axId val="166236160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2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Sferos scenos </a:t>
            </a:r>
            <a:r>
              <a:rPr lang="lt-LT"/>
              <a:t>spartinimas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Sfera1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Results!$W$4:$W$6</c:f>
              <c:numCache>
                <c:formatCode>0.00%</c:formatCode>
                <c:ptCount val="3"/>
                <c:pt idx="0">
                  <c:v>1.7428350116187596E-3</c:v>
                </c:pt>
                <c:pt idx="1">
                  <c:v>0.23758482056256069</c:v>
                </c:pt>
                <c:pt idx="2">
                  <c:v>7.5901718980871502E-2</c:v>
                </c:pt>
              </c:numCache>
            </c:numRef>
          </c:val>
        </c:ser>
        <c:ser>
          <c:idx val="2"/>
          <c:order val="1"/>
          <c:tx>
            <c:strRef>
              <c:f>Results!$Q$7</c:f>
              <c:strCache>
                <c:ptCount val="1"/>
                <c:pt idx="0">
                  <c:v>Sfera4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Results!$W$9:$W$11</c:f>
              <c:numCache>
                <c:formatCode>0.00%</c:formatCode>
                <c:ptCount val="3"/>
                <c:pt idx="0">
                  <c:v>0.23575949367088611</c:v>
                </c:pt>
                <c:pt idx="1">
                  <c:v>6.3405797101449224E-2</c:v>
                </c:pt>
                <c:pt idx="2">
                  <c:v>-2.4178640508427662E-3</c:v>
                </c:pt>
              </c:numCache>
            </c:numRef>
          </c:val>
        </c:ser>
        <c:ser>
          <c:idx val="3"/>
          <c:order val="2"/>
          <c:tx>
            <c:strRef>
              <c:f>Results!$Q$12</c:f>
              <c:strCache>
                <c:ptCount val="1"/>
                <c:pt idx="0">
                  <c:v>Sfera16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Results!$W$14:$W$16</c:f>
              <c:numCache>
                <c:formatCode>0.00%</c:formatCode>
                <c:ptCount val="3"/>
                <c:pt idx="0">
                  <c:v>0.42021276595744672</c:v>
                </c:pt>
                <c:pt idx="1">
                  <c:v>0.18883792048929671</c:v>
                </c:pt>
                <c:pt idx="2">
                  <c:v>8.341187558906682E-2</c:v>
                </c:pt>
              </c:numCache>
            </c:numRef>
          </c:val>
        </c:ser>
        <c:ser>
          <c:idx val="4"/>
          <c:order val="3"/>
          <c:tx>
            <c:strRef>
              <c:f>Results!$Q$17</c:f>
              <c:strCache>
                <c:ptCount val="1"/>
                <c:pt idx="0">
                  <c:v>Sfera32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Results!$W$19:$W$21</c:f>
              <c:numCache>
                <c:formatCode>0.00%</c:formatCode>
                <c:ptCount val="3"/>
                <c:pt idx="0">
                  <c:v>0.45588235294117652</c:v>
                </c:pt>
                <c:pt idx="1">
                  <c:v>0.18918918918918926</c:v>
                </c:pt>
                <c:pt idx="2">
                  <c:v>0.10458333333333325</c:v>
                </c:pt>
              </c:numCache>
            </c:numRef>
          </c:val>
        </c:ser>
        <c:ser>
          <c:idx val="5"/>
          <c:order val="4"/>
          <c:tx>
            <c:strRef>
              <c:f>Results!$Q$22</c:f>
              <c:strCache>
                <c:ptCount val="1"/>
                <c:pt idx="0">
                  <c:v>Sfera64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Results!$W$24:$W$26</c:f>
              <c:numCache>
                <c:formatCode>0.00%</c:formatCode>
                <c:ptCount val="3"/>
                <c:pt idx="0">
                  <c:v>0.64661654135338353</c:v>
                </c:pt>
                <c:pt idx="1">
                  <c:v>0.15159574468085102</c:v>
                </c:pt>
                <c:pt idx="2">
                  <c:v>0.14811912225705337</c:v>
                </c:pt>
              </c:numCache>
            </c:numRef>
          </c:val>
        </c:ser>
        <c:ser>
          <c:idx val="6"/>
          <c:order val="5"/>
          <c:tx>
            <c:strRef>
              <c:f>Results!$Q$27</c:f>
              <c:strCache>
                <c:ptCount val="1"/>
                <c:pt idx="0">
                  <c:v>Sfera128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Results!$W$29:$W$31</c:f>
              <c:numCache>
                <c:formatCode>0.00%</c:formatCode>
                <c:ptCount val="3"/>
                <c:pt idx="0">
                  <c:v>0.54878048780487809</c:v>
                </c:pt>
                <c:pt idx="1">
                  <c:v>0.28040540540540537</c:v>
                </c:pt>
                <c:pt idx="2">
                  <c:v>0.15336463223787167</c:v>
                </c:pt>
              </c:numCache>
            </c:numRef>
          </c:val>
        </c:ser>
        <c:ser>
          <c:idx val="7"/>
          <c:order val="6"/>
          <c:tx>
            <c:strRef>
              <c:f>Results!$Q$32</c:f>
              <c:strCache>
                <c:ptCount val="1"/>
                <c:pt idx="0">
                  <c:v>Sfera256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Results!$W$34:$W$36</c:f>
              <c:numCache>
                <c:formatCode>0.00%</c:formatCode>
                <c:ptCount val="3"/>
                <c:pt idx="0">
                  <c:v>0.59330985915492951</c:v>
                </c:pt>
                <c:pt idx="1">
                  <c:v>0.20887445887445888</c:v>
                </c:pt>
                <c:pt idx="2">
                  <c:v>0.16757865937072491</c:v>
                </c:pt>
              </c:numCache>
            </c:numRef>
          </c:val>
        </c:ser>
        <c:ser>
          <c:idx val="8"/>
          <c:order val="7"/>
          <c:tx>
            <c:strRef>
              <c:f>Results!$Q$37</c:f>
              <c:strCache>
                <c:ptCount val="1"/>
                <c:pt idx="0">
                  <c:v>Sfera512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Results!$W$39:$W$41</c:f>
              <c:numCache>
                <c:formatCode>0.00%</c:formatCode>
                <c:ptCount val="3"/>
                <c:pt idx="0">
                  <c:v>0.48461538461538456</c:v>
                </c:pt>
                <c:pt idx="1">
                  <c:v>1.8656716417910779E-3</c:v>
                </c:pt>
                <c:pt idx="2">
                  <c:v>0.24158878504672898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22528"/>
        <c:axId val="166032512"/>
      </c:barChart>
      <c:catAx>
        <c:axId val="1660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32512"/>
        <c:crosses val="autoZero"/>
        <c:auto val="1"/>
        <c:lblAlgn val="ctr"/>
        <c:lblOffset val="100"/>
        <c:noMultiLvlLbl val="0"/>
      </c:catAx>
      <c:valAx>
        <c:axId val="166032512"/>
        <c:scaling>
          <c:orientation val="minMax"/>
          <c:max val="0.70000000000000007"/>
        </c:scaling>
        <c:delete val="0"/>
        <c:axPos val="l"/>
        <c:majorGridlines/>
        <c:numFmt formatCode="0.00%" sourceLinked="1"/>
        <c:majorTickMark val="cross"/>
        <c:minorTickMark val="cross"/>
        <c:tickLblPos val="nextTo"/>
        <c:crossAx val="166022528"/>
        <c:crosses val="autoZero"/>
        <c:crossBetween val="between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Mengerio</a:t>
            </a:r>
            <a:r>
              <a:rPr lang="en-US" baseline="0"/>
              <a:t> kempin</a:t>
            </a:r>
            <a:r>
              <a:rPr lang="lt-LT" baseline="0"/>
              <a:t>ės</a:t>
            </a:r>
            <a:r>
              <a:rPr lang="en-US"/>
              <a:t> scenos </a:t>
            </a:r>
            <a:r>
              <a:rPr lang="lt-LT" sz="1800" b="1" i="0" u="none" strike="noStrike" baseline="0">
                <a:effectLst/>
              </a:rPr>
              <a:t>spartinimas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Results!$Q$43</c:f>
              <c:strCache>
                <c:ptCount val="1"/>
                <c:pt idx="0">
                  <c:v>Kempine1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Results!$W$46:$W$48</c:f>
              <c:numCache>
                <c:formatCode>0.00%</c:formatCode>
                <c:ptCount val="3"/>
                <c:pt idx="0">
                  <c:v>6.4055236532676973E-2</c:v>
                </c:pt>
                <c:pt idx="1">
                  <c:v>4.3550471112409617E-2</c:v>
                </c:pt>
                <c:pt idx="2">
                  <c:v>2.9601542427249772E-2</c:v>
                </c:pt>
              </c:numCache>
            </c:numRef>
          </c:val>
        </c:ser>
        <c:ser>
          <c:idx val="2"/>
          <c:order val="1"/>
          <c:tx>
            <c:strRef>
              <c:f>Results!$Q$49</c:f>
              <c:strCache>
                <c:ptCount val="1"/>
                <c:pt idx="0">
                  <c:v>Kempine4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Results!$W$51:$W$53</c:f>
              <c:numCache>
                <c:formatCode>0.00%</c:formatCode>
                <c:ptCount val="3"/>
                <c:pt idx="0">
                  <c:v>0.14781947261663286</c:v>
                </c:pt>
                <c:pt idx="1">
                  <c:v>0.29100959535852422</c:v>
                </c:pt>
                <c:pt idx="2">
                  <c:v>4.5025422450588493E-2</c:v>
                </c:pt>
              </c:numCache>
            </c:numRef>
          </c:val>
        </c:ser>
        <c:ser>
          <c:idx val="3"/>
          <c:order val="2"/>
          <c:tx>
            <c:strRef>
              <c:f>Results!$Q$54</c:f>
              <c:strCache>
                <c:ptCount val="1"/>
                <c:pt idx="0">
                  <c:v>Kempine16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Results!$W$56:$W$58</c:f>
              <c:numCache>
                <c:formatCode>0.00%</c:formatCode>
                <c:ptCount val="3"/>
                <c:pt idx="0">
                  <c:v>0.2031645569620254</c:v>
                </c:pt>
                <c:pt idx="1">
                  <c:v>0.1142772041302621</c:v>
                </c:pt>
                <c:pt idx="2">
                  <c:v>7.0003334827934083E-2</c:v>
                </c:pt>
              </c:numCache>
            </c:numRef>
          </c:val>
        </c:ser>
        <c:ser>
          <c:idx val="4"/>
          <c:order val="3"/>
          <c:tx>
            <c:strRef>
              <c:f>Results!$Q$59</c:f>
              <c:strCache>
                <c:ptCount val="1"/>
                <c:pt idx="0">
                  <c:v>Kempine32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Results!$W$61:$W$63</c:f>
              <c:numCache>
                <c:formatCode>0.00%</c:formatCode>
                <c:ptCount val="3"/>
                <c:pt idx="0">
                  <c:v>0.28671003717472132</c:v>
                </c:pt>
                <c:pt idx="1">
                  <c:v>0.16058631921824096</c:v>
                </c:pt>
                <c:pt idx="2">
                  <c:v>9.3519499417927809E-2</c:v>
                </c:pt>
              </c:numCache>
            </c:numRef>
          </c:val>
        </c:ser>
        <c:ser>
          <c:idx val="5"/>
          <c:order val="4"/>
          <c:tx>
            <c:strRef>
              <c:f>Results!$Q$64</c:f>
              <c:strCache>
                <c:ptCount val="1"/>
                <c:pt idx="0">
                  <c:v>Kempine64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Results!$W$66:$W$68</c:f>
              <c:numCache>
                <c:formatCode>0.00%</c:formatCode>
                <c:ptCount val="3"/>
                <c:pt idx="0">
                  <c:v>0.20885416666666667</c:v>
                </c:pt>
                <c:pt idx="1">
                  <c:v>0.13890717577353517</c:v>
                </c:pt>
                <c:pt idx="2">
                  <c:v>9.5709145642201898E-2</c:v>
                </c:pt>
              </c:numCache>
            </c:numRef>
          </c:val>
        </c:ser>
        <c:ser>
          <c:idx val="6"/>
          <c:order val="5"/>
          <c:tx>
            <c:strRef>
              <c:f>Results!$Q$69</c:f>
              <c:strCache>
                <c:ptCount val="1"/>
                <c:pt idx="0">
                  <c:v>Kempine128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Results!$W$71:$W$73</c:f>
              <c:numCache>
                <c:formatCode>0.00%</c:formatCode>
                <c:ptCount val="3"/>
                <c:pt idx="0">
                  <c:v>0.15421853388658358</c:v>
                </c:pt>
                <c:pt idx="1">
                  <c:v>0.24253883892068695</c:v>
                </c:pt>
                <c:pt idx="2">
                  <c:v>0.36175954661988929</c:v>
                </c:pt>
              </c:numCache>
            </c:numRef>
          </c:val>
        </c:ser>
        <c:ser>
          <c:idx val="7"/>
          <c:order val="6"/>
          <c:tx>
            <c:strRef>
              <c:f>Results!$Q$74</c:f>
              <c:strCache>
                <c:ptCount val="1"/>
                <c:pt idx="0">
                  <c:v>Kempine256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Results!$W$76:$W$78</c:f>
              <c:numCache>
                <c:formatCode>0.00%</c:formatCode>
                <c:ptCount val="3"/>
                <c:pt idx="0">
                  <c:v>0.184419014084507</c:v>
                </c:pt>
                <c:pt idx="1">
                  <c:v>0.1875337290879654</c:v>
                </c:pt>
                <c:pt idx="2">
                  <c:v>0.12807206908003987</c:v>
                </c:pt>
              </c:numCache>
            </c:numRef>
          </c:val>
        </c:ser>
        <c:ser>
          <c:idx val="8"/>
          <c:order val="7"/>
          <c:tx>
            <c:strRef>
              <c:f>Results!$Q$79</c:f>
              <c:strCache>
                <c:ptCount val="1"/>
                <c:pt idx="0">
                  <c:v>Kempine512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Results!$W$81:$W$83</c:f>
              <c:numCache>
                <c:formatCode>0.00%</c:formatCode>
                <c:ptCount val="3"/>
                <c:pt idx="0">
                  <c:v>0.14279801324503305</c:v>
                </c:pt>
                <c:pt idx="1">
                  <c:v>0.12252535007242882</c:v>
                </c:pt>
                <c:pt idx="2">
                  <c:v>9.7331132205255244E-2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53216"/>
        <c:axId val="166155008"/>
      </c:barChart>
      <c:catAx>
        <c:axId val="1661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55008"/>
        <c:crosses val="autoZero"/>
        <c:auto val="1"/>
        <c:lblAlgn val="ctr"/>
        <c:lblOffset val="100"/>
        <c:noMultiLvlLbl val="0"/>
      </c:catAx>
      <c:valAx>
        <c:axId val="166155008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cross"/>
        <c:tickLblPos val="nextTo"/>
        <c:crossAx val="166153216"/>
        <c:crosses val="autoZero"/>
        <c:crossBetween val="between"/>
        <c:majorUnit val="0.1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Mandelbulb scenos </a:t>
            </a:r>
            <a:r>
              <a:rPr lang="lt-LT" sz="1800" b="1" i="0" u="none" strike="noStrike" baseline="0">
                <a:effectLst/>
              </a:rPr>
              <a:t>spartinimas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Results!$Q$85</c:f>
              <c:strCache>
                <c:ptCount val="1"/>
                <c:pt idx="0">
                  <c:v>Mandelbulb1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Results!$W$88:$W$90</c:f>
              <c:numCache>
                <c:formatCode>0.00%</c:formatCode>
                <c:ptCount val="3"/>
                <c:pt idx="0">
                  <c:v>0.28646208879237345</c:v>
                </c:pt>
                <c:pt idx="1">
                  <c:v>2.2531604034000119E-2</c:v>
                </c:pt>
                <c:pt idx="2">
                  <c:v>2.6385293858096182E-2</c:v>
                </c:pt>
              </c:numCache>
            </c:numRef>
          </c:val>
        </c:ser>
        <c:ser>
          <c:idx val="2"/>
          <c:order val="1"/>
          <c:tx>
            <c:strRef>
              <c:f>Results!$Q$91</c:f>
              <c:strCache>
                <c:ptCount val="1"/>
                <c:pt idx="0">
                  <c:v>Mandelbulb4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Results!$W$93:$W$95</c:f>
              <c:numCache>
                <c:formatCode>0.00%</c:formatCode>
                <c:ptCount val="3"/>
                <c:pt idx="0">
                  <c:v>7.513593608340885E-2</c:v>
                </c:pt>
                <c:pt idx="1">
                  <c:v>0.13592088065672836</c:v>
                </c:pt>
                <c:pt idx="2">
                  <c:v>0.1072694347631894</c:v>
                </c:pt>
              </c:numCache>
            </c:numRef>
          </c:val>
        </c:ser>
        <c:ser>
          <c:idx val="3"/>
          <c:order val="2"/>
          <c:tx>
            <c:strRef>
              <c:f>Results!$Q$96</c:f>
              <c:strCache>
                <c:ptCount val="1"/>
                <c:pt idx="0">
                  <c:v>Mandelbulb16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Results!$W$98:$W$100</c:f>
              <c:numCache>
                <c:formatCode>0.00%</c:formatCode>
                <c:ptCount val="3"/>
                <c:pt idx="0">
                  <c:v>0.293889648882809</c:v>
                </c:pt>
                <c:pt idx="1">
                  <c:v>0.18550209880529545</c:v>
                </c:pt>
                <c:pt idx="2">
                  <c:v>0.14194746035678896</c:v>
                </c:pt>
              </c:numCache>
            </c:numRef>
          </c:val>
        </c:ser>
        <c:ser>
          <c:idx val="4"/>
          <c:order val="3"/>
          <c:tx>
            <c:strRef>
              <c:f>Results!$Q$101</c:f>
              <c:strCache>
                <c:ptCount val="1"/>
                <c:pt idx="0">
                  <c:v>Mandelbulb32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Results!$W$103:$W$105</c:f>
              <c:numCache>
                <c:formatCode>0.00%</c:formatCode>
                <c:ptCount val="3"/>
                <c:pt idx="0">
                  <c:v>0.37254335260115612</c:v>
                </c:pt>
                <c:pt idx="1">
                  <c:v>0.21188392445877469</c:v>
                </c:pt>
                <c:pt idx="2">
                  <c:v>0.22322474064874354</c:v>
                </c:pt>
              </c:numCache>
            </c:numRef>
          </c:val>
        </c:ser>
        <c:ser>
          <c:idx val="5"/>
          <c:order val="4"/>
          <c:tx>
            <c:strRef>
              <c:f>Results!$Q$106</c:f>
              <c:strCache>
                <c:ptCount val="1"/>
                <c:pt idx="0">
                  <c:v>Mandelbulb64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Results!$W$108:$W$110</c:f>
              <c:numCache>
                <c:formatCode>0.00%</c:formatCode>
                <c:ptCount val="3"/>
                <c:pt idx="0">
                  <c:v>0.35586124401913877</c:v>
                </c:pt>
                <c:pt idx="1">
                  <c:v>0.20380687093779004</c:v>
                </c:pt>
                <c:pt idx="2">
                  <c:v>0.20464653790087473</c:v>
                </c:pt>
              </c:numCache>
            </c:numRef>
          </c:val>
        </c:ser>
        <c:ser>
          <c:idx val="6"/>
          <c:order val="5"/>
          <c:tx>
            <c:strRef>
              <c:f>Results!$Q$111</c:f>
              <c:strCache>
                <c:ptCount val="1"/>
                <c:pt idx="0">
                  <c:v>Mandelbulb128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Results!$W$113:$W$115</c:f>
              <c:numCache>
                <c:formatCode>0.00%</c:formatCode>
                <c:ptCount val="3"/>
                <c:pt idx="0">
                  <c:v>0.4060244308717379</c:v>
                </c:pt>
                <c:pt idx="1">
                  <c:v>0.22996032951624212</c:v>
                </c:pt>
                <c:pt idx="2">
                  <c:v>0.17689673193450162</c:v>
                </c:pt>
              </c:numCache>
            </c:numRef>
          </c:val>
        </c:ser>
        <c:ser>
          <c:idx val="7"/>
          <c:order val="6"/>
          <c:tx>
            <c:strRef>
              <c:f>Results!$Q$116</c:f>
              <c:strCache>
                <c:ptCount val="1"/>
                <c:pt idx="0">
                  <c:v>Mandelbulb256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Results!$W$118:$W$120</c:f>
              <c:numCache>
                <c:formatCode>0.00%</c:formatCode>
                <c:ptCount val="3"/>
                <c:pt idx="0">
                  <c:v>0.24868651488616467</c:v>
                </c:pt>
                <c:pt idx="1">
                  <c:v>0.2561674436674436</c:v>
                </c:pt>
                <c:pt idx="2">
                  <c:v>0.18724291636743495</c:v>
                </c:pt>
              </c:numCache>
            </c:numRef>
          </c:val>
        </c:ser>
        <c:ser>
          <c:idx val="8"/>
          <c:order val="7"/>
          <c:tx>
            <c:strRef>
              <c:f>Results!$Q$121</c:f>
              <c:strCache>
                <c:ptCount val="1"/>
                <c:pt idx="0">
                  <c:v>Mandelbulb512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Results!$Y$4:$Y$6</c:f>
              <c:strCache>
                <c:ptCount val="3"/>
                <c:pt idx="0">
                  <c:v>256-&gt;512</c:v>
                </c:pt>
                <c:pt idx="1">
                  <c:v>512-&gt;1024</c:v>
                </c:pt>
                <c:pt idx="2">
                  <c:v>1024-&gt;2048</c:v>
                </c:pt>
              </c:strCache>
            </c:strRef>
          </c:cat>
          <c:val>
            <c:numRef>
              <c:f>Results!$W$123:$W$125</c:f>
              <c:numCache>
                <c:formatCode>0.00%</c:formatCode>
                <c:ptCount val="3"/>
                <c:pt idx="0">
                  <c:v>0.18791866028708137</c:v>
                </c:pt>
                <c:pt idx="1">
                  <c:v>0.11540731330092791</c:v>
                </c:pt>
                <c:pt idx="2">
                  <c:v>0.33701398039355512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95968"/>
        <c:axId val="166197504"/>
      </c:barChart>
      <c:catAx>
        <c:axId val="1661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97504"/>
        <c:crosses val="autoZero"/>
        <c:auto val="1"/>
        <c:lblAlgn val="ctr"/>
        <c:lblOffset val="100"/>
        <c:noMultiLvlLbl val="0"/>
      </c:catAx>
      <c:valAx>
        <c:axId val="166197504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cross"/>
        <c:tickLblPos val="nextTo"/>
        <c:crossAx val="166195968"/>
        <c:crosses val="autoZero"/>
        <c:crossBetween val="between"/>
        <c:majorUnit val="0.1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256-&gt;512 Scenu </a:t>
            </a:r>
            <a:r>
              <a:rPr lang="lt-LT" sz="1800" b="1" i="0" u="none" strike="noStrike" baseline="0">
                <a:effectLst/>
              </a:rPr>
              <a:t>spartinimo </a:t>
            </a:r>
            <a:r>
              <a:rPr lang="en-US" baseline="0"/>
              <a:t>palyginimas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Results!$Z$4</c:f>
              <c:strCache>
                <c:ptCount val="1"/>
                <c:pt idx="0">
                  <c:v>Sfera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(Results!$W$4,Results!$W$9,Results!$W$14,Results!$W$19,Results!$W$24,Results!$W$29,Results!$W$34,Results!$W$39)</c:f>
              <c:numCache>
                <c:formatCode>0.00%</c:formatCode>
                <c:ptCount val="8"/>
                <c:pt idx="0">
                  <c:v>1.7428350116187596E-3</c:v>
                </c:pt>
                <c:pt idx="1">
                  <c:v>0.23575949367088611</c:v>
                </c:pt>
                <c:pt idx="2">
                  <c:v>0.42021276595744672</c:v>
                </c:pt>
                <c:pt idx="3">
                  <c:v>0.45588235294117652</c:v>
                </c:pt>
                <c:pt idx="4">
                  <c:v>0.64661654135338353</c:v>
                </c:pt>
                <c:pt idx="5">
                  <c:v>0.54878048780487809</c:v>
                </c:pt>
                <c:pt idx="6">
                  <c:v>0.59330985915492951</c:v>
                </c:pt>
                <c:pt idx="7">
                  <c:v>0.48461538461538456</c:v>
                </c:pt>
              </c:numCache>
            </c:numRef>
          </c:val>
        </c:ser>
        <c:ser>
          <c:idx val="1"/>
          <c:order val="1"/>
          <c:tx>
            <c:strRef>
              <c:f>Results!$AA$4</c:f>
              <c:strCache>
                <c:ptCount val="1"/>
                <c:pt idx="0">
                  <c:v>Kempinė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(Results!$W$46,Results!$W$51,Results!$W$56,Results!$W$61,Results!$W$66,Results!$W$71,Results!$W$76,Results!$W$81)</c:f>
              <c:numCache>
                <c:formatCode>0.00%</c:formatCode>
                <c:ptCount val="8"/>
                <c:pt idx="0">
                  <c:v>6.4055236532676973E-2</c:v>
                </c:pt>
                <c:pt idx="1">
                  <c:v>0.14781947261663286</c:v>
                </c:pt>
                <c:pt idx="2">
                  <c:v>0.2031645569620254</c:v>
                </c:pt>
                <c:pt idx="3">
                  <c:v>0.28671003717472132</c:v>
                </c:pt>
                <c:pt idx="4">
                  <c:v>0.20885416666666667</c:v>
                </c:pt>
                <c:pt idx="5">
                  <c:v>0.15421853388658358</c:v>
                </c:pt>
                <c:pt idx="6">
                  <c:v>0.184419014084507</c:v>
                </c:pt>
                <c:pt idx="7">
                  <c:v>0.14279801324503305</c:v>
                </c:pt>
              </c:numCache>
            </c:numRef>
          </c:val>
        </c:ser>
        <c:ser>
          <c:idx val="2"/>
          <c:order val="2"/>
          <c:tx>
            <c:strRef>
              <c:f>Results!$AB$4</c:f>
              <c:strCache>
                <c:ptCount val="1"/>
                <c:pt idx="0">
                  <c:v>Mandelbulb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(Results!$W$88,Results!$W$93,Results!$W$98,Results!$W$103,Results!$W$108,Results!$W$113,Results!$W$118,Results!$W$123)</c:f>
              <c:numCache>
                <c:formatCode>0.00%</c:formatCode>
                <c:ptCount val="8"/>
                <c:pt idx="0">
                  <c:v>0.28646208879237345</c:v>
                </c:pt>
                <c:pt idx="1">
                  <c:v>7.513593608340885E-2</c:v>
                </c:pt>
                <c:pt idx="2">
                  <c:v>0.293889648882809</c:v>
                </c:pt>
                <c:pt idx="3">
                  <c:v>0.37254335260115612</c:v>
                </c:pt>
                <c:pt idx="4">
                  <c:v>0.35586124401913877</c:v>
                </c:pt>
                <c:pt idx="5">
                  <c:v>0.4060244308717379</c:v>
                </c:pt>
                <c:pt idx="6">
                  <c:v>0.24868651488616467</c:v>
                </c:pt>
                <c:pt idx="7">
                  <c:v>0.18791866028708137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67296"/>
        <c:axId val="166569088"/>
      </c:barChart>
      <c:catAx>
        <c:axId val="1665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69088"/>
        <c:crosses val="autoZero"/>
        <c:auto val="1"/>
        <c:lblAlgn val="ctr"/>
        <c:lblOffset val="100"/>
        <c:noMultiLvlLbl val="0"/>
      </c:catAx>
      <c:valAx>
        <c:axId val="1665690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6567296"/>
        <c:crosses val="autoZero"/>
        <c:crossBetween val="between"/>
        <c:majorUnit val="0.1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512-&gt;1024 Scenu </a:t>
            </a:r>
            <a:r>
              <a:rPr lang="lt-LT" sz="1800" b="1" i="0" u="none" strike="noStrike" baseline="0">
                <a:effectLst/>
              </a:rPr>
              <a:t>spartinimo </a:t>
            </a:r>
            <a:r>
              <a:rPr lang="en-US" baseline="0"/>
              <a:t>palyginimas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Results!$Z$4</c:f>
              <c:strCache>
                <c:ptCount val="1"/>
                <c:pt idx="0">
                  <c:v>Sfera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(Results!$W$5,Results!$W$10,Results!$W$15,Results!$W$20,Results!$W$25,Results!$W$30,Results!$W$35,Results!$W$40)</c:f>
              <c:numCache>
                <c:formatCode>0.00%</c:formatCode>
                <c:ptCount val="8"/>
                <c:pt idx="0">
                  <c:v>0.23758482056256069</c:v>
                </c:pt>
                <c:pt idx="1">
                  <c:v>6.3405797101449224E-2</c:v>
                </c:pt>
                <c:pt idx="2">
                  <c:v>0.18883792048929671</c:v>
                </c:pt>
                <c:pt idx="3">
                  <c:v>0.18918918918918926</c:v>
                </c:pt>
                <c:pt idx="4">
                  <c:v>0.15159574468085102</c:v>
                </c:pt>
                <c:pt idx="5">
                  <c:v>0.28040540540540537</c:v>
                </c:pt>
                <c:pt idx="6">
                  <c:v>0.20887445887445888</c:v>
                </c:pt>
                <c:pt idx="7">
                  <c:v>1.8656716417910779E-3</c:v>
                </c:pt>
              </c:numCache>
            </c:numRef>
          </c:val>
        </c:ser>
        <c:ser>
          <c:idx val="1"/>
          <c:order val="1"/>
          <c:tx>
            <c:strRef>
              <c:f>Results!$AA$4</c:f>
              <c:strCache>
                <c:ptCount val="1"/>
                <c:pt idx="0">
                  <c:v>Kempinė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(Results!$W$47,Results!$W$52,Results!$W$57,Results!$W$62,Results!$W$67,Results!$W$72,Results!$W$77,Results!$W$82)</c:f>
              <c:numCache>
                <c:formatCode>0.00%</c:formatCode>
                <c:ptCount val="8"/>
                <c:pt idx="0">
                  <c:v>4.3550471112409617E-2</c:v>
                </c:pt>
                <c:pt idx="1">
                  <c:v>0.29100959535852422</c:v>
                </c:pt>
                <c:pt idx="2">
                  <c:v>0.1142772041302621</c:v>
                </c:pt>
                <c:pt idx="3">
                  <c:v>0.16058631921824096</c:v>
                </c:pt>
                <c:pt idx="4">
                  <c:v>0.13890717577353517</c:v>
                </c:pt>
                <c:pt idx="5">
                  <c:v>0.24253883892068695</c:v>
                </c:pt>
                <c:pt idx="6">
                  <c:v>0.1875337290879654</c:v>
                </c:pt>
                <c:pt idx="7">
                  <c:v>0.12252535007242882</c:v>
                </c:pt>
              </c:numCache>
            </c:numRef>
          </c:val>
        </c:ser>
        <c:ser>
          <c:idx val="2"/>
          <c:order val="2"/>
          <c:tx>
            <c:strRef>
              <c:f>Results!$AB$4</c:f>
              <c:strCache>
                <c:ptCount val="1"/>
                <c:pt idx="0">
                  <c:v>Mandelbulb</c:v>
                </c:pt>
              </c:strCache>
            </c:strRef>
          </c:tx>
          <c:invertIfNegative val="0"/>
          <c:cat>
            <c:numRef>
              <c:f>Results!$Y$2:$AF$2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(Results!$W$89,Results!$W$94,Results!$W$99,Results!$W$104,Results!$W$109,Results!$W$114,Results!$W$119,Results!$W$124)</c:f>
              <c:numCache>
                <c:formatCode>0.00%</c:formatCode>
                <c:ptCount val="8"/>
                <c:pt idx="0">
                  <c:v>2.2531604034000119E-2</c:v>
                </c:pt>
                <c:pt idx="1">
                  <c:v>0.13592088065672836</c:v>
                </c:pt>
                <c:pt idx="2">
                  <c:v>0.18550209880529545</c:v>
                </c:pt>
                <c:pt idx="3">
                  <c:v>0.21188392445877469</c:v>
                </c:pt>
                <c:pt idx="4">
                  <c:v>0.20380687093779004</c:v>
                </c:pt>
                <c:pt idx="5">
                  <c:v>0.22996032951624212</c:v>
                </c:pt>
                <c:pt idx="6">
                  <c:v>0.2561674436674436</c:v>
                </c:pt>
                <c:pt idx="7">
                  <c:v>0.11540731330092791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9296"/>
        <c:axId val="166605184"/>
      </c:barChart>
      <c:catAx>
        <c:axId val="1665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05184"/>
        <c:crosses val="autoZero"/>
        <c:auto val="1"/>
        <c:lblAlgn val="ctr"/>
        <c:lblOffset val="100"/>
        <c:noMultiLvlLbl val="0"/>
      </c:catAx>
      <c:valAx>
        <c:axId val="166605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6599296"/>
        <c:crosses val="autoZero"/>
        <c:crossBetween val="between"/>
        <c:majorUnit val="0.1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314325</xdr:colOff>
      <xdr:row>6</xdr:row>
      <xdr:rowOff>85725</xdr:rowOff>
    </xdr:from>
    <xdr:to>
      <xdr:col>40</xdr:col>
      <xdr:colOff>375708</xdr:colOff>
      <xdr:row>27</xdr:row>
      <xdr:rowOff>73269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197828</xdr:colOff>
      <xdr:row>3</xdr:row>
      <xdr:rowOff>67409</xdr:rowOff>
    </xdr:from>
    <xdr:to>
      <xdr:col>46</xdr:col>
      <xdr:colOff>140678</xdr:colOff>
      <xdr:row>35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201083</xdr:colOff>
      <xdr:row>61</xdr:row>
      <xdr:rowOff>62442</xdr:rowOff>
    </xdr:from>
    <xdr:to>
      <xdr:col>32</xdr:col>
      <xdr:colOff>124883</xdr:colOff>
      <xdr:row>96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86783</xdr:colOff>
      <xdr:row>97</xdr:row>
      <xdr:rowOff>187325</xdr:rowOff>
    </xdr:from>
    <xdr:to>
      <xdr:col>32</xdr:col>
      <xdr:colOff>356658</xdr:colOff>
      <xdr:row>120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53781</xdr:colOff>
      <xdr:row>127</xdr:row>
      <xdr:rowOff>173183</xdr:rowOff>
    </xdr:from>
    <xdr:to>
      <xdr:col>13</xdr:col>
      <xdr:colOff>148069</xdr:colOff>
      <xdr:row>141</xdr:row>
      <xdr:rowOff>143488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45886</xdr:colOff>
      <xdr:row>141</xdr:row>
      <xdr:rowOff>88434</xdr:rowOff>
    </xdr:from>
    <xdr:to>
      <xdr:col>13</xdr:col>
      <xdr:colOff>161342</xdr:colOff>
      <xdr:row>155</xdr:row>
      <xdr:rowOff>19256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44256</xdr:colOff>
      <xdr:row>154</xdr:row>
      <xdr:rowOff>158366</xdr:rowOff>
    </xdr:from>
    <xdr:to>
      <xdr:col>13</xdr:col>
      <xdr:colOff>159712</xdr:colOff>
      <xdr:row>169</xdr:row>
      <xdr:rowOff>68408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418521</xdr:colOff>
      <xdr:row>127</xdr:row>
      <xdr:rowOff>124499</xdr:rowOff>
    </xdr:from>
    <xdr:to>
      <xdr:col>24</xdr:col>
      <xdr:colOff>736984</xdr:colOff>
      <xdr:row>141</xdr:row>
      <xdr:rowOff>29248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429105</xdr:colOff>
      <xdr:row>141</xdr:row>
      <xdr:rowOff>35598</xdr:rowOff>
    </xdr:from>
    <xdr:to>
      <xdr:col>24</xdr:col>
      <xdr:colOff>747568</xdr:colOff>
      <xdr:row>154</xdr:row>
      <xdr:rowOff>130847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439690</xdr:colOff>
      <xdr:row>154</xdr:row>
      <xdr:rowOff>141433</xdr:rowOff>
    </xdr:from>
    <xdr:to>
      <xdr:col>24</xdr:col>
      <xdr:colOff>758153</xdr:colOff>
      <xdr:row>169</xdr:row>
      <xdr:rowOff>46182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342900</xdr:colOff>
      <xdr:row>28</xdr:row>
      <xdr:rowOff>114299</xdr:rowOff>
    </xdr:from>
    <xdr:to>
      <xdr:col>28</xdr:col>
      <xdr:colOff>304800</xdr:colOff>
      <xdr:row>54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171450</xdr:colOff>
      <xdr:row>28</xdr:row>
      <xdr:rowOff>95250</xdr:rowOff>
    </xdr:from>
    <xdr:to>
      <xdr:col>35</xdr:col>
      <xdr:colOff>876300</xdr:colOff>
      <xdr:row>54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304800</xdr:colOff>
      <xdr:row>28</xdr:row>
      <xdr:rowOff>104775</xdr:rowOff>
    </xdr:from>
    <xdr:to>
      <xdr:col>33</xdr:col>
      <xdr:colOff>209550</xdr:colOff>
      <xdr:row>54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114299</xdr:colOff>
      <xdr:row>60</xdr:row>
      <xdr:rowOff>9525</xdr:rowOff>
    </xdr:from>
    <xdr:to>
      <xdr:col>45</xdr:col>
      <xdr:colOff>28575</xdr:colOff>
      <xdr:row>86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180974</xdr:colOff>
      <xdr:row>171</xdr:row>
      <xdr:rowOff>95250</xdr:rowOff>
    </xdr:from>
    <xdr:to>
      <xdr:col>19</xdr:col>
      <xdr:colOff>0</xdr:colOff>
      <xdr:row>180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5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5"/>
  <sheetViews>
    <sheetView tabSelected="1" topLeftCell="S26" zoomScaleNormal="100" workbookViewId="0">
      <selection activeCell="AI59" sqref="AI59"/>
    </sheetView>
  </sheetViews>
  <sheetFormatPr defaultRowHeight="15" x14ac:dyDescent="0.25"/>
  <cols>
    <col min="1" max="1" width="10.85546875" customWidth="1"/>
    <col min="2" max="16" width="7.85546875" style="5" customWidth="1"/>
    <col min="17" max="17" width="7" customWidth="1"/>
    <col min="18" max="18" width="7.7109375" customWidth="1"/>
    <col min="19" max="19" width="9" customWidth="1"/>
    <col min="20" max="21" width="7.7109375" customWidth="1"/>
    <col min="22" max="22" width="9.140625" customWidth="1"/>
    <col min="23" max="23" width="11.7109375" customWidth="1"/>
    <col min="24" max="24" width="5.28515625" customWidth="1"/>
    <col min="25" max="25" width="12.140625" customWidth="1"/>
    <col min="34" max="34" width="15" customWidth="1"/>
    <col min="35" max="35" width="18.7109375" bestFit="1" customWidth="1"/>
    <col min="36" max="36" width="21.5703125" bestFit="1" customWidth="1"/>
  </cols>
  <sheetData>
    <row r="1" spans="1:36" x14ac:dyDescent="0.25">
      <c r="B1" s="16" t="s">
        <v>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5" t="s">
        <v>47</v>
      </c>
      <c r="R1" s="3"/>
      <c r="S1" s="3"/>
      <c r="T1" s="3"/>
      <c r="U1" s="3"/>
    </row>
    <row r="2" spans="1:36" x14ac:dyDescent="0.25">
      <c r="B2" s="5" t="s">
        <v>25</v>
      </c>
      <c r="Q2" s="20" t="s">
        <v>0</v>
      </c>
      <c r="R2" s="20" t="s">
        <v>1</v>
      </c>
      <c r="S2" s="20" t="s">
        <v>9</v>
      </c>
      <c r="T2" s="20" t="s">
        <v>2</v>
      </c>
      <c r="U2" s="20" t="s">
        <v>3</v>
      </c>
      <c r="V2" s="20" t="s">
        <v>40</v>
      </c>
      <c r="W2" s="20" t="s">
        <v>41</v>
      </c>
      <c r="Y2">
        <v>1</v>
      </c>
      <c r="Z2">
        <v>4</v>
      </c>
      <c r="AA2">
        <v>16</v>
      </c>
      <c r="AB2">
        <v>32</v>
      </c>
      <c r="AC2">
        <v>64</v>
      </c>
      <c r="AD2">
        <v>128</v>
      </c>
      <c r="AE2">
        <v>256</v>
      </c>
      <c r="AF2">
        <v>512</v>
      </c>
    </row>
    <row r="3" spans="1:36" x14ac:dyDescent="0.25">
      <c r="A3" s="2" t="s">
        <v>4</v>
      </c>
      <c r="B3" s="18">
        <v>1.292</v>
      </c>
      <c r="C3" s="18">
        <v>1.2869999999999999</v>
      </c>
      <c r="D3" s="18">
        <v>1.2909999999999999</v>
      </c>
      <c r="E3" s="18">
        <v>1.294</v>
      </c>
      <c r="F3" s="18">
        <v>1.2989999999999999</v>
      </c>
      <c r="G3" s="18">
        <v>1.2889999999999999</v>
      </c>
      <c r="H3" s="18">
        <v>1.2909999999999999</v>
      </c>
      <c r="I3" s="18">
        <v>1.3029999999999999</v>
      </c>
      <c r="J3" s="18">
        <v>1.2909999999999999</v>
      </c>
      <c r="K3" s="18">
        <v>1.29</v>
      </c>
      <c r="L3" s="18">
        <v>1.2969999999999999</v>
      </c>
      <c r="M3" s="18">
        <v>1.2909999999999999</v>
      </c>
      <c r="N3" s="18">
        <v>1.2929999999999999</v>
      </c>
      <c r="O3" s="18">
        <v>1.288</v>
      </c>
      <c r="P3" s="19">
        <v>1.3080000000000001</v>
      </c>
      <c r="Q3" s="6">
        <f>MIN(B3:P3)</f>
        <v>1.2869999999999999</v>
      </c>
      <c r="R3" s="7">
        <f>_xlfn.QUARTILE.EXC(B3:P3,1)</f>
        <v>1.29</v>
      </c>
      <c r="S3" s="7">
        <f>_xlfn.QUARTILE.EXC(B3:P3,2)</f>
        <v>1.2909999999999999</v>
      </c>
      <c r="T3" s="7">
        <f>_xlfn.QUARTILE.EXC(B3:P3,3)</f>
        <v>1.2969999999999999</v>
      </c>
      <c r="U3" s="8">
        <f>MAX(B3:P3)</f>
        <v>1.3080000000000001</v>
      </c>
      <c r="V3" s="9" t="s">
        <v>10</v>
      </c>
      <c r="W3" s="9" t="s">
        <v>10</v>
      </c>
      <c r="AH3" t="s">
        <v>67</v>
      </c>
      <c r="AI3" t="s">
        <v>71</v>
      </c>
      <c r="AJ3" t="s">
        <v>75</v>
      </c>
    </row>
    <row r="4" spans="1:36" x14ac:dyDescent="0.25">
      <c r="A4" s="2" t="s">
        <v>5</v>
      </c>
      <c r="B4" s="18">
        <v>5.1509999999999998</v>
      </c>
      <c r="C4" s="18">
        <v>5.1429999999999998</v>
      </c>
      <c r="D4" s="18">
        <v>5.1459999999999999</v>
      </c>
      <c r="E4" s="18">
        <v>5.1550000000000002</v>
      </c>
      <c r="F4" s="18">
        <v>5.1589999999999998</v>
      </c>
      <c r="G4" s="18">
        <v>5.1630000000000003</v>
      </c>
      <c r="H4" s="18">
        <v>5.157</v>
      </c>
      <c r="I4" s="18">
        <v>5.1870000000000003</v>
      </c>
      <c r="J4" s="18">
        <v>5.1580000000000004</v>
      </c>
      <c r="K4" s="18">
        <v>5.1779999999999999</v>
      </c>
      <c r="L4" s="18">
        <v>5.1639999999999997</v>
      </c>
      <c r="M4" s="18">
        <v>5.1059999999999999</v>
      </c>
      <c r="N4" s="18">
        <v>5.0579999999999998</v>
      </c>
      <c r="O4" s="18">
        <v>5.056</v>
      </c>
      <c r="P4" s="19">
        <v>4.1849999999999996</v>
      </c>
      <c r="Q4" s="6">
        <f>MIN(B4:P4)</f>
        <v>4.1849999999999996</v>
      </c>
      <c r="R4" s="7">
        <f>_xlfn.QUARTILE.EXC(B4:P4,1)</f>
        <v>5.1059999999999999</v>
      </c>
      <c r="S4" s="7">
        <f>_xlfn.QUARTILE.EXC(B4:P4,2)</f>
        <v>5.1550000000000002</v>
      </c>
      <c r="T4" s="7">
        <f>_xlfn.QUARTILE.EXC(B4:P4,3)</f>
        <v>5.1630000000000003</v>
      </c>
      <c r="U4" s="8">
        <f>MAX(B4:P4)</f>
        <v>5.1870000000000003</v>
      </c>
      <c r="V4" s="10">
        <f>S4/S3</f>
        <v>3.993028659953525</v>
      </c>
      <c r="W4" s="11">
        <f>1-V4/4</f>
        <v>1.7428350116187596E-3</v>
      </c>
      <c r="X4" s="21">
        <v>4</v>
      </c>
      <c r="Y4" s="21" t="s">
        <v>28</v>
      </c>
      <c r="Z4" t="s">
        <v>37</v>
      </c>
      <c r="AA4" t="s">
        <v>38</v>
      </c>
      <c r="AB4" t="s">
        <v>39</v>
      </c>
      <c r="AH4" t="s">
        <v>68</v>
      </c>
      <c r="AI4" t="s">
        <v>72</v>
      </c>
      <c r="AJ4" t="s">
        <v>76</v>
      </c>
    </row>
    <row r="5" spans="1:36" x14ac:dyDescent="0.25">
      <c r="A5" s="2" t="s">
        <v>7</v>
      </c>
      <c r="B5" s="18">
        <v>15.782000999999999</v>
      </c>
      <c r="C5" s="18">
        <v>15.802999</v>
      </c>
      <c r="D5" s="18">
        <v>15.790001</v>
      </c>
      <c r="E5" s="18">
        <v>15.782000999999999</v>
      </c>
      <c r="F5" s="18">
        <v>15.72</v>
      </c>
      <c r="G5" s="18">
        <v>15.706001000000001</v>
      </c>
      <c r="H5" s="18">
        <v>15.704000000000001</v>
      </c>
      <c r="I5" s="18">
        <v>15.697001</v>
      </c>
      <c r="J5" s="18">
        <v>15.721000999999999</v>
      </c>
      <c r="K5" s="18">
        <v>17.742999999999999</v>
      </c>
      <c r="L5" s="18">
        <v>15.827999999999999</v>
      </c>
      <c r="M5" s="18">
        <v>15.472</v>
      </c>
      <c r="N5" s="18">
        <v>16.320999</v>
      </c>
      <c r="O5" s="18">
        <v>15.448999000000001</v>
      </c>
      <c r="P5" s="19">
        <v>15.459001000000001</v>
      </c>
      <c r="Q5" s="6">
        <f>MIN(B5:P5)</f>
        <v>15.448999000000001</v>
      </c>
      <c r="R5" s="7">
        <f>_xlfn.QUARTILE.EXC(B5:P5,1)</f>
        <v>15.697001</v>
      </c>
      <c r="S5" s="7">
        <f>_xlfn.QUARTILE.EXC(B5:P5,2)</f>
        <v>15.721000999999999</v>
      </c>
      <c r="T5" s="7">
        <f>_xlfn.QUARTILE.EXC(B5:P5,3)</f>
        <v>15.802999</v>
      </c>
      <c r="U5" s="8">
        <f>MAX(B5:P5)</f>
        <v>17.742999999999999</v>
      </c>
      <c r="V5" s="10">
        <f t="shared" ref="V5:V6" si="0">S5/S4</f>
        <v>3.0496607177497572</v>
      </c>
      <c r="W5" s="11">
        <f t="shared" ref="W5:W6" si="1">1-V5/4</f>
        <v>0.23758482056256069</v>
      </c>
      <c r="X5" s="21">
        <v>4</v>
      </c>
      <c r="Y5" s="21" t="s">
        <v>29</v>
      </c>
      <c r="AH5" t="s">
        <v>69</v>
      </c>
      <c r="AI5" t="s">
        <v>73</v>
      </c>
      <c r="AJ5" t="s">
        <v>77</v>
      </c>
    </row>
    <row r="6" spans="1:36" x14ac:dyDescent="0.25">
      <c r="A6" s="2" t="s">
        <v>6</v>
      </c>
      <c r="B6" s="18">
        <v>61.347000000000001</v>
      </c>
      <c r="C6" s="18">
        <v>61.516998000000001</v>
      </c>
      <c r="D6" s="18">
        <v>61.569000000000003</v>
      </c>
      <c r="E6" s="18">
        <v>61.534999999999997</v>
      </c>
      <c r="F6" s="18">
        <v>61.726002000000001</v>
      </c>
      <c r="G6" s="18">
        <v>58.318001000000002</v>
      </c>
      <c r="H6" s="18">
        <v>58.148997999999999</v>
      </c>
      <c r="I6" s="18">
        <v>58.110999999999997</v>
      </c>
      <c r="J6" s="18">
        <v>58.021000000000001</v>
      </c>
      <c r="K6" s="18">
        <v>58.040000999999997</v>
      </c>
      <c r="L6" s="18">
        <v>57.993999000000002</v>
      </c>
      <c r="M6" s="18">
        <v>58.005001</v>
      </c>
      <c r="N6" s="18">
        <v>57.987999000000002</v>
      </c>
      <c r="O6" s="18">
        <v>58.022998999999999</v>
      </c>
      <c r="P6" s="19">
        <v>57.973998999999999</v>
      </c>
      <c r="Q6" s="6">
        <f>MIN(B6:P6)</f>
        <v>57.973998999999999</v>
      </c>
      <c r="R6" s="7">
        <f>_xlfn.QUARTILE.EXC(B6:P6,1)</f>
        <v>58.005001</v>
      </c>
      <c r="S6" s="7">
        <f>_xlfn.QUARTILE.EXC(B6:P6,2)</f>
        <v>58.110999999999997</v>
      </c>
      <c r="T6" s="7">
        <f>_xlfn.QUARTILE.EXC(B6:P6,3)</f>
        <v>61.516998000000001</v>
      </c>
      <c r="U6" s="8">
        <f>MAX(B6:P6)</f>
        <v>61.726002000000001</v>
      </c>
      <c r="V6" s="10">
        <f t="shared" si="0"/>
        <v>3.696393124076514</v>
      </c>
      <c r="W6" s="11">
        <f t="shared" si="1"/>
        <v>7.5901718980871502E-2</v>
      </c>
      <c r="X6" s="21">
        <v>4</v>
      </c>
      <c r="Y6" s="21" t="s">
        <v>30</v>
      </c>
      <c r="AH6" t="s">
        <v>70</v>
      </c>
      <c r="AI6" t="s">
        <v>74</v>
      </c>
      <c r="AJ6" t="s">
        <v>78</v>
      </c>
    </row>
    <row r="7" spans="1:36" x14ac:dyDescent="0.25">
      <c r="B7" s="4" t="s">
        <v>26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 t="s">
        <v>46</v>
      </c>
    </row>
    <row r="8" spans="1:36" x14ac:dyDescent="0.25">
      <c r="A8" s="2" t="s">
        <v>4</v>
      </c>
      <c r="B8" s="18">
        <v>0.32400000000000001</v>
      </c>
      <c r="C8" s="18">
        <v>0.314</v>
      </c>
      <c r="D8" s="18">
        <v>0.315</v>
      </c>
      <c r="E8" s="18">
        <v>0.316</v>
      </c>
      <c r="F8" s="18">
        <v>0.315</v>
      </c>
      <c r="G8" s="18">
        <v>0.316</v>
      </c>
      <c r="H8" s="18">
        <v>0.315</v>
      </c>
      <c r="I8" s="18">
        <v>0.316</v>
      </c>
      <c r="J8" s="18">
        <v>0.317</v>
      </c>
      <c r="K8" s="18">
        <v>0.32600000000000001</v>
      </c>
      <c r="L8" s="18">
        <v>0.318</v>
      </c>
      <c r="M8" s="18">
        <v>0.316</v>
      </c>
      <c r="N8" s="18">
        <v>0.32600000000000001</v>
      </c>
      <c r="O8" s="18">
        <v>0.29299999999999998</v>
      </c>
      <c r="P8" s="19">
        <v>0.28399999999999997</v>
      </c>
      <c r="Q8" s="6">
        <f>MIN(B8:P8)</f>
        <v>0.28399999999999997</v>
      </c>
      <c r="R8" s="7">
        <f>_xlfn.QUARTILE.EXC(B8:P8,1)</f>
        <v>0.315</v>
      </c>
      <c r="S8" s="7">
        <f>_xlfn.QUARTILE.EXC(B8:P8,2)</f>
        <v>0.316</v>
      </c>
      <c r="T8" s="7">
        <f>_xlfn.QUARTILE.EXC(B8:P8,3)</f>
        <v>0.318</v>
      </c>
      <c r="U8" s="8">
        <f>MAX(B8:P8)</f>
        <v>0.32600000000000001</v>
      </c>
      <c r="V8" s="9" t="s">
        <v>10</v>
      </c>
      <c r="W8" s="9" t="s">
        <v>10</v>
      </c>
    </row>
    <row r="9" spans="1:36" x14ac:dyDescent="0.25">
      <c r="A9" s="2" t="s">
        <v>5</v>
      </c>
      <c r="B9" s="18">
        <v>0.98899999999999999</v>
      </c>
      <c r="C9" s="18">
        <v>0.98899999999999999</v>
      </c>
      <c r="D9" s="18">
        <v>0.96899999999999997</v>
      </c>
      <c r="E9" s="18">
        <v>0.95899999999999996</v>
      </c>
      <c r="F9" s="18">
        <v>0.96099999999999997</v>
      </c>
      <c r="G9" s="18">
        <v>0.96299999999999997</v>
      </c>
      <c r="H9" s="18">
        <v>0.96599999999999997</v>
      </c>
      <c r="I9" s="18">
        <v>0.97299999999999998</v>
      </c>
      <c r="J9" s="18">
        <v>0.96299999999999997</v>
      </c>
      <c r="K9" s="18">
        <v>0.96499999999999997</v>
      </c>
      <c r="L9" s="18">
        <v>0.96099999999999997</v>
      </c>
      <c r="M9" s="18">
        <v>0.96299999999999997</v>
      </c>
      <c r="N9" s="18">
        <v>0.97099999999999997</v>
      </c>
      <c r="O9" s="18">
        <v>0.999</v>
      </c>
      <c r="P9" s="19">
        <v>0.98899999999999999</v>
      </c>
      <c r="Q9" s="6">
        <f>MIN(B9:P9)</f>
        <v>0.95899999999999996</v>
      </c>
      <c r="R9" s="7">
        <f>_xlfn.QUARTILE.EXC(B9:P9,1)</f>
        <v>0.96299999999999997</v>
      </c>
      <c r="S9" s="7">
        <f>_xlfn.QUARTILE.EXC(B9:P9,2)</f>
        <v>0.96599999999999997</v>
      </c>
      <c r="T9" s="7">
        <f>_xlfn.QUARTILE.EXC(B9:P9,3)</f>
        <v>0.98899999999999999</v>
      </c>
      <c r="U9" s="8">
        <f>MAX(B9:P9)</f>
        <v>0.999</v>
      </c>
      <c r="V9" s="10">
        <f t="shared" ref="V9:V10" si="2">S9/S8</f>
        <v>3.0569620253164556</v>
      </c>
      <c r="W9" s="11">
        <f>1-V9/4</f>
        <v>0.23575949367088611</v>
      </c>
    </row>
    <row r="10" spans="1:36" x14ac:dyDescent="0.25">
      <c r="A10" s="2" t="s">
        <v>7</v>
      </c>
      <c r="B10" s="18">
        <v>3.621</v>
      </c>
      <c r="C10" s="18">
        <v>3.6259999999999999</v>
      </c>
      <c r="D10" s="18">
        <v>3.637</v>
      </c>
      <c r="E10" s="18">
        <v>3.6139999999999999</v>
      </c>
      <c r="F10" s="18">
        <v>3.6190000000000002</v>
      </c>
      <c r="G10" s="18">
        <v>3.5990000000000002</v>
      </c>
      <c r="H10" s="18">
        <v>3.6379999999999999</v>
      </c>
      <c r="I10" s="18">
        <v>3.6150000000000002</v>
      </c>
      <c r="J10" s="18">
        <v>3.6139999999999999</v>
      </c>
      <c r="K10" s="18">
        <v>3.6139999999999999</v>
      </c>
      <c r="L10" s="18">
        <v>3.6219999999999999</v>
      </c>
      <c r="M10" s="18">
        <v>3.6389999999999998</v>
      </c>
      <c r="N10" s="18">
        <v>3.6190000000000002</v>
      </c>
      <c r="O10" s="18">
        <v>3.6059999999999999</v>
      </c>
      <c r="P10" s="19">
        <v>3.6120000000000001</v>
      </c>
      <c r="Q10" s="6">
        <f>MIN(B10:P10)</f>
        <v>3.5990000000000002</v>
      </c>
      <c r="R10" s="7">
        <f>_xlfn.QUARTILE.EXC(B10:P10,1)</f>
        <v>3.6139999999999999</v>
      </c>
      <c r="S10" s="7">
        <f>_xlfn.QUARTILE.EXC(B10:P10,2)</f>
        <v>3.6190000000000002</v>
      </c>
      <c r="T10" s="7">
        <f>_xlfn.QUARTILE.EXC(B10:P10,3)</f>
        <v>3.6259999999999999</v>
      </c>
      <c r="U10" s="8">
        <f>MAX(B10:P10)</f>
        <v>3.6389999999999998</v>
      </c>
      <c r="V10" s="10">
        <f t="shared" si="2"/>
        <v>3.7463768115942031</v>
      </c>
      <c r="W10" s="11">
        <f t="shared" ref="W10:W11" si="3">1-V10/4</f>
        <v>6.3405797101449224E-2</v>
      </c>
    </row>
    <row r="11" spans="1:36" x14ac:dyDescent="0.25">
      <c r="A11" s="2" t="s">
        <v>6</v>
      </c>
      <c r="B11" s="18">
        <v>14.507999</v>
      </c>
      <c r="C11" s="18">
        <v>14.500999</v>
      </c>
      <c r="D11" s="18">
        <v>14.488999</v>
      </c>
      <c r="E11" s="18">
        <v>14.5</v>
      </c>
      <c r="F11" s="18">
        <v>14.518001</v>
      </c>
      <c r="G11" s="18">
        <v>14.530999</v>
      </c>
      <c r="H11" s="18">
        <v>14.516999999999999</v>
      </c>
      <c r="I11" s="18">
        <v>14.511001</v>
      </c>
      <c r="J11" s="18">
        <v>14.522</v>
      </c>
      <c r="K11" s="18">
        <v>14.488001000000001</v>
      </c>
      <c r="L11" s="18">
        <v>14.507999</v>
      </c>
      <c r="M11" s="18">
        <v>14.503</v>
      </c>
      <c r="N11" s="18">
        <v>14.545999999999999</v>
      </c>
      <c r="O11" s="18">
        <v>14.534000000000001</v>
      </c>
      <c r="P11" s="19">
        <v>14.547000000000001</v>
      </c>
      <c r="Q11" s="6">
        <f>MIN(B11:P11)</f>
        <v>14.488001000000001</v>
      </c>
      <c r="R11" s="7">
        <f>_xlfn.QUARTILE.EXC(B11:P11,1)</f>
        <v>14.500999</v>
      </c>
      <c r="S11" s="7">
        <f>_xlfn.QUARTILE.EXC(B11:P11,2)</f>
        <v>14.511001</v>
      </c>
      <c r="T11" s="7">
        <f>_xlfn.QUARTILE.EXC(B11:P11,3)</f>
        <v>14.530999</v>
      </c>
      <c r="U11" s="8">
        <f>MAX(B11:P11)</f>
        <v>14.547000000000001</v>
      </c>
      <c r="V11" s="10">
        <f>S11/S10</f>
        <v>4.0096714562033711</v>
      </c>
      <c r="W11" s="11">
        <f t="shared" si="3"/>
        <v>-2.4178640508427662E-3</v>
      </c>
    </row>
    <row r="12" spans="1:36" x14ac:dyDescent="0.25">
      <c r="B12" s="4" t="s">
        <v>27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 t="s">
        <v>45</v>
      </c>
    </row>
    <row r="13" spans="1:36" x14ac:dyDescent="0.25">
      <c r="A13" s="2" t="s">
        <v>4</v>
      </c>
      <c r="B13" s="18">
        <v>0.127</v>
      </c>
      <c r="C13" s="18">
        <v>0.14099999999999999</v>
      </c>
      <c r="D13" s="18">
        <v>0.14199999999999999</v>
      </c>
      <c r="E13" s="18">
        <v>0.13500000000000001</v>
      </c>
      <c r="F13" s="18">
        <v>0.13900000000000001</v>
      </c>
      <c r="G13" s="18">
        <v>0.13900000000000001</v>
      </c>
      <c r="H13" s="18">
        <v>0.13500000000000001</v>
      </c>
      <c r="I13" s="18">
        <v>0.13600000000000001</v>
      </c>
      <c r="J13" s="18">
        <v>0.155</v>
      </c>
      <c r="K13" s="18">
        <v>0.13600000000000001</v>
      </c>
      <c r="L13" s="18">
        <v>0.155</v>
      </c>
      <c r="M13" s="18">
        <v>0.14899999999999999</v>
      </c>
      <c r="N13" s="18">
        <v>0.152</v>
      </c>
      <c r="O13" s="18">
        <v>0.14899999999999999</v>
      </c>
      <c r="P13" s="19">
        <v>0.161</v>
      </c>
      <c r="Q13" s="6">
        <f>MIN(B13:P13)</f>
        <v>0.127</v>
      </c>
      <c r="R13" s="7">
        <f>_xlfn.QUARTILE.EXC(B13:P13,1)</f>
        <v>0.13600000000000001</v>
      </c>
      <c r="S13" s="7">
        <f>_xlfn.QUARTILE.EXC(B13:P13,2)</f>
        <v>0.14099999999999999</v>
      </c>
      <c r="T13" s="7">
        <f>_xlfn.QUARTILE.EXC(B13:P13,3)</f>
        <v>0.152</v>
      </c>
      <c r="U13" s="8">
        <f>MAX(B13:P13)</f>
        <v>0.161</v>
      </c>
      <c r="V13" s="9" t="s">
        <v>10</v>
      </c>
      <c r="W13" s="9" t="s">
        <v>10</v>
      </c>
    </row>
    <row r="14" spans="1:36" x14ac:dyDescent="0.25">
      <c r="A14" s="2" t="s">
        <v>5</v>
      </c>
      <c r="B14" s="18">
        <v>0.32800000000000001</v>
      </c>
      <c r="C14" s="18">
        <v>0.33700000000000002</v>
      </c>
      <c r="D14" s="18">
        <v>0.32900000000000001</v>
      </c>
      <c r="E14" s="18">
        <v>0.32800000000000001</v>
      </c>
      <c r="F14" s="18">
        <v>0.34699999999999998</v>
      </c>
      <c r="G14" s="18">
        <v>0.34</v>
      </c>
      <c r="H14" s="18">
        <v>0.32700000000000001</v>
      </c>
      <c r="I14" s="18">
        <v>0.313</v>
      </c>
      <c r="J14" s="18">
        <v>0.32900000000000001</v>
      </c>
      <c r="K14" s="18">
        <v>0.30599999999999999</v>
      </c>
      <c r="L14" s="18">
        <v>0.30599999999999999</v>
      </c>
      <c r="M14" s="18">
        <v>0.30599999999999999</v>
      </c>
      <c r="N14" s="18">
        <v>0.30599999999999999</v>
      </c>
      <c r="O14" s="18">
        <v>0.308</v>
      </c>
      <c r="P14" s="19">
        <v>0.308</v>
      </c>
      <c r="Q14" s="6">
        <f>MIN(B14:P14)</f>
        <v>0.30599999999999999</v>
      </c>
      <c r="R14" s="7">
        <f>_xlfn.QUARTILE.EXC(B14:P14,1)</f>
        <v>0.30599999999999999</v>
      </c>
      <c r="S14" s="7">
        <f>_xlfn.QUARTILE.EXC(B14:P14,2)</f>
        <v>0.32700000000000001</v>
      </c>
      <c r="T14" s="7">
        <f>_xlfn.QUARTILE.EXC(B14:P14,3)</f>
        <v>0.32900000000000001</v>
      </c>
      <c r="U14" s="8">
        <f>MAX(B14:P14)</f>
        <v>0.34699999999999998</v>
      </c>
      <c r="V14" s="10">
        <f t="shared" ref="V14:V15" si="4">S14/S13</f>
        <v>2.3191489361702131</v>
      </c>
      <c r="W14" s="11">
        <f>1-V14/4</f>
        <v>0.42021276595744672</v>
      </c>
    </row>
    <row r="15" spans="1:36" x14ac:dyDescent="0.25">
      <c r="A15" s="2" t="s">
        <v>7</v>
      </c>
      <c r="B15" s="18">
        <v>1.056</v>
      </c>
      <c r="C15" s="18">
        <v>1.054</v>
      </c>
      <c r="D15" s="18">
        <v>1.0529999999999999</v>
      </c>
      <c r="E15" s="18">
        <v>1.054</v>
      </c>
      <c r="F15" s="18">
        <v>1.06</v>
      </c>
      <c r="G15" s="18">
        <v>1.056</v>
      </c>
      <c r="H15" s="18">
        <v>1.091</v>
      </c>
      <c r="I15" s="18">
        <v>1.0880000000000001</v>
      </c>
      <c r="J15" s="18">
        <v>1.107</v>
      </c>
      <c r="K15" s="18">
        <v>1.087</v>
      </c>
      <c r="L15" s="18">
        <v>1.093</v>
      </c>
      <c r="M15" s="18">
        <v>1.0960000000000001</v>
      </c>
      <c r="N15" s="18">
        <v>1.06</v>
      </c>
      <c r="O15" s="18">
        <v>1.0609999999999999</v>
      </c>
      <c r="P15" s="19">
        <v>1.069</v>
      </c>
      <c r="Q15" s="6">
        <f>MIN(B15:P15)</f>
        <v>1.0529999999999999</v>
      </c>
      <c r="R15" s="7">
        <f>_xlfn.QUARTILE.EXC(B15:P15,1)</f>
        <v>1.056</v>
      </c>
      <c r="S15" s="7">
        <f>_xlfn.QUARTILE.EXC(B15:P15,2)</f>
        <v>1.0609999999999999</v>
      </c>
      <c r="T15" s="7">
        <f>_xlfn.QUARTILE.EXC(B15:P15,3)</f>
        <v>1.091</v>
      </c>
      <c r="U15" s="8">
        <f>MAX(B15:P15)</f>
        <v>1.107</v>
      </c>
      <c r="V15" s="10">
        <f t="shared" si="4"/>
        <v>3.2446483180428132</v>
      </c>
      <c r="W15" s="11">
        <f t="shared" ref="W15:W16" si="5">1-V15/4</f>
        <v>0.18883792048929671</v>
      </c>
    </row>
    <row r="16" spans="1:36" x14ac:dyDescent="0.25">
      <c r="A16" s="2" t="s">
        <v>6</v>
      </c>
      <c r="B16" s="18">
        <v>3.8959999999999999</v>
      </c>
      <c r="C16" s="18">
        <v>3.8849999999999998</v>
      </c>
      <c r="D16" s="18">
        <v>3.8849999999999998</v>
      </c>
      <c r="E16" s="18">
        <v>3.887</v>
      </c>
      <c r="F16" s="18">
        <v>3.8959999999999999</v>
      </c>
      <c r="G16" s="18">
        <v>3.883</v>
      </c>
      <c r="H16" s="18">
        <v>3.89</v>
      </c>
      <c r="I16" s="18">
        <v>3.8860000000000001</v>
      </c>
      <c r="J16" s="18">
        <v>3.8860000000000001</v>
      </c>
      <c r="K16" s="18">
        <v>3.8919999999999999</v>
      </c>
      <c r="L16" s="18">
        <v>3.89</v>
      </c>
      <c r="M16" s="18">
        <v>3.9009999999999998</v>
      </c>
      <c r="N16" s="18">
        <v>3.9</v>
      </c>
      <c r="O16" s="18">
        <v>3.8849999999999998</v>
      </c>
      <c r="P16" s="19">
        <v>3.8929999999999998</v>
      </c>
      <c r="Q16" s="6">
        <f>MIN(B16:P16)</f>
        <v>3.883</v>
      </c>
      <c r="R16" s="7">
        <f>_xlfn.QUARTILE.EXC(B16:P16,1)</f>
        <v>3.8849999999999998</v>
      </c>
      <c r="S16" s="7">
        <f>_xlfn.QUARTILE.EXC(B16:P16,2)</f>
        <v>3.89</v>
      </c>
      <c r="T16" s="7">
        <f>_xlfn.QUARTILE.EXC(B16:P16,3)</f>
        <v>3.8959999999999999</v>
      </c>
      <c r="U16" s="8">
        <f>MAX(B16:P16)</f>
        <v>3.9009999999999998</v>
      </c>
      <c r="V16" s="10">
        <f>S16/S15</f>
        <v>3.6663524976437327</v>
      </c>
      <c r="W16" s="11">
        <f t="shared" si="5"/>
        <v>8.341187558906682E-2</v>
      </c>
    </row>
    <row r="17" spans="1:23" x14ac:dyDescent="0.25">
      <c r="B17" s="4" t="s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 t="s">
        <v>44</v>
      </c>
    </row>
    <row r="18" spans="1:23" x14ac:dyDescent="0.25">
      <c r="A18" s="2" t="s">
        <v>4</v>
      </c>
      <c r="B18" s="12">
        <v>8.7999999999999995E-2</v>
      </c>
      <c r="C18" s="12">
        <v>8.5000000000000006E-2</v>
      </c>
      <c r="D18" s="12">
        <v>8.3000000000000004E-2</v>
      </c>
      <c r="E18" s="12">
        <v>8.5000000000000006E-2</v>
      </c>
      <c r="F18" s="12">
        <v>8.3000000000000004E-2</v>
      </c>
      <c r="G18" s="12">
        <v>8.1000000000000003E-2</v>
      </c>
      <c r="H18" s="12">
        <v>8.4000000000000005E-2</v>
      </c>
      <c r="I18" s="12">
        <v>8.3000000000000004E-2</v>
      </c>
      <c r="J18" s="12">
        <v>8.6999999999999994E-2</v>
      </c>
      <c r="K18" s="12">
        <v>8.1000000000000003E-2</v>
      </c>
      <c r="L18" s="12">
        <v>8.3000000000000004E-2</v>
      </c>
      <c r="M18" s="12">
        <v>9.2999999999999999E-2</v>
      </c>
      <c r="N18" s="12">
        <v>9.1999999999999998E-2</v>
      </c>
      <c r="O18" s="12">
        <v>9.2999999999999999E-2</v>
      </c>
      <c r="P18" s="13">
        <v>9.1999999999999998E-2</v>
      </c>
      <c r="Q18" s="6">
        <f>MIN(B18:P18)</f>
        <v>8.1000000000000003E-2</v>
      </c>
      <c r="R18" s="7">
        <f>_xlfn.QUARTILE.EXC(B18:P18,1)</f>
        <v>8.3000000000000004E-2</v>
      </c>
      <c r="S18" s="7">
        <f>_xlfn.QUARTILE.EXC(B18:P18,2)</f>
        <v>8.5000000000000006E-2</v>
      </c>
      <c r="T18" s="7">
        <f>_xlfn.QUARTILE.EXC(B18:P18,3)</f>
        <v>9.1999999999999998E-2</v>
      </c>
      <c r="U18" s="8">
        <f>MAX(B18:P18)</f>
        <v>9.2999999999999999E-2</v>
      </c>
      <c r="V18" s="9" t="s">
        <v>10</v>
      </c>
      <c r="W18" s="9" t="s">
        <v>10</v>
      </c>
    </row>
    <row r="19" spans="1:23" x14ac:dyDescent="0.25">
      <c r="A19" s="2" t="s">
        <v>5</v>
      </c>
      <c r="B19" s="12">
        <v>0.188</v>
      </c>
      <c r="C19" s="12">
        <v>0.186</v>
      </c>
      <c r="D19" s="12">
        <v>0.187</v>
      </c>
      <c r="E19" s="12">
        <v>0.185</v>
      </c>
      <c r="F19" s="12">
        <v>0.184</v>
      </c>
      <c r="G19" s="12">
        <v>0.185</v>
      </c>
      <c r="H19" s="12">
        <v>0.186</v>
      </c>
      <c r="I19" s="12">
        <v>0.186</v>
      </c>
      <c r="J19" s="12">
        <v>0.184</v>
      </c>
      <c r="K19" s="12">
        <v>0.185</v>
      </c>
      <c r="L19" s="12">
        <v>0.184</v>
      </c>
      <c r="M19" s="12">
        <v>0.184</v>
      </c>
      <c r="N19" s="12">
        <v>0.186</v>
      </c>
      <c r="O19" s="12">
        <v>0.184</v>
      </c>
      <c r="P19" s="13">
        <v>0.185</v>
      </c>
      <c r="Q19" s="6">
        <f>MIN(B19:P19)</f>
        <v>0.184</v>
      </c>
      <c r="R19" s="7">
        <f>_xlfn.QUARTILE.EXC(B19:P19,1)</f>
        <v>0.184</v>
      </c>
      <c r="S19" s="7">
        <f>_xlfn.QUARTILE.EXC(B19:P19,2)</f>
        <v>0.185</v>
      </c>
      <c r="T19" s="7">
        <f>_xlfn.QUARTILE.EXC(B19:P19,3)</f>
        <v>0.186</v>
      </c>
      <c r="U19" s="8">
        <f>MAX(B19:P19)</f>
        <v>0.188</v>
      </c>
      <c r="V19" s="10">
        <f t="shared" ref="V19:V20" si="6">S19/S18</f>
        <v>2.1764705882352939</v>
      </c>
      <c r="W19" s="11">
        <f>1-V19/4</f>
        <v>0.45588235294117652</v>
      </c>
    </row>
    <row r="20" spans="1:23" x14ac:dyDescent="0.25">
      <c r="A20" s="2" t="s">
        <v>7</v>
      </c>
      <c r="B20" s="12">
        <v>0.60199999999999998</v>
      </c>
      <c r="C20" s="12">
        <v>0.60099999999999998</v>
      </c>
      <c r="D20" s="12">
        <v>0.59899999999999998</v>
      </c>
      <c r="E20" s="12">
        <v>0.59899999999999998</v>
      </c>
      <c r="F20" s="12">
        <v>0.60199999999999998</v>
      </c>
      <c r="G20" s="12">
        <v>0.6</v>
      </c>
      <c r="H20" s="12">
        <v>0.59799999999999998</v>
      </c>
      <c r="I20" s="12">
        <v>0.59899999999999998</v>
      </c>
      <c r="J20" s="12">
        <v>0.6</v>
      </c>
      <c r="K20" s="12">
        <v>0.59899999999999998</v>
      </c>
      <c r="L20" s="12">
        <v>0.63100000000000001</v>
      </c>
      <c r="M20" s="12">
        <v>0.59899999999999998</v>
      </c>
      <c r="N20" s="12">
        <v>0.59899999999999998</v>
      </c>
      <c r="O20" s="12">
        <v>0.6</v>
      </c>
      <c r="P20" s="13">
        <v>0.6</v>
      </c>
      <c r="Q20" s="6">
        <f>MIN(B20:P20)</f>
        <v>0.59799999999999998</v>
      </c>
      <c r="R20" s="7">
        <f>_xlfn.QUARTILE.EXC(B20:P20,1)</f>
        <v>0.59899999999999998</v>
      </c>
      <c r="S20" s="7">
        <f>_xlfn.QUARTILE.EXC(B20:P20,2)</f>
        <v>0.6</v>
      </c>
      <c r="T20" s="7">
        <f>_xlfn.QUARTILE.EXC(B20:P20,3)</f>
        <v>0.60099999999999998</v>
      </c>
      <c r="U20" s="8">
        <f>MAX(B20:P20)</f>
        <v>0.63100000000000001</v>
      </c>
      <c r="V20" s="10">
        <f t="shared" si="6"/>
        <v>3.243243243243243</v>
      </c>
      <c r="W20" s="11">
        <f t="shared" ref="W20:W21" si="7">1-V20/4</f>
        <v>0.18918918918918926</v>
      </c>
    </row>
    <row r="21" spans="1:23" x14ac:dyDescent="0.25">
      <c r="A21" s="2" t="s">
        <v>6</v>
      </c>
      <c r="B21" s="12">
        <v>2.1480000000000001</v>
      </c>
      <c r="C21" s="12">
        <v>2.149</v>
      </c>
      <c r="D21" s="12">
        <v>2.1560000000000001</v>
      </c>
      <c r="E21" s="12">
        <v>2.1509999999999998</v>
      </c>
      <c r="F21" s="12">
        <v>2.153</v>
      </c>
      <c r="G21" s="12">
        <v>2.1309999999999998</v>
      </c>
      <c r="H21" s="12">
        <v>2.1320000000000001</v>
      </c>
      <c r="I21" s="12">
        <v>2.149</v>
      </c>
      <c r="J21" s="12">
        <v>2.1469999999999998</v>
      </c>
      <c r="K21" s="12">
        <v>2.1480000000000001</v>
      </c>
      <c r="L21" s="12">
        <v>2.1520000000000001</v>
      </c>
      <c r="M21" s="12">
        <v>2.21</v>
      </c>
      <c r="N21" s="12">
        <v>2.1520000000000001</v>
      </c>
      <c r="O21" s="12">
        <v>2.1469999999999998</v>
      </c>
      <c r="P21" s="13">
        <v>2.161</v>
      </c>
      <c r="Q21" s="6">
        <f>MIN(B21:P21)</f>
        <v>2.1309999999999998</v>
      </c>
      <c r="R21" s="7">
        <f>_xlfn.QUARTILE.EXC(B21:P21,1)</f>
        <v>2.1469999999999998</v>
      </c>
      <c r="S21" s="7">
        <f>_xlfn.QUARTILE.EXC(B21:P21,2)</f>
        <v>2.149</v>
      </c>
      <c r="T21" s="7">
        <f>_xlfn.QUARTILE.EXC(B21:P21,3)</f>
        <v>2.153</v>
      </c>
      <c r="U21" s="8">
        <f>MAX(B21:P21)</f>
        <v>2.21</v>
      </c>
      <c r="V21" s="10">
        <f>S21/S20</f>
        <v>3.581666666666667</v>
      </c>
      <c r="W21" s="11">
        <f t="shared" si="7"/>
        <v>0.10458333333333325</v>
      </c>
    </row>
    <row r="22" spans="1:23" x14ac:dyDescent="0.25">
      <c r="B22" s="14" t="s">
        <v>12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 t="s">
        <v>43</v>
      </c>
    </row>
    <row r="23" spans="1:23" x14ac:dyDescent="0.25">
      <c r="A23" s="2" t="s">
        <v>4</v>
      </c>
      <c r="B23" s="12">
        <v>0.13900000000000001</v>
      </c>
      <c r="C23" s="12">
        <v>0.13300000000000001</v>
      </c>
      <c r="D23" s="12">
        <v>0.13400000000000001</v>
      </c>
      <c r="E23" s="12">
        <v>0.13300000000000001</v>
      </c>
      <c r="F23" s="12">
        <v>0.13400000000000001</v>
      </c>
      <c r="G23" s="12">
        <v>0.13900000000000001</v>
      </c>
      <c r="H23" s="12">
        <v>0.13400000000000001</v>
      </c>
      <c r="I23" s="12">
        <v>0.13200000000000001</v>
      </c>
      <c r="J23" s="12">
        <v>0.13400000000000001</v>
      </c>
      <c r="K23" s="12">
        <v>0.13700000000000001</v>
      </c>
      <c r="L23" s="12">
        <v>0.12</v>
      </c>
      <c r="M23" s="12">
        <v>0.111</v>
      </c>
      <c r="N23" s="12">
        <v>0.112</v>
      </c>
      <c r="O23" s="12">
        <v>0.122</v>
      </c>
      <c r="P23" s="13">
        <v>0.11799999999999999</v>
      </c>
      <c r="Q23" s="6">
        <f>MIN(B23:P23)</f>
        <v>0.111</v>
      </c>
      <c r="R23" s="7">
        <f>_xlfn.QUARTILE.EXC(B23:P23,1)</f>
        <v>0.12</v>
      </c>
      <c r="S23" s="7">
        <f>_xlfn.QUARTILE.EXC(B23:P23,2)</f>
        <v>0.13300000000000001</v>
      </c>
      <c r="T23" s="7">
        <f>_xlfn.QUARTILE.EXC(B23:P23,3)</f>
        <v>0.13400000000000001</v>
      </c>
      <c r="U23" s="7">
        <f>MAX(B23:P23)</f>
        <v>0.13900000000000001</v>
      </c>
      <c r="V23" s="9" t="s">
        <v>10</v>
      </c>
      <c r="W23" s="9" t="s">
        <v>10</v>
      </c>
    </row>
    <row r="24" spans="1:23" x14ac:dyDescent="0.25">
      <c r="A24" s="2" t="s">
        <v>5</v>
      </c>
      <c r="B24" s="12">
        <v>0.192</v>
      </c>
      <c r="C24" s="12">
        <v>0.189</v>
      </c>
      <c r="D24" s="12">
        <v>0.189</v>
      </c>
      <c r="E24" s="12">
        <v>0.19</v>
      </c>
      <c r="F24" s="12">
        <v>0.187</v>
      </c>
      <c r="G24" s="12">
        <v>0.188</v>
      </c>
      <c r="H24" s="12">
        <v>0.188</v>
      </c>
      <c r="I24" s="12">
        <v>0.188</v>
      </c>
      <c r="J24" s="12">
        <v>0.189</v>
      </c>
      <c r="K24" s="12">
        <v>0.187</v>
      </c>
      <c r="L24" s="12">
        <v>0.189</v>
      </c>
      <c r="M24" s="12">
        <v>0.186</v>
      </c>
      <c r="N24" s="12">
        <v>0.187</v>
      </c>
      <c r="O24" s="12">
        <v>0.189</v>
      </c>
      <c r="P24" s="13">
        <v>0.188</v>
      </c>
      <c r="Q24" s="6">
        <f>MIN(B24:P24)</f>
        <v>0.186</v>
      </c>
      <c r="R24" s="7">
        <f>_xlfn.QUARTILE.EXC(B24:P24,1)</f>
        <v>0.187</v>
      </c>
      <c r="S24" s="7">
        <f>_xlfn.QUARTILE.EXC(B24:P24,2)</f>
        <v>0.188</v>
      </c>
      <c r="T24" s="7">
        <f>_xlfn.QUARTILE.EXC(B24:P24,3)</f>
        <v>0.189</v>
      </c>
      <c r="U24" s="7">
        <f>MAX(B24:P24)</f>
        <v>0.192</v>
      </c>
      <c r="V24" s="10">
        <f t="shared" ref="V24:V25" si="8">S24/S23</f>
        <v>1.4135338345864661</v>
      </c>
      <c r="W24" s="11">
        <f>1-V24/4</f>
        <v>0.64661654135338353</v>
      </c>
    </row>
    <row r="25" spans="1:23" x14ac:dyDescent="0.25">
      <c r="A25" s="2" t="s">
        <v>7</v>
      </c>
      <c r="B25" s="12">
        <v>0.61</v>
      </c>
      <c r="C25" s="12">
        <v>0.68799999999999994</v>
      </c>
      <c r="D25" s="12">
        <v>0.622</v>
      </c>
      <c r="E25" s="12">
        <v>0.63500000000000001</v>
      </c>
      <c r="F25" s="12">
        <v>0.61099999999999999</v>
      </c>
      <c r="G25" s="12">
        <v>0.60699999999999998</v>
      </c>
      <c r="H25" s="12">
        <v>0.60899999999999999</v>
      </c>
      <c r="I25" s="12">
        <v>0.60799999999999998</v>
      </c>
      <c r="J25" s="12">
        <v>0.64500000000000002</v>
      </c>
      <c r="K25" s="12">
        <v>0.63800000000000001</v>
      </c>
      <c r="L25" s="12">
        <v>0.63900000000000001</v>
      </c>
      <c r="M25" s="12">
        <v>0.64200000000000002</v>
      </c>
      <c r="N25" s="12">
        <v>0.64</v>
      </c>
      <c r="O25" s="12">
        <v>0.64</v>
      </c>
      <c r="P25" s="13">
        <v>0.64300000000000002</v>
      </c>
      <c r="Q25" s="6">
        <f>MIN(B25:P25)</f>
        <v>0.60699999999999998</v>
      </c>
      <c r="R25" s="7">
        <f>_xlfn.QUARTILE.EXC(B25:P25,1)</f>
        <v>0.61</v>
      </c>
      <c r="S25" s="7">
        <f>_xlfn.QUARTILE.EXC(B25:P25,2)</f>
        <v>0.63800000000000001</v>
      </c>
      <c r="T25" s="7">
        <f>_xlfn.QUARTILE.EXC(B25:P25,3)</f>
        <v>0.64200000000000002</v>
      </c>
      <c r="U25" s="7">
        <f>MAX(B25:P25)</f>
        <v>0.68799999999999994</v>
      </c>
      <c r="V25" s="10">
        <f t="shared" si="8"/>
        <v>3.3936170212765959</v>
      </c>
      <c r="W25" s="11">
        <f t="shared" ref="W25:W26" si="9">1-V25/4</f>
        <v>0.15159574468085102</v>
      </c>
    </row>
    <row r="26" spans="1:23" x14ac:dyDescent="0.25">
      <c r="A26" s="2" t="s">
        <v>6</v>
      </c>
      <c r="B26" s="12">
        <v>2.1739999999999999</v>
      </c>
      <c r="C26" s="12">
        <v>2.1739999999999999</v>
      </c>
      <c r="D26" s="12">
        <v>2.2029999999999998</v>
      </c>
      <c r="E26" s="12">
        <v>2.1800000000000002</v>
      </c>
      <c r="F26" s="12">
        <v>2.19</v>
      </c>
      <c r="G26" s="12">
        <v>2.1659999999999999</v>
      </c>
      <c r="H26" s="12">
        <v>2.161</v>
      </c>
      <c r="I26" s="12">
        <v>2.165</v>
      </c>
      <c r="J26" s="12">
        <v>2.1680000000000001</v>
      </c>
      <c r="K26" s="12">
        <v>2.1680000000000001</v>
      </c>
      <c r="L26" s="12">
        <v>2.1640000000000001</v>
      </c>
      <c r="M26" s="12">
        <v>2.1779999999999999</v>
      </c>
      <c r="N26" s="12">
        <v>2.1749999999999998</v>
      </c>
      <c r="O26" s="12">
        <v>2.177</v>
      </c>
      <c r="P26" s="13">
        <v>2.1749999999999998</v>
      </c>
      <c r="Q26" s="6">
        <f>MIN(B26:P26)</f>
        <v>2.161</v>
      </c>
      <c r="R26" s="7">
        <f>_xlfn.QUARTILE.EXC(B26:P26,1)</f>
        <v>2.1659999999999999</v>
      </c>
      <c r="S26" s="7">
        <f>_xlfn.QUARTILE.EXC(B26:P26,2)</f>
        <v>2.1739999999999999</v>
      </c>
      <c r="T26" s="7">
        <f>_xlfn.QUARTILE.EXC(B26:P26,3)</f>
        <v>2.1779999999999999</v>
      </c>
      <c r="U26" s="7">
        <f>MAX(B26:P26)</f>
        <v>2.2029999999999998</v>
      </c>
      <c r="V26" s="10">
        <f>S26/S25</f>
        <v>3.4075235109717865</v>
      </c>
      <c r="W26" s="11">
        <f t="shared" si="9"/>
        <v>0.14811912225705337</v>
      </c>
    </row>
    <row r="27" spans="1:23" x14ac:dyDescent="0.25">
      <c r="B27" s="14" t="s">
        <v>66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 t="s">
        <v>48</v>
      </c>
    </row>
    <row r="28" spans="1:23" x14ac:dyDescent="0.25">
      <c r="A28" s="2" t="s">
        <v>4</v>
      </c>
      <c r="B28" s="12">
        <v>0.13400000000000001</v>
      </c>
      <c r="C28" s="12">
        <v>0.129</v>
      </c>
      <c r="D28" s="12">
        <v>0.124</v>
      </c>
      <c r="E28" s="12">
        <v>0.11700000000000001</v>
      </c>
      <c r="F28" s="12">
        <v>0.125</v>
      </c>
      <c r="G28" s="12">
        <v>0.125</v>
      </c>
      <c r="H28" s="12">
        <v>0.124</v>
      </c>
      <c r="I28" s="12">
        <v>0.123</v>
      </c>
      <c r="J28" s="12">
        <v>0.12</v>
      </c>
      <c r="K28" s="12">
        <v>0.123</v>
      </c>
      <c r="L28" s="12">
        <v>0.11</v>
      </c>
      <c r="M28" s="12">
        <v>0.112</v>
      </c>
      <c r="N28" s="12">
        <v>9.7000000000000003E-2</v>
      </c>
      <c r="O28" s="12">
        <v>9.5000000000000001E-2</v>
      </c>
      <c r="P28" s="13">
        <v>0.105</v>
      </c>
      <c r="Q28" s="6">
        <f>MIN(B28:P28)</f>
        <v>9.5000000000000001E-2</v>
      </c>
      <c r="R28" s="7">
        <f>_xlfn.QUARTILE.EXC(B28:P28,1)</f>
        <v>0.11</v>
      </c>
      <c r="S28" s="7">
        <f>_xlfn.QUARTILE.EXC(B28:P28,2)</f>
        <v>0.123</v>
      </c>
      <c r="T28" s="7">
        <f>_xlfn.QUARTILE.EXC(B28:P28,3)</f>
        <v>0.125</v>
      </c>
      <c r="U28" s="7">
        <f>MAX(B28:P28)</f>
        <v>0.13400000000000001</v>
      </c>
      <c r="V28" s="9" t="s">
        <v>10</v>
      </c>
      <c r="W28" s="9" t="s">
        <v>10</v>
      </c>
    </row>
    <row r="29" spans="1:23" x14ac:dyDescent="0.25">
      <c r="A29" s="2" t="s">
        <v>5</v>
      </c>
      <c r="B29" s="12">
        <v>0.23599999999999999</v>
      </c>
      <c r="C29" s="12">
        <v>0.223</v>
      </c>
      <c r="D29" s="12">
        <v>0.222</v>
      </c>
      <c r="E29" s="12">
        <v>0.221</v>
      </c>
      <c r="F29" s="12">
        <v>0.219</v>
      </c>
      <c r="G29" s="12">
        <v>0.222</v>
      </c>
      <c r="H29" s="12">
        <v>0.22</v>
      </c>
      <c r="I29" s="12">
        <v>0.222</v>
      </c>
      <c r="J29" s="12">
        <v>0.223</v>
      </c>
      <c r="K29" s="12">
        <v>0.222</v>
      </c>
      <c r="L29" s="12">
        <v>0.221</v>
      </c>
      <c r="M29" s="12">
        <v>0.222</v>
      </c>
      <c r="N29" s="12">
        <v>0.22500000000000001</v>
      </c>
      <c r="O29" s="12">
        <v>0.22</v>
      </c>
      <c r="P29" s="13">
        <v>0.219</v>
      </c>
      <c r="Q29" s="6">
        <f>MIN(B29:P29)</f>
        <v>0.219</v>
      </c>
      <c r="R29" s="7">
        <f>_xlfn.QUARTILE.EXC(B29:P29,1)</f>
        <v>0.22</v>
      </c>
      <c r="S29" s="7">
        <f>_xlfn.QUARTILE.EXC(B29:P29,2)</f>
        <v>0.222</v>
      </c>
      <c r="T29" s="7">
        <f>_xlfn.QUARTILE.EXC(B29:P29,3)</f>
        <v>0.223</v>
      </c>
      <c r="U29" s="7">
        <f>MAX(B29:P29)</f>
        <v>0.23599999999999999</v>
      </c>
      <c r="V29" s="10">
        <f t="shared" ref="V29:V30" si="10">S29/S28</f>
        <v>1.8048780487804879</v>
      </c>
      <c r="W29" s="11">
        <f>1-V29/4</f>
        <v>0.54878048780487809</v>
      </c>
    </row>
    <row r="30" spans="1:23" x14ac:dyDescent="0.25">
      <c r="A30" s="2" t="s">
        <v>7</v>
      </c>
      <c r="B30" s="12">
        <v>0.64400000000000002</v>
      </c>
      <c r="C30" s="12">
        <v>0.63600000000000001</v>
      </c>
      <c r="D30" s="12">
        <v>0.63800000000000001</v>
      </c>
      <c r="E30" s="12">
        <v>0.63800000000000001</v>
      </c>
      <c r="F30" s="12">
        <v>0.63800000000000001</v>
      </c>
      <c r="G30" s="12">
        <v>0.63900000000000001</v>
      </c>
      <c r="H30" s="12">
        <v>0.64200000000000002</v>
      </c>
      <c r="I30" s="12">
        <v>0.64</v>
      </c>
      <c r="J30" s="12">
        <v>0.63800000000000001</v>
      </c>
      <c r="K30" s="12">
        <v>0.64</v>
      </c>
      <c r="L30" s="12">
        <v>0.63900000000000001</v>
      </c>
      <c r="M30" s="12">
        <v>0.63700000000000001</v>
      </c>
      <c r="N30" s="12">
        <v>0.64300000000000002</v>
      </c>
      <c r="O30" s="12">
        <v>0.64100000000000001</v>
      </c>
      <c r="P30" s="13">
        <v>0.63700000000000001</v>
      </c>
      <c r="Q30" s="6">
        <f>MIN(B30:P30)</f>
        <v>0.63600000000000001</v>
      </c>
      <c r="R30" s="7">
        <f>_xlfn.QUARTILE.EXC(B30:P30,1)</f>
        <v>0.63800000000000001</v>
      </c>
      <c r="S30" s="7">
        <f>_xlfn.QUARTILE.EXC(B30:P30,2)</f>
        <v>0.63900000000000001</v>
      </c>
      <c r="T30" s="7">
        <f>_xlfn.QUARTILE.EXC(B30:P30,3)</f>
        <v>0.64100000000000001</v>
      </c>
      <c r="U30" s="7">
        <f>MAX(B30:P30)</f>
        <v>0.64400000000000002</v>
      </c>
      <c r="V30" s="10">
        <f t="shared" si="10"/>
        <v>2.8783783783783785</v>
      </c>
      <c r="W30" s="11">
        <f t="shared" ref="W30:W31" si="11">1-V30/4</f>
        <v>0.28040540540540537</v>
      </c>
    </row>
    <row r="31" spans="1:23" x14ac:dyDescent="0.25">
      <c r="A31" s="2" t="s">
        <v>6</v>
      </c>
      <c r="B31" s="12">
        <v>2.17</v>
      </c>
      <c r="C31" s="12">
        <v>2.1619999999999999</v>
      </c>
      <c r="D31" s="12">
        <v>2.1640000000000001</v>
      </c>
      <c r="E31" s="12">
        <v>2.1619999999999999</v>
      </c>
      <c r="F31" s="12">
        <v>2.1640000000000001</v>
      </c>
      <c r="G31" s="12">
        <v>2.2330000000000001</v>
      </c>
      <c r="H31" s="12">
        <v>2.1680000000000001</v>
      </c>
      <c r="I31" s="12">
        <v>2.16</v>
      </c>
      <c r="J31" s="12">
        <v>2.1669999999999998</v>
      </c>
      <c r="K31" s="12">
        <v>2.1659999999999999</v>
      </c>
      <c r="L31" s="12">
        <v>2.1640000000000001</v>
      </c>
      <c r="M31" s="12">
        <v>2.1549999999999998</v>
      </c>
      <c r="N31" s="12">
        <v>2.1579999999999999</v>
      </c>
      <c r="O31" s="12">
        <v>2.1579999999999999</v>
      </c>
      <c r="P31" s="13">
        <v>2.153</v>
      </c>
      <c r="Q31" s="6">
        <f>MIN(B31:P31)</f>
        <v>2.153</v>
      </c>
      <c r="R31" s="7">
        <f>_xlfn.QUARTILE.EXC(B31:P31,1)</f>
        <v>2.1579999999999999</v>
      </c>
      <c r="S31" s="7">
        <f>_xlfn.QUARTILE.EXC(B31:P31,2)</f>
        <v>2.1640000000000001</v>
      </c>
      <c r="T31" s="7">
        <f>_xlfn.QUARTILE.EXC(B31:P31,3)</f>
        <v>2.1669999999999998</v>
      </c>
      <c r="U31" s="7">
        <f>MAX(B31:P31)</f>
        <v>2.2330000000000001</v>
      </c>
      <c r="V31" s="10">
        <f>S31/S30</f>
        <v>3.3865414710485133</v>
      </c>
      <c r="W31" s="11">
        <f t="shared" si="11"/>
        <v>0.15336463223787167</v>
      </c>
    </row>
    <row r="32" spans="1:23" x14ac:dyDescent="0.25">
      <c r="B32" s="14" t="s">
        <v>13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 t="s">
        <v>42</v>
      </c>
    </row>
    <row r="33" spans="1:23" x14ac:dyDescent="0.25">
      <c r="A33" s="2" t="s">
        <v>4</v>
      </c>
      <c r="B33" s="12">
        <v>0.14299999999999999</v>
      </c>
      <c r="C33" s="12">
        <v>0.14799999999999999</v>
      </c>
      <c r="D33" s="12">
        <v>0.14699999999999999</v>
      </c>
      <c r="E33" s="12">
        <v>0.115</v>
      </c>
      <c r="F33" s="12">
        <v>0.14699999999999999</v>
      </c>
      <c r="G33" s="12">
        <v>0.14799999999999999</v>
      </c>
      <c r="H33" s="12">
        <v>0.14899999999999999</v>
      </c>
      <c r="I33" s="12">
        <v>0.14199999999999999</v>
      </c>
      <c r="J33" s="12">
        <v>0.14199999999999999</v>
      </c>
      <c r="K33" s="12">
        <v>0.14099999999999999</v>
      </c>
      <c r="L33" s="12">
        <v>0.11899999999999999</v>
      </c>
      <c r="M33" s="12">
        <v>0.1</v>
      </c>
      <c r="N33" s="12">
        <v>0.104</v>
      </c>
      <c r="O33" s="12">
        <v>9.5000000000000001E-2</v>
      </c>
      <c r="P33" s="13">
        <v>9.6000000000000002E-2</v>
      </c>
      <c r="Q33" s="6">
        <f>MIN(B33:P33)</f>
        <v>9.5000000000000001E-2</v>
      </c>
      <c r="R33" s="7">
        <f>_xlfn.QUARTILE.EXC(B33:P33,1)</f>
        <v>0.104</v>
      </c>
      <c r="S33" s="7">
        <f>_xlfn.QUARTILE.EXC(B33:P33,2)</f>
        <v>0.14199999999999999</v>
      </c>
      <c r="T33" s="7">
        <f>_xlfn.QUARTILE.EXC(B33:P33,3)</f>
        <v>0.14699999999999999</v>
      </c>
      <c r="U33" s="7">
        <f>MAX(B33:P33)</f>
        <v>0.14899999999999999</v>
      </c>
      <c r="V33" s="9" t="s">
        <v>10</v>
      </c>
      <c r="W33" s="9" t="s">
        <v>10</v>
      </c>
    </row>
    <row r="34" spans="1:23" x14ac:dyDescent="0.25">
      <c r="A34" s="2" t="s">
        <v>5</v>
      </c>
      <c r="B34" s="12">
        <v>0.23100000000000001</v>
      </c>
      <c r="C34" s="12">
        <v>0.23</v>
      </c>
      <c r="D34" s="12">
        <v>0.23100000000000001</v>
      </c>
      <c r="E34" s="12">
        <v>0.22900000000000001</v>
      </c>
      <c r="F34" s="12">
        <v>0.23</v>
      </c>
      <c r="G34" s="12">
        <v>0.23300000000000001</v>
      </c>
      <c r="H34" s="12">
        <v>0.22800000000000001</v>
      </c>
      <c r="I34" s="12">
        <v>0.22900000000000001</v>
      </c>
      <c r="J34" s="12">
        <v>0.23</v>
      </c>
      <c r="K34" s="12">
        <v>0.23200000000000001</v>
      </c>
      <c r="L34" s="12">
        <v>0.23</v>
      </c>
      <c r="M34" s="12">
        <v>0.23100000000000001</v>
      </c>
      <c r="N34" s="12">
        <v>0.23200000000000001</v>
      </c>
      <c r="O34" s="12">
        <v>0.23200000000000001</v>
      </c>
      <c r="P34" s="13">
        <v>0.23200000000000001</v>
      </c>
      <c r="Q34" s="6">
        <f>MIN(B34:P34)</f>
        <v>0.22800000000000001</v>
      </c>
      <c r="R34" s="7">
        <f>_xlfn.QUARTILE.EXC(B34:P34,1)</f>
        <v>0.23</v>
      </c>
      <c r="S34" s="7">
        <f>_xlfn.QUARTILE.EXC(B34:P34,2)</f>
        <v>0.23100000000000001</v>
      </c>
      <c r="T34" s="7">
        <f>_xlfn.QUARTILE.EXC(B34:P34,3)</f>
        <v>0.23200000000000001</v>
      </c>
      <c r="U34" s="7">
        <f>MAX(B34:P34)</f>
        <v>0.23300000000000001</v>
      </c>
      <c r="V34" s="10">
        <f t="shared" ref="V34:V35" si="12">S34/S33</f>
        <v>1.626760563380282</v>
      </c>
      <c r="W34" s="11">
        <f>1-V34/4</f>
        <v>0.59330985915492951</v>
      </c>
    </row>
    <row r="35" spans="1:23" x14ac:dyDescent="0.25">
      <c r="A35" s="2" t="s">
        <v>7</v>
      </c>
      <c r="B35" s="12">
        <v>0.72799999999999998</v>
      </c>
      <c r="C35" s="12">
        <v>0.751</v>
      </c>
      <c r="D35" s="12">
        <v>0.72499999999999998</v>
      </c>
      <c r="E35" s="12">
        <v>0.72799999999999998</v>
      </c>
      <c r="F35" s="12">
        <v>0.75900000000000001</v>
      </c>
      <c r="G35" s="12">
        <v>0.76200000000000001</v>
      </c>
      <c r="H35" s="12">
        <v>0.78</v>
      </c>
      <c r="I35" s="12">
        <v>0.73099999999999998</v>
      </c>
      <c r="J35" s="12">
        <v>0.72799999999999998</v>
      </c>
      <c r="K35" s="12">
        <v>0.72799999999999998</v>
      </c>
      <c r="L35" s="12">
        <v>0.75</v>
      </c>
      <c r="M35" s="12">
        <v>0.72599999999999998</v>
      </c>
      <c r="N35" s="12">
        <v>0.72699999999999998</v>
      </c>
      <c r="O35" s="12">
        <v>0.73099999999999998</v>
      </c>
      <c r="P35" s="13">
        <v>0.749</v>
      </c>
      <c r="Q35" s="6">
        <f>MIN(B35:P35)</f>
        <v>0.72499999999999998</v>
      </c>
      <c r="R35" s="7">
        <f>_xlfn.QUARTILE.EXC(B35:P35,1)</f>
        <v>0.72799999999999998</v>
      </c>
      <c r="S35" s="7">
        <f>_xlfn.QUARTILE.EXC(B35:P35,2)</f>
        <v>0.73099999999999998</v>
      </c>
      <c r="T35" s="7">
        <f>_xlfn.QUARTILE.EXC(B35:P35,3)</f>
        <v>0.751</v>
      </c>
      <c r="U35" s="7">
        <f>MAX(B35:P35)</f>
        <v>0.78</v>
      </c>
      <c r="V35" s="10">
        <f t="shared" si="12"/>
        <v>3.1645021645021645</v>
      </c>
      <c r="W35" s="11">
        <f t="shared" ref="W35:W36" si="13">1-V35/4</f>
        <v>0.20887445887445888</v>
      </c>
    </row>
    <row r="36" spans="1:23" x14ac:dyDescent="0.25">
      <c r="A36" s="2" t="s">
        <v>6</v>
      </c>
      <c r="B36" s="12">
        <v>2.4359999999999999</v>
      </c>
      <c r="C36" s="12">
        <v>2.4329999999999998</v>
      </c>
      <c r="D36" s="12">
        <v>2.431</v>
      </c>
      <c r="E36" s="12">
        <v>2.4340000000000002</v>
      </c>
      <c r="F36" s="12">
        <v>2.4289999999999998</v>
      </c>
      <c r="G36" s="12">
        <v>2.4340000000000002</v>
      </c>
      <c r="H36" s="12">
        <v>2.4279999999999999</v>
      </c>
      <c r="I36" s="12">
        <v>2.4350000000000001</v>
      </c>
      <c r="J36" s="12">
        <v>2.4300000000000002</v>
      </c>
      <c r="K36" s="12">
        <v>2.4260000000000002</v>
      </c>
      <c r="L36" s="12">
        <v>2.4470000000000001</v>
      </c>
      <c r="M36" s="12">
        <v>2.452</v>
      </c>
      <c r="N36" s="12">
        <v>2.4380000000000002</v>
      </c>
      <c r="O36" s="12">
        <v>2.4409999999999998</v>
      </c>
      <c r="P36" s="13">
        <v>2.448</v>
      </c>
      <c r="Q36" s="6">
        <f>MIN(B36:P36)</f>
        <v>2.4260000000000002</v>
      </c>
      <c r="R36" s="7">
        <f>_xlfn.QUARTILE.EXC(B36:P36,1)</f>
        <v>2.4300000000000002</v>
      </c>
      <c r="S36" s="7">
        <f>_xlfn.QUARTILE.EXC(B36:P36,2)</f>
        <v>2.4340000000000002</v>
      </c>
      <c r="T36" s="7">
        <f>_xlfn.QUARTILE.EXC(B36:P36,3)</f>
        <v>2.4409999999999998</v>
      </c>
      <c r="U36" s="7">
        <f>MAX(B36:P36)</f>
        <v>2.452</v>
      </c>
      <c r="V36" s="10">
        <f>S36/S35</f>
        <v>3.3296853625171003</v>
      </c>
      <c r="W36" s="11">
        <f t="shared" si="13"/>
        <v>0.16757865937072491</v>
      </c>
    </row>
    <row r="37" spans="1:23" x14ac:dyDescent="0.25">
      <c r="B37" s="14" t="s">
        <v>14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 t="s">
        <v>49</v>
      </c>
    </row>
    <row r="38" spans="1:23" x14ac:dyDescent="0.25">
      <c r="A38" s="2" t="s">
        <v>4</v>
      </c>
      <c r="B38" s="12">
        <v>0.13900000000000001</v>
      </c>
      <c r="C38" s="12">
        <v>0.13600000000000001</v>
      </c>
      <c r="D38" s="12">
        <v>0.13</v>
      </c>
      <c r="E38" s="12">
        <v>0.13</v>
      </c>
      <c r="F38" s="12">
        <v>0.13100000000000001</v>
      </c>
      <c r="G38" s="12">
        <v>0.13</v>
      </c>
      <c r="H38" s="12">
        <v>0.13</v>
      </c>
      <c r="I38" s="12">
        <v>0.13</v>
      </c>
      <c r="J38" s="12">
        <v>0.129</v>
      </c>
      <c r="K38" s="12">
        <v>0.16</v>
      </c>
      <c r="L38" s="12">
        <v>0.11700000000000001</v>
      </c>
      <c r="M38" s="12">
        <v>0.11700000000000001</v>
      </c>
      <c r="N38" s="12">
        <v>0.11700000000000001</v>
      </c>
      <c r="O38" s="12">
        <v>8.7999999999999995E-2</v>
      </c>
      <c r="P38" s="13">
        <v>8.7999999999999995E-2</v>
      </c>
      <c r="Q38" s="6">
        <f>MIN(B38:P38)</f>
        <v>8.7999999999999995E-2</v>
      </c>
      <c r="R38" s="7">
        <f>_xlfn.QUARTILE.EXC(B38:P38,1)</f>
        <v>0.11700000000000001</v>
      </c>
      <c r="S38" s="7">
        <f>_xlfn.QUARTILE.EXC(B38:P38,2)</f>
        <v>0.13</v>
      </c>
      <c r="T38" s="7">
        <f>_xlfn.QUARTILE.EXC(B38:P38,3)</f>
        <v>0.13100000000000001</v>
      </c>
      <c r="U38" s="7">
        <f>MAX(B38:P38)</f>
        <v>0.16</v>
      </c>
      <c r="V38" s="9" t="s">
        <v>10</v>
      </c>
      <c r="W38" s="9" t="s">
        <v>10</v>
      </c>
    </row>
    <row r="39" spans="1:23" x14ac:dyDescent="0.25">
      <c r="A39" s="2" t="s">
        <v>5</v>
      </c>
      <c r="B39" s="12">
        <v>0.27200000000000002</v>
      </c>
      <c r="C39" s="12">
        <v>0.26800000000000002</v>
      </c>
      <c r="D39" s="12">
        <v>0.26700000000000002</v>
      </c>
      <c r="E39" s="12">
        <v>0.26800000000000002</v>
      </c>
      <c r="F39" s="12">
        <v>0.26800000000000002</v>
      </c>
      <c r="G39" s="12">
        <v>0.26800000000000002</v>
      </c>
      <c r="H39" s="12">
        <v>0.26800000000000002</v>
      </c>
      <c r="I39" s="12">
        <v>0.26800000000000002</v>
      </c>
      <c r="J39" s="12">
        <v>0.26900000000000002</v>
      </c>
      <c r="K39" s="12">
        <v>0.26800000000000002</v>
      </c>
      <c r="L39" s="12">
        <v>0.26800000000000002</v>
      </c>
      <c r="M39" s="12">
        <v>0.26700000000000002</v>
      </c>
      <c r="N39" s="12">
        <v>0.27600000000000002</v>
      </c>
      <c r="O39" s="12">
        <v>0.26800000000000002</v>
      </c>
      <c r="P39" s="13">
        <v>0.26800000000000002</v>
      </c>
      <c r="Q39" s="6">
        <f>MIN(B39:P39)</f>
        <v>0.26700000000000002</v>
      </c>
      <c r="R39" s="7">
        <f>_xlfn.QUARTILE.EXC(B39:P39,1)</f>
        <v>0.26800000000000002</v>
      </c>
      <c r="S39" s="7">
        <f>_xlfn.QUARTILE.EXC(B39:P39,2)</f>
        <v>0.26800000000000002</v>
      </c>
      <c r="T39" s="7">
        <f>_xlfn.QUARTILE.EXC(B39:P39,3)</f>
        <v>0.26800000000000002</v>
      </c>
      <c r="U39" s="7">
        <f>MAX(B39:P39)</f>
        <v>0.27600000000000002</v>
      </c>
      <c r="V39" s="10">
        <f t="shared" ref="V39:V40" si="14">S39/S38</f>
        <v>2.0615384615384618</v>
      </c>
      <c r="W39" s="11">
        <f>1-V39/4</f>
        <v>0.48461538461538456</v>
      </c>
    </row>
    <row r="40" spans="1:23" x14ac:dyDescent="0.25">
      <c r="A40" s="2" t="s">
        <v>7</v>
      </c>
      <c r="B40" s="12">
        <v>1.036</v>
      </c>
      <c r="C40" s="12">
        <v>1.034</v>
      </c>
      <c r="D40" s="12">
        <v>1.0680000000000001</v>
      </c>
      <c r="E40" s="12">
        <v>1.069</v>
      </c>
      <c r="F40" s="12">
        <v>1.07</v>
      </c>
      <c r="G40" s="12">
        <v>1.069</v>
      </c>
      <c r="H40" s="12">
        <v>1.069</v>
      </c>
      <c r="I40" s="12">
        <v>1.073</v>
      </c>
      <c r="J40" s="12">
        <v>1.083</v>
      </c>
      <c r="K40" s="12">
        <v>1.08</v>
      </c>
      <c r="L40" s="12">
        <v>1.0880000000000001</v>
      </c>
      <c r="M40" s="12">
        <v>1.083</v>
      </c>
      <c r="N40" s="12">
        <v>1.0860000000000001</v>
      </c>
      <c r="O40" s="12">
        <v>1.083</v>
      </c>
      <c r="P40" s="13">
        <v>1.0620000000000001</v>
      </c>
      <c r="Q40" s="6">
        <f>MIN(B40:P40)</f>
        <v>1.034</v>
      </c>
      <c r="R40" s="7">
        <f>_xlfn.QUARTILE.EXC(B40:P40,1)</f>
        <v>1.0680000000000001</v>
      </c>
      <c r="S40" s="7">
        <f>_xlfn.QUARTILE.EXC(B40:P40,2)</f>
        <v>1.07</v>
      </c>
      <c r="T40" s="7">
        <f>_xlfn.QUARTILE.EXC(B40:P40,3)</f>
        <v>1.083</v>
      </c>
      <c r="U40" s="7">
        <f>MAX(B40:P40)</f>
        <v>1.0880000000000001</v>
      </c>
      <c r="V40" s="10">
        <f t="shared" si="14"/>
        <v>3.9925373134328357</v>
      </c>
      <c r="W40" s="11">
        <f t="shared" ref="W40:W41" si="15">1-V40/4</f>
        <v>1.8656716417910779E-3</v>
      </c>
    </row>
    <row r="41" spans="1:23" x14ac:dyDescent="0.25">
      <c r="A41" s="2" t="s">
        <v>6</v>
      </c>
      <c r="B41" s="12">
        <v>3.2549999999999999</v>
      </c>
      <c r="C41" s="12">
        <v>3.2330000000000001</v>
      </c>
      <c r="D41" s="12">
        <v>3.24</v>
      </c>
      <c r="E41" s="12">
        <v>3.246</v>
      </c>
      <c r="F41" s="12">
        <v>3.2450000000000001</v>
      </c>
      <c r="G41" s="12">
        <v>3.2749999999999999</v>
      </c>
      <c r="H41" s="12">
        <v>3.246</v>
      </c>
      <c r="I41" s="12">
        <v>3.2530000000000001</v>
      </c>
      <c r="J41" s="12">
        <v>3.2519999999999998</v>
      </c>
      <c r="K41" s="12">
        <v>3.2509999999999999</v>
      </c>
      <c r="L41" s="12">
        <v>3.2530000000000001</v>
      </c>
      <c r="M41" s="12">
        <v>3.2330000000000001</v>
      </c>
      <c r="N41" s="12">
        <v>3.2730000000000001</v>
      </c>
      <c r="O41" s="12">
        <v>3.2450000000000001</v>
      </c>
      <c r="P41" s="13">
        <v>3.2450000000000001</v>
      </c>
      <c r="Q41" s="6">
        <f>MIN(B41:P41)</f>
        <v>3.2330000000000001</v>
      </c>
      <c r="R41" s="7">
        <f>_xlfn.QUARTILE.EXC(B41:P41,1)</f>
        <v>3.2450000000000001</v>
      </c>
      <c r="S41" s="7">
        <f>_xlfn.QUARTILE.EXC(B41:P41,2)</f>
        <v>3.246</v>
      </c>
      <c r="T41" s="7">
        <f>_xlfn.QUARTILE.EXC(B41:P41,3)</f>
        <v>3.2530000000000001</v>
      </c>
      <c r="U41" s="7">
        <f>MAX(B41:P41)</f>
        <v>3.2749999999999999</v>
      </c>
      <c r="V41" s="10">
        <f>S41/S40</f>
        <v>3.0336448598130841</v>
      </c>
      <c r="W41" s="11">
        <f t="shared" si="15"/>
        <v>0.24158878504672898</v>
      </c>
    </row>
    <row r="42" spans="1:23" x14ac:dyDescent="0.25">
      <c r="A42" s="2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2"/>
      <c r="R42" s="22"/>
      <c r="S42" s="22"/>
      <c r="T42" s="22"/>
      <c r="U42" s="22"/>
      <c r="V42" s="23"/>
      <c r="W42" s="24"/>
    </row>
    <row r="43" spans="1:23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" t="s">
        <v>50</v>
      </c>
      <c r="R43" s="1"/>
      <c r="S43" s="1"/>
      <c r="T43" s="1"/>
      <c r="U43" s="1"/>
    </row>
    <row r="44" spans="1:23" x14ac:dyDescent="0.25">
      <c r="B44" s="4" t="s">
        <v>36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20" t="s">
        <v>0</v>
      </c>
      <c r="R44" s="20" t="s">
        <v>1</v>
      </c>
      <c r="S44" s="20" t="s">
        <v>9</v>
      </c>
      <c r="T44" s="20" t="s">
        <v>2</v>
      </c>
      <c r="U44" s="20" t="s">
        <v>3</v>
      </c>
      <c r="V44" s="20" t="s">
        <v>40</v>
      </c>
      <c r="W44" s="20" t="s">
        <v>41</v>
      </c>
    </row>
    <row r="45" spans="1:23" x14ac:dyDescent="0.25">
      <c r="A45" s="2" t="s">
        <v>4</v>
      </c>
      <c r="B45" s="18">
        <v>3.6539999999999999</v>
      </c>
      <c r="C45" s="18">
        <v>3.653</v>
      </c>
      <c r="D45" s="18">
        <v>3.6619999999999999</v>
      </c>
      <c r="E45" s="18">
        <v>3.669</v>
      </c>
      <c r="F45" s="18">
        <v>3.6520000000000001</v>
      </c>
      <c r="G45" s="18">
        <v>3.653</v>
      </c>
      <c r="H45" s="18">
        <v>3.6659999999999999</v>
      </c>
      <c r="I45" s="18">
        <v>3.6680000000000001</v>
      </c>
      <c r="J45" s="18">
        <v>3.65</v>
      </c>
      <c r="K45" s="18">
        <v>3.6629999999999998</v>
      </c>
      <c r="L45" s="18">
        <v>3.6480000000000001</v>
      </c>
      <c r="M45" s="18">
        <v>3.6579999999999999</v>
      </c>
      <c r="N45" s="18">
        <v>3.6549999999999998</v>
      </c>
      <c r="O45" s="18">
        <v>3.6589999999999998</v>
      </c>
      <c r="P45" s="19">
        <v>3.657</v>
      </c>
      <c r="Q45" s="6">
        <f>MIN(B45:P45)</f>
        <v>3.6480000000000001</v>
      </c>
      <c r="R45" s="7">
        <f>_xlfn.QUARTILE.EXC(B45:P45,1)</f>
        <v>3.653</v>
      </c>
      <c r="S45" s="7">
        <f>_xlfn.QUARTILE.EXC(B45:P45,2)</f>
        <v>3.657</v>
      </c>
      <c r="T45" s="7">
        <f>_xlfn.QUARTILE.EXC(B45:P45,3)</f>
        <v>3.6629999999999998</v>
      </c>
      <c r="U45" s="7">
        <f>MAX(B45:P45)</f>
        <v>3.669</v>
      </c>
      <c r="V45" s="9" t="s">
        <v>10</v>
      </c>
      <c r="W45" s="9" t="s">
        <v>10</v>
      </c>
    </row>
    <row r="46" spans="1:23" x14ac:dyDescent="0.25">
      <c r="A46" s="2" t="s">
        <v>5</v>
      </c>
      <c r="B46" s="18">
        <v>13.678000000000001</v>
      </c>
      <c r="C46" s="18">
        <v>13.718999999999999</v>
      </c>
      <c r="D46" s="18">
        <v>13.740999</v>
      </c>
      <c r="E46" s="18">
        <v>13.686000999999999</v>
      </c>
      <c r="F46" s="18">
        <v>13.691000000000001</v>
      </c>
      <c r="G46" s="18">
        <v>13.702999999999999</v>
      </c>
      <c r="H46" s="18">
        <v>13.680999999999999</v>
      </c>
      <c r="I46" s="18">
        <v>13.705</v>
      </c>
      <c r="J46" s="18">
        <v>13.705</v>
      </c>
      <c r="K46" s="18">
        <v>13.686000999999999</v>
      </c>
      <c r="L46" s="18">
        <v>13.682</v>
      </c>
      <c r="M46" s="18">
        <v>13.701000000000001</v>
      </c>
      <c r="N46" s="18">
        <v>13.708</v>
      </c>
      <c r="O46" s="18">
        <v>13.676</v>
      </c>
      <c r="P46" s="19">
        <v>13.680999999999999</v>
      </c>
      <c r="Q46" s="6">
        <f>MIN(B46:P46)</f>
        <v>13.676</v>
      </c>
      <c r="R46" s="7">
        <f>_xlfn.QUARTILE.EXC(B46:P46,1)</f>
        <v>13.680999999999999</v>
      </c>
      <c r="S46" s="7">
        <f>_xlfn.QUARTILE.EXC(B46:P46,2)</f>
        <v>13.691000000000001</v>
      </c>
      <c r="T46" s="7">
        <f>_xlfn.QUARTILE.EXC(B46:P46,3)</f>
        <v>13.705</v>
      </c>
      <c r="U46" s="7">
        <f>MAX(B46:P46)</f>
        <v>13.740999</v>
      </c>
      <c r="V46" s="10">
        <f t="shared" ref="V46:V47" si="16">S46/S45</f>
        <v>3.7437790538692921</v>
      </c>
      <c r="W46" s="11">
        <f>1-V46/4</f>
        <v>6.4055236532676973E-2</v>
      </c>
    </row>
    <row r="47" spans="1:23" x14ac:dyDescent="0.25">
      <c r="A47" s="2" t="s">
        <v>7</v>
      </c>
      <c r="B47" s="18">
        <v>52.383999000000003</v>
      </c>
      <c r="C47" s="18">
        <v>52.329998000000003</v>
      </c>
      <c r="D47" s="18">
        <v>52.390999000000001</v>
      </c>
      <c r="E47" s="18">
        <v>52.400002000000001</v>
      </c>
      <c r="F47" s="18">
        <v>52.352997000000002</v>
      </c>
      <c r="G47" s="18">
        <v>52.381999999999998</v>
      </c>
      <c r="H47" s="18">
        <v>52.572001999999998</v>
      </c>
      <c r="I47" s="18">
        <v>52.329998000000003</v>
      </c>
      <c r="J47" s="18">
        <v>52.387999999999998</v>
      </c>
      <c r="K47" s="18">
        <v>52.347000000000001</v>
      </c>
      <c r="L47" s="18">
        <v>52.349997999999999</v>
      </c>
      <c r="M47" s="18">
        <v>52.380001</v>
      </c>
      <c r="N47" s="18">
        <v>52.354999999999997</v>
      </c>
      <c r="O47" s="18">
        <v>52.379002</v>
      </c>
      <c r="P47" s="19">
        <v>52.335003</v>
      </c>
      <c r="Q47" s="6">
        <f>MIN(B47:P47)</f>
        <v>52.329998000000003</v>
      </c>
      <c r="R47" s="7">
        <f>_xlfn.QUARTILE.EXC(B47:P47,1)</f>
        <v>52.347000000000001</v>
      </c>
      <c r="S47" s="7">
        <f>_xlfn.QUARTILE.EXC(B47:P47,2)</f>
        <v>52.379002</v>
      </c>
      <c r="T47" s="7">
        <f>_xlfn.QUARTILE.EXC(B47:P47,3)</f>
        <v>52.387999999999998</v>
      </c>
      <c r="U47" s="7">
        <f>MAX(B47:P47)</f>
        <v>52.572001999999998</v>
      </c>
      <c r="V47" s="10">
        <f t="shared" si="16"/>
        <v>3.8257981155503615</v>
      </c>
      <c r="W47" s="11">
        <f t="shared" ref="W47:W48" si="17">1-V47/4</f>
        <v>4.3550471112409617E-2</v>
      </c>
    </row>
    <row r="48" spans="1:23" x14ac:dyDescent="0.25">
      <c r="A48" s="2" t="s">
        <v>6</v>
      </c>
      <c r="B48" s="18">
        <v>203.736008</v>
      </c>
      <c r="C48" s="18">
        <v>203.31601000000001</v>
      </c>
      <c r="D48" s="18">
        <v>203.29899599999999</v>
      </c>
      <c r="E48" s="18">
        <v>203.287003</v>
      </c>
      <c r="F48" s="18">
        <v>203.330994</v>
      </c>
      <c r="G48" s="18">
        <v>203.416</v>
      </c>
      <c r="H48" s="18">
        <v>203.31899999999999</v>
      </c>
      <c r="I48" s="18">
        <v>203.31601000000001</v>
      </c>
      <c r="J48" s="18">
        <v>203.286011</v>
      </c>
      <c r="K48" s="18">
        <v>203.25900300000001</v>
      </c>
      <c r="L48" s="18">
        <v>203.46101400000001</v>
      </c>
      <c r="M48" s="18">
        <v>203.23899800000001</v>
      </c>
      <c r="N48" s="18">
        <v>203.30600000000001</v>
      </c>
      <c r="O48" s="18">
        <v>203.29501300000001</v>
      </c>
      <c r="P48" s="19">
        <v>203.31401099999999</v>
      </c>
      <c r="Q48" s="6">
        <f>MIN(B48:P48)</f>
        <v>203.23899800000001</v>
      </c>
      <c r="R48" s="7">
        <f>_xlfn.QUARTILE.EXC(B48:P48,1)</f>
        <v>203.287003</v>
      </c>
      <c r="S48" s="7">
        <f>_xlfn.QUARTILE.EXC(B48:P48,2)</f>
        <v>203.31401099999999</v>
      </c>
      <c r="T48" s="7">
        <f>_xlfn.QUARTILE.EXC(B48:P48,3)</f>
        <v>203.330994</v>
      </c>
      <c r="U48" s="7">
        <f>MAX(B48:P48)</f>
        <v>203.736008</v>
      </c>
      <c r="V48" s="10">
        <f>S48/S47</f>
        <v>3.8815938302910009</v>
      </c>
      <c r="W48" s="11">
        <f t="shared" si="17"/>
        <v>2.9601542427249772E-2</v>
      </c>
    </row>
    <row r="49" spans="1:23" x14ac:dyDescent="0.25">
      <c r="B49" s="4" t="s">
        <v>35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" t="s">
        <v>51</v>
      </c>
    </row>
    <row r="50" spans="1:23" x14ac:dyDescent="0.25">
      <c r="A50" s="2" t="s">
        <v>4</v>
      </c>
      <c r="B50" s="18">
        <v>2.9870000000000001</v>
      </c>
      <c r="C50" s="18">
        <v>3.0030000000000001</v>
      </c>
      <c r="D50" s="18">
        <v>2.992</v>
      </c>
      <c r="E50" s="18">
        <v>2.9780000000000002</v>
      </c>
      <c r="F50" s="18">
        <v>2.9820000000000002</v>
      </c>
      <c r="G50" s="18">
        <v>2.9969999999999999</v>
      </c>
      <c r="H50" s="18">
        <v>2.992</v>
      </c>
      <c r="I50" s="18">
        <v>2.9529999999999998</v>
      </c>
      <c r="J50" s="18">
        <v>2.9540000000000002</v>
      </c>
      <c r="K50" s="18">
        <v>2.9460000000000002</v>
      </c>
      <c r="L50" s="18">
        <v>2.931</v>
      </c>
      <c r="M50" s="18">
        <v>2.9580000000000002</v>
      </c>
      <c r="N50" s="18">
        <v>2.9580000000000002</v>
      </c>
      <c r="O50" s="18">
        <v>2.9430000000000001</v>
      </c>
      <c r="P50" s="19">
        <v>2.9359999999999999</v>
      </c>
      <c r="Q50" s="6">
        <f>MIN(B50:P50)</f>
        <v>2.931</v>
      </c>
      <c r="R50" s="7">
        <f>_xlfn.QUARTILE.EXC(B50:P50,1)</f>
        <v>2.9460000000000002</v>
      </c>
      <c r="S50" s="7">
        <f>_xlfn.QUARTILE.EXC(B50:P50,2)</f>
        <v>2.9580000000000002</v>
      </c>
      <c r="T50" s="7">
        <f>_xlfn.QUARTILE.EXC(B50:P50,3)</f>
        <v>2.992</v>
      </c>
      <c r="U50" s="7">
        <f>MAX(B50:P50)</f>
        <v>3.0030000000000001</v>
      </c>
      <c r="V50" s="9" t="s">
        <v>10</v>
      </c>
      <c r="W50" s="9" t="s">
        <v>10</v>
      </c>
    </row>
    <row r="51" spans="1:23" x14ac:dyDescent="0.25">
      <c r="A51" s="2" t="s">
        <v>5</v>
      </c>
      <c r="B51" s="18">
        <v>10.923</v>
      </c>
      <c r="C51" s="18">
        <v>10.346</v>
      </c>
      <c r="D51" s="18">
        <v>10.074999999999999</v>
      </c>
      <c r="E51" s="18">
        <v>10.096</v>
      </c>
      <c r="F51" s="18">
        <v>10.083</v>
      </c>
      <c r="G51" s="18">
        <v>10.077999999999999</v>
      </c>
      <c r="H51" s="18">
        <v>10.086</v>
      </c>
      <c r="I51" s="18">
        <v>10.061999</v>
      </c>
      <c r="J51" s="18">
        <v>10.086</v>
      </c>
      <c r="K51" s="18">
        <v>10.087999999999999</v>
      </c>
      <c r="L51" s="18">
        <v>10.109</v>
      </c>
      <c r="M51" s="18">
        <v>10.058</v>
      </c>
      <c r="N51" s="18">
        <v>10.006000999999999</v>
      </c>
      <c r="O51" s="18">
        <v>10.006000999999999</v>
      </c>
      <c r="P51" s="19">
        <v>9.9959989999999994</v>
      </c>
      <c r="Q51" s="6">
        <f>MIN(B51:P51)</f>
        <v>9.9959989999999994</v>
      </c>
      <c r="R51" s="7">
        <f>_xlfn.QUARTILE.EXC(B51:P51,1)</f>
        <v>10.058</v>
      </c>
      <c r="S51" s="7">
        <f>_xlfn.QUARTILE.EXC(B51:P51,2)</f>
        <v>10.083</v>
      </c>
      <c r="T51" s="7">
        <f>_xlfn.QUARTILE.EXC(B51:P51,3)</f>
        <v>10.096</v>
      </c>
      <c r="U51" s="7">
        <f>MAX(B51:P51)</f>
        <v>10.923</v>
      </c>
      <c r="V51" s="10">
        <f t="shared" ref="V51:V52" si="18">S51/S50</f>
        <v>3.4087221095334685</v>
      </c>
      <c r="W51" s="11">
        <f>1-V51/4</f>
        <v>0.14781947261663286</v>
      </c>
    </row>
    <row r="52" spans="1:23" x14ac:dyDescent="0.25">
      <c r="A52" s="2" t="s">
        <v>7</v>
      </c>
      <c r="B52" s="18">
        <v>28.632000000000001</v>
      </c>
      <c r="C52" s="18">
        <v>28.620998</v>
      </c>
      <c r="D52" s="18">
        <v>28.595001</v>
      </c>
      <c r="E52" s="18">
        <v>28.497999</v>
      </c>
      <c r="F52" s="18">
        <v>28.488997999999999</v>
      </c>
      <c r="G52" s="18">
        <v>28.514999</v>
      </c>
      <c r="H52" s="18">
        <v>28.471001000000001</v>
      </c>
      <c r="I52" s="18">
        <v>28.751999000000001</v>
      </c>
      <c r="J52" s="18">
        <v>28.568999999999999</v>
      </c>
      <c r="K52" s="18">
        <v>28.605</v>
      </c>
      <c r="L52" s="18">
        <v>28.624001</v>
      </c>
      <c r="M52" s="18">
        <v>28.649000000000001</v>
      </c>
      <c r="N52" s="18">
        <v>28.511998999999999</v>
      </c>
      <c r="O52" s="18">
        <v>28.500999</v>
      </c>
      <c r="P52" s="19">
        <v>28.597999999999999</v>
      </c>
      <c r="Q52" s="6">
        <f>MIN(B52:P52)</f>
        <v>28.471001000000001</v>
      </c>
      <c r="R52" s="7">
        <f>_xlfn.QUARTILE.EXC(B52:P52,1)</f>
        <v>28.500999</v>
      </c>
      <c r="S52" s="7">
        <f>_xlfn.QUARTILE.EXC(B52:P52,2)</f>
        <v>28.595001</v>
      </c>
      <c r="T52" s="7">
        <f>_xlfn.QUARTILE.EXC(B52:P52,3)</f>
        <v>28.624001</v>
      </c>
      <c r="U52" s="7">
        <f>MAX(B52:P52)</f>
        <v>28.751999000000001</v>
      </c>
      <c r="V52" s="10">
        <f t="shared" si="18"/>
        <v>2.8359616185659031</v>
      </c>
      <c r="W52" s="11">
        <f t="shared" ref="W52:W53" si="19">1-V52/4</f>
        <v>0.29100959535852422</v>
      </c>
    </row>
    <row r="53" spans="1:23" x14ac:dyDescent="0.25">
      <c r="A53" s="2" t="s">
        <v>6</v>
      </c>
      <c r="B53" s="18">
        <v>109.240005</v>
      </c>
      <c r="C53" s="18">
        <v>109.240005</v>
      </c>
      <c r="D53" s="18">
        <v>109.22399900000001</v>
      </c>
      <c r="E53" s="18">
        <v>109.23200199999999</v>
      </c>
      <c r="F53" s="18">
        <v>109.21700300000001</v>
      </c>
      <c r="G53" s="18">
        <v>109.43300600000001</v>
      </c>
      <c r="H53" s="18">
        <v>109.22199999999999</v>
      </c>
      <c r="I53" s="18">
        <v>109.172997</v>
      </c>
      <c r="J53" s="18">
        <v>109.165001</v>
      </c>
      <c r="K53" s="18">
        <v>109.224998</v>
      </c>
      <c r="L53" s="18">
        <v>109.22700500000001</v>
      </c>
      <c r="M53" s="18">
        <v>109.229996</v>
      </c>
      <c r="N53" s="18">
        <v>109.229996</v>
      </c>
      <c r="O53" s="18">
        <v>109.24900100000001</v>
      </c>
      <c r="P53" s="19">
        <v>109.431</v>
      </c>
      <c r="Q53" s="6">
        <f>MIN(B53:P53)</f>
        <v>109.165001</v>
      </c>
      <c r="R53" s="7">
        <f>_xlfn.QUARTILE.EXC(B53:P53,1)</f>
        <v>109.22199999999999</v>
      </c>
      <c r="S53" s="7">
        <f>_xlfn.QUARTILE.EXC(B53:P53,2)</f>
        <v>109.229996</v>
      </c>
      <c r="T53" s="7">
        <f>_xlfn.QUARTILE.EXC(B53:P53,3)</f>
        <v>109.240005</v>
      </c>
      <c r="U53" s="7">
        <f>MAX(B53:P53)</f>
        <v>109.43300600000001</v>
      </c>
      <c r="V53" s="10">
        <f>S53/S52</f>
        <v>3.819898310197646</v>
      </c>
      <c r="W53" s="11">
        <f t="shared" si="19"/>
        <v>4.5025422450588493E-2</v>
      </c>
    </row>
    <row r="54" spans="1:23" x14ac:dyDescent="0.25">
      <c r="B54" s="4" t="s">
        <v>34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1" t="s">
        <v>52</v>
      </c>
    </row>
    <row r="55" spans="1:23" x14ac:dyDescent="0.25">
      <c r="A55" s="2" t="s">
        <v>4</v>
      </c>
      <c r="B55" s="18">
        <v>0.80900000000000005</v>
      </c>
      <c r="C55" s="18">
        <v>0.79500000000000004</v>
      </c>
      <c r="D55" s="18">
        <v>0.79600000000000004</v>
      </c>
      <c r="E55" s="18">
        <v>0.79500000000000004</v>
      </c>
      <c r="F55" s="18">
        <v>0.81399999999999995</v>
      </c>
      <c r="G55" s="18">
        <v>0.78800000000000003</v>
      </c>
      <c r="H55" s="18">
        <v>0.77500000000000002</v>
      </c>
      <c r="I55" s="18">
        <v>0.78700000000000003</v>
      </c>
      <c r="J55" s="18">
        <v>0.78</v>
      </c>
      <c r="K55" s="18">
        <v>0.78600000000000003</v>
      </c>
      <c r="L55" s="18">
        <v>0.78400000000000003</v>
      </c>
      <c r="M55" s="18">
        <v>0.79600000000000004</v>
      </c>
      <c r="N55" s="18">
        <v>0.79</v>
      </c>
      <c r="O55" s="18">
        <v>0.78</v>
      </c>
      <c r="P55" s="19">
        <v>0.79500000000000004</v>
      </c>
      <c r="Q55" s="6">
        <f>MIN(B55:P55)</f>
        <v>0.77500000000000002</v>
      </c>
      <c r="R55" s="7">
        <f>_xlfn.QUARTILE.EXC(B55:P55,1)</f>
        <v>0.78400000000000003</v>
      </c>
      <c r="S55" s="7">
        <f>_xlfn.QUARTILE.EXC(B55:P55,2)</f>
        <v>0.79</v>
      </c>
      <c r="T55" s="7">
        <f>_xlfn.QUARTILE.EXC(B55:P55,3)</f>
        <v>0.79600000000000004</v>
      </c>
      <c r="U55" s="7">
        <f>MAX(B55:P55)</f>
        <v>0.81399999999999995</v>
      </c>
      <c r="V55" s="9" t="s">
        <v>10</v>
      </c>
      <c r="W55" s="9" t="s">
        <v>10</v>
      </c>
    </row>
    <row r="56" spans="1:23" x14ac:dyDescent="0.25">
      <c r="A56" s="2" t="s">
        <v>5</v>
      </c>
      <c r="B56" s="18">
        <v>2.5179999999999998</v>
      </c>
      <c r="C56" s="18">
        <v>3.1760000000000002</v>
      </c>
      <c r="D56" s="18">
        <v>2.512</v>
      </c>
      <c r="E56" s="18">
        <v>2.5070000000000001</v>
      </c>
      <c r="F56" s="18">
        <v>2.5150000000000001</v>
      </c>
      <c r="G56" s="18">
        <v>2.5489999999999999</v>
      </c>
      <c r="H56" s="18">
        <v>2.5379999999999998</v>
      </c>
      <c r="I56" s="18">
        <v>2.5179999999999998</v>
      </c>
      <c r="J56" s="18">
        <v>2.5190000000000001</v>
      </c>
      <c r="K56" s="18">
        <v>2.5110000000000001</v>
      </c>
      <c r="L56" s="18">
        <v>2.5139999999999998</v>
      </c>
      <c r="M56" s="18">
        <v>2.726</v>
      </c>
      <c r="N56" s="18">
        <v>2.5150000000000001</v>
      </c>
      <c r="O56" s="18">
        <v>2.5150000000000001</v>
      </c>
      <c r="P56" s="19">
        <v>3.02</v>
      </c>
      <c r="Q56" s="6">
        <f>MIN(B56:P56)</f>
        <v>2.5070000000000001</v>
      </c>
      <c r="R56" s="7">
        <f>_xlfn.QUARTILE.EXC(B56:P56,1)</f>
        <v>2.5139999999999998</v>
      </c>
      <c r="S56" s="7">
        <f>_xlfn.QUARTILE.EXC(B56:P56,2)</f>
        <v>2.5179999999999998</v>
      </c>
      <c r="T56" s="7">
        <f>_xlfn.QUARTILE.EXC(B56:P56,3)</f>
        <v>2.5489999999999999</v>
      </c>
      <c r="U56" s="7">
        <f>MAX(B56:P56)</f>
        <v>3.1760000000000002</v>
      </c>
      <c r="V56" s="10">
        <f t="shared" ref="V56:V57" si="20">S56/S55</f>
        <v>3.1873417721518984</v>
      </c>
      <c r="W56" s="11">
        <f>1-V56/4</f>
        <v>0.2031645569620254</v>
      </c>
    </row>
    <row r="57" spans="1:23" x14ac:dyDescent="0.25">
      <c r="A57" s="2" t="s">
        <v>7</v>
      </c>
      <c r="B57" s="18">
        <v>8.9410000000000007</v>
      </c>
      <c r="C57" s="18">
        <v>8.9380000000000006</v>
      </c>
      <c r="D57" s="18">
        <v>8.9190000000000005</v>
      </c>
      <c r="E57" s="18">
        <v>8.9209999999999994</v>
      </c>
      <c r="F57" s="18">
        <v>8.9149999999999991</v>
      </c>
      <c r="G57" s="18">
        <v>8.9369999999999994</v>
      </c>
      <c r="H57" s="18">
        <v>8.9239999999999995</v>
      </c>
      <c r="I57" s="18">
        <v>8.9130000000000003</v>
      </c>
      <c r="J57" s="18">
        <v>8.9190000000000005</v>
      </c>
      <c r="K57" s="18">
        <v>8.9090000000000007</v>
      </c>
      <c r="L57" s="18">
        <v>8.9049999999999994</v>
      </c>
      <c r="M57" s="18">
        <v>8.9260009999999994</v>
      </c>
      <c r="N57" s="18">
        <v>8.9649990000000006</v>
      </c>
      <c r="O57" s="18">
        <v>8.9250000000000007</v>
      </c>
      <c r="P57" s="19">
        <v>8.9179999999999993</v>
      </c>
      <c r="Q57" s="6">
        <f>MIN(B57:P57)</f>
        <v>8.9049999999999994</v>
      </c>
      <c r="R57" s="7">
        <f>_xlfn.QUARTILE.EXC(B57:P57,1)</f>
        <v>8.9149999999999991</v>
      </c>
      <c r="S57" s="7">
        <f>_xlfn.QUARTILE.EXC(B57:P57,2)</f>
        <v>8.9209999999999994</v>
      </c>
      <c r="T57" s="7">
        <f>_xlfn.QUARTILE.EXC(B57:P57,3)</f>
        <v>8.9369999999999994</v>
      </c>
      <c r="U57" s="7">
        <f>MAX(B57:P57)</f>
        <v>8.9649990000000006</v>
      </c>
      <c r="V57" s="10">
        <f t="shared" si="20"/>
        <v>3.5428911834789516</v>
      </c>
      <c r="W57" s="11">
        <f t="shared" ref="W57:W58" si="21">1-V57/4</f>
        <v>0.1142772041302621</v>
      </c>
    </row>
    <row r="58" spans="1:23" x14ac:dyDescent="0.25">
      <c r="A58" s="2" t="s">
        <v>6</v>
      </c>
      <c r="B58" s="18">
        <v>33.155997999999997</v>
      </c>
      <c r="C58" s="18">
        <v>33.173999999999999</v>
      </c>
      <c r="D58" s="18">
        <v>33.237000000000002</v>
      </c>
      <c r="E58" s="18">
        <v>33.173999999999999</v>
      </c>
      <c r="F58" s="18">
        <v>33.186000999999997</v>
      </c>
      <c r="G58" s="18">
        <v>33.186996000000001</v>
      </c>
      <c r="H58" s="18">
        <v>33.185001</v>
      </c>
      <c r="I58" s="18">
        <v>33.399002000000003</v>
      </c>
      <c r="J58" s="18">
        <v>33.193001000000002</v>
      </c>
      <c r="K58" s="18">
        <v>33.167999000000002</v>
      </c>
      <c r="L58" s="18">
        <v>33.197997999999998</v>
      </c>
      <c r="M58" s="18">
        <v>33.158999999999999</v>
      </c>
      <c r="N58" s="18">
        <v>33.179001</v>
      </c>
      <c r="O58" s="18">
        <v>33.190002</v>
      </c>
      <c r="P58" s="19">
        <v>33.217998999999999</v>
      </c>
      <c r="Q58" s="6">
        <f>MIN(B58:P58)</f>
        <v>33.155997999999997</v>
      </c>
      <c r="R58" s="7">
        <f>_xlfn.QUARTILE.EXC(B58:P58,1)</f>
        <v>33.173999999999999</v>
      </c>
      <c r="S58" s="7">
        <f>_xlfn.QUARTILE.EXC(B58:P58,2)</f>
        <v>33.186000999999997</v>
      </c>
      <c r="T58" s="7">
        <f>_xlfn.QUARTILE.EXC(B58:P58,3)</f>
        <v>33.197997999999998</v>
      </c>
      <c r="U58" s="7">
        <f>MAX(B58:P58)</f>
        <v>33.399002000000003</v>
      </c>
      <c r="V58" s="10">
        <f>S58/S57</f>
        <v>3.7199866606882637</v>
      </c>
      <c r="W58" s="11">
        <f t="shared" si="21"/>
        <v>7.0003334827934083E-2</v>
      </c>
    </row>
    <row r="59" spans="1:23" x14ac:dyDescent="0.25">
      <c r="B59" s="14" t="s">
        <v>15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" t="s">
        <v>53</v>
      </c>
    </row>
    <row r="60" spans="1:23" x14ac:dyDescent="0.25">
      <c r="A60" s="2" t="s">
        <v>4</v>
      </c>
      <c r="B60" s="12">
        <v>0.53100000000000003</v>
      </c>
      <c r="C60" s="12">
        <v>0.53800000000000003</v>
      </c>
      <c r="D60" s="12">
        <v>0.53900000000000003</v>
      </c>
      <c r="E60" s="12">
        <v>0.53500000000000003</v>
      </c>
      <c r="F60" s="12">
        <v>0.53900000000000003</v>
      </c>
      <c r="G60" s="12">
        <v>0.53800000000000003</v>
      </c>
      <c r="H60" s="12">
        <v>0.54500000000000004</v>
      </c>
      <c r="I60" s="12">
        <v>0.54600000000000004</v>
      </c>
      <c r="J60" s="12">
        <v>0.54200000000000004</v>
      </c>
      <c r="K60" s="12">
        <v>0.52500000000000002</v>
      </c>
      <c r="L60" s="12">
        <v>0.53700000000000003</v>
      </c>
      <c r="M60" s="12">
        <v>0.54200000000000004</v>
      </c>
      <c r="N60" s="12">
        <v>0.53100000000000003</v>
      </c>
      <c r="O60" s="12">
        <v>0.54600000000000004</v>
      </c>
      <c r="P60" s="13">
        <v>0.52800000000000002</v>
      </c>
      <c r="Q60" s="6">
        <f>MIN(B60:P60)</f>
        <v>0.52500000000000002</v>
      </c>
      <c r="R60" s="7">
        <f>_xlfn.QUARTILE.EXC(B60:P60,1)</f>
        <v>0.53100000000000003</v>
      </c>
      <c r="S60" s="7">
        <f>_xlfn.QUARTILE.EXC(B60:P60,2)</f>
        <v>0.53800000000000003</v>
      </c>
      <c r="T60" s="7">
        <f>_xlfn.QUARTILE.EXC(B60:P60,3)</f>
        <v>0.54200000000000004</v>
      </c>
      <c r="U60" s="7">
        <f>MAX(B60:P60)</f>
        <v>0.54600000000000004</v>
      </c>
      <c r="V60" s="9" t="s">
        <v>10</v>
      </c>
      <c r="W60" s="9" t="s">
        <v>10</v>
      </c>
    </row>
    <row r="61" spans="1:23" x14ac:dyDescent="0.25">
      <c r="A61" s="2" t="s">
        <v>5</v>
      </c>
      <c r="B61" s="12">
        <v>1.5289999999999999</v>
      </c>
      <c r="C61" s="12">
        <v>1.524</v>
      </c>
      <c r="D61" s="12">
        <v>1.5620000000000001</v>
      </c>
      <c r="E61" s="12">
        <v>1.5349999999999999</v>
      </c>
      <c r="F61" s="12">
        <v>1.5580000000000001</v>
      </c>
      <c r="G61" s="12">
        <v>1.528</v>
      </c>
      <c r="H61" s="12">
        <v>1.5469999999999999</v>
      </c>
      <c r="I61" s="12">
        <v>1.534</v>
      </c>
      <c r="J61" s="12">
        <v>1.5389999999999999</v>
      </c>
      <c r="K61" s="12">
        <v>1.5449999999999999</v>
      </c>
      <c r="L61" s="12">
        <v>1.532</v>
      </c>
      <c r="M61" s="12">
        <v>1.542</v>
      </c>
      <c r="N61" s="12">
        <v>1.532</v>
      </c>
      <c r="O61" s="12">
        <v>1.53</v>
      </c>
      <c r="P61" s="13">
        <v>1.548</v>
      </c>
      <c r="Q61" s="6">
        <f>MIN(B61:P61)</f>
        <v>1.524</v>
      </c>
      <c r="R61" s="7">
        <f>_xlfn.QUARTILE.EXC(B61:P61,1)</f>
        <v>1.53</v>
      </c>
      <c r="S61" s="7">
        <f>_xlfn.QUARTILE.EXC(B61:P61,2)</f>
        <v>1.5349999999999999</v>
      </c>
      <c r="T61" s="7">
        <f>_xlfn.QUARTILE.EXC(B61:P61,3)</f>
        <v>1.5469999999999999</v>
      </c>
      <c r="U61" s="7">
        <f>MAX(B61:P61)</f>
        <v>1.5620000000000001</v>
      </c>
      <c r="V61" s="10">
        <f t="shared" ref="V61:V62" si="22">S61/S60</f>
        <v>2.8531598513011147</v>
      </c>
      <c r="W61" s="11">
        <f>1-V61/4</f>
        <v>0.28671003717472132</v>
      </c>
    </row>
    <row r="62" spans="1:23" x14ac:dyDescent="0.25">
      <c r="A62" s="2" t="s">
        <v>7</v>
      </c>
      <c r="B62" s="12">
        <v>5.1550000000000002</v>
      </c>
      <c r="C62" s="12">
        <v>5.1429999999999998</v>
      </c>
      <c r="D62" s="12">
        <v>5.1349999999999998</v>
      </c>
      <c r="E62" s="12">
        <v>5.1619999999999999</v>
      </c>
      <c r="F62" s="12">
        <v>5.157</v>
      </c>
      <c r="G62" s="12">
        <v>5.1539999999999999</v>
      </c>
      <c r="H62" s="12">
        <v>5.1660000000000004</v>
      </c>
      <c r="I62" s="12">
        <v>5.1660000000000004</v>
      </c>
      <c r="J62" s="12">
        <v>5.1379999999999999</v>
      </c>
      <c r="K62" s="12">
        <v>5.1529999999999996</v>
      </c>
      <c r="L62" s="12">
        <v>5.1719999999999997</v>
      </c>
      <c r="M62" s="12">
        <v>5.1260000000000003</v>
      </c>
      <c r="N62" s="12">
        <v>5.14</v>
      </c>
      <c r="O62" s="12">
        <v>5.1529999999999996</v>
      </c>
      <c r="P62" s="13">
        <v>5.157</v>
      </c>
      <c r="Q62" s="6">
        <f>MIN(B62:P62)</f>
        <v>5.1260000000000003</v>
      </c>
      <c r="R62" s="7">
        <f>_xlfn.QUARTILE.EXC(B62:P62,1)</f>
        <v>5.14</v>
      </c>
      <c r="S62" s="7">
        <f>_xlfn.QUARTILE.EXC(B62:P62,2)</f>
        <v>5.1539999999999999</v>
      </c>
      <c r="T62" s="7">
        <f>_xlfn.QUARTILE.EXC(B62:P62,3)</f>
        <v>5.1619999999999999</v>
      </c>
      <c r="U62" s="7">
        <f>MAX(B62:P62)</f>
        <v>5.1719999999999997</v>
      </c>
      <c r="V62" s="10">
        <f t="shared" si="22"/>
        <v>3.3576547231270362</v>
      </c>
      <c r="W62" s="11">
        <f t="shared" ref="W62:W63" si="23">1-V62/4</f>
        <v>0.16058631921824096</v>
      </c>
    </row>
    <row r="63" spans="1:23" x14ac:dyDescent="0.25">
      <c r="A63" s="2" t="s">
        <v>6</v>
      </c>
      <c r="B63" s="12">
        <v>18.610001</v>
      </c>
      <c r="C63" s="12">
        <v>18.629000000000001</v>
      </c>
      <c r="D63" s="12">
        <v>18.628</v>
      </c>
      <c r="E63" s="12">
        <v>18.622999</v>
      </c>
      <c r="F63" s="12">
        <v>18.677</v>
      </c>
      <c r="G63" s="12">
        <v>18.704999999999998</v>
      </c>
      <c r="H63" s="12">
        <v>18.739000000000001</v>
      </c>
      <c r="I63" s="12">
        <v>18.688002000000001</v>
      </c>
      <c r="J63" s="12">
        <v>18.707999999999998</v>
      </c>
      <c r="K63" s="12">
        <v>18.739000000000001</v>
      </c>
      <c r="L63" s="12">
        <v>18.705998999999998</v>
      </c>
      <c r="M63" s="12">
        <v>18.731999999999999</v>
      </c>
      <c r="N63" s="12">
        <v>18.704000000000001</v>
      </c>
      <c r="O63" s="12">
        <v>18.66</v>
      </c>
      <c r="P63" s="13">
        <v>18.670999999999999</v>
      </c>
      <c r="Q63" s="6">
        <f>MIN(B63:P63)</f>
        <v>18.610001</v>
      </c>
      <c r="R63" s="7">
        <f>_xlfn.QUARTILE.EXC(B63:P63,1)</f>
        <v>18.629000000000001</v>
      </c>
      <c r="S63" s="7">
        <f>_xlfn.QUARTILE.EXC(B63:P63,2)</f>
        <v>18.688002000000001</v>
      </c>
      <c r="T63" s="7">
        <f>_xlfn.QUARTILE.EXC(B63:P63,3)</f>
        <v>18.707999999999998</v>
      </c>
      <c r="U63" s="7">
        <f>MAX(B63:P63)</f>
        <v>18.739000000000001</v>
      </c>
      <c r="V63" s="10">
        <f>S63/S62</f>
        <v>3.6259220023282888</v>
      </c>
      <c r="W63" s="11">
        <f t="shared" si="23"/>
        <v>9.3519499417927809E-2</v>
      </c>
    </row>
    <row r="64" spans="1:23" x14ac:dyDescent="0.25">
      <c r="B64" s="14" t="s">
        <v>16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" t="s">
        <v>54</v>
      </c>
    </row>
    <row r="65" spans="1:23" x14ac:dyDescent="0.25">
      <c r="A65" s="2" t="s">
        <v>4</v>
      </c>
      <c r="B65" s="12">
        <v>0.48</v>
      </c>
      <c r="C65" s="12">
        <v>0.495</v>
      </c>
      <c r="D65" s="12">
        <v>0.48099999999999998</v>
      </c>
      <c r="E65" s="12">
        <v>0.47699999999999998</v>
      </c>
      <c r="F65" s="12">
        <v>0.46899999999999997</v>
      </c>
      <c r="G65" s="12">
        <v>0.48599999999999999</v>
      </c>
      <c r="H65" s="12">
        <v>0.48099999999999998</v>
      </c>
      <c r="I65" s="12">
        <v>0.48299999999999998</v>
      </c>
      <c r="J65" s="12">
        <v>0.48199999999999998</v>
      </c>
      <c r="K65" s="12">
        <v>0.47</v>
      </c>
      <c r="L65" s="12">
        <v>0.47099999999999997</v>
      </c>
      <c r="M65" s="12">
        <v>0.48</v>
      </c>
      <c r="N65" s="12">
        <v>0.48499999999999999</v>
      </c>
      <c r="O65" s="12">
        <v>0.47399999999999998</v>
      </c>
      <c r="P65" s="13">
        <v>0.48</v>
      </c>
      <c r="Q65" s="6">
        <f>MIN(B65:P65)</f>
        <v>0.46899999999999997</v>
      </c>
      <c r="R65" s="7">
        <f>_xlfn.QUARTILE.EXC(B65:P65,1)</f>
        <v>0.47399999999999998</v>
      </c>
      <c r="S65" s="7">
        <f>_xlfn.QUARTILE.EXC(B65:P65,2)</f>
        <v>0.48</v>
      </c>
      <c r="T65" s="7">
        <f>_xlfn.QUARTILE.EXC(B65:P65,3)</f>
        <v>0.48299999999999998</v>
      </c>
      <c r="U65" s="7">
        <f>MAX(B65:P65)</f>
        <v>0.495</v>
      </c>
      <c r="V65" s="9" t="s">
        <v>10</v>
      </c>
      <c r="W65" s="9" t="s">
        <v>10</v>
      </c>
    </row>
    <row r="66" spans="1:23" x14ac:dyDescent="0.25">
      <c r="A66" s="2" t="s">
        <v>5</v>
      </c>
      <c r="B66" s="12">
        <v>1.5089999999999999</v>
      </c>
      <c r="C66" s="12">
        <v>1.518</v>
      </c>
      <c r="D66" s="12">
        <v>1.5329999999999999</v>
      </c>
      <c r="E66" s="12">
        <v>1.52</v>
      </c>
      <c r="F66" s="12">
        <v>1.522</v>
      </c>
      <c r="G66" s="12">
        <v>1.5189999999999999</v>
      </c>
      <c r="H66" s="12">
        <v>1.506</v>
      </c>
      <c r="I66" s="12">
        <v>1.546</v>
      </c>
      <c r="J66" s="12">
        <v>1.5109999999999999</v>
      </c>
      <c r="K66" s="12">
        <v>1.5109999999999999</v>
      </c>
      <c r="L66" s="12">
        <v>1.516</v>
      </c>
      <c r="M66" s="12">
        <v>1.5249999999999999</v>
      </c>
      <c r="N66" s="12">
        <v>1.5229999999999999</v>
      </c>
      <c r="O66" s="12">
        <v>1.5469999999999999</v>
      </c>
      <c r="P66" s="13">
        <v>1.5129999999999999</v>
      </c>
      <c r="Q66" s="6">
        <f>MIN(B66:P66)</f>
        <v>1.506</v>
      </c>
      <c r="R66" s="7">
        <f>_xlfn.QUARTILE.EXC(B66:P66,1)</f>
        <v>1.5109999999999999</v>
      </c>
      <c r="S66" s="7">
        <f>_xlfn.QUARTILE.EXC(B66:P66,2)</f>
        <v>1.5189999999999999</v>
      </c>
      <c r="T66" s="7">
        <f>_xlfn.QUARTILE.EXC(B66:P66,3)</f>
        <v>1.5249999999999999</v>
      </c>
      <c r="U66" s="7">
        <f>MAX(B66:P66)</f>
        <v>1.5469999999999999</v>
      </c>
      <c r="V66" s="10">
        <f t="shared" ref="V66:V67" si="24">S66/S65</f>
        <v>3.1645833333333333</v>
      </c>
      <c r="W66" s="11">
        <f>1-V66/4</f>
        <v>0.20885416666666667</v>
      </c>
    </row>
    <row r="67" spans="1:23" x14ac:dyDescent="0.25">
      <c r="A67" s="2" t="s">
        <v>7</v>
      </c>
      <c r="B67" s="12">
        <v>5.2089999999999996</v>
      </c>
      <c r="C67" s="12">
        <v>5.2039999999999997</v>
      </c>
      <c r="D67" s="12">
        <v>5.2320000000000002</v>
      </c>
      <c r="E67" s="12">
        <v>5.2229999999999999</v>
      </c>
      <c r="F67" s="12">
        <v>5.258</v>
      </c>
      <c r="G67" s="12">
        <v>5.2469999999999999</v>
      </c>
      <c r="H67" s="12">
        <v>5.2480000000000002</v>
      </c>
      <c r="I67" s="12">
        <v>5.2350000000000003</v>
      </c>
      <c r="J67" s="12">
        <v>5.2309999999999999</v>
      </c>
      <c r="K67" s="12">
        <v>5.234</v>
      </c>
      <c r="L67" s="12">
        <v>5.2270000000000003</v>
      </c>
      <c r="M67" s="12">
        <v>5.2539999999999996</v>
      </c>
      <c r="N67" s="12">
        <v>5.234</v>
      </c>
      <c r="O67" s="12">
        <v>5.2270000000000003</v>
      </c>
      <c r="P67" s="13">
        <v>5.2140000000000004</v>
      </c>
      <c r="Q67" s="6">
        <f>MIN(B67:P67)</f>
        <v>5.2039999999999997</v>
      </c>
      <c r="R67" s="7">
        <f>_xlfn.QUARTILE.EXC(B67:P67,1)</f>
        <v>5.2229999999999999</v>
      </c>
      <c r="S67" s="7">
        <f>_xlfn.QUARTILE.EXC(B67:P67,2)</f>
        <v>5.2320000000000002</v>
      </c>
      <c r="T67" s="7">
        <f>_xlfn.QUARTILE.EXC(B67:P67,3)</f>
        <v>5.2469999999999999</v>
      </c>
      <c r="U67" s="7">
        <f>MAX(B67:P67)</f>
        <v>5.258</v>
      </c>
      <c r="V67" s="10">
        <f t="shared" si="24"/>
        <v>3.4443712969058593</v>
      </c>
      <c r="W67" s="11">
        <f t="shared" ref="W67:W68" si="25">1-V67/4</f>
        <v>0.13890717577353517</v>
      </c>
    </row>
    <row r="68" spans="1:23" x14ac:dyDescent="0.25">
      <c r="A68" s="2" t="s">
        <v>6</v>
      </c>
      <c r="B68" s="12">
        <v>18.940000999999999</v>
      </c>
      <c r="C68" s="12">
        <v>18.920000000000002</v>
      </c>
      <c r="D68" s="12">
        <v>18.947001</v>
      </c>
      <c r="E68" s="12">
        <v>18.929998000000001</v>
      </c>
      <c r="F68" s="12">
        <v>18.924999</v>
      </c>
      <c r="G68" s="12">
        <v>18.91</v>
      </c>
      <c r="H68" s="12">
        <v>18.929998000000001</v>
      </c>
      <c r="I68" s="12">
        <v>18.969999000000001</v>
      </c>
      <c r="J68" s="12">
        <v>18.921001</v>
      </c>
      <c r="K68" s="12">
        <v>18.926000999999999</v>
      </c>
      <c r="L68" s="12">
        <v>18.927</v>
      </c>
      <c r="M68" s="12">
        <v>18.882000000000001</v>
      </c>
      <c r="N68" s="12">
        <v>18.904001000000001</v>
      </c>
      <c r="O68" s="12">
        <v>18.917998999999998</v>
      </c>
      <c r="P68" s="13">
        <v>18.923999999999999</v>
      </c>
      <c r="Q68" s="6">
        <f>MIN(B68:P68)</f>
        <v>18.882000000000001</v>
      </c>
      <c r="R68" s="7">
        <f>_xlfn.QUARTILE.EXC(B68:P68,1)</f>
        <v>18.917998999999998</v>
      </c>
      <c r="S68" s="7">
        <f>_xlfn.QUARTILE.EXC(B68:P68,2)</f>
        <v>18.924999</v>
      </c>
      <c r="T68" s="7">
        <f>_xlfn.QUARTILE.EXC(B68:P68,3)</f>
        <v>18.929998000000001</v>
      </c>
      <c r="U68" s="7">
        <f>MAX(B68:P68)</f>
        <v>18.969999000000001</v>
      </c>
      <c r="V68" s="10">
        <f>S68/S67</f>
        <v>3.6171634174311924</v>
      </c>
      <c r="W68" s="11">
        <f t="shared" si="25"/>
        <v>9.5709145642201898E-2</v>
      </c>
    </row>
    <row r="69" spans="1:23" x14ac:dyDescent="0.25">
      <c r="B69" s="14" t="s">
        <v>17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" t="s">
        <v>55</v>
      </c>
    </row>
    <row r="70" spans="1:23" x14ac:dyDescent="0.25">
      <c r="A70" s="2" t="s">
        <v>4</v>
      </c>
      <c r="B70" s="12">
        <v>0.69599999999999995</v>
      </c>
      <c r="C70" s="12">
        <v>0.72299999999999998</v>
      </c>
      <c r="D70" s="12">
        <v>0.72399999999999998</v>
      </c>
      <c r="E70" s="12">
        <v>0.69399999999999995</v>
      </c>
      <c r="F70" s="12">
        <v>0.94</v>
      </c>
      <c r="G70" s="12">
        <v>1.2410000000000001</v>
      </c>
      <c r="H70" s="12">
        <v>0.80300000000000005</v>
      </c>
      <c r="I70" s="12">
        <v>0.68400000000000005</v>
      </c>
      <c r="J70" s="12">
        <v>0.72599999999999998</v>
      </c>
      <c r="K70" s="12">
        <v>0.71399999999999997</v>
      </c>
      <c r="L70" s="12">
        <v>0.70199999999999996</v>
      </c>
      <c r="M70" s="12">
        <v>0.71599999999999997</v>
      </c>
      <c r="N70" s="12">
        <v>0.71299999999999997</v>
      </c>
      <c r="O70" s="12">
        <v>1.208</v>
      </c>
      <c r="P70" s="13">
        <v>0.84099999999999997</v>
      </c>
      <c r="Q70" s="6">
        <f>MIN(B70:P70)</f>
        <v>0.68400000000000005</v>
      </c>
      <c r="R70" s="7">
        <f>_xlfn.QUARTILE.EXC(B70:P70,1)</f>
        <v>0.70199999999999996</v>
      </c>
      <c r="S70" s="7">
        <f>_xlfn.QUARTILE.EXC(B70:P70,2)</f>
        <v>0.72299999999999998</v>
      </c>
      <c r="T70" s="7">
        <f>_xlfn.QUARTILE.EXC(B70:P70,3)</f>
        <v>0.84099999999999997</v>
      </c>
      <c r="U70" s="7">
        <f>MAX(B70:P70)</f>
        <v>1.2410000000000001</v>
      </c>
      <c r="V70" s="9" t="s">
        <v>10</v>
      </c>
      <c r="W70" s="9" t="s">
        <v>10</v>
      </c>
    </row>
    <row r="71" spans="1:23" x14ac:dyDescent="0.25">
      <c r="A71" s="2" t="s">
        <v>5</v>
      </c>
      <c r="B71" s="12">
        <v>2.2090000000000001</v>
      </c>
      <c r="C71" s="12">
        <v>3.222</v>
      </c>
      <c r="D71" s="12">
        <v>2.2189999999999999</v>
      </c>
      <c r="E71" s="12">
        <v>2.9159999999999999</v>
      </c>
      <c r="F71" s="12">
        <v>2.2290000000000001</v>
      </c>
      <c r="G71" s="12">
        <v>2.2120000000000002</v>
      </c>
      <c r="H71" s="12">
        <v>3.03</v>
      </c>
      <c r="I71" s="12">
        <v>2.4460000000000002</v>
      </c>
      <c r="J71" s="12">
        <v>2.2050000000000001</v>
      </c>
      <c r="K71" s="12">
        <v>2.9649999999999999</v>
      </c>
      <c r="L71" s="12">
        <v>2.2360000000000002</v>
      </c>
      <c r="M71" s="12">
        <v>2.4740000000000002</v>
      </c>
      <c r="N71" s="12">
        <v>2.7189999999999999</v>
      </c>
      <c r="O71" s="12">
        <v>2.226</v>
      </c>
      <c r="P71" s="13">
        <v>2.9830000000000001</v>
      </c>
      <c r="Q71" s="6">
        <f>MIN(B71:P71)</f>
        <v>2.2050000000000001</v>
      </c>
      <c r="R71" s="7">
        <f>_xlfn.QUARTILE.EXC(B71:P71,1)</f>
        <v>2.2189999999999999</v>
      </c>
      <c r="S71" s="7">
        <f>_xlfn.QUARTILE.EXC(B71:P71,2)</f>
        <v>2.4460000000000002</v>
      </c>
      <c r="T71" s="7">
        <f>_xlfn.QUARTILE.EXC(B71:P71,3)</f>
        <v>2.9649999999999999</v>
      </c>
      <c r="U71" s="7">
        <f>MAX(B71:P71)</f>
        <v>3.222</v>
      </c>
      <c r="V71" s="10">
        <f t="shared" ref="V71:V72" si="26">S71/S70</f>
        <v>3.3831258644536657</v>
      </c>
      <c r="W71" s="11">
        <f>1-V71/4</f>
        <v>0.15421853388658358</v>
      </c>
    </row>
    <row r="72" spans="1:23" x14ac:dyDescent="0.25">
      <c r="A72" s="2" t="s">
        <v>7</v>
      </c>
      <c r="B72" s="12">
        <v>7.48</v>
      </c>
      <c r="C72" s="12">
        <v>7.5039999999999996</v>
      </c>
      <c r="D72" s="12">
        <v>7.7489999999999997</v>
      </c>
      <c r="E72" s="12">
        <v>8.0359990000000003</v>
      </c>
      <c r="F72" s="12">
        <v>7.4939999999999998</v>
      </c>
      <c r="G72" s="12">
        <v>7.4279999999999999</v>
      </c>
      <c r="H72" s="12">
        <v>7.3769999999999998</v>
      </c>
      <c r="I72" s="12">
        <v>7.423</v>
      </c>
      <c r="J72" s="12">
        <v>7.4109999999999996</v>
      </c>
      <c r="K72" s="12">
        <v>7.3719999999999999</v>
      </c>
      <c r="L72" s="12">
        <v>7.343</v>
      </c>
      <c r="M72" s="12">
        <v>7.351</v>
      </c>
      <c r="N72" s="12">
        <v>7.367</v>
      </c>
      <c r="O72" s="12">
        <v>7.3559999999999999</v>
      </c>
      <c r="P72" s="13">
        <v>7.383</v>
      </c>
      <c r="Q72" s="6">
        <f>MIN(B72:P72)</f>
        <v>7.343</v>
      </c>
      <c r="R72" s="7">
        <f>_xlfn.QUARTILE.EXC(B72:P72,1)</f>
        <v>7.367</v>
      </c>
      <c r="S72" s="7">
        <f>_xlfn.QUARTILE.EXC(B72:P72,2)</f>
        <v>7.4109999999999996</v>
      </c>
      <c r="T72" s="7">
        <f>_xlfn.QUARTILE.EXC(B72:P72,3)</f>
        <v>7.4939999999999998</v>
      </c>
      <c r="U72" s="7">
        <f>MAX(B72:P72)</f>
        <v>8.0359990000000003</v>
      </c>
      <c r="V72" s="10">
        <f t="shared" si="26"/>
        <v>3.0298446443172522</v>
      </c>
      <c r="W72" s="11">
        <f t="shared" ref="W72:W73" si="27">1-V72/4</f>
        <v>0.24253883892068695</v>
      </c>
    </row>
    <row r="73" spans="1:23" x14ac:dyDescent="0.25">
      <c r="A73" s="2" t="s">
        <v>6</v>
      </c>
      <c r="B73" s="12">
        <v>18.937999999999999</v>
      </c>
      <c r="C73" s="12">
        <v>18.914000000000001</v>
      </c>
      <c r="D73" s="12">
        <v>18.934000000000001</v>
      </c>
      <c r="E73" s="12">
        <v>18.936001000000001</v>
      </c>
      <c r="F73" s="12">
        <v>18.920000000000002</v>
      </c>
      <c r="G73" s="12">
        <v>18.870999999999999</v>
      </c>
      <c r="H73" s="12">
        <v>18.873000999999999</v>
      </c>
      <c r="I73" s="12">
        <v>18.905998</v>
      </c>
      <c r="J73" s="12">
        <v>18.861000000000001</v>
      </c>
      <c r="K73" s="12">
        <v>18.891999999999999</v>
      </c>
      <c r="L73" s="12">
        <v>18.858000000000001</v>
      </c>
      <c r="M73" s="12">
        <v>19.144000999999999</v>
      </c>
      <c r="N73" s="12">
        <v>19.407</v>
      </c>
      <c r="O73" s="12">
        <v>19.068000999999999</v>
      </c>
      <c r="P73" s="13">
        <v>19.079999999999998</v>
      </c>
      <c r="Q73" s="6">
        <f>MIN(B73:P73)</f>
        <v>18.858000000000001</v>
      </c>
      <c r="R73" s="7">
        <f>_xlfn.QUARTILE.EXC(B73:P73,1)</f>
        <v>18.873000999999999</v>
      </c>
      <c r="S73" s="7">
        <f>_xlfn.QUARTILE.EXC(B73:P73,2)</f>
        <v>18.920000000000002</v>
      </c>
      <c r="T73" s="7">
        <f>_xlfn.QUARTILE.EXC(B73:P73,3)</f>
        <v>19.068000999999999</v>
      </c>
      <c r="U73" s="7">
        <f>MAX(B73:P73)</f>
        <v>19.407</v>
      </c>
      <c r="V73" s="10">
        <f>S73/S72</f>
        <v>2.5529618135204428</v>
      </c>
      <c r="W73" s="11">
        <f t="shared" si="27"/>
        <v>0.36175954661988929</v>
      </c>
    </row>
    <row r="74" spans="1:23" x14ac:dyDescent="0.25">
      <c r="B74" s="14" t="s">
        <v>18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" t="s">
        <v>56</v>
      </c>
    </row>
    <row r="75" spans="1:23" x14ac:dyDescent="0.25">
      <c r="A75" s="2" t="s">
        <v>4</v>
      </c>
      <c r="B75" s="12">
        <v>0.57499999999999996</v>
      </c>
      <c r="C75" s="12">
        <v>0.56699999999999995</v>
      </c>
      <c r="D75" s="12">
        <v>0.55700000000000005</v>
      </c>
      <c r="E75" s="12">
        <v>0.56799999999999995</v>
      </c>
      <c r="F75" s="12">
        <v>0.56899999999999995</v>
      </c>
      <c r="G75" s="12">
        <v>0.58199999999999996</v>
      </c>
      <c r="H75" s="12">
        <v>0.56499999999999995</v>
      </c>
      <c r="I75" s="12">
        <v>0.56599999999999995</v>
      </c>
      <c r="J75" s="12">
        <v>0.56499999999999995</v>
      </c>
      <c r="K75" s="12">
        <v>0.56799999999999995</v>
      </c>
      <c r="L75" s="12">
        <v>0.56699999999999995</v>
      </c>
      <c r="M75" s="12">
        <v>0.56999999999999995</v>
      </c>
      <c r="N75" s="12">
        <v>0.56299999999999994</v>
      </c>
      <c r="O75" s="12">
        <v>0.57899999999999996</v>
      </c>
      <c r="P75" s="13">
        <v>0.57099999999999995</v>
      </c>
      <c r="Q75" s="6">
        <f>MIN(B75:P75)</f>
        <v>0.55700000000000005</v>
      </c>
      <c r="R75" s="7">
        <f>_xlfn.QUARTILE.EXC(B75:P75,1)</f>
        <v>0.56499999999999995</v>
      </c>
      <c r="S75" s="7">
        <f>_xlfn.QUARTILE.EXC(B75:P75,2)</f>
        <v>0.56799999999999995</v>
      </c>
      <c r="T75" s="7">
        <f>_xlfn.QUARTILE.EXC(B75:P75,3)</f>
        <v>0.57099999999999995</v>
      </c>
      <c r="U75" s="7">
        <f>MAX(B75:P75)</f>
        <v>0.58199999999999996</v>
      </c>
      <c r="V75" s="9" t="s">
        <v>10</v>
      </c>
      <c r="W75" s="9" t="s">
        <v>10</v>
      </c>
    </row>
    <row r="76" spans="1:23" x14ac:dyDescent="0.25">
      <c r="A76" s="2" t="s">
        <v>5</v>
      </c>
      <c r="B76" s="12">
        <v>1.8109999999999999</v>
      </c>
      <c r="C76" s="12">
        <v>1.8180000000000001</v>
      </c>
      <c r="D76" s="12">
        <v>1.8049999999999999</v>
      </c>
      <c r="E76" s="12">
        <v>1.802</v>
      </c>
      <c r="F76" s="12">
        <v>1.855</v>
      </c>
      <c r="G76" s="12">
        <v>1.895</v>
      </c>
      <c r="H76" s="12">
        <v>1.875</v>
      </c>
      <c r="I76" s="12">
        <v>2.234</v>
      </c>
      <c r="J76" s="12">
        <v>1.9610000000000001</v>
      </c>
      <c r="K76" s="12">
        <v>1.9610000000000001</v>
      </c>
      <c r="L76" s="12">
        <v>1.849</v>
      </c>
      <c r="M76" s="12">
        <v>2.5499999999999998</v>
      </c>
      <c r="N76" s="12">
        <v>1.82</v>
      </c>
      <c r="O76" s="12">
        <v>1.8160000000000001</v>
      </c>
      <c r="P76" s="13">
        <v>1.853</v>
      </c>
      <c r="Q76" s="6">
        <f>MIN(B76:P76)</f>
        <v>1.802</v>
      </c>
      <c r="R76" s="7">
        <f>_xlfn.QUARTILE.EXC(B76:P76,1)</f>
        <v>1.8160000000000001</v>
      </c>
      <c r="S76" s="7">
        <f>_xlfn.QUARTILE.EXC(B76:P76,2)</f>
        <v>1.853</v>
      </c>
      <c r="T76" s="7">
        <f>_xlfn.QUARTILE.EXC(B76:P76,3)</f>
        <v>1.9610000000000001</v>
      </c>
      <c r="U76" s="7">
        <f>MAX(B76:P76)</f>
        <v>2.5499999999999998</v>
      </c>
      <c r="V76" s="10">
        <f t="shared" ref="V76:V77" si="28">S76/S75</f>
        <v>3.262323943661972</v>
      </c>
      <c r="W76" s="11">
        <f>1-V76/4</f>
        <v>0.184419014084507</v>
      </c>
    </row>
    <row r="77" spans="1:23" x14ac:dyDescent="0.25">
      <c r="A77" s="2" t="s">
        <v>7</v>
      </c>
      <c r="B77" s="12">
        <v>6.0339999999999998</v>
      </c>
      <c r="C77" s="12">
        <v>6.0190000000000001</v>
      </c>
      <c r="D77" s="12">
        <v>6.0350000000000001</v>
      </c>
      <c r="E77" s="12">
        <v>6.0220000000000002</v>
      </c>
      <c r="F77" s="12">
        <v>6.0439999999999996</v>
      </c>
      <c r="G77" s="12">
        <v>6.02</v>
      </c>
      <c r="H77" s="12">
        <v>6.0119999999999996</v>
      </c>
      <c r="I77" s="12">
        <v>6.0350000000000001</v>
      </c>
      <c r="J77" s="12">
        <v>6.032</v>
      </c>
      <c r="K77" s="12">
        <v>6.0250000000000004</v>
      </c>
      <c r="L77" s="12">
        <v>5.976</v>
      </c>
      <c r="M77" s="12">
        <v>6.024</v>
      </c>
      <c r="N77" s="12">
        <v>5.9870000000000001</v>
      </c>
      <c r="O77" s="12">
        <v>5.9989999999999997</v>
      </c>
      <c r="P77" s="13">
        <v>6.0049999999999999</v>
      </c>
      <c r="Q77" s="6">
        <f>MIN(B77:P77)</f>
        <v>5.976</v>
      </c>
      <c r="R77" s="7">
        <f>_xlfn.QUARTILE.EXC(B77:P77,1)</f>
        <v>6.0049999999999999</v>
      </c>
      <c r="S77" s="7">
        <f>_xlfn.QUARTILE.EXC(B77:P77,2)</f>
        <v>6.0220000000000002</v>
      </c>
      <c r="T77" s="7">
        <f>_xlfn.QUARTILE.EXC(B77:P77,3)</f>
        <v>6.0339999999999998</v>
      </c>
      <c r="U77" s="7">
        <f>MAX(B77:P77)</f>
        <v>6.0439999999999996</v>
      </c>
      <c r="V77" s="10">
        <f t="shared" si="28"/>
        <v>3.2498650836481384</v>
      </c>
      <c r="W77" s="11">
        <f t="shared" ref="W77:W78" si="29">1-V77/4</f>
        <v>0.1875337290879654</v>
      </c>
    </row>
    <row r="78" spans="1:23" x14ac:dyDescent="0.25">
      <c r="A78" s="2" t="s">
        <v>6</v>
      </c>
      <c r="B78" s="12">
        <v>20.986999999999998</v>
      </c>
      <c r="C78" s="12">
        <v>21.806000000000001</v>
      </c>
      <c r="D78" s="12">
        <v>22.704999999999998</v>
      </c>
      <c r="E78" s="12">
        <v>21.423999999999999</v>
      </c>
      <c r="F78" s="12">
        <v>22.103000999999999</v>
      </c>
      <c r="G78" s="12">
        <v>26.095998999999999</v>
      </c>
      <c r="H78" s="12">
        <v>22.870000999999998</v>
      </c>
      <c r="I78" s="12">
        <v>20.983000000000001</v>
      </c>
      <c r="J78" s="12">
        <v>21.005998999999999</v>
      </c>
      <c r="K78" s="12">
        <v>21.003</v>
      </c>
      <c r="L78" s="12">
        <v>20.981000999999999</v>
      </c>
      <c r="M78" s="12">
        <v>20.962999</v>
      </c>
      <c r="N78" s="12">
        <v>20.954000000000001</v>
      </c>
      <c r="O78" s="12">
        <v>20.940000999999999</v>
      </c>
      <c r="P78" s="13">
        <v>20.962999</v>
      </c>
      <c r="Q78" s="6">
        <f>MIN(B78:P78)</f>
        <v>20.940000999999999</v>
      </c>
      <c r="R78" s="7">
        <f>_xlfn.QUARTILE.EXC(B78:P78,1)</f>
        <v>20.962999</v>
      </c>
      <c r="S78" s="7">
        <f>_xlfn.QUARTILE.EXC(B78:P78,2)</f>
        <v>21.003</v>
      </c>
      <c r="T78" s="7">
        <f>_xlfn.QUARTILE.EXC(B78:P78,3)</f>
        <v>22.103000999999999</v>
      </c>
      <c r="U78" s="7">
        <f>MAX(B78:P78)</f>
        <v>26.095998999999999</v>
      </c>
      <c r="V78" s="10">
        <f>S78/S77</f>
        <v>3.4877117236798405</v>
      </c>
      <c r="W78" s="11">
        <f t="shared" si="29"/>
        <v>0.12807206908003987</v>
      </c>
    </row>
    <row r="79" spans="1:23" x14ac:dyDescent="0.25">
      <c r="B79" s="14" t="s">
        <v>19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" t="s">
        <v>57</v>
      </c>
    </row>
    <row r="80" spans="1:23" x14ac:dyDescent="0.25">
      <c r="A80" s="2" t="s">
        <v>4</v>
      </c>
      <c r="B80" s="12">
        <v>0.61399999999999999</v>
      </c>
      <c r="C80" s="12">
        <v>0.60599999999999998</v>
      </c>
      <c r="D80" s="12">
        <v>0.60699999999999998</v>
      </c>
      <c r="E80" s="12">
        <v>0.61799999999999999</v>
      </c>
      <c r="F80" s="12">
        <v>0.60099999999999998</v>
      </c>
      <c r="G80" s="12">
        <v>0.60099999999999998</v>
      </c>
      <c r="H80" s="12">
        <v>0.60799999999999998</v>
      </c>
      <c r="I80" s="12">
        <v>0.60099999999999998</v>
      </c>
      <c r="J80" s="12">
        <v>0.60199999999999998</v>
      </c>
      <c r="K80" s="12">
        <v>0.61099999999999999</v>
      </c>
      <c r="L80" s="12">
        <v>0.60299999999999998</v>
      </c>
      <c r="M80" s="12">
        <v>0.60399999999999998</v>
      </c>
      <c r="N80" s="12">
        <v>0.60699999999999998</v>
      </c>
      <c r="O80" s="12">
        <v>0.59899999999999998</v>
      </c>
      <c r="P80" s="13">
        <v>0.60299999999999998</v>
      </c>
      <c r="Q80" s="6">
        <f>MIN(B80:P80)</f>
        <v>0.59899999999999998</v>
      </c>
      <c r="R80" s="7">
        <f>_xlfn.QUARTILE.EXC(B80:P80,1)</f>
        <v>0.60099999999999998</v>
      </c>
      <c r="S80" s="7">
        <f>_xlfn.QUARTILE.EXC(B80:P80,2)</f>
        <v>0.60399999999999998</v>
      </c>
      <c r="T80" s="7">
        <f>_xlfn.QUARTILE.EXC(B80:P80,3)</f>
        <v>0.60799999999999998</v>
      </c>
      <c r="U80" s="7">
        <f>MAX(B80:P80)</f>
        <v>0.61799999999999999</v>
      </c>
      <c r="V80" s="9" t="s">
        <v>10</v>
      </c>
      <c r="W80" s="9" t="s">
        <v>10</v>
      </c>
    </row>
    <row r="81" spans="1:23" x14ac:dyDescent="0.25">
      <c r="A81" s="2" t="s">
        <v>5</v>
      </c>
      <c r="B81" s="12">
        <v>2.0449999999999999</v>
      </c>
      <c r="C81" s="12">
        <v>2.0339999999999998</v>
      </c>
      <c r="D81" s="12">
        <v>2.0409999999999999</v>
      </c>
      <c r="E81" s="12">
        <v>2.0920000000000001</v>
      </c>
      <c r="F81" s="12">
        <v>2.1040000000000001</v>
      </c>
      <c r="G81" s="12">
        <v>2.0840000000000001</v>
      </c>
      <c r="H81" s="12">
        <v>2.0779999999999998</v>
      </c>
      <c r="I81" s="12">
        <v>2.0710000000000002</v>
      </c>
      <c r="J81" s="12">
        <v>2.0790000000000002</v>
      </c>
      <c r="K81" s="12">
        <v>2.077</v>
      </c>
      <c r="L81" s="12">
        <v>2.0880000000000001</v>
      </c>
      <c r="M81" s="12">
        <v>2.0640000000000001</v>
      </c>
      <c r="N81" s="12">
        <v>2.0379999999999998</v>
      </c>
      <c r="O81" s="12">
        <v>2.04</v>
      </c>
      <c r="P81" s="13">
        <v>2.0449999999999999</v>
      </c>
      <c r="Q81" s="6">
        <f>MIN(B81:P81)</f>
        <v>2.0339999999999998</v>
      </c>
      <c r="R81" s="7">
        <f>_xlfn.QUARTILE.EXC(B81:P81,1)</f>
        <v>2.0409999999999999</v>
      </c>
      <c r="S81" s="7">
        <f>_xlfn.QUARTILE.EXC(B81:P81,2)</f>
        <v>2.0710000000000002</v>
      </c>
      <c r="T81" s="7">
        <f>_xlfn.QUARTILE.EXC(B81:P81,3)</f>
        <v>2.0840000000000001</v>
      </c>
      <c r="U81" s="7">
        <f>MAX(B81:P81)</f>
        <v>2.1040000000000001</v>
      </c>
      <c r="V81" s="10">
        <f t="shared" ref="V81:V82" si="30">S81/S80</f>
        <v>3.4288079470198678</v>
      </c>
      <c r="W81" s="11">
        <f>1-V81/4</f>
        <v>0.14279801324503305</v>
      </c>
    </row>
    <row r="82" spans="1:23" x14ac:dyDescent="0.25">
      <c r="A82" s="2" t="s">
        <v>7</v>
      </c>
      <c r="B82" s="12">
        <v>7.266</v>
      </c>
      <c r="C82" s="12">
        <v>7.2789999999999999</v>
      </c>
      <c r="D82" s="12">
        <v>7.2430000000000003</v>
      </c>
      <c r="E82" s="12">
        <v>7.2409999999999997</v>
      </c>
      <c r="F82" s="12">
        <v>7.2329999999999997</v>
      </c>
      <c r="G82" s="12">
        <v>7.2690000000000001</v>
      </c>
      <c r="H82" s="12">
        <v>7.27</v>
      </c>
      <c r="I82" s="12">
        <v>7.2619999999999996</v>
      </c>
      <c r="J82" s="12">
        <v>7.3010000000000002</v>
      </c>
      <c r="K82" s="12">
        <v>7.2610000000000001</v>
      </c>
      <c r="L82" s="12">
        <v>7.2779999999999996</v>
      </c>
      <c r="M82" s="12">
        <v>7.2709999999999999</v>
      </c>
      <c r="N82" s="12">
        <v>7.2779999999999996</v>
      </c>
      <c r="O82" s="12">
        <v>7.2629999999999999</v>
      </c>
      <c r="P82" s="13">
        <v>7.2720000000000002</v>
      </c>
      <c r="Q82" s="6">
        <f>MIN(B82:P82)</f>
        <v>7.2329999999999997</v>
      </c>
      <c r="R82" s="7">
        <f>_xlfn.QUARTILE.EXC(B82:P82,1)</f>
        <v>7.2610000000000001</v>
      </c>
      <c r="S82" s="7">
        <f>_xlfn.QUARTILE.EXC(B82:P82,2)</f>
        <v>7.2690000000000001</v>
      </c>
      <c r="T82" s="7">
        <f>_xlfn.QUARTILE.EXC(B82:P82,3)</f>
        <v>7.2779999999999996</v>
      </c>
      <c r="U82" s="7">
        <f>MAX(B82:P82)</f>
        <v>7.3010000000000002</v>
      </c>
      <c r="V82" s="10">
        <f t="shared" si="30"/>
        <v>3.5098985997102847</v>
      </c>
      <c r="W82" s="11">
        <f t="shared" ref="W82:W83" si="31">1-V82/4</f>
        <v>0.12252535007242882</v>
      </c>
    </row>
    <row r="83" spans="1:23" x14ac:dyDescent="0.25">
      <c r="A83" s="2" t="s">
        <v>6</v>
      </c>
      <c r="B83" s="12">
        <v>26.222999999999999</v>
      </c>
      <c r="C83" s="12">
        <v>26.245999999999999</v>
      </c>
      <c r="D83" s="12">
        <v>26.236999999999998</v>
      </c>
      <c r="E83" s="12">
        <v>26.233000000000001</v>
      </c>
      <c r="F83" s="12">
        <v>26.251999000000001</v>
      </c>
      <c r="G83" s="12">
        <v>26.26</v>
      </c>
      <c r="H83" s="12">
        <v>26.280998</v>
      </c>
      <c r="I83" s="12">
        <v>26.236000000000001</v>
      </c>
      <c r="J83" s="12">
        <v>26.233000000000001</v>
      </c>
      <c r="K83" s="12">
        <v>26.231000999999999</v>
      </c>
      <c r="L83" s="12">
        <v>26.245999999999999</v>
      </c>
      <c r="M83" s="12">
        <v>27.212</v>
      </c>
      <c r="N83" s="12">
        <v>29.329000000000001</v>
      </c>
      <c r="O83" s="12">
        <v>28.681000000000001</v>
      </c>
      <c r="P83" s="13">
        <v>28.620998</v>
      </c>
      <c r="Q83" s="6">
        <f>MIN(B83:P83)</f>
        <v>26.222999999999999</v>
      </c>
      <c r="R83" s="7">
        <f>_xlfn.QUARTILE.EXC(B83:P83,1)</f>
        <v>26.233000000000001</v>
      </c>
      <c r="S83" s="7">
        <f>_xlfn.QUARTILE.EXC(B83:P83,2)</f>
        <v>26.245999999999999</v>
      </c>
      <c r="T83" s="7">
        <f>_xlfn.QUARTILE.EXC(B83:P83,3)</f>
        <v>27.212</v>
      </c>
      <c r="U83" s="7">
        <f>MAX(B83:P83)</f>
        <v>29.329000000000001</v>
      </c>
      <c r="V83" s="10">
        <f>S83/S82</f>
        <v>3.610675471178979</v>
      </c>
      <c r="W83" s="11">
        <f t="shared" si="31"/>
        <v>9.7331132205255244E-2</v>
      </c>
    </row>
    <row r="84" spans="1:23" x14ac:dyDescent="0.25">
      <c r="A84" s="2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22"/>
      <c r="R84" s="22"/>
      <c r="S84" s="22"/>
      <c r="T84" s="22"/>
      <c r="U84" s="22"/>
      <c r="V84" s="23"/>
      <c r="W84" s="24"/>
    </row>
    <row r="85" spans="1:23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" t="s">
        <v>58</v>
      </c>
      <c r="R85" s="1"/>
      <c r="S85" s="1"/>
      <c r="T85" s="1"/>
      <c r="U85" s="1"/>
    </row>
    <row r="86" spans="1:23" x14ac:dyDescent="0.25">
      <c r="B86" s="4" t="s">
        <v>33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20" t="s">
        <v>0</v>
      </c>
      <c r="R86" s="20" t="s">
        <v>1</v>
      </c>
      <c r="S86" s="20" t="s">
        <v>9</v>
      </c>
      <c r="T86" s="20" t="s">
        <v>2</v>
      </c>
      <c r="U86" s="20" t="s">
        <v>3</v>
      </c>
      <c r="V86" s="20" t="s">
        <v>40</v>
      </c>
      <c r="W86" s="20" t="s">
        <v>41</v>
      </c>
    </row>
    <row r="87" spans="1:23" x14ac:dyDescent="0.25">
      <c r="A87" s="2" t="s">
        <v>4</v>
      </c>
      <c r="B87" s="18">
        <v>16.297999999999998</v>
      </c>
      <c r="C87" s="18">
        <v>16.305</v>
      </c>
      <c r="D87" s="18">
        <v>16.315999999999999</v>
      </c>
      <c r="E87" s="18">
        <v>15.512</v>
      </c>
      <c r="F87" s="18">
        <v>15.374001</v>
      </c>
      <c r="G87" s="18">
        <v>15.391999999999999</v>
      </c>
      <c r="H87" s="18">
        <v>15.398999</v>
      </c>
      <c r="I87" s="18">
        <v>15.398999</v>
      </c>
      <c r="J87" s="18">
        <v>15.37</v>
      </c>
      <c r="K87" s="18">
        <v>15.379001000000001</v>
      </c>
      <c r="L87" s="18">
        <v>15.247000999999999</v>
      </c>
      <c r="M87" s="18">
        <v>15.217000000000001</v>
      </c>
      <c r="N87" s="18">
        <v>15.199</v>
      </c>
      <c r="O87" s="18">
        <v>15.214</v>
      </c>
      <c r="P87" s="19">
        <v>15.244999999999999</v>
      </c>
      <c r="Q87" s="6">
        <f>MIN(B87:P87)</f>
        <v>15.199</v>
      </c>
      <c r="R87" s="7">
        <f>_xlfn.QUARTILE.EXC(B87:P87,1)</f>
        <v>15.244999999999999</v>
      </c>
      <c r="S87" s="7">
        <f>_xlfn.QUARTILE.EXC(B87:P87,2)</f>
        <v>15.379001000000001</v>
      </c>
      <c r="T87" s="7">
        <f>_xlfn.QUARTILE.EXC(B87:P87,3)</f>
        <v>15.512</v>
      </c>
      <c r="U87" s="7">
        <f>MAX(B87:P87)</f>
        <v>16.315999999999999</v>
      </c>
      <c r="V87" s="9" t="s">
        <v>10</v>
      </c>
      <c r="W87" s="9" t="s">
        <v>10</v>
      </c>
    </row>
    <row r="88" spans="1:23" x14ac:dyDescent="0.25">
      <c r="A88" s="2" t="s">
        <v>5</v>
      </c>
      <c r="B88" s="18">
        <v>44.014000000000003</v>
      </c>
      <c r="C88" s="18">
        <v>43.914000999999999</v>
      </c>
      <c r="D88" s="18">
        <v>43.871001999999997</v>
      </c>
      <c r="E88" s="18">
        <v>43.894001000000003</v>
      </c>
      <c r="F88" s="18">
        <v>44.039997</v>
      </c>
      <c r="G88" s="18">
        <v>44.114998</v>
      </c>
      <c r="H88" s="18">
        <v>44.056998999999998</v>
      </c>
      <c r="I88" s="18">
        <v>43.935001</v>
      </c>
      <c r="J88" s="18">
        <v>43.908996999999999</v>
      </c>
      <c r="K88" s="18">
        <v>43.798000000000002</v>
      </c>
      <c r="L88" s="18">
        <v>43.834000000000003</v>
      </c>
      <c r="M88" s="18">
        <v>43.806998999999998</v>
      </c>
      <c r="N88" s="18">
        <v>43.790999999999997</v>
      </c>
      <c r="O88" s="18">
        <v>43.743000000000002</v>
      </c>
      <c r="P88" s="19">
        <v>43.784999999999997</v>
      </c>
      <c r="Q88" s="6">
        <f>MIN(B88:P88)</f>
        <v>43.743000000000002</v>
      </c>
      <c r="R88" s="7">
        <f>_xlfn.QUARTILE.EXC(B88:P88,1)</f>
        <v>43.798000000000002</v>
      </c>
      <c r="S88" s="7">
        <f>_xlfn.QUARTILE.EXC(B88:P88,2)</f>
        <v>43.894001000000003</v>
      </c>
      <c r="T88" s="7">
        <f>_xlfn.QUARTILE.EXC(B88:P88,3)</f>
        <v>44.014000000000003</v>
      </c>
      <c r="U88" s="7">
        <f>MAX(B88:P88)</f>
        <v>44.114998</v>
      </c>
      <c r="V88" s="10">
        <f t="shared" ref="V88:V89" si="32">S88/S87</f>
        <v>2.8541516448305062</v>
      </c>
      <c r="W88" s="11">
        <f>1-V88/4</f>
        <v>0.28646208879237345</v>
      </c>
    </row>
    <row r="89" spans="1:23" x14ac:dyDescent="0.25">
      <c r="A89" s="2" t="s">
        <v>7</v>
      </c>
      <c r="B89" s="18">
        <v>170.36099200000001</v>
      </c>
      <c r="C89" s="18">
        <v>170.266998</v>
      </c>
      <c r="D89" s="18">
        <v>172.02900700000001</v>
      </c>
      <c r="E89" s="18">
        <v>171.733002</v>
      </c>
      <c r="F89" s="18">
        <v>171.641006</v>
      </c>
      <c r="G89" s="18">
        <v>171.63699299999999</v>
      </c>
      <c r="H89" s="18">
        <v>171.529999</v>
      </c>
      <c r="I89" s="18">
        <v>171.57299800000001</v>
      </c>
      <c r="J89" s="18">
        <v>171.61999499999999</v>
      </c>
      <c r="K89" s="18">
        <v>171.68701200000001</v>
      </c>
      <c r="L89" s="18">
        <v>171.56399500000001</v>
      </c>
      <c r="M89" s="18">
        <v>171.587006</v>
      </c>
      <c r="N89" s="18">
        <v>171.63600199999999</v>
      </c>
      <c r="O89" s="18">
        <v>171.578003</v>
      </c>
      <c r="P89" s="19">
        <v>171.621994</v>
      </c>
      <c r="Q89" s="6">
        <f>MIN(B89:P89)</f>
        <v>170.266998</v>
      </c>
      <c r="R89" s="7">
        <f>_xlfn.QUARTILE.EXC(B89:P89,1)</f>
        <v>171.56399500000001</v>
      </c>
      <c r="S89" s="7">
        <f>_xlfn.QUARTILE.EXC(B89:P89,2)</f>
        <v>171.61999499999999</v>
      </c>
      <c r="T89" s="7">
        <f>_xlfn.QUARTILE.EXC(B89:P89,3)</f>
        <v>171.641006</v>
      </c>
      <c r="U89" s="7">
        <f>MAX(B89:P89)</f>
        <v>172.02900700000001</v>
      </c>
      <c r="V89" s="10">
        <f t="shared" si="32"/>
        <v>3.9098735838639995</v>
      </c>
      <c r="W89" s="11">
        <f t="shared" ref="W89:W90" si="33">1-V89/4</f>
        <v>2.2531604034000119E-2</v>
      </c>
    </row>
    <row r="90" spans="1:23" x14ac:dyDescent="0.25">
      <c r="A90" s="2" t="s">
        <v>6</v>
      </c>
      <c r="B90" s="18">
        <v>668.30895999999996</v>
      </c>
      <c r="C90" s="18">
        <v>668.24700900000005</v>
      </c>
      <c r="D90" s="18">
        <v>669.21997099999999</v>
      </c>
      <c r="E90" s="18">
        <v>668.31304899999998</v>
      </c>
      <c r="F90" s="18">
        <v>668.36700399999995</v>
      </c>
      <c r="G90" s="18">
        <v>668.16302499999995</v>
      </c>
      <c r="H90" s="18">
        <v>669.103027</v>
      </c>
      <c r="I90" s="18">
        <v>668.45300299999997</v>
      </c>
      <c r="J90" s="18">
        <v>668.29199200000005</v>
      </c>
      <c r="K90" s="18">
        <v>668.44305399999996</v>
      </c>
      <c r="L90" s="18">
        <v>668.44702099999995</v>
      </c>
      <c r="M90" s="18">
        <v>668.27294900000004</v>
      </c>
      <c r="N90" s="18">
        <v>668.25598100000002</v>
      </c>
      <c r="O90" s="18">
        <v>687.69097899999997</v>
      </c>
      <c r="P90" s="19">
        <v>682.83404499999995</v>
      </c>
      <c r="Q90" s="6">
        <f>MIN(B90:P90)</f>
        <v>668.16302499999995</v>
      </c>
      <c r="R90" s="7">
        <f>_xlfn.QUARTILE.EXC(B90:P90,1)</f>
        <v>668.27294900000004</v>
      </c>
      <c r="S90" s="7">
        <f>_xlfn.QUARTILE.EXC(B90:P90,2)</f>
        <v>668.36700399999995</v>
      </c>
      <c r="T90" s="7">
        <f>_xlfn.QUARTILE.EXC(B90:P90,3)</f>
        <v>669.103027</v>
      </c>
      <c r="U90" s="7">
        <f>MAX(B90:P90)</f>
        <v>687.69097899999997</v>
      </c>
      <c r="V90" s="10">
        <f>S90/S89</f>
        <v>3.8944588245676153</v>
      </c>
      <c r="W90" s="11">
        <f t="shared" si="33"/>
        <v>2.6385293858096182E-2</v>
      </c>
    </row>
    <row r="91" spans="1:23" x14ac:dyDescent="0.25">
      <c r="B91" s="4" t="s">
        <v>32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t="s">
        <v>59</v>
      </c>
    </row>
    <row r="92" spans="1:23" x14ac:dyDescent="0.25">
      <c r="A92" s="2" t="s">
        <v>4</v>
      </c>
      <c r="B92" s="18">
        <v>4.4050000000000002</v>
      </c>
      <c r="C92" s="18">
        <v>4.4119999999999999</v>
      </c>
      <c r="D92" s="18">
        <v>4.399</v>
      </c>
      <c r="E92" s="18">
        <v>4.4039999999999999</v>
      </c>
      <c r="F92" s="18">
        <v>4.4080000000000004</v>
      </c>
      <c r="G92" s="18">
        <v>4.4320000000000004</v>
      </c>
      <c r="H92" s="18">
        <v>4.42</v>
      </c>
      <c r="I92" s="18">
        <v>4.6120000000000001</v>
      </c>
      <c r="J92" s="18">
        <v>4.3929999999999998</v>
      </c>
      <c r="K92" s="18">
        <v>4.9989999999999997</v>
      </c>
      <c r="L92" s="18">
        <v>4.4130000000000003</v>
      </c>
      <c r="M92" s="18">
        <v>4.3819999999999997</v>
      </c>
      <c r="N92" s="18">
        <v>4.3949999999999996</v>
      </c>
      <c r="O92" s="18">
        <v>4.617</v>
      </c>
      <c r="P92" s="19">
        <v>4.4119999999999999</v>
      </c>
      <c r="Q92" s="6">
        <f>MIN(B92:P92)</f>
        <v>4.3819999999999997</v>
      </c>
      <c r="R92" s="7">
        <f>_xlfn.QUARTILE.EXC(B92:P92,1)</f>
        <v>4.399</v>
      </c>
      <c r="S92" s="7">
        <f>_xlfn.QUARTILE.EXC(B92:P92,2)</f>
        <v>4.4119999999999999</v>
      </c>
      <c r="T92" s="7">
        <f>_xlfn.QUARTILE.EXC(B92:P92,3)</f>
        <v>4.4320000000000004</v>
      </c>
      <c r="U92" s="7">
        <f>MAX(B92:P92)</f>
        <v>4.9989999999999997</v>
      </c>
      <c r="V92" s="9" t="s">
        <v>10</v>
      </c>
      <c r="W92" s="9" t="s">
        <v>10</v>
      </c>
    </row>
    <row r="93" spans="1:23" x14ac:dyDescent="0.25">
      <c r="A93" s="2" t="s">
        <v>5</v>
      </c>
      <c r="B93" s="18">
        <v>16.646000000000001</v>
      </c>
      <c r="C93" s="18">
        <v>17.185998999999999</v>
      </c>
      <c r="D93" s="18">
        <v>16.322001</v>
      </c>
      <c r="E93" s="18">
        <v>16.545000000000002</v>
      </c>
      <c r="F93" s="18">
        <v>16.789000000000001</v>
      </c>
      <c r="G93" s="18">
        <v>15.790001</v>
      </c>
      <c r="H93" s="18">
        <v>16.43</v>
      </c>
      <c r="I93" s="18">
        <v>16.293001</v>
      </c>
      <c r="J93" s="18">
        <v>16.094000000000001</v>
      </c>
      <c r="K93" s="18">
        <v>17.207999999999998</v>
      </c>
      <c r="L93" s="18">
        <v>16.172999999999998</v>
      </c>
      <c r="M93" s="18">
        <v>15.502000000000001</v>
      </c>
      <c r="N93" s="18">
        <v>16.248000999999999</v>
      </c>
      <c r="O93" s="18">
        <v>16.747999</v>
      </c>
      <c r="P93" s="19">
        <v>15.228</v>
      </c>
      <c r="Q93" s="6">
        <f>MIN(B93:P93)</f>
        <v>15.228</v>
      </c>
      <c r="R93" s="7">
        <f>_xlfn.QUARTILE.EXC(B93:P93,1)</f>
        <v>16.094000000000001</v>
      </c>
      <c r="S93" s="7">
        <f>_xlfn.QUARTILE.EXC(B93:P93,2)</f>
        <v>16.322001</v>
      </c>
      <c r="T93" s="7">
        <f>_xlfn.QUARTILE.EXC(B93:P93,3)</f>
        <v>16.747999</v>
      </c>
      <c r="U93" s="7">
        <f>MAX(B93:P93)</f>
        <v>17.207999999999998</v>
      </c>
      <c r="V93" s="10">
        <f t="shared" ref="V93:V94" si="34">S93/S92</f>
        <v>3.6994562556663646</v>
      </c>
      <c r="W93" s="11">
        <f>1-V93/4</f>
        <v>7.513593608340885E-2</v>
      </c>
    </row>
    <row r="94" spans="1:23" x14ac:dyDescent="0.25">
      <c r="A94" s="2" t="s">
        <v>7</v>
      </c>
      <c r="B94" s="18">
        <v>56.646000000000001</v>
      </c>
      <c r="C94" s="18">
        <v>57.536999000000002</v>
      </c>
      <c r="D94" s="18">
        <v>56.597999999999999</v>
      </c>
      <c r="E94" s="18">
        <v>56.396000000000001</v>
      </c>
      <c r="F94" s="18">
        <v>56.150002000000001</v>
      </c>
      <c r="G94" s="18">
        <v>56.832999999999998</v>
      </c>
      <c r="H94" s="18">
        <v>56.332000999999998</v>
      </c>
      <c r="I94" s="18">
        <v>56.618000000000002</v>
      </c>
      <c r="J94" s="18">
        <v>56.456001000000001</v>
      </c>
      <c r="K94" s="18">
        <v>56.59</v>
      </c>
      <c r="L94" s="18">
        <v>56.414000999999999</v>
      </c>
      <c r="M94" s="18">
        <v>54.939999</v>
      </c>
      <c r="N94" s="18">
        <v>54.452998999999998</v>
      </c>
      <c r="O94" s="18">
        <v>54.492001000000002</v>
      </c>
      <c r="P94" s="19">
        <v>54.352997000000002</v>
      </c>
      <c r="Q94" s="6">
        <f>MIN(B94:P94)</f>
        <v>54.352997000000002</v>
      </c>
      <c r="R94" s="7">
        <f>_xlfn.QUARTILE.EXC(B94:P94,1)</f>
        <v>54.939999</v>
      </c>
      <c r="S94" s="7">
        <f>_xlfn.QUARTILE.EXC(B94:P94,2)</f>
        <v>56.414000999999999</v>
      </c>
      <c r="T94" s="7">
        <f>_xlfn.QUARTILE.EXC(B94:P94,3)</f>
        <v>56.618000000000002</v>
      </c>
      <c r="U94" s="7">
        <f>MAX(B94:P94)</f>
        <v>57.536999000000002</v>
      </c>
      <c r="V94" s="10">
        <f t="shared" si="34"/>
        <v>3.4563164773730866</v>
      </c>
      <c r="W94" s="11">
        <f t="shared" ref="W94:W95" si="35">1-V94/4</f>
        <v>0.13592088065672836</v>
      </c>
    </row>
    <row r="95" spans="1:23" x14ac:dyDescent="0.25">
      <c r="A95" s="2" t="s">
        <v>6</v>
      </c>
      <c r="B95" s="18">
        <v>200.16099500000001</v>
      </c>
      <c r="C95" s="18">
        <v>200.141998</v>
      </c>
      <c r="D95" s="18">
        <v>207.570007</v>
      </c>
      <c r="E95" s="18">
        <v>200.817001</v>
      </c>
      <c r="F95" s="18">
        <v>200.19499200000001</v>
      </c>
      <c r="G95" s="18">
        <v>203.753998</v>
      </c>
      <c r="H95" s="18">
        <v>205.395004</v>
      </c>
      <c r="I95" s="18">
        <v>200.779999</v>
      </c>
      <c r="J95" s="18">
        <v>201.77499399999999</v>
      </c>
      <c r="K95" s="18">
        <v>201.43499800000001</v>
      </c>
      <c r="L95" s="18">
        <v>201.55699200000001</v>
      </c>
      <c r="M95" s="18">
        <v>201.35900899999999</v>
      </c>
      <c r="N95" s="18">
        <v>201.52799999999999</v>
      </c>
      <c r="O95" s="18">
        <v>201.52899199999999</v>
      </c>
      <c r="P95" s="19">
        <v>201.45001199999999</v>
      </c>
      <c r="Q95" s="6">
        <f>MIN(B95:P95)</f>
        <v>200.141998</v>
      </c>
      <c r="R95" s="7">
        <f>_xlfn.QUARTILE.EXC(B95:P95,1)</f>
        <v>200.779999</v>
      </c>
      <c r="S95" s="7">
        <f>_xlfn.QUARTILE.EXC(B95:P95,2)</f>
        <v>201.45001199999999</v>
      </c>
      <c r="T95" s="7">
        <f>_xlfn.QUARTILE.EXC(B95:P95,3)</f>
        <v>201.77499399999999</v>
      </c>
      <c r="U95" s="7">
        <f>MAX(B95:P95)</f>
        <v>207.570007</v>
      </c>
      <c r="V95" s="10">
        <f>S95/S94</f>
        <v>3.5709222609472424</v>
      </c>
      <c r="W95" s="11">
        <f t="shared" si="35"/>
        <v>0.1072694347631894</v>
      </c>
    </row>
    <row r="96" spans="1:23" x14ac:dyDescent="0.25">
      <c r="B96" s="4" t="s">
        <v>31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t="s">
        <v>60</v>
      </c>
    </row>
    <row r="97" spans="1:23" x14ac:dyDescent="0.25">
      <c r="A97" s="2" t="s">
        <v>4</v>
      </c>
      <c r="B97" s="18">
        <v>2.2170000000000001</v>
      </c>
      <c r="C97" s="18">
        <v>2.2109999999999999</v>
      </c>
      <c r="D97" s="18">
        <v>2.15</v>
      </c>
      <c r="E97" s="18">
        <v>2.1930000000000001</v>
      </c>
      <c r="F97" s="18">
        <v>2.1709999999999998</v>
      </c>
      <c r="G97" s="18">
        <v>2.1259999999999999</v>
      </c>
      <c r="H97" s="18">
        <v>2.2589999999999999</v>
      </c>
      <c r="I97" s="18">
        <v>2.1880000000000002</v>
      </c>
      <c r="J97" s="18">
        <v>2.2370000000000001</v>
      </c>
      <c r="K97" s="18">
        <v>2.1989999999999998</v>
      </c>
      <c r="L97" s="18">
        <v>2.1920000000000002</v>
      </c>
      <c r="M97" s="18">
        <v>2.21</v>
      </c>
      <c r="N97" s="18">
        <v>2.1789999999999998</v>
      </c>
      <c r="O97" s="18">
        <v>2.1739999999999999</v>
      </c>
      <c r="P97" s="19">
        <v>2.262</v>
      </c>
      <c r="Q97" s="6">
        <f>MIN(B97:P97)</f>
        <v>2.1259999999999999</v>
      </c>
      <c r="R97" s="7">
        <f>_xlfn.QUARTILE.EXC(B97:P97,1)</f>
        <v>2.1739999999999999</v>
      </c>
      <c r="S97" s="7">
        <f>_xlfn.QUARTILE.EXC(B97:P97,2)</f>
        <v>2.1930000000000001</v>
      </c>
      <c r="T97" s="7">
        <f>_xlfn.QUARTILE.EXC(B97:P97,3)</f>
        <v>2.2170000000000001</v>
      </c>
      <c r="U97" s="7">
        <f>MAX(B97:P97)</f>
        <v>2.262</v>
      </c>
      <c r="V97" s="9" t="s">
        <v>10</v>
      </c>
      <c r="W97" s="9" t="s">
        <v>10</v>
      </c>
    </row>
    <row r="98" spans="1:23" x14ac:dyDescent="0.25">
      <c r="A98" s="2" t="s">
        <v>5</v>
      </c>
      <c r="B98" s="18">
        <v>6.1760000000000002</v>
      </c>
      <c r="C98" s="18">
        <v>6.2050000000000001</v>
      </c>
      <c r="D98" s="18">
        <v>6.2089999999999996</v>
      </c>
      <c r="E98" s="18">
        <v>6.1710000000000003</v>
      </c>
      <c r="F98" s="18">
        <v>6.1760000000000002</v>
      </c>
      <c r="G98" s="18">
        <v>6.2130000000000001</v>
      </c>
      <c r="H98" s="18">
        <v>6.1550000000000002</v>
      </c>
      <c r="I98" s="18">
        <v>6.1520000000000001</v>
      </c>
      <c r="J98" s="18">
        <v>6.2560000000000002</v>
      </c>
      <c r="K98" s="18">
        <v>6.194</v>
      </c>
      <c r="L98" s="18">
        <v>6.1929999999999996</v>
      </c>
      <c r="M98" s="18">
        <v>6.2190000000000003</v>
      </c>
      <c r="N98" s="18">
        <v>6.1619999999999999</v>
      </c>
      <c r="O98" s="18">
        <v>6.2450000000000001</v>
      </c>
      <c r="P98" s="19">
        <v>6.2290000000000001</v>
      </c>
      <c r="Q98" s="6">
        <f>MIN(B98:P98)</f>
        <v>6.1520000000000001</v>
      </c>
      <c r="R98" s="7">
        <f>_xlfn.QUARTILE.EXC(B98:P98,1)</f>
        <v>6.1710000000000003</v>
      </c>
      <c r="S98" s="7">
        <f>_xlfn.QUARTILE.EXC(B98:P98,2)</f>
        <v>6.194</v>
      </c>
      <c r="T98" s="7">
        <f>_xlfn.QUARTILE.EXC(B98:P98,3)</f>
        <v>6.2190000000000003</v>
      </c>
      <c r="U98" s="7">
        <f>MAX(B98:P98)</f>
        <v>6.2560000000000002</v>
      </c>
      <c r="V98" s="10">
        <f t="shared" ref="V98:V99" si="36">S98/S97</f>
        <v>2.824441404468764</v>
      </c>
      <c r="W98" s="11">
        <f>1-V98/4</f>
        <v>0.293889648882809</v>
      </c>
    </row>
    <row r="99" spans="1:23" x14ac:dyDescent="0.25">
      <c r="A99" s="2" t="s">
        <v>7</v>
      </c>
      <c r="B99" s="18">
        <v>20.257000000000001</v>
      </c>
      <c r="C99" s="18">
        <v>20.209</v>
      </c>
      <c r="D99" s="18">
        <v>20.240998999999999</v>
      </c>
      <c r="E99" s="18">
        <v>20.18</v>
      </c>
      <c r="F99" s="18">
        <v>20.160999</v>
      </c>
      <c r="G99" s="18">
        <v>20.161999000000002</v>
      </c>
      <c r="H99" s="18">
        <v>20.204999999999998</v>
      </c>
      <c r="I99" s="18">
        <v>20.141999999999999</v>
      </c>
      <c r="J99" s="18">
        <v>20.16</v>
      </c>
      <c r="K99" s="18">
        <v>20.207001000000002</v>
      </c>
      <c r="L99" s="18">
        <v>20.132000000000001</v>
      </c>
      <c r="M99" s="18">
        <v>20.16</v>
      </c>
      <c r="N99" s="18">
        <v>20.225999999999999</v>
      </c>
      <c r="O99" s="18">
        <v>20.155999999999999</v>
      </c>
      <c r="P99" s="19">
        <v>20.238997999999999</v>
      </c>
      <c r="Q99" s="6">
        <f>MIN(B99:P99)</f>
        <v>20.132000000000001</v>
      </c>
      <c r="R99" s="7">
        <f>_xlfn.QUARTILE.EXC(B99:P99,1)</f>
        <v>20.16</v>
      </c>
      <c r="S99" s="7">
        <f>_xlfn.QUARTILE.EXC(B99:P99,2)</f>
        <v>20.18</v>
      </c>
      <c r="T99" s="7">
        <f>_xlfn.QUARTILE.EXC(B99:P99,3)</f>
        <v>20.225999999999999</v>
      </c>
      <c r="U99" s="7">
        <f>MAX(B99:P99)</f>
        <v>20.257000000000001</v>
      </c>
      <c r="V99" s="10">
        <f t="shared" si="36"/>
        <v>3.2579916047788182</v>
      </c>
      <c r="W99" s="11">
        <f t="shared" ref="W99:W100" si="37">1-V99/4</f>
        <v>0.18550209880529545</v>
      </c>
    </row>
    <row r="100" spans="1:23" x14ac:dyDescent="0.25">
      <c r="A100" s="2" t="s">
        <v>6</v>
      </c>
      <c r="B100" s="18">
        <v>69.233001999999999</v>
      </c>
      <c r="C100" s="18">
        <v>69.159003999999996</v>
      </c>
      <c r="D100" s="18">
        <v>69.172004999999999</v>
      </c>
      <c r="E100" s="18">
        <v>69.262000999999998</v>
      </c>
      <c r="F100" s="18">
        <v>69.158005000000003</v>
      </c>
      <c r="G100" s="18">
        <v>69.159996000000007</v>
      </c>
      <c r="H100" s="18">
        <v>69.119995000000003</v>
      </c>
      <c r="I100" s="18">
        <v>69.233001999999999</v>
      </c>
      <c r="J100" s="18">
        <v>76.131004000000004</v>
      </c>
      <c r="K100" s="18">
        <v>79.391998000000001</v>
      </c>
      <c r="L100" s="18">
        <v>81.339005</v>
      </c>
      <c r="M100" s="18">
        <v>83.029999000000004</v>
      </c>
      <c r="N100" s="18">
        <v>81.991005000000001</v>
      </c>
      <c r="O100" s="18">
        <v>74.706001000000001</v>
      </c>
      <c r="P100" s="19">
        <v>72.609001000000006</v>
      </c>
      <c r="Q100" s="6">
        <f>MIN(B100:P100)</f>
        <v>69.119995000000003</v>
      </c>
      <c r="R100" s="7">
        <f>_xlfn.QUARTILE.EXC(B100:P100,1)</f>
        <v>69.159996000000007</v>
      </c>
      <c r="S100" s="7">
        <f>_xlfn.QUARTILE.EXC(B100:P100,2)</f>
        <v>69.262000999999998</v>
      </c>
      <c r="T100" s="7">
        <f>_xlfn.QUARTILE.EXC(B100:P100,3)</f>
        <v>79.391998000000001</v>
      </c>
      <c r="U100" s="7">
        <f>MAX(B100:P100)</f>
        <v>83.029999000000004</v>
      </c>
      <c r="V100" s="10">
        <f>S100/S99</f>
        <v>3.4322101585728442</v>
      </c>
      <c r="W100" s="11">
        <f t="shared" si="37"/>
        <v>0.14194746035678896</v>
      </c>
    </row>
    <row r="101" spans="1:23" x14ac:dyDescent="0.25">
      <c r="B101" s="14" t="s">
        <v>20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t="s">
        <v>61</v>
      </c>
    </row>
    <row r="102" spans="1:23" x14ac:dyDescent="0.25">
      <c r="A102" s="2" t="s">
        <v>4</v>
      </c>
      <c r="B102" s="12">
        <v>1.6779999999999999</v>
      </c>
      <c r="C102" s="12">
        <v>2.2610000000000001</v>
      </c>
      <c r="D102" s="12">
        <v>1.6459999999999999</v>
      </c>
      <c r="E102" s="12">
        <v>1.9239999999999999</v>
      </c>
      <c r="F102" s="12">
        <v>1.9379999999999999</v>
      </c>
      <c r="G102" s="12">
        <v>2.2799999999999998</v>
      </c>
      <c r="H102" s="12">
        <v>1.6140000000000001</v>
      </c>
      <c r="I102" s="12">
        <v>2.0430000000000001</v>
      </c>
      <c r="J102" s="12">
        <v>1.611</v>
      </c>
      <c r="K102" s="12">
        <v>1.702</v>
      </c>
      <c r="L102" s="12">
        <v>1.627</v>
      </c>
      <c r="M102" s="12">
        <v>1.679</v>
      </c>
      <c r="N102" s="12">
        <v>2.1150000000000002</v>
      </c>
      <c r="O102" s="12">
        <v>1.736</v>
      </c>
      <c r="P102" s="13">
        <v>1.73</v>
      </c>
      <c r="Q102" s="6">
        <f>MIN(B102:P102)</f>
        <v>1.611</v>
      </c>
      <c r="R102" s="7">
        <f>_xlfn.QUARTILE.EXC(B102:P102,1)</f>
        <v>1.6459999999999999</v>
      </c>
      <c r="S102" s="7">
        <f>_xlfn.QUARTILE.EXC(B102:P102,2)</f>
        <v>1.73</v>
      </c>
      <c r="T102" s="7">
        <f>_xlfn.QUARTILE.EXC(B102:P102,3)</f>
        <v>2.0430000000000001</v>
      </c>
      <c r="U102" s="7">
        <f>MAX(B102:P102)</f>
        <v>2.2799999999999998</v>
      </c>
      <c r="V102" s="9" t="s">
        <v>10</v>
      </c>
      <c r="W102" s="9" t="s">
        <v>10</v>
      </c>
    </row>
    <row r="103" spans="1:23" x14ac:dyDescent="0.25">
      <c r="A103" s="2" t="s">
        <v>5</v>
      </c>
      <c r="B103" s="12">
        <v>4.6079999999999997</v>
      </c>
      <c r="C103" s="12">
        <v>4.2270000000000003</v>
      </c>
      <c r="D103" s="12">
        <v>4.2590000000000003</v>
      </c>
      <c r="E103" s="12">
        <v>4.4109999999999996</v>
      </c>
      <c r="F103" s="12">
        <v>4.3419999999999996</v>
      </c>
      <c r="G103" s="12">
        <v>5.2949999999999999</v>
      </c>
      <c r="H103" s="12">
        <v>4.6150000000000002</v>
      </c>
      <c r="I103" s="12">
        <v>4.2460000000000004</v>
      </c>
      <c r="J103" s="12">
        <v>4.218</v>
      </c>
      <c r="K103" s="12">
        <v>4.2</v>
      </c>
      <c r="L103" s="12">
        <v>4.2510000000000003</v>
      </c>
      <c r="M103" s="12">
        <v>4.7850000000000001</v>
      </c>
      <c r="N103" s="12">
        <v>4.641</v>
      </c>
      <c r="O103" s="12">
        <v>4.2039999999999997</v>
      </c>
      <c r="P103" s="13">
        <v>4.7990000000000004</v>
      </c>
      <c r="Q103" s="6">
        <f>MIN(B103:P103)</f>
        <v>4.2</v>
      </c>
      <c r="R103" s="7">
        <f>_xlfn.QUARTILE.EXC(B103:P103,1)</f>
        <v>4.2270000000000003</v>
      </c>
      <c r="S103" s="7">
        <f>_xlfn.QUARTILE.EXC(B103:P103,2)</f>
        <v>4.3419999999999996</v>
      </c>
      <c r="T103" s="7">
        <f>_xlfn.QUARTILE.EXC(B103:P103,3)</f>
        <v>4.641</v>
      </c>
      <c r="U103" s="7">
        <f>MAX(B103:P103)</f>
        <v>5.2949999999999999</v>
      </c>
      <c r="V103" s="10">
        <f t="shared" ref="V103:V104" si="38">S103/S102</f>
        <v>2.5098265895953755</v>
      </c>
      <c r="W103" s="11">
        <f>1-V103/4</f>
        <v>0.37254335260115612</v>
      </c>
    </row>
    <row r="104" spans="1:23" x14ac:dyDescent="0.25">
      <c r="A104" s="2" t="s">
        <v>7</v>
      </c>
      <c r="B104" s="12">
        <v>13.688000000000001</v>
      </c>
      <c r="C104" s="12">
        <v>13.651999</v>
      </c>
      <c r="D104" s="12">
        <v>13.603999999999999</v>
      </c>
      <c r="E104" s="12">
        <v>14.084001000000001</v>
      </c>
      <c r="F104" s="12">
        <v>14.577000999999999</v>
      </c>
      <c r="G104" s="12">
        <v>14.433001000000001</v>
      </c>
      <c r="H104" s="12">
        <v>13.666</v>
      </c>
      <c r="I104" s="12">
        <v>14.459</v>
      </c>
      <c r="J104" s="12">
        <v>13.013999999999999</v>
      </c>
      <c r="K104" s="12">
        <v>14.069000000000001</v>
      </c>
      <c r="L104" s="12">
        <v>14.05</v>
      </c>
      <c r="M104" s="12">
        <v>13.455</v>
      </c>
      <c r="N104" s="12">
        <v>13.066000000000001</v>
      </c>
      <c r="O104" s="12">
        <v>14.096999</v>
      </c>
      <c r="P104" s="13">
        <v>12.952</v>
      </c>
      <c r="Q104" s="6">
        <f>MIN(B104:P104)</f>
        <v>12.952</v>
      </c>
      <c r="R104" s="7">
        <f>_xlfn.QUARTILE.EXC(B104:P104,1)</f>
        <v>13.455</v>
      </c>
      <c r="S104" s="7">
        <f>_xlfn.QUARTILE.EXC(B104:P104,2)</f>
        <v>13.688000000000001</v>
      </c>
      <c r="T104" s="7">
        <f>_xlfn.QUARTILE.EXC(B104:P104,3)</f>
        <v>14.096999</v>
      </c>
      <c r="U104" s="7">
        <f>MAX(B104:P104)</f>
        <v>14.577000999999999</v>
      </c>
      <c r="V104" s="10">
        <f t="shared" si="38"/>
        <v>3.1524643021649013</v>
      </c>
      <c r="W104" s="11">
        <f t="shared" ref="W104:W105" si="39">1-V104/4</f>
        <v>0.21188392445877469</v>
      </c>
    </row>
    <row r="105" spans="1:23" x14ac:dyDescent="0.25">
      <c r="A105" s="2" t="s">
        <v>6</v>
      </c>
      <c r="B105" s="12">
        <v>42.498001000000002</v>
      </c>
      <c r="C105" s="12">
        <v>42.575001</v>
      </c>
      <c r="D105" s="12">
        <v>42.555</v>
      </c>
      <c r="E105" s="12">
        <v>42.546000999999997</v>
      </c>
      <c r="F105" s="12">
        <v>42.450001</v>
      </c>
      <c r="G105" s="12">
        <v>42.526001000000001</v>
      </c>
      <c r="H105" s="12">
        <v>42.576999999999998</v>
      </c>
      <c r="I105" s="12">
        <v>42.592998999999999</v>
      </c>
      <c r="J105" s="12">
        <v>42.529998999999997</v>
      </c>
      <c r="K105" s="12">
        <v>42.497002000000002</v>
      </c>
      <c r="L105" s="12">
        <v>42.523997999999999</v>
      </c>
      <c r="M105" s="12">
        <v>42.601002000000001</v>
      </c>
      <c r="N105" s="12">
        <v>42.521999000000001</v>
      </c>
      <c r="O105" s="12">
        <v>42.454002000000003</v>
      </c>
      <c r="P105" s="13">
        <v>42.575001</v>
      </c>
      <c r="Q105" s="6">
        <f>MIN(B105:P105)</f>
        <v>42.450001</v>
      </c>
      <c r="R105" s="7">
        <f>_xlfn.QUARTILE.EXC(B105:P105,1)</f>
        <v>42.498001000000002</v>
      </c>
      <c r="S105" s="7">
        <f>_xlfn.QUARTILE.EXC(B105:P105,2)</f>
        <v>42.529998999999997</v>
      </c>
      <c r="T105" s="7">
        <f>_xlfn.QUARTILE.EXC(B105:P105,3)</f>
        <v>42.575001</v>
      </c>
      <c r="U105" s="7">
        <f>MAX(B105:P105)</f>
        <v>42.601002000000001</v>
      </c>
      <c r="V105" s="10">
        <f>S105/S104</f>
        <v>3.1071010374050259</v>
      </c>
      <c r="W105" s="11">
        <f t="shared" si="39"/>
        <v>0.22322474064874354</v>
      </c>
    </row>
    <row r="106" spans="1:23" x14ac:dyDescent="0.25">
      <c r="B106" s="14" t="s">
        <v>21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t="s">
        <v>62</v>
      </c>
    </row>
    <row r="107" spans="1:23" x14ac:dyDescent="0.25">
      <c r="A107" s="2" t="s">
        <v>4</v>
      </c>
      <c r="B107" s="12">
        <v>1.655</v>
      </c>
      <c r="C107" s="12">
        <v>1.6339999999999999</v>
      </c>
      <c r="D107" s="12">
        <v>1.66</v>
      </c>
      <c r="E107" s="12">
        <v>1.679</v>
      </c>
      <c r="F107" s="12">
        <v>1.66</v>
      </c>
      <c r="G107" s="12">
        <v>1.712</v>
      </c>
      <c r="H107" s="12">
        <v>1.7050000000000001</v>
      </c>
      <c r="I107" s="12">
        <v>1.673</v>
      </c>
      <c r="J107" s="12">
        <v>1.6639999999999999</v>
      </c>
      <c r="K107" s="12">
        <v>1.7549999999999999</v>
      </c>
      <c r="L107" s="12">
        <v>1.6279999999999999</v>
      </c>
      <c r="M107" s="12">
        <v>1.659</v>
      </c>
      <c r="N107" s="12">
        <v>1.716</v>
      </c>
      <c r="O107" s="12">
        <v>1.6719999999999999</v>
      </c>
      <c r="P107" s="13">
        <v>1.681</v>
      </c>
      <c r="Q107" s="6">
        <f>MIN(B107:P107)</f>
        <v>1.6279999999999999</v>
      </c>
      <c r="R107" s="7">
        <f>_xlfn.QUARTILE.EXC(B107:P107,1)</f>
        <v>1.659</v>
      </c>
      <c r="S107" s="7">
        <f>_xlfn.QUARTILE.EXC(B107:P107,2)</f>
        <v>1.6719999999999999</v>
      </c>
      <c r="T107" s="7">
        <f>_xlfn.QUARTILE.EXC(B107:P107,3)</f>
        <v>1.7050000000000001</v>
      </c>
      <c r="U107" s="7">
        <f>MAX(B107:P107)</f>
        <v>1.7549999999999999</v>
      </c>
      <c r="V107" s="9" t="s">
        <v>10</v>
      </c>
      <c r="W107" s="9" t="s">
        <v>10</v>
      </c>
    </row>
    <row r="108" spans="1:23" x14ac:dyDescent="0.25">
      <c r="A108" s="2" t="s">
        <v>5</v>
      </c>
      <c r="B108" s="12">
        <v>4.2670000000000003</v>
      </c>
      <c r="C108" s="12">
        <v>4.3280000000000003</v>
      </c>
      <c r="D108" s="12">
        <v>4.258</v>
      </c>
      <c r="E108" s="12">
        <v>4.2789999999999999</v>
      </c>
      <c r="F108" s="12">
        <v>4.3810000000000002</v>
      </c>
      <c r="G108" s="12">
        <v>4.3449999999999998</v>
      </c>
      <c r="H108" s="12">
        <v>4.3079999999999998</v>
      </c>
      <c r="I108" s="12">
        <v>4.2030000000000003</v>
      </c>
      <c r="J108" s="12">
        <v>4.2880000000000003</v>
      </c>
      <c r="K108" s="12">
        <v>4.258</v>
      </c>
      <c r="L108" s="12">
        <v>4.28</v>
      </c>
      <c r="M108" s="12">
        <v>4.6829999999999998</v>
      </c>
      <c r="N108" s="12">
        <v>4.9420000000000002</v>
      </c>
      <c r="O108" s="12">
        <v>4.3369999999999997</v>
      </c>
      <c r="P108" s="13">
        <v>4.3719999999999999</v>
      </c>
      <c r="Q108" s="6">
        <f>MIN(B108:P108)</f>
        <v>4.2030000000000003</v>
      </c>
      <c r="R108" s="7">
        <f>_xlfn.QUARTILE.EXC(B108:P108,1)</f>
        <v>4.2670000000000003</v>
      </c>
      <c r="S108" s="7">
        <f>_xlfn.QUARTILE.EXC(B108:P108,2)</f>
        <v>4.3079999999999998</v>
      </c>
      <c r="T108" s="7">
        <f>_xlfn.QUARTILE.EXC(B108:P108,3)</f>
        <v>4.3719999999999999</v>
      </c>
      <c r="U108" s="7">
        <f>MAX(B108:P108)</f>
        <v>4.9420000000000002</v>
      </c>
      <c r="V108" s="10">
        <f t="shared" ref="V108:V109" si="40">S108/S107</f>
        <v>2.5765550239234449</v>
      </c>
      <c r="W108" s="11">
        <f>1-V108/4</f>
        <v>0.35586124401913877</v>
      </c>
    </row>
    <row r="109" spans="1:23" x14ac:dyDescent="0.25">
      <c r="A109" s="2" t="s">
        <v>7</v>
      </c>
      <c r="B109" s="12">
        <v>14.308</v>
      </c>
      <c r="C109" s="12">
        <v>15.545</v>
      </c>
      <c r="D109" s="12">
        <v>13.993999000000001</v>
      </c>
      <c r="E109" s="12">
        <v>13.72</v>
      </c>
      <c r="F109" s="12">
        <v>13.363</v>
      </c>
      <c r="G109" s="12">
        <v>13.965999999999999</v>
      </c>
      <c r="H109" s="12">
        <v>13.722</v>
      </c>
      <c r="I109" s="12">
        <v>13.244</v>
      </c>
      <c r="J109" s="12">
        <v>13.342999000000001</v>
      </c>
      <c r="K109" s="12">
        <v>13.322001</v>
      </c>
      <c r="L109" s="12">
        <v>14.028</v>
      </c>
      <c r="M109" s="12">
        <v>13.786</v>
      </c>
      <c r="N109" s="12">
        <v>13.257</v>
      </c>
      <c r="O109" s="12">
        <v>13.364000000000001</v>
      </c>
      <c r="P109" s="13">
        <v>13.281000000000001</v>
      </c>
      <c r="Q109" s="6">
        <f>MIN(B109:P109)</f>
        <v>13.244</v>
      </c>
      <c r="R109" s="7">
        <f>_xlfn.QUARTILE.EXC(B109:P109,1)</f>
        <v>13.322001</v>
      </c>
      <c r="S109" s="7">
        <f>_xlfn.QUARTILE.EXC(B109:P109,2)</f>
        <v>13.72</v>
      </c>
      <c r="T109" s="7">
        <f>_xlfn.QUARTILE.EXC(B109:P109,3)</f>
        <v>13.993999000000001</v>
      </c>
      <c r="U109" s="7">
        <f>MAX(B109:P109)</f>
        <v>15.545</v>
      </c>
      <c r="V109" s="10">
        <f t="shared" si="40"/>
        <v>3.1847725162488398</v>
      </c>
      <c r="W109" s="11">
        <f t="shared" ref="W109:W110" si="41">1-V109/4</f>
        <v>0.20380687093779004</v>
      </c>
    </row>
    <row r="110" spans="1:23" x14ac:dyDescent="0.25">
      <c r="A110" s="2" t="s">
        <v>6</v>
      </c>
      <c r="B110" s="12">
        <v>43.836002000000001</v>
      </c>
      <c r="C110" s="12">
        <v>43.760002</v>
      </c>
      <c r="D110" s="12">
        <v>43.731997999999997</v>
      </c>
      <c r="E110" s="12">
        <v>43.648997999999999</v>
      </c>
      <c r="F110" s="12">
        <v>43.705002</v>
      </c>
      <c r="G110" s="12">
        <v>43.624001</v>
      </c>
      <c r="H110" s="12">
        <v>43.598998999999999</v>
      </c>
      <c r="I110" s="12">
        <v>43.613002999999999</v>
      </c>
      <c r="J110" s="12">
        <v>43.664000999999999</v>
      </c>
      <c r="K110" s="12">
        <v>43.707999999999998</v>
      </c>
      <c r="L110" s="12">
        <v>43.646000000000001</v>
      </c>
      <c r="M110" s="12">
        <v>43.59</v>
      </c>
      <c r="N110" s="12">
        <v>43.639999000000003</v>
      </c>
      <c r="O110" s="12">
        <v>43.582000999999998</v>
      </c>
      <c r="P110" s="13">
        <v>43.683998000000003</v>
      </c>
      <c r="Q110" s="6">
        <f>MIN(B110:P110)</f>
        <v>43.582000999999998</v>
      </c>
      <c r="R110" s="7">
        <f>_xlfn.QUARTILE.EXC(B110:P110,1)</f>
        <v>43.613002999999999</v>
      </c>
      <c r="S110" s="7">
        <f>_xlfn.QUARTILE.EXC(B110:P110,2)</f>
        <v>43.648997999999999</v>
      </c>
      <c r="T110" s="7">
        <f>_xlfn.QUARTILE.EXC(B110:P110,3)</f>
        <v>43.707999999999998</v>
      </c>
      <c r="U110" s="7">
        <f>MAX(B110:P110)</f>
        <v>43.836002000000001</v>
      </c>
      <c r="V110" s="10">
        <f>S110/S109</f>
        <v>3.1814138483965011</v>
      </c>
      <c r="W110" s="11">
        <f t="shared" si="41"/>
        <v>0.20464653790087473</v>
      </c>
    </row>
    <row r="111" spans="1:23" x14ac:dyDescent="0.25">
      <c r="B111" s="14" t="s">
        <v>22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t="s">
        <v>63</v>
      </c>
    </row>
    <row r="112" spans="1:23" x14ac:dyDescent="0.25">
      <c r="A112" s="2" t="s">
        <v>4</v>
      </c>
      <c r="B112" s="12">
        <v>1.802</v>
      </c>
      <c r="C112" s="12">
        <v>1.8089999999999999</v>
      </c>
      <c r="D112" s="12">
        <v>1.756</v>
      </c>
      <c r="E112" s="12">
        <v>1.8220000000000001</v>
      </c>
      <c r="F112" s="12">
        <v>1.7929999999999999</v>
      </c>
      <c r="G112" s="12">
        <v>1.7150000000000001</v>
      </c>
      <c r="H112" s="12">
        <v>1.776</v>
      </c>
      <c r="I112" s="12">
        <v>1.8680000000000001</v>
      </c>
      <c r="J112" s="12">
        <v>1.766</v>
      </c>
      <c r="K112" s="12">
        <v>1.8240000000000001</v>
      </c>
      <c r="L112" s="12">
        <v>1.764</v>
      </c>
      <c r="M112" s="12">
        <v>1.831</v>
      </c>
      <c r="N112" s="12">
        <v>1.8260000000000001</v>
      </c>
      <c r="O112" s="12">
        <v>1.742</v>
      </c>
      <c r="P112" s="13">
        <v>1.8009999999999999</v>
      </c>
      <c r="Q112" s="6">
        <f>MIN(B112:P112)</f>
        <v>1.7150000000000001</v>
      </c>
      <c r="R112" s="7">
        <f>_xlfn.QUARTILE.EXC(B112:P112,1)</f>
        <v>1.764</v>
      </c>
      <c r="S112" s="7">
        <f>_xlfn.QUARTILE.EXC(B112:P112,2)</f>
        <v>1.8009999999999999</v>
      </c>
      <c r="T112" s="7">
        <f>_xlfn.QUARTILE.EXC(B112:P112,3)</f>
        <v>1.8240000000000001</v>
      </c>
      <c r="U112" s="7">
        <f>MAX(B112:P112)</f>
        <v>1.8680000000000001</v>
      </c>
      <c r="V112" s="9" t="s">
        <v>10</v>
      </c>
      <c r="W112" s="9" t="s">
        <v>10</v>
      </c>
    </row>
    <row r="113" spans="1:23" x14ac:dyDescent="0.25">
      <c r="A113" s="2" t="s">
        <v>5</v>
      </c>
      <c r="B113" s="12">
        <v>4.3150000000000004</v>
      </c>
      <c r="C113" s="12">
        <v>4.2789999999999999</v>
      </c>
      <c r="D113" s="12">
        <v>4.3289999999999997</v>
      </c>
      <c r="E113" s="12">
        <v>4.242</v>
      </c>
      <c r="F113" s="12">
        <v>4.2510000000000003</v>
      </c>
      <c r="G113" s="12">
        <v>4.2720000000000002</v>
      </c>
      <c r="H113" s="12">
        <v>4.2830000000000004</v>
      </c>
      <c r="I113" s="12">
        <v>4.2439999999999998</v>
      </c>
      <c r="J113" s="12">
        <v>4.282</v>
      </c>
      <c r="K113" s="12">
        <v>4.25</v>
      </c>
      <c r="L113" s="12">
        <v>4.2560000000000002</v>
      </c>
      <c r="M113" s="12">
        <v>4.2859999999999996</v>
      </c>
      <c r="N113" s="12">
        <v>4.2930000000000001</v>
      </c>
      <c r="O113" s="12">
        <v>4.3150000000000004</v>
      </c>
      <c r="P113" s="13">
        <v>4.2389999999999999</v>
      </c>
      <c r="Q113" s="6">
        <f>MIN(B113:P113)</f>
        <v>4.2389999999999999</v>
      </c>
      <c r="R113" s="7">
        <f>_xlfn.QUARTILE.EXC(B113:P113,1)</f>
        <v>4.25</v>
      </c>
      <c r="S113" s="7">
        <f>_xlfn.QUARTILE.EXC(B113:P113,2)</f>
        <v>4.2789999999999999</v>
      </c>
      <c r="T113" s="7">
        <f>_xlfn.QUARTILE.EXC(B113:P113,3)</f>
        <v>4.2930000000000001</v>
      </c>
      <c r="U113" s="7">
        <f>MAX(B113:P113)</f>
        <v>4.3289999999999997</v>
      </c>
      <c r="V113" s="10">
        <f t="shared" ref="V113:V114" si="42">S113/S112</f>
        <v>2.3759022765130484</v>
      </c>
      <c r="W113" s="11">
        <f>1-V113/4</f>
        <v>0.4060244308717379</v>
      </c>
    </row>
    <row r="114" spans="1:23" x14ac:dyDescent="0.25">
      <c r="A114" s="2" t="s">
        <v>7</v>
      </c>
      <c r="B114" s="12">
        <v>13.208</v>
      </c>
      <c r="C114" s="12">
        <v>13.175000000000001</v>
      </c>
      <c r="D114" s="12">
        <v>13.228</v>
      </c>
      <c r="E114" s="12">
        <v>13.144</v>
      </c>
      <c r="F114" s="12">
        <v>13.125</v>
      </c>
      <c r="G114" s="12">
        <v>13.175000000000001</v>
      </c>
      <c r="H114" s="12">
        <v>13.193</v>
      </c>
      <c r="I114" s="12">
        <v>13.186999</v>
      </c>
      <c r="J114" s="12">
        <v>13.231</v>
      </c>
      <c r="K114" s="12">
        <v>13.179999</v>
      </c>
      <c r="L114" s="12">
        <v>13.178000000000001</v>
      </c>
      <c r="M114" s="12">
        <v>13.151</v>
      </c>
      <c r="N114" s="12">
        <v>13.190001000000001</v>
      </c>
      <c r="O114" s="12">
        <v>13.148999999999999</v>
      </c>
      <c r="P114" s="13">
        <v>13.191998999999999</v>
      </c>
      <c r="Q114" s="6">
        <f>MIN(B114:P114)</f>
        <v>13.125</v>
      </c>
      <c r="R114" s="7">
        <f>_xlfn.QUARTILE.EXC(B114:P114,1)</f>
        <v>13.151</v>
      </c>
      <c r="S114" s="7">
        <f>_xlfn.QUARTILE.EXC(B114:P114,2)</f>
        <v>13.179999</v>
      </c>
      <c r="T114" s="7">
        <f>_xlfn.QUARTILE.EXC(B114:P114,3)</f>
        <v>13.193</v>
      </c>
      <c r="U114" s="7">
        <f>MAX(B114:P114)</f>
        <v>13.231</v>
      </c>
      <c r="V114" s="10">
        <f t="shared" si="42"/>
        <v>3.0801586819350315</v>
      </c>
      <c r="W114" s="11">
        <f t="shared" ref="W114:W115" si="43">1-V114/4</f>
        <v>0.22996032951624212</v>
      </c>
    </row>
    <row r="115" spans="1:23" x14ac:dyDescent="0.25">
      <c r="A115" s="2" t="s">
        <v>6</v>
      </c>
      <c r="B115" s="12">
        <v>43.407997000000002</v>
      </c>
      <c r="C115" s="12">
        <v>43.435997</v>
      </c>
      <c r="D115" s="12">
        <v>43.402999999999999</v>
      </c>
      <c r="E115" s="12">
        <v>43.320999</v>
      </c>
      <c r="F115" s="12">
        <v>43.394001000000003</v>
      </c>
      <c r="G115" s="12">
        <v>43.382998999999998</v>
      </c>
      <c r="H115" s="12">
        <v>43.315002</v>
      </c>
      <c r="I115" s="12">
        <v>43.402000000000001</v>
      </c>
      <c r="J115" s="12">
        <v>43.457999999999998</v>
      </c>
      <c r="K115" s="12">
        <v>43.417000000000002</v>
      </c>
      <c r="L115" s="12">
        <v>43.381999999999998</v>
      </c>
      <c r="M115" s="12">
        <v>43.432999000000002</v>
      </c>
      <c r="N115" s="12">
        <v>43.386001999999998</v>
      </c>
      <c r="O115" s="12">
        <v>43.356997999999997</v>
      </c>
      <c r="P115" s="13">
        <v>43.370002999999997</v>
      </c>
      <c r="Q115" s="6">
        <f>MIN(B115:P115)</f>
        <v>43.315002</v>
      </c>
      <c r="R115" s="7">
        <f>_xlfn.QUARTILE.EXC(B115:P115,1)</f>
        <v>43.370002999999997</v>
      </c>
      <c r="S115" s="7">
        <f>_xlfn.QUARTILE.EXC(B115:P115,2)</f>
        <v>43.394001000000003</v>
      </c>
      <c r="T115" s="7">
        <f>_xlfn.QUARTILE.EXC(B115:P115,3)</f>
        <v>43.417000000000002</v>
      </c>
      <c r="U115" s="7">
        <f>MAX(B115:P115)</f>
        <v>43.457999999999998</v>
      </c>
      <c r="V115" s="10">
        <f>S115/S114</f>
        <v>3.2924130722619935</v>
      </c>
      <c r="W115" s="11">
        <f t="shared" si="43"/>
        <v>0.17689673193450162</v>
      </c>
    </row>
    <row r="116" spans="1:23" x14ac:dyDescent="0.25">
      <c r="B116" s="14" t="s">
        <v>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t="s">
        <v>64</v>
      </c>
    </row>
    <row r="117" spans="1:23" x14ac:dyDescent="0.25">
      <c r="A117" s="2" t="s">
        <v>4</v>
      </c>
      <c r="B117" s="12">
        <v>1.669</v>
      </c>
      <c r="C117" s="12">
        <v>1.7130000000000001</v>
      </c>
      <c r="D117" s="12">
        <v>1.7130000000000001</v>
      </c>
      <c r="E117" s="12">
        <v>1.7290000000000001</v>
      </c>
      <c r="F117" s="12">
        <v>1.6850000000000001</v>
      </c>
      <c r="G117" s="12">
        <v>1.69</v>
      </c>
      <c r="H117" s="12">
        <v>1.6890000000000001</v>
      </c>
      <c r="I117" s="12">
        <v>1.6819999999999999</v>
      </c>
      <c r="J117" s="12">
        <v>1.6559999999999999</v>
      </c>
      <c r="K117" s="12">
        <v>1.756</v>
      </c>
      <c r="L117" s="12">
        <v>1.722</v>
      </c>
      <c r="M117" s="12">
        <v>1.708</v>
      </c>
      <c r="N117" s="12">
        <v>1.794</v>
      </c>
      <c r="O117" s="12">
        <v>1.7909999999999999</v>
      </c>
      <c r="P117" s="13">
        <v>1.845</v>
      </c>
      <c r="Q117" s="6">
        <f>MIN(B117:P117)</f>
        <v>1.6559999999999999</v>
      </c>
      <c r="R117" s="7">
        <f>_xlfn.QUARTILE.EXC(B117:P117,1)</f>
        <v>1.6850000000000001</v>
      </c>
      <c r="S117" s="7">
        <f>_xlfn.QUARTILE.EXC(B117:P117,2)</f>
        <v>1.7130000000000001</v>
      </c>
      <c r="T117" s="7">
        <f>_xlfn.QUARTILE.EXC(B117:P117,3)</f>
        <v>1.756</v>
      </c>
      <c r="U117" s="7">
        <f>MAX(B117:P117)</f>
        <v>1.845</v>
      </c>
      <c r="V117" s="9" t="s">
        <v>10</v>
      </c>
      <c r="W117" s="9" t="s">
        <v>10</v>
      </c>
    </row>
    <row r="118" spans="1:23" x14ac:dyDescent="0.25">
      <c r="A118" s="2" t="s">
        <v>5</v>
      </c>
      <c r="B118" s="12">
        <v>5.125</v>
      </c>
      <c r="C118" s="12">
        <v>5.0529999999999999</v>
      </c>
      <c r="D118" s="12">
        <v>5.125</v>
      </c>
      <c r="E118" s="12">
        <v>5.1219999999999999</v>
      </c>
      <c r="F118" s="12">
        <v>5.2210000000000001</v>
      </c>
      <c r="G118" s="12">
        <v>5.1449999999999996</v>
      </c>
      <c r="H118" s="12">
        <v>5.1959999999999997</v>
      </c>
      <c r="I118" s="12">
        <v>5.1580000000000004</v>
      </c>
      <c r="J118" s="12">
        <v>5.1559999999999997</v>
      </c>
      <c r="K118" s="12">
        <v>5.1349999999999998</v>
      </c>
      <c r="L118" s="12">
        <v>5.1689999999999996</v>
      </c>
      <c r="M118" s="12">
        <v>5.1479999999999997</v>
      </c>
      <c r="N118" s="12">
        <v>5.048</v>
      </c>
      <c r="O118" s="12">
        <v>5.1559999999999997</v>
      </c>
      <c r="P118" s="13">
        <v>5.2169999999999996</v>
      </c>
      <c r="Q118" s="6">
        <f>MIN(B118:P118)</f>
        <v>5.048</v>
      </c>
      <c r="R118" s="7">
        <f>_xlfn.QUARTILE.EXC(B118:P118,1)</f>
        <v>5.125</v>
      </c>
      <c r="S118" s="7">
        <f>_xlfn.QUARTILE.EXC(B118:P118,2)</f>
        <v>5.1479999999999997</v>
      </c>
      <c r="T118" s="7">
        <f>_xlfn.QUARTILE.EXC(B118:P118,3)</f>
        <v>5.1689999999999996</v>
      </c>
      <c r="U118" s="7">
        <f>MAX(B118:P118)</f>
        <v>5.2210000000000001</v>
      </c>
      <c r="V118" s="10">
        <f t="shared" ref="V118:V119" si="44">S118/S117</f>
        <v>3.0052539404553413</v>
      </c>
      <c r="W118" s="11">
        <f>1-V118/4</f>
        <v>0.24868651488616467</v>
      </c>
    </row>
    <row r="119" spans="1:23" x14ac:dyDescent="0.25">
      <c r="A119" s="2" t="s">
        <v>7</v>
      </c>
      <c r="B119" s="12">
        <v>15.278001</v>
      </c>
      <c r="C119" s="12">
        <v>15.317</v>
      </c>
      <c r="D119" s="12">
        <v>15.441998999999999</v>
      </c>
      <c r="E119" s="12">
        <v>15.37</v>
      </c>
      <c r="F119" s="12">
        <v>15.282999999999999</v>
      </c>
      <c r="G119" s="12">
        <v>15.342000000000001</v>
      </c>
      <c r="H119" s="12">
        <v>15.226000000000001</v>
      </c>
      <c r="I119" s="12">
        <v>16.843</v>
      </c>
      <c r="J119" s="12">
        <v>15.321999999999999</v>
      </c>
      <c r="K119" s="12">
        <v>15.417</v>
      </c>
      <c r="L119" s="12">
        <v>15.38</v>
      </c>
      <c r="M119" s="12">
        <v>15.276999999999999</v>
      </c>
      <c r="N119" s="12">
        <v>15.307</v>
      </c>
      <c r="O119" s="12">
        <v>15.305</v>
      </c>
      <c r="P119" s="13">
        <v>15.235001</v>
      </c>
      <c r="Q119" s="6">
        <f>MIN(B119:P119)</f>
        <v>15.226000000000001</v>
      </c>
      <c r="R119" s="7">
        <f>_xlfn.QUARTILE.EXC(B119:P119,1)</f>
        <v>15.278001</v>
      </c>
      <c r="S119" s="7">
        <f>_xlfn.QUARTILE.EXC(B119:P119,2)</f>
        <v>15.317</v>
      </c>
      <c r="T119" s="7">
        <f>_xlfn.QUARTILE.EXC(B119:P119,3)</f>
        <v>15.38</v>
      </c>
      <c r="U119" s="7">
        <f>MAX(B119:P119)</f>
        <v>16.843</v>
      </c>
      <c r="V119" s="10">
        <f t="shared" si="44"/>
        <v>2.9753302253302256</v>
      </c>
      <c r="W119" s="11">
        <f t="shared" ref="W119:W120" si="45">1-V119/4</f>
        <v>0.2561674436674436</v>
      </c>
    </row>
    <row r="120" spans="1:23" x14ac:dyDescent="0.25">
      <c r="A120" s="2" t="s">
        <v>6</v>
      </c>
      <c r="B120" s="12">
        <v>49.644001000000003</v>
      </c>
      <c r="C120" s="12">
        <v>49.604999999999997</v>
      </c>
      <c r="D120" s="12">
        <v>50.895000000000003</v>
      </c>
      <c r="E120" s="12">
        <v>51.518002000000003</v>
      </c>
      <c r="F120" s="12">
        <v>51.073996999999999</v>
      </c>
      <c r="G120" s="12">
        <v>50.877003000000002</v>
      </c>
      <c r="H120" s="12">
        <v>49.813999000000003</v>
      </c>
      <c r="I120" s="12">
        <v>49.762999999999998</v>
      </c>
      <c r="J120" s="12">
        <v>49.805999999999997</v>
      </c>
      <c r="K120" s="12">
        <v>49.740001999999997</v>
      </c>
      <c r="L120" s="12">
        <v>49.706001000000001</v>
      </c>
      <c r="M120" s="12">
        <v>49.757998999999998</v>
      </c>
      <c r="N120" s="12">
        <v>49.796000999999997</v>
      </c>
      <c r="O120" s="12">
        <v>49.772002999999998</v>
      </c>
      <c r="P120" s="13">
        <v>49.93</v>
      </c>
      <c r="Q120" s="6">
        <f>MIN(B120:P120)</f>
        <v>49.604999999999997</v>
      </c>
      <c r="R120" s="7">
        <f>_xlfn.QUARTILE.EXC(B120:P120,1)</f>
        <v>49.740001999999997</v>
      </c>
      <c r="S120" s="7">
        <f>_xlfn.QUARTILE.EXC(B120:P120,2)</f>
        <v>49.796000999999997</v>
      </c>
      <c r="T120" s="7">
        <f>_xlfn.QUARTILE.EXC(B120:P120,3)</f>
        <v>50.877003000000002</v>
      </c>
      <c r="U120" s="7">
        <f>MAX(B120:P120)</f>
        <v>51.518002000000003</v>
      </c>
      <c r="V120" s="10">
        <f>S120/S119</f>
        <v>3.2510283345302602</v>
      </c>
      <c r="W120" s="11">
        <f t="shared" si="45"/>
        <v>0.18724291636743495</v>
      </c>
    </row>
    <row r="121" spans="1:23" x14ac:dyDescent="0.25">
      <c r="B121" s="14" t="s">
        <v>24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t="s">
        <v>65</v>
      </c>
    </row>
    <row r="122" spans="1:23" x14ac:dyDescent="0.25">
      <c r="A122" s="2" t="s">
        <v>4</v>
      </c>
      <c r="B122" s="12">
        <v>2.09</v>
      </c>
      <c r="C122" s="12">
        <v>2.093</v>
      </c>
      <c r="D122" s="12">
        <v>2.085</v>
      </c>
      <c r="E122" s="12">
        <v>2.0990000000000002</v>
      </c>
      <c r="F122" s="12">
        <v>2.0960000000000001</v>
      </c>
      <c r="G122" s="12">
        <v>2.085</v>
      </c>
      <c r="H122" s="12">
        <v>2.0870000000000002</v>
      </c>
      <c r="I122" s="12">
        <v>2.0880000000000001</v>
      </c>
      <c r="J122" s="12">
        <v>2.09</v>
      </c>
      <c r="K122" s="12">
        <v>2.0979999999999999</v>
      </c>
      <c r="L122" s="12">
        <v>2.085</v>
      </c>
      <c r="M122" s="12">
        <v>2.085</v>
      </c>
      <c r="N122" s="12">
        <v>2.0939999999999999</v>
      </c>
      <c r="O122" s="12">
        <v>2.1030000000000002</v>
      </c>
      <c r="P122" s="13">
        <v>2.1040000000000001</v>
      </c>
      <c r="Q122" s="6">
        <f>MIN(B122:P122)</f>
        <v>2.085</v>
      </c>
      <c r="R122" s="7">
        <f>_xlfn.QUARTILE.EXC(B122:P122,1)</f>
        <v>2.085</v>
      </c>
      <c r="S122" s="7">
        <f>_xlfn.QUARTILE.EXC(B122:P122,2)</f>
        <v>2.09</v>
      </c>
      <c r="T122" s="7">
        <f>_xlfn.QUARTILE.EXC(B122:P122,3)</f>
        <v>2.0979999999999999</v>
      </c>
      <c r="U122" s="7">
        <f>MAX(B122:P122)</f>
        <v>2.1040000000000001</v>
      </c>
      <c r="V122" s="9" t="s">
        <v>10</v>
      </c>
      <c r="W122" s="9" t="s">
        <v>10</v>
      </c>
    </row>
    <row r="123" spans="1:23" x14ac:dyDescent="0.25">
      <c r="A123" s="2" t="s">
        <v>5</v>
      </c>
      <c r="B123" s="12">
        <v>6.7990000000000004</v>
      </c>
      <c r="C123" s="12">
        <v>6.77</v>
      </c>
      <c r="D123" s="12">
        <v>6.7960000000000003</v>
      </c>
      <c r="E123" s="12">
        <v>6.7670000000000003</v>
      </c>
      <c r="F123" s="12">
        <v>6.8170000000000002</v>
      </c>
      <c r="G123" s="12">
        <v>6.77</v>
      </c>
      <c r="H123" s="12">
        <v>6.7720000000000002</v>
      </c>
      <c r="I123" s="12">
        <v>6.7919999999999998</v>
      </c>
      <c r="J123" s="12">
        <v>6.782</v>
      </c>
      <c r="K123" s="12">
        <v>6.7779999999999996</v>
      </c>
      <c r="L123" s="12">
        <v>6.7750000000000004</v>
      </c>
      <c r="M123" s="12">
        <v>6.8120000000000003</v>
      </c>
      <c r="N123" s="12">
        <v>6.7910000000000004</v>
      </c>
      <c r="O123" s="12">
        <v>6.7889999999999997</v>
      </c>
      <c r="P123" s="13">
        <v>6.8010000000000002</v>
      </c>
      <c r="Q123" s="6">
        <f>MIN(B123:P123)</f>
        <v>6.7670000000000003</v>
      </c>
      <c r="R123" s="7">
        <f>_xlfn.QUARTILE.EXC(B123:P123,1)</f>
        <v>6.7720000000000002</v>
      </c>
      <c r="S123" s="7">
        <f>_xlfn.QUARTILE.EXC(B123:P123,2)</f>
        <v>6.7889999999999997</v>
      </c>
      <c r="T123" s="7">
        <f>_xlfn.QUARTILE.EXC(B123:P123,3)</f>
        <v>6.7990000000000004</v>
      </c>
      <c r="U123" s="7">
        <f>MAX(B123:P123)</f>
        <v>6.8170000000000002</v>
      </c>
      <c r="V123" s="10">
        <f t="shared" ref="V123:V124" si="46">S123/S122</f>
        <v>3.2483253588516745</v>
      </c>
      <c r="W123" s="11">
        <f>1-V123/4</f>
        <v>0.18791866028708137</v>
      </c>
    </row>
    <row r="124" spans="1:23" x14ac:dyDescent="0.25">
      <c r="A124" s="2" t="s">
        <v>7</v>
      </c>
      <c r="B124" s="12">
        <v>24.052999</v>
      </c>
      <c r="C124" s="12">
        <v>24.047001000000002</v>
      </c>
      <c r="D124" s="12">
        <v>24.062999999999999</v>
      </c>
      <c r="E124" s="12">
        <v>24.054001</v>
      </c>
      <c r="F124" s="12">
        <v>24.025002000000001</v>
      </c>
      <c r="G124" s="12">
        <v>24.072001</v>
      </c>
      <c r="H124" s="12">
        <v>24.062999999999999</v>
      </c>
      <c r="I124" s="12">
        <v>24.013000000000002</v>
      </c>
      <c r="J124" s="12">
        <v>24.010999999999999</v>
      </c>
      <c r="K124" s="12">
        <v>24.013999999999999</v>
      </c>
      <c r="L124" s="12">
        <v>24.010999999999999</v>
      </c>
      <c r="M124" s="12">
        <v>24.014999</v>
      </c>
      <c r="N124" s="12">
        <v>24.021999000000001</v>
      </c>
      <c r="O124" s="12">
        <v>24.009001000000001</v>
      </c>
      <c r="P124" s="13">
        <v>24.018001999999999</v>
      </c>
      <c r="Q124" s="6">
        <f>MIN(B124:P124)</f>
        <v>24.009001000000001</v>
      </c>
      <c r="R124" s="7">
        <f>_xlfn.QUARTILE.EXC(B124:P124,1)</f>
        <v>24.013000000000002</v>
      </c>
      <c r="S124" s="7">
        <f>_xlfn.QUARTILE.EXC(B124:P124,2)</f>
        <v>24.021999000000001</v>
      </c>
      <c r="T124" s="7">
        <f>_xlfn.QUARTILE.EXC(B124:P124,3)</f>
        <v>24.054001</v>
      </c>
      <c r="U124" s="7">
        <f>MAX(B124:P124)</f>
        <v>24.072001</v>
      </c>
      <c r="V124" s="10">
        <f t="shared" si="46"/>
        <v>3.5383707467962884</v>
      </c>
      <c r="W124" s="11">
        <f t="shared" ref="W124:W125" si="47">1-V124/4</f>
        <v>0.11540731330092791</v>
      </c>
    </row>
    <row r="125" spans="1:23" x14ac:dyDescent="0.25">
      <c r="A125" s="2" t="s">
        <v>6</v>
      </c>
      <c r="B125" s="12">
        <v>63.882998999999998</v>
      </c>
      <c r="C125" s="12">
        <v>63.706001000000001</v>
      </c>
      <c r="D125" s="12">
        <v>63.675002999999997</v>
      </c>
      <c r="E125" s="12">
        <v>63.693001000000002</v>
      </c>
      <c r="F125" s="12">
        <v>63.684002</v>
      </c>
      <c r="G125" s="12">
        <v>63.703999000000003</v>
      </c>
      <c r="H125" s="12">
        <v>63.744999</v>
      </c>
      <c r="I125" s="12">
        <v>63.704998000000003</v>
      </c>
      <c r="J125" s="12">
        <v>63.722000000000001</v>
      </c>
      <c r="K125" s="12">
        <v>63.709000000000003</v>
      </c>
      <c r="L125" s="12">
        <v>63.703999000000003</v>
      </c>
      <c r="M125" s="12">
        <v>63.711002000000001</v>
      </c>
      <c r="N125" s="12">
        <v>63.675002999999997</v>
      </c>
      <c r="O125" s="12">
        <v>63.693001000000002</v>
      </c>
      <c r="P125" s="13">
        <v>63.717998999999999</v>
      </c>
      <c r="Q125" s="6">
        <f>MIN(B125:P125)</f>
        <v>63.675002999999997</v>
      </c>
      <c r="R125" s="7">
        <f>_xlfn.QUARTILE.EXC(B125:P125,1)</f>
        <v>63.693001000000002</v>
      </c>
      <c r="S125" s="7">
        <f>_xlfn.QUARTILE.EXC(B125:P125,2)</f>
        <v>63.704998000000003</v>
      </c>
      <c r="T125" s="7">
        <f>_xlfn.QUARTILE.EXC(B125:P125,3)</f>
        <v>63.717998999999999</v>
      </c>
      <c r="U125" s="7">
        <f>MAX(B125:P125)</f>
        <v>63.882998999999998</v>
      </c>
      <c r="V125" s="10">
        <f>S125/S124</f>
        <v>2.6519440784257795</v>
      </c>
      <c r="W125" s="11">
        <f t="shared" si="47"/>
        <v>0.33701398039355512</v>
      </c>
    </row>
    <row r="126" spans="1:23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23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23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2:24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2"/>
      <c r="R129" s="22"/>
      <c r="S129" s="22"/>
      <c r="T129" s="22"/>
      <c r="U129" s="22"/>
      <c r="V129" s="22"/>
      <c r="W129" s="22"/>
      <c r="X129" s="22"/>
    </row>
    <row r="130" spans="2:24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2"/>
      <c r="P130" s="22"/>
      <c r="Q130" s="22"/>
      <c r="R130" s="22"/>
      <c r="S130" s="22"/>
      <c r="T130" s="22"/>
      <c r="U130" s="22"/>
      <c r="V130" s="26"/>
      <c r="W130" s="26"/>
      <c r="X130" s="22"/>
    </row>
    <row r="131" spans="2:24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2"/>
      <c r="P131" s="22"/>
      <c r="Q131" s="22"/>
      <c r="R131" s="22"/>
      <c r="S131" s="22"/>
      <c r="T131" s="22"/>
      <c r="U131" s="22"/>
      <c r="V131" s="23"/>
      <c r="W131" s="24"/>
      <c r="X131" s="22"/>
    </row>
    <row r="132" spans="2:24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2"/>
      <c r="P132" s="22"/>
      <c r="Q132" s="22"/>
      <c r="R132" s="22"/>
      <c r="S132" s="22"/>
      <c r="T132" s="22"/>
      <c r="U132" s="22"/>
      <c r="V132" s="23"/>
      <c r="W132" s="24"/>
      <c r="X132" s="22"/>
    </row>
    <row r="133" spans="2:24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2"/>
      <c r="P133" s="22"/>
      <c r="Q133" s="22"/>
      <c r="R133" s="22"/>
      <c r="S133" s="22"/>
      <c r="T133" s="22"/>
      <c r="U133" s="22"/>
      <c r="V133" s="23"/>
      <c r="W133" s="24"/>
      <c r="X133" s="22"/>
    </row>
    <row r="134" spans="2:24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2"/>
      <c r="R134" s="22"/>
      <c r="S134" s="22"/>
      <c r="T134" s="22"/>
      <c r="U134" s="22"/>
      <c r="V134" s="23"/>
      <c r="W134" s="24"/>
      <c r="X134" s="22"/>
    </row>
    <row r="135" spans="2:24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2:24" x14ac:dyDescent="0.25">
      <c r="O136"/>
      <c r="P136"/>
    </row>
    <row r="137" spans="2:24" x14ac:dyDescent="0.25">
      <c r="O137"/>
      <c r="P137"/>
    </row>
    <row r="138" spans="2:24" x14ac:dyDescent="0.25">
      <c r="O138"/>
      <c r="P138"/>
    </row>
    <row r="140" spans="2:24" x14ac:dyDescent="0.25">
      <c r="O140"/>
      <c r="P140"/>
    </row>
    <row r="141" spans="2:24" x14ac:dyDescent="0.25">
      <c r="O141"/>
      <c r="P141"/>
    </row>
    <row r="142" spans="2:24" x14ac:dyDescent="0.25">
      <c r="O142"/>
      <c r="P142"/>
    </row>
    <row r="143" spans="2:24" x14ac:dyDescent="0.25">
      <c r="O143"/>
      <c r="P143"/>
    </row>
    <row r="145" spans="16:16" x14ac:dyDescent="0.25">
      <c r="P145"/>
    </row>
    <row r="170" spans="1:4" ht="15.75" thickBot="1" x14ac:dyDescent="0.3"/>
    <row r="171" spans="1:4" ht="36.75" thickBot="1" x14ac:dyDescent="0.3">
      <c r="A171" s="29" t="s">
        <v>79</v>
      </c>
      <c r="B171" s="27">
        <v>550</v>
      </c>
      <c r="C171" s="28">
        <v>1451</v>
      </c>
      <c r="D171" s="27">
        <v>379</v>
      </c>
    </row>
    <row r="172" spans="1:4" ht="37.5" thickTop="1" thickBot="1" x14ac:dyDescent="0.3">
      <c r="A172" s="30" t="s">
        <v>80</v>
      </c>
      <c r="B172" s="27">
        <v>1360</v>
      </c>
      <c r="C172" s="28">
        <v>2066</v>
      </c>
      <c r="D172" s="27">
        <v>678</v>
      </c>
    </row>
    <row r="173" spans="1:4" ht="36.75" thickBot="1" x14ac:dyDescent="0.3">
      <c r="A173" s="31" t="s">
        <v>5</v>
      </c>
      <c r="B173" s="27">
        <v>4210</v>
      </c>
      <c r="C173" s="27" t="s">
        <v>81</v>
      </c>
      <c r="D173" s="27">
        <v>796</v>
      </c>
    </row>
    <row r="174" spans="1:4" ht="36.75" thickBot="1" x14ac:dyDescent="0.3">
      <c r="A174" s="31" t="s">
        <v>7</v>
      </c>
      <c r="B174" s="27">
        <v>15700</v>
      </c>
      <c r="C174" s="28">
        <v>11604</v>
      </c>
      <c r="D174" s="27">
        <v>1353</v>
      </c>
    </row>
    <row r="175" spans="1:4" ht="36.75" thickBot="1" x14ac:dyDescent="0.3">
      <c r="A175" s="31" t="s">
        <v>82</v>
      </c>
      <c r="B175" s="27">
        <v>36720</v>
      </c>
      <c r="C175" s="28">
        <v>15657</v>
      </c>
      <c r="D175" s="27">
        <v>2345</v>
      </c>
    </row>
  </sheetData>
  <conditionalFormatting sqref="B18:P43 B59:P8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P5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P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P8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P8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P4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P1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6"/>
  <sheetViews>
    <sheetView workbookViewId="0">
      <selection activeCell="K122" sqref="K122"/>
    </sheetView>
  </sheetViews>
  <sheetFormatPr defaultRowHeight="15" x14ac:dyDescent="0.25"/>
  <cols>
    <col min="1" max="1" width="10" bestFit="1" customWidth="1"/>
    <col min="7" max="7" width="12.42578125" customWidth="1"/>
    <col min="8" max="8" width="13.140625" customWidth="1"/>
  </cols>
  <sheetData>
    <row r="2" spans="1:8" x14ac:dyDescent="0.25">
      <c r="B2" s="36" t="s">
        <v>83</v>
      </c>
      <c r="C2" s="36"/>
      <c r="D2" s="36"/>
      <c r="E2" s="36"/>
      <c r="F2" s="36"/>
      <c r="G2" s="36"/>
      <c r="H2" s="36"/>
    </row>
    <row r="3" spans="1:8" ht="18" x14ac:dyDescent="0.25">
      <c r="B3" s="20" t="s">
        <v>112</v>
      </c>
      <c r="C3" s="20" t="s">
        <v>1</v>
      </c>
      <c r="D3" s="20" t="s">
        <v>9</v>
      </c>
      <c r="E3" s="20" t="s">
        <v>2</v>
      </c>
      <c r="F3" s="20" t="s">
        <v>111</v>
      </c>
      <c r="G3" s="33" t="s">
        <v>107</v>
      </c>
      <c r="H3" s="33" t="s">
        <v>108</v>
      </c>
    </row>
    <row r="4" spans="1:8" x14ac:dyDescent="0.25">
      <c r="A4" s="2" t="s">
        <v>4</v>
      </c>
      <c r="B4" s="7">
        <v>1.2869999999999999</v>
      </c>
      <c r="C4" s="7">
        <v>1.29</v>
      </c>
      <c r="D4" s="7">
        <v>1.2909999999999999</v>
      </c>
      <c r="E4" s="7">
        <v>1.2969999999999999</v>
      </c>
      <c r="F4" s="8">
        <v>1.3080000000000001</v>
      </c>
      <c r="G4" s="32" t="s">
        <v>10</v>
      </c>
      <c r="H4" s="32" t="s">
        <v>10</v>
      </c>
    </row>
    <row r="5" spans="1:8" x14ac:dyDescent="0.25">
      <c r="A5" s="2" t="s">
        <v>5</v>
      </c>
      <c r="B5" s="7">
        <v>4.1849999999999996</v>
      </c>
      <c r="C5" s="7">
        <v>5.1059999999999999</v>
      </c>
      <c r="D5" s="7">
        <v>5.1550000000000002</v>
      </c>
      <c r="E5" s="7">
        <v>5.1630000000000003</v>
      </c>
      <c r="F5" s="8">
        <v>5.1870000000000003</v>
      </c>
      <c r="G5" s="10">
        <v>3.993028659953525</v>
      </c>
      <c r="H5" s="11">
        <v>1.7428350116187596E-3</v>
      </c>
    </row>
    <row r="6" spans="1:8" x14ac:dyDescent="0.25">
      <c r="A6" s="2" t="s">
        <v>7</v>
      </c>
      <c r="B6" s="7">
        <v>15.448999000000001</v>
      </c>
      <c r="C6" s="7">
        <v>15.697001</v>
      </c>
      <c r="D6" s="7">
        <v>15.721000999999999</v>
      </c>
      <c r="E6" s="7">
        <v>15.802999</v>
      </c>
      <c r="F6" s="8">
        <v>17.742999999999999</v>
      </c>
      <c r="G6" s="10">
        <v>3.0496607177497572</v>
      </c>
      <c r="H6" s="11">
        <v>0.23758482056256069</v>
      </c>
    </row>
    <row r="7" spans="1:8" x14ac:dyDescent="0.25">
      <c r="A7" s="2" t="s">
        <v>6</v>
      </c>
      <c r="B7" s="7">
        <v>57.973998999999999</v>
      </c>
      <c r="C7" s="7">
        <v>58.005001</v>
      </c>
      <c r="D7" s="7">
        <v>58.110999999999997</v>
      </c>
      <c r="E7" s="7">
        <v>61.516998000000001</v>
      </c>
      <c r="F7" s="8">
        <v>61.726002000000001</v>
      </c>
      <c r="G7" s="10">
        <v>3.696393124076514</v>
      </c>
      <c r="H7" s="11">
        <v>7.5901718980871502E-2</v>
      </c>
    </row>
    <row r="8" spans="1:8" x14ac:dyDescent="0.25">
      <c r="B8" s="37" t="s">
        <v>84</v>
      </c>
      <c r="C8" s="37"/>
      <c r="D8" s="37"/>
      <c r="E8" s="37"/>
      <c r="F8" s="37"/>
      <c r="G8" s="37"/>
      <c r="H8" s="37"/>
    </row>
    <row r="9" spans="1:8" x14ac:dyDescent="0.25">
      <c r="A9" s="2" t="s">
        <v>4</v>
      </c>
      <c r="B9" s="7">
        <v>0.28399999999999997</v>
      </c>
      <c r="C9" s="7">
        <v>0.315</v>
      </c>
      <c r="D9" s="7">
        <v>0.316</v>
      </c>
      <c r="E9" s="7">
        <v>0.318</v>
      </c>
      <c r="F9" s="8">
        <v>0.32600000000000001</v>
      </c>
      <c r="G9" s="9" t="s">
        <v>10</v>
      </c>
      <c r="H9" s="9" t="s">
        <v>10</v>
      </c>
    </row>
    <row r="10" spans="1:8" x14ac:dyDescent="0.25">
      <c r="A10" s="2" t="s">
        <v>5</v>
      </c>
      <c r="B10" s="7">
        <v>0.95899999999999996</v>
      </c>
      <c r="C10" s="7">
        <v>0.96299999999999997</v>
      </c>
      <c r="D10" s="7">
        <v>0.96599999999999997</v>
      </c>
      <c r="E10" s="7">
        <v>0.98899999999999999</v>
      </c>
      <c r="F10" s="8">
        <v>0.999</v>
      </c>
      <c r="G10" s="10">
        <v>3.0569620253164556</v>
      </c>
      <c r="H10" s="11">
        <v>0.23575949367088611</v>
      </c>
    </row>
    <row r="11" spans="1:8" x14ac:dyDescent="0.25">
      <c r="A11" s="2" t="s">
        <v>7</v>
      </c>
      <c r="B11" s="7">
        <v>3.5990000000000002</v>
      </c>
      <c r="C11" s="7">
        <v>3.6139999999999999</v>
      </c>
      <c r="D11" s="7">
        <v>3.6190000000000002</v>
      </c>
      <c r="E11" s="7">
        <v>3.6259999999999999</v>
      </c>
      <c r="F11" s="8">
        <v>3.6389999999999998</v>
      </c>
      <c r="G11" s="10">
        <v>3.7463768115942031</v>
      </c>
      <c r="H11" s="11">
        <v>6.3405797101449224E-2</v>
      </c>
    </row>
    <row r="12" spans="1:8" x14ac:dyDescent="0.25">
      <c r="A12" s="2" t="s">
        <v>6</v>
      </c>
      <c r="B12" s="7">
        <v>14.488001000000001</v>
      </c>
      <c r="C12" s="7">
        <v>14.500999</v>
      </c>
      <c r="D12" s="7">
        <v>14.511001</v>
      </c>
      <c r="E12" s="7">
        <v>14.530999</v>
      </c>
      <c r="F12" s="8">
        <v>14.547000000000001</v>
      </c>
      <c r="G12" s="10">
        <v>4.0096714562033711</v>
      </c>
      <c r="H12" s="11">
        <v>-2.4178640508427662E-3</v>
      </c>
    </row>
    <row r="13" spans="1:8" x14ac:dyDescent="0.25">
      <c r="B13" s="37" t="s">
        <v>85</v>
      </c>
      <c r="C13" s="37"/>
      <c r="D13" s="37"/>
      <c r="E13" s="37"/>
      <c r="F13" s="37"/>
      <c r="G13" s="37"/>
      <c r="H13" s="37"/>
    </row>
    <row r="14" spans="1:8" x14ac:dyDescent="0.25">
      <c r="A14" s="2" t="s">
        <v>4</v>
      </c>
      <c r="B14" s="7">
        <v>0.127</v>
      </c>
      <c r="C14" s="7">
        <v>0.13600000000000001</v>
      </c>
      <c r="D14" s="7">
        <v>0.14099999999999999</v>
      </c>
      <c r="E14" s="7">
        <v>0.152</v>
      </c>
      <c r="F14" s="8">
        <v>0.161</v>
      </c>
      <c r="G14" s="9" t="s">
        <v>10</v>
      </c>
      <c r="H14" s="9" t="s">
        <v>10</v>
      </c>
    </row>
    <row r="15" spans="1:8" x14ac:dyDescent="0.25">
      <c r="A15" s="2" t="s">
        <v>5</v>
      </c>
      <c r="B15" s="7">
        <v>0.30599999999999999</v>
      </c>
      <c r="C15" s="7">
        <v>0.30599999999999999</v>
      </c>
      <c r="D15" s="7">
        <v>0.32700000000000001</v>
      </c>
      <c r="E15" s="7">
        <v>0.32900000000000001</v>
      </c>
      <c r="F15" s="8">
        <v>0.34699999999999998</v>
      </c>
      <c r="G15" s="10">
        <v>2.3191489361702131</v>
      </c>
      <c r="H15" s="11">
        <v>0.42021276595744672</v>
      </c>
    </row>
    <row r="16" spans="1:8" x14ac:dyDescent="0.25">
      <c r="A16" s="2" t="s">
        <v>7</v>
      </c>
      <c r="B16" s="7">
        <v>1.0529999999999999</v>
      </c>
      <c r="C16" s="7">
        <v>1.056</v>
      </c>
      <c r="D16" s="7">
        <v>1.0609999999999999</v>
      </c>
      <c r="E16" s="7">
        <v>1.091</v>
      </c>
      <c r="F16" s="8">
        <v>1.107</v>
      </c>
      <c r="G16" s="10">
        <v>3.2446483180428132</v>
      </c>
      <c r="H16" s="11">
        <v>0.18883792048929671</v>
      </c>
    </row>
    <row r="17" spans="1:8" x14ac:dyDescent="0.25">
      <c r="A17" s="2" t="s">
        <v>6</v>
      </c>
      <c r="B17" s="7">
        <v>3.883</v>
      </c>
      <c r="C17" s="7">
        <v>3.8849999999999998</v>
      </c>
      <c r="D17" s="7">
        <v>3.89</v>
      </c>
      <c r="E17" s="7">
        <v>3.8959999999999999</v>
      </c>
      <c r="F17" s="8">
        <v>3.9009999999999998</v>
      </c>
      <c r="G17" s="10">
        <v>3.6663524976437327</v>
      </c>
      <c r="H17" s="11">
        <v>8.341187558906682E-2</v>
      </c>
    </row>
    <row r="18" spans="1:8" x14ac:dyDescent="0.25">
      <c r="B18" s="37" t="s">
        <v>86</v>
      </c>
      <c r="C18" s="37"/>
      <c r="D18" s="37"/>
      <c r="E18" s="37"/>
      <c r="F18" s="37"/>
      <c r="G18" s="37"/>
      <c r="H18" s="37"/>
    </row>
    <row r="19" spans="1:8" x14ac:dyDescent="0.25">
      <c r="A19" s="2" t="s">
        <v>4</v>
      </c>
      <c r="B19" s="7">
        <v>8.1000000000000003E-2</v>
      </c>
      <c r="C19" s="7">
        <v>8.3000000000000004E-2</v>
      </c>
      <c r="D19" s="7">
        <v>8.5000000000000006E-2</v>
      </c>
      <c r="E19" s="7">
        <v>9.1999999999999998E-2</v>
      </c>
      <c r="F19" s="8">
        <v>9.2999999999999999E-2</v>
      </c>
      <c r="G19" s="9" t="s">
        <v>10</v>
      </c>
      <c r="H19" s="9" t="s">
        <v>10</v>
      </c>
    </row>
    <row r="20" spans="1:8" x14ac:dyDescent="0.25">
      <c r="A20" s="2" t="s">
        <v>5</v>
      </c>
      <c r="B20" s="7">
        <v>0.184</v>
      </c>
      <c r="C20" s="7">
        <v>0.184</v>
      </c>
      <c r="D20" s="7">
        <v>0.185</v>
      </c>
      <c r="E20" s="7">
        <v>0.186</v>
      </c>
      <c r="F20" s="8">
        <v>0.188</v>
      </c>
      <c r="G20" s="10">
        <v>2.1764705882352939</v>
      </c>
      <c r="H20" s="11">
        <v>0.45588235294117652</v>
      </c>
    </row>
    <row r="21" spans="1:8" x14ac:dyDescent="0.25">
      <c r="A21" s="2" t="s">
        <v>7</v>
      </c>
      <c r="B21" s="7">
        <v>0.59799999999999998</v>
      </c>
      <c r="C21" s="7">
        <v>0.59899999999999998</v>
      </c>
      <c r="D21" s="7">
        <v>0.6</v>
      </c>
      <c r="E21" s="7">
        <v>0.60099999999999998</v>
      </c>
      <c r="F21" s="8">
        <v>0.63100000000000001</v>
      </c>
      <c r="G21" s="10">
        <v>3.243243243243243</v>
      </c>
      <c r="H21" s="11">
        <v>0.18918918918918926</v>
      </c>
    </row>
    <row r="22" spans="1:8" x14ac:dyDescent="0.25">
      <c r="A22" s="2" t="s">
        <v>6</v>
      </c>
      <c r="B22" s="7">
        <v>2.1309999999999998</v>
      </c>
      <c r="C22" s="7">
        <v>2.1469999999999998</v>
      </c>
      <c r="D22" s="7">
        <v>2.149</v>
      </c>
      <c r="E22" s="7">
        <v>2.153</v>
      </c>
      <c r="F22" s="8">
        <v>2.21</v>
      </c>
      <c r="G22" s="10">
        <v>3.581666666666667</v>
      </c>
      <c r="H22" s="11">
        <v>0.10458333333333325</v>
      </c>
    </row>
    <row r="23" spans="1:8" x14ac:dyDescent="0.25">
      <c r="B23" s="38" t="s">
        <v>87</v>
      </c>
      <c r="C23" s="38"/>
      <c r="D23" s="38"/>
      <c r="E23" s="38"/>
      <c r="F23" s="38"/>
      <c r="G23" s="38"/>
      <c r="H23" s="38"/>
    </row>
    <row r="24" spans="1:8" x14ac:dyDescent="0.25">
      <c r="A24" s="2" t="s">
        <v>4</v>
      </c>
      <c r="B24" s="7">
        <v>0.111</v>
      </c>
      <c r="C24" s="7">
        <v>0.12</v>
      </c>
      <c r="D24" s="7">
        <v>0.13300000000000001</v>
      </c>
      <c r="E24" s="7">
        <v>0.13400000000000001</v>
      </c>
      <c r="F24" s="7">
        <v>0.13900000000000001</v>
      </c>
      <c r="G24" s="9" t="s">
        <v>10</v>
      </c>
      <c r="H24" s="9" t="s">
        <v>10</v>
      </c>
    </row>
    <row r="25" spans="1:8" x14ac:dyDescent="0.25">
      <c r="A25" s="2" t="s">
        <v>5</v>
      </c>
      <c r="B25" s="7">
        <v>0.186</v>
      </c>
      <c r="C25" s="7">
        <v>0.187</v>
      </c>
      <c r="D25" s="7">
        <v>0.188</v>
      </c>
      <c r="E25" s="7">
        <v>0.189</v>
      </c>
      <c r="F25" s="7">
        <v>0.192</v>
      </c>
      <c r="G25" s="10">
        <v>1.4135338345864661</v>
      </c>
      <c r="H25" s="11">
        <v>0.64661654135338353</v>
      </c>
    </row>
    <row r="26" spans="1:8" x14ac:dyDescent="0.25">
      <c r="A26" s="2" t="s">
        <v>7</v>
      </c>
      <c r="B26" s="7">
        <v>0.60699999999999998</v>
      </c>
      <c r="C26" s="7">
        <v>0.61</v>
      </c>
      <c r="D26" s="7">
        <v>0.63800000000000001</v>
      </c>
      <c r="E26" s="7">
        <v>0.64200000000000002</v>
      </c>
      <c r="F26" s="7">
        <v>0.68799999999999994</v>
      </c>
      <c r="G26" s="10">
        <v>3.3936170212765959</v>
      </c>
      <c r="H26" s="11">
        <v>0.15159574468085102</v>
      </c>
    </row>
    <row r="27" spans="1:8" x14ac:dyDescent="0.25">
      <c r="A27" s="2" t="s">
        <v>6</v>
      </c>
      <c r="B27" s="7">
        <v>2.161</v>
      </c>
      <c r="C27" s="7">
        <v>2.1659999999999999</v>
      </c>
      <c r="D27" s="7">
        <v>2.1739999999999999</v>
      </c>
      <c r="E27" s="7">
        <v>2.1779999999999999</v>
      </c>
      <c r="F27" s="7">
        <v>2.2029999999999998</v>
      </c>
      <c r="G27" s="10">
        <v>3.4075235109717865</v>
      </c>
      <c r="H27" s="11">
        <v>0.14811912225705337</v>
      </c>
    </row>
    <row r="28" spans="1:8" x14ac:dyDescent="0.25">
      <c r="B28" s="38" t="s">
        <v>88</v>
      </c>
      <c r="C28" s="38"/>
      <c r="D28" s="38"/>
      <c r="E28" s="38"/>
      <c r="F28" s="38"/>
      <c r="G28" s="38"/>
      <c r="H28" s="38"/>
    </row>
    <row r="29" spans="1:8" x14ac:dyDescent="0.25">
      <c r="A29" s="2" t="s">
        <v>4</v>
      </c>
      <c r="B29" s="7">
        <v>9.5000000000000001E-2</v>
      </c>
      <c r="C29" s="7">
        <v>0.11</v>
      </c>
      <c r="D29" s="7">
        <v>0.123</v>
      </c>
      <c r="E29" s="7">
        <v>0.125</v>
      </c>
      <c r="F29" s="7">
        <v>0.13400000000000001</v>
      </c>
      <c r="G29" s="9" t="s">
        <v>10</v>
      </c>
      <c r="H29" s="9" t="s">
        <v>10</v>
      </c>
    </row>
    <row r="30" spans="1:8" x14ac:dyDescent="0.25">
      <c r="A30" s="2" t="s">
        <v>5</v>
      </c>
      <c r="B30" s="7">
        <v>0.219</v>
      </c>
      <c r="C30" s="7">
        <v>0.22</v>
      </c>
      <c r="D30" s="7">
        <v>0.222</v>
      </c>
      <c r="E30" s="7">
        <v>0.223</v>
      </c>
      <c r="F30" s="7">
        <v>0.23599999999999999</v>
      </c>
      <c r="G30" s="10">
        <v>1.8048780487804879</v>
      </c>
      <c r="H30" s="11">
        <v>0.54878048780487809</v>
      </c>
    </row>
    <row r="31" spans="1:8" x14ac:dyDescent="0.25">
      <c r="A31" s="2" t="s">
        <v>7</v>
      </c>
      <c r="B31" s="7">
        <v>0.63600000000000001</v>
      </c>
      <c r="C31" s="7">
        <v>0.63800000000000001</v>
      </c>
      <c r="D31" s="7">
        <v>0.63900000000000001</v>
      </c>
      <c r="E31" s="7">
        <v>0.64100000000000001</v>
      </c>
      <c r="F31" s="7">
        <v>0.64400000000000002</v>
      </c>
      <c r="G31" s="10">
        <v>2.8783783783783785</v>
      </c>
      <c r="H31" s="11">
        <v>0.28040540540540537</v>
      </c>
    </row>
    <row r="32" spans="1:8" x14ac:dyDescent="0.25">
      <c r="A32" s="2" t="s">
        <v>6</v>
      </c>
      <c r="B32" s="7">
        <v>2.153</v>
      </c>
      <c r="C32" s="7">
        <v>2.1579999999999999</v>
      </c>
      <c r="D32" s="7">
        <v>2.1640000000000001</v>
      </c>
      <c r="E32" s="7">
        <v>2.1669999999999998</v>
      </c>
      <c r="F32" s="7">
        <v>2.2330000000000001</v>
      </c>
      <c r="G32" s="10">
        <v>3.3865414710485133</v>
      </c>
      <c r="H32" s="11">
        <v>0.15336463223787167</v>
      </c>
    </row>
    <row r="33" spans="1:8" x14ac:dyDescent="0.25">
      <c r="B33" s="38" t="s">
        <v>89</v>
      </c>
      <c r="C33" s="38"/>
      <c r="D33" s="38"/>
      <c r="E33" s="38"/>
      <c r="F33" s="38"/>
      <c r="G33" s="38"/>
      <c r="H33" s="38"/>
    </row>
    <row r="34" spans="1:8" x14ac:dyDescent="0.25">
      <c r="A34" s="2" t="s">
        <v>4</v>
      </c>
      <c r="B34" s="7">
        <v>9.5000000000000001E-2</v>
      </c>
      <c r="C34" s="7">
        <v>0.104</v>
      </c>
      <c r="D34" s="7">
        <v>0.14199999999999999</v>
      </c>
      <c r="E34" s="7">
        <v>0.14699999999999999</v>
      </c>
      <c r="F34" s="7">
        <v>0.14899999999999999</v>
      </c>
      <c r="G34" s="9" t="s">
        <v>10</v>
      </c>
      <c r="H34" s="9" t="s">
        <v>10</v>
      </c>
    </row>
    <row r="35" spans="1:8" x14ac:dyDescent="0.25">
      <c r="A35" s="2" t="s">
        <v>5</v>
      </c>
      <c r="B35" s="7">
        <v>0.22800000000000001</v>
      </c>
      <c r="C35" s="7">
        <v>0.23</v>
      </c>
      <c r="D35" s="7">
        <v>0.23100000000000001</v>
      </c>
      <c r="E35" s="7">
        <v>0.23200000000000001</v>
      </c>
      <c r="F35" s="7">
        <v>0.23300000000000001</v>
      </c>
      <c r="G35" s="10">
        <v>1.626760563380282</v>
      </c>
      <c r="H35" s="11">
        <v>0.59330985915492951</v>
      </c>
    </row>
    <row r="36" spans="1:8" x14ac:dyDescent="0.25">
      <c r="A36" s="2" t="s">
        <v>7</v>
      </c>
      <c r="B36" s="7">
        <v>0.72499999999999998</v>
      </c>
      <c r="C36" s="7">
        <v>0.72799999999999998</v>
      </c>
      <c r="D36" s="7">
        <v>0.73099999999999998</v>
      </c>
      <c r="E36" s="7">
        <v>0.751</v>
      </c>
      <c r="F36" s="7">
        <v>0.78</v>
      </c>
      <c r="G36" s="10">
        <v>3.1645021645021645</v>
      </c>
      <c r="H36" s="11">
        <v>0.20887445887445888</v>
      </c>
    </row>
    <row r="37" spans="1:8" x14ac:dyDescent="0.25">
      <c r="A37" s="2" t="s">
        <v>6</v>
      </c>
      <c r="B37" s="7">
        <v>2.4260000000000002</v>
      </c>
      <c r="C37" s="7">
        <v>2.4300000000000002</v>
      </c>
      <c r="D37" s="7">
        <v>2.4340000000000002</v>
      </c>
      <c r="E37" s="7">
        <v>2.4409999999999998</v>
      </c>
      <c r="F37" s="7">
        <v>2.452</v>
      </c>
      <c r="G37" s="10">
        <v>3.3296853625171003</v>
      </c>
      <c r="H37" s="11">
        <v>0.16757865937072491</v>
      </c>
    </row>
    <row r="38" spans="1:8" x14ac:dyDescent="0.25">
      <c r="B38" s="38" t="s">
        <v>90</v>
      </c>
      <c r="C38" s="38"/>
      <c r="D38" s="38"/>
      <c r="E38" s="38"/>
      <c r="F38" s="38"/>
      <c r="G38" s="38"/>
      <c r="H38" s="38"/>
    </row>
    <row r="39" spans="1:8" x14ac:dyDescent="0.25">
      <c r="A39" s="2" t="s">
        <v>4</v>
      </c>
      <c r="B39" s="7">
        <v>8.7999999999999995E-2</v>
      </c>
      <c r="C39" s="7">
        <v>0.11700000000000001</v>
      </c>
      <c r="D39" s="7">
        <v>0.13</v>
      </c>
      <c r="E39" s="7">
        <v>0.13100000000000001</v>
      </c>
      <c r="F39" s="7">
        <v>0.16</v>
      </c>
      <c r="G39" s="9" t="s">
        <v>10</v>
      </c>
      <c r="H39" s="9" t="s">
        <v>10</v>
      </c>
    </row>
    <row r="40" spans="1:8" x14ac:dyDescent="0.25">
      <c r="A40" s="2" t="s">
        <v>5</v>
      </c>
      <c r="B40" s="7">
        <v>0.26700000000000002</v>
      </c>
      <c r="C40" s="7">
        <v>0.26800000000000002</v>
      </c>
      <c r="D40" s="7">
        <v>0.26800000000000002</v>
      </c>
      <c r="E40" s="7">
        <v>0.26800000000000002</v>
      </c>
      <c r="F40" s="7">
        <v>0.27600000000000002</v>
      </c>
      <c r="G40" s="10">
        <v>2.0615384615384618</v>
      </c>
      <c r="H40" s="11">
        <v>0.48461538461538456</v>
      </c>
    </row>
    <row r="41" spans="1:8" x14ac:dyDescent="0.25">
      <c r="A41" s="2" t="s">
        <v>7</v>
      </c>
      <c r="B41" s="7">
        <v>1.034</v>
      </c>
      <c r="C41" s="7">
        <v>1.0680000000000001</v>
      </c>
      <c r="D41" s="7">
        <v>1.07</v>
      </c>
      <c r="E41" s="7">
        <v>1.083</v>
      </c>
      <c r="F41" s="7">
        <v>1.0880000000000001</v>
      </c>
      <c r="G41" s="10">
        <v>3.9925373134328357</v>
      </c>
      <c r="H41" s="11">
        <v>1.8656716417910779E-3</v>
      </c>
    </row>
    <row r="42" spans="1:8" x14ac:dyDescent="0.25">
      <c r="A42" s="2" t="s">
        <v>6</v>
      </c>
      <c r="B42" s="7">
        <v>3.2330000000000001</v>
      </c>
      <c r="C42" s="7">
        <v>3.2450000000000001</v>
      </c>
      <c r="D42" s="7">
        <v>3.246</v>
      </c>
      <c r="E42" s="7">
        <v>3.2530000000000001</v>
      </c>
      <c r="F42" s="7">
        <v>3.2749999999999999</v>
      </c>
      <c r="G42" s="10">
        <v>3.0336448598130841</v>
      </c>
      <c r="H42" s="11">
        <v>0.24158878504672898</v>
      </c>
    </row>
    <row r="43" spans="1:8" x14ac:dyDescent="0.25">
      <c r="B43" s="22"/>
      <c r="C43" s="22"/>
      <c r="D43" s="22"/>
      <c r="E43" s="22"/>
      <c r="F43" s="22"/>
      <c r="G43" s="23"/>
      <c r="H43" s="24"/>
    </row>
    <row r="44" spans="1:8" x14ac:dyDescent="0.25">
      <c r="B44" s="35" t="s">
        <v>91</v>
      </c>
      <c r="C44" s="35"/>
      <c r="D44" s="35"/>
      <c r="E44" s="35"/>
      <c r="F44" s="35"/>
      <c r="G44" s="35"/>
      <c r="H44" s="35"/>
    </row>
    <row r="45" spans="1:8" ht="18" x14ac:dyDescent="0.35">
      <c r="B45" s="20" t="s">
        <v>112</v>
      </c>
      <c r="C45" s="20" t="s">
        <v>1</v>
      </c>
      <c r="D45" s="20" t="s">
        <v>9</v>
      </c>
      <c r="E45" s="20" t="s">
        <v>2</v>
      </c>
      <c r="F45" s="20" t="s">
        <v>111</v>
      </c>
      <c r="G45" s="20" t="s">
        <v>109</v>
      </c>
      <c r="H45" s="20" t="s">
        <v>110</v>
      </c>
    </row>
    <row r="46" spans="1:8" x14ac:dyDescent="0.25">
      <c r="A46" s="2" t="s">
        <v>4</v>
      </c>
      <c r="B46" s="7">
        <v>3.6480000000000001</v>
      </c>
      <c r="C46" s="7">
        <v>3.653</v>
      </c>
      <c r="D46" s="7">
        <v>3.657</v>
      </c>
      <c r="E46" s="7">
        <v>3.6629999999999998</v>
      </c>
      <c r="F46" s="7">
        <v>3.669</v>
      </c>
      <c r="G46" s="9" t="s">
        <v>10</v>
      </c>
      <c r="H46" s="9" t="s">
        <v>10</v>
      </c>
    </row>
    <row r="47" spans="1:8" x14ac:dyDescent="0.25">
      <c r="A47" s="2" t="s">
        <v>5</v>
      </c>
      <c r="B47" s="7">
        <v>13.676</v>
      </c>
      <c r="C47" s="7">
        <v>13.680999999999999</v>
      </c>
      <c r="D47" s="7">
        <v>13.691000000000001</v>
      </c>
      <c r="E47" s="7">
        <v>13.705</v>
      </c>
      <c r="F47" s="7">
        <v>13.740999</v>
      </c>
      <c r="G47" s="10">
        <v>3.7437790538692921</v>
      </c>
      <c r="H47" s="11">
        <v>6.4055236532676973E-2</v>
      </c>
    </row>
    <row r="48" spans="1:8" x14ac:dyDescent="0.25">
      <c r="A48" s="2" t="s">
        <v>7</v>
      </c>
      <c r="B48" s="7">
        <v>52.329998000000003</v>
      </c>
      <c r="C48" s="7">
        <v>52.347000000000001</v>
      </c>
      <c r="D48" s="7">
        <v>52.379002</v>
      </c>
      <c r="E48" s="7">
        <v>52.387999999999998</v>
      </c>
      <c r="F48" s="7">
        <v>52.572001999999998</v>
      </c>
      <c r="G48" s="10">
        <v>3.8257981155503615</v>
      </c>
      <c r="H48" s="11">
        <v>4.3550471112409617E-2</v>
      </c>
    </row>
    <row r="49" spans="1:8" x14ac:dyDescent="0.25">
      <c r="A49" s="2" t="s">
        <v>6</v>
      </c>
      <c r="B49" s="7">
        <v>203.23899800000001</v>
      </c>
      <c r="C49" s="7">
        <v>203.287003</v>
      </c>
      <c r="D49" s="7">
        <v>203.31401099999999</v>
      </c>
      <c r="E49" s="7">
        <v>203.330994</v>
      </c>
      <c r="F49" s="7">
        <v>203.736008</v>
      </c>
      <c r="G49" s="10">
        <v>3.8815938302910009</v>
      </c>
      <c r="H49" s="11">
        <v>2.9601542427249772E-2</v>
      </c>
    </row>
    <row r="50" spans="1:8" x14ac:dyDescent="0.25">
      <c r="B50" s="34" t="s">
        <v>92</v>
      </c>
      <c r="C50" s="34"/>
      <c r="D50" s="34"/>
      <c r="E50" s="34"/>
      <c r="F50" s="34"/>
      <c r="G50" s="34"/>
      <c r="H50" s="34"/>
    </row>
    <row r="51" spans="1:8" x14ac:dyDescent="0.25">
      <c r="A51" s="2" t="s">
        <v>4</v>
      </c>
      <c r="B51" s="7">
        <v>2.931</v>
      </c>
      <c r="C51" s="7">
        <v>2.9460000000000002</v>
      </c>
      <c r="D51" s="7">
        <v>2.9580000000000002</v>
      </c>
      <c r="E51" s="7">
        <v>2.992</v>
      </c>
      <c r="F51" s="7">
        <v>3.0030000000000001</v>
      </c>
      <c r="G51" s="9" t="s">
        <v>10</v>
      </c>
      <c r="H51" s="9" t="s">
        <v>10</v>
      </c>
    </row>
    <row r="52" spans="1:8" x14ac:dyDescent="0.25">
      <c r="A52" s="2" t="s">
        <v>5</v>
      </c>
      <c r="B52" s="7">
        <v>9.9959989999999994</v>
      </c>
      <c r="C52" s="7">
        <v>10.058</v>
      </c>
      <c r="D52" s="7">
        <v>10.083</v>
      </c>
      <c r="E52" s="7">
        <v>10.096</v>
      </c>
      <c r="F52" s="7">
        <v>10.923</v>
      </c>
      <c r="G52" s="10">
        <v>3.4087221095334685</v>
      </c>
      <c r="H52" s="11">
        <v>0.14781947261663286</v>
      </c>
    </row>
    <row r="53" spans="1:8" x14ac:dyDescent="0.25">
      <c r="A53" s="2" t="s">
        <v>7</v>
      </c>
      <c r="B53" s="7">
        <v>28.471001000000001</v>
      </c>
      <c r="C53" s="7">
        <v>28.500999</v>
      </c>
      <c r="D53" s="7">
        <v>28.595001</v>
      </c>
      <c r="E53" s="7">
        <v>28.624001</v>
      </c>
      <c r="F53" s="7">
        <v>28.751999000000001</v>
      </c>
      <c r="G53" s="10">
        <v>2.8359616185659031</v>
      </c>
      <c r="H53" s="11">
        <v>0.29100959535852422</v>
      </c>
    </row>
    <row r="54" spans="1:8" x14ac:dyDescent="0.25">
      <c r="A54" s="2" t="s">
        <v>6</v>
      </c>
      <c r="B54" s="7">
        <v>109.165001</v>
      </c>
      <c r="C54" s="7">
        <v>109.22199999999999</v>
      </c>
      <c r="D54" s="7">
        <v>109.229996</v>
      </c>
      <c r="E54" s="7">
        <v>109.240005</v>
      </c>
      <c r="F54" s="7">
        <v>109.43300600000001</v>
      </c>
      <c r="G54" s="10">
        <v>3.819898310197646</v>
      </c>
      <c r="H54" s="11">
        <v>4.5025422450588493E-2</v>
      </c>
    </row>
    <row r="55" spans="1:8" x14ac:dyDescent="0.25">
      <c r="B55" s="34" t="s">
        <v>93</v>
      </c>
      <c r="C55" s="34"/>
      <c r="D55" s="34"/>
      <c r="E55" s="34"/>
      <c r="F55" s="34"/>
      <c r="G55" s="34"/>
      <c r="H55" s="34"/>
    </row>
    <row r="56" spans="1:8" x14ac:dyDescent="0.25">
      <c r="A56" s="2" t="s">
        <v>4</v>
      </c>
      <c r="B56" s="7">
        <v>0.77500000000000002</v>
      </c>
      <c r="C56" s="7">
        <v>0.78400000000000003</v>
      </c>
      <c r="D56" s="7">
        <v>0.79</v>
      </c>
      <c r="E56" s="7">
        <v>0.79600000000000004</v>
      </c>
      <c r="F56" s="7">
        <v>0.81399999999999995</v>
      </c>
      <c r="G56" s="9" t="s">
        <v>10</v>
      </c>
      <c r="H56" s="9" t="s">
        <v>10</v>
      </c>
    </row>
    <row r="57" spans="1:8" x14ac:dyDescent="0.25">
      <c r="A57" s="2" t="s">
        <v>5</v>
      </c>
      <c r="B57" s="7">
        <v>2.5070000000000001</v>
      </c>
      <c r="C57" s="7">
        <v>2.5139999999999998</v>
      </c>
      <c r="D57" s="7">
        <v>2.5179999999999998</v>
      </c>
      <c r="E57" s="7">
        <v>2.5489999999999999</v>
      </c>
      <c r="F57" s="7">
        <v>3.1760000000000002</v>
      </c>
      <c r="G57" s="10">
        <v>3.1873417721518984</v>
      </c>
      <c r="H57" s="11">
        <v>0.2031645569620254</v>
      </c>
    </row>
    <row r="58" spans="1:8" x14ac:dyDescent="0.25">
      <c r="A58" s="2" t="s">
        <v>7</v>
      </c>
      <c r="B58" s="7">
        <v>8.9049999999999994</v>
      </c>
      <c r="C58" s="7">
        <v>8.9149999999999991</v>
      </c>
      <c r="D58" s="7">
        <v>8.9209999999999994</v>
      </c>
      <c r="E58" s="7">
        <v>8.9369999999999994</v>
      </c>
      <c r="F58" s="7">
        <v>8.9649990000000006</v>
      </c>
      <c r="G58" s="10">
        <v>3.5428911834789516</v>
      </c>
      <c r="H58" s="11">
        <v>0.1142772041302621</v>
      </c>
    </row>
    <row r="59" spans="1:8" x14ac:dyDescent="0.25">
      <c r="A59" s="2" t="s">
        <v>6</v>
      </c>
      <c r="B59" s="7">
        <v>33.155997999999997</v>
      </c>
      <c r="C59" s="7">
        <v>33.173999999999999</v>
      </c>
      <c r="D59" s="7">
        <v>33.186000999999997</v>
      </c>
      <c r="E59" s="7">
        <v>33.197997999999998</v>
      </c>
      <c r="F59" s="7">
        <v>33.399002000000003</v>
      </c>
      <c r="G59" s="10">
        <v>3.7199866606882637</v>
      </c>
      <c r="H59" s="11">
        <v>7.0003334827934083E-2</v>
      </c>
    </row>
    <row r="60" spans="1:8" x14ac:dyDescent="0.25">
      <c r="B60" s="34" t="s">
        <v>94</v>
      </c>
      <c r="C60" s="34"/>
      <c r="D60" s="34"/>
      <c r="E60" s="34"/>
      <c r="F60" s="34"/>
      <c r="G60" s="34"/>
      <c r="H60" s="34"/>
    </row>
    <row r="61" spans="1:8" x14ac:dyDescent="0.25">
      <c r="A61" s="2" t="s">
        <v>4</v>
      </c>
      <c r="B61" s="7">
        <v>0.52500000000000002</v>
      </c>
      <c r="C61" s="7">
        <v>0.53100000000000003</v>
      </c>
      <c r="D61" s="7">
        <v>0.53800000000000003</v>
      </c>
      <c r="E61" s="7">
        <v>0.54200000000000004</v>
      </c>
      <c r="F61" s="7">
        <v>0.54600000000000004</v>
      </c>
      <c r="G61" s="9" t="s">
        <v>10</v>
      </c>
      <c r="H61" s="9" t="s">
        <v>10</v>
      </c>
    </row>
    <row r="62" spans="1:8" x14ac:dyDescent="0.25">
      <c r="A62" s="2" t="s">
        <v>5</v>
      </c>
      <c r="B62" s="7">
        <v>1.524</v>
      </c>
      <c r="C62" s="7">
        <v>1.53</v>
      </c>
      <c r="D62" s="7">
        <v>1.5349999999999999</v>
      </c>
      <c r="E62" s="7">
        <v>1.5469999999999999</v>
      </c>
      <c r="F62" s="7">
        <v>1.5620000000000001</v>
      </c>
      <c r="G62" s="10">
        <v>2.8531598513011147</v>
      </c>
      <c r="H62" s="11">
        <v>0.28671003717472132</v>
      </c>
    </row>
    <row r="63" spans="1:8" x14ac:dyDescent="0.25">
      <c r="A63" s="2" t="s">
        <v>7</v>
      </c>
      <c r="B63" s="7">
        <v>5.1260000000000003</v>
      </c>
      <c r="C63" s="7">
        <v>5.14</v>
      </c>
      <c r="D63" s="7">
        <v>5.1539999999999999</v>
      </c>
      <c r="E63" s="7">
        <v>5.1619999999999999</v>
      </c>
      <c r="F63" s="7">
        <v>5.1719999999999997</v>
      </c>
      <c r="G63" s="10">
        <v>3.3576547231270362</v>
      </c>
      <c r="H63" s="11">
        <v>0.16058631921824096</v>
      </c>
    </row>
    <row r="64" spans="1:8" x14ac:dyDescent="0.25">
      <c r="A64" s="2" t="s">
        <v>6</v>
      </c>
      <c r="B64" s="7">
        <v>18.610001</v>
      </c>
      <c r="C64" s="7">
        <v>18.629000000000001</v>
      </c>
      <c r="D64" s="7">
        <v>18.688002000000001</v>
      </c>
      <c r="E64" s="7">
        <v>18.707999999999998</v>
      </c>
      <c r="F64" s="7">
        <v>18.739000000000001</v>
      </c>
      <c r="G64" s="10">
        <v>3.6259220023282888</v>
      </c>
      <c r="H64" s="11">
        <v>9.3519499417927809E-2</v>
      </c>
    </row>
    <row r="65" spans="1:8" x14ac:dyDescent="0.25">
      <c r="B65" s="34" t="s">
        <v>95</v>
      </c>
      <c r="C65" s="34"/>
      <c r="D65" s="34"/>
      <c r="E65" s="34"/>
      <c r="F65" s="34"/>
      <c r="G65" s="34"/>
      <c r="H65" s="34"/>
    </row>
    <row r="66" spans="1:8" x14ac:dyDescent="0.25">
      <c r="A66" s="2" t="s">
        <v>4</v>
      </c>
      <c r="B66" s="7">
        <v>0.46899999999999997</v>
      </c>
      <c r="C66" s="7">
        <v>0.47399999999999998</v>
      </c>
      <c r="D66" s="7">
        <v>0.48</v>
      </c>
      <c r="E66" s="7">
        <v>0.48299999999999998</v>
      </c>
      <c r="F66" s="7">
        <v>0.495</v>
      </c>
      <c r="G66" s="9" t="s">
        <v>10</v>
      </c>
      <c r="H66" s="9" t="s">
        <v>10</v>
      </c>
    </row>
    <row r="67" spans="1:8" x14ac:dyDescent="0.25">
      <c r="A67" s="2" t="s">
        <v>5</v>
      </c>
      <c r="B67" s="7">
        <v>1.506</v>
      </c>
      <c r="C67" s="7">
        <v>1.5109999999999999</v>
      </c>
      <c r="D67" s="7">
        <v>1.5189999999999999</v>
      </c>
      <c r="E67" s="7">
        <v>1.5249999999999999</v>
      </c>
      <c r="F67" s="7">
        <v>1.5469999999999999</v>
      </c>
      <c r="G67" s="10">
        <v>3.1645833333333333</v>
      </c>
      <c r="H67" s="11">
        <v>0.20885416666666667</v>
      </c>
    </row>
    <row r="68" spans="1:8" x14ac:dyDescent="0.25">
      <c r="A68" s="2" t="s">
        <v>7</v>
      </c>
      <c r="B68" s="7">
        <v>5.2039999999999997</v>
      </c>
      <c r="C68" s="7">
        <v>5.2229999999999999</v>
      </c>
      <c r="D68" s="7">
        <v>5.2320000000000002</v>
      </c>
      <c r="E68" s="7">
        <v>5.2469999999999999</v>
      </c>
      <c r="F68" s="7">
        <v>5.258</v>
      </c>
      <c r="G68" s="10">
        <v>3.4443712969058593</v>
      </c>
      <c r="H68" s="11">
        <v>0.13890717577353517</v>
      </c>
    </row>
    <row r="69" spans="1:8" x14ac:dyDescent="0.25">
      <c r="A69" s="2" t="s">
        <v>6</v>
      </c>
      <c r="B69" s="7">
        <v>18.882000000000001</v>
      </c>
      <c r="C69" s="7">
        <v>18.917998999999998</v>
      </c>
      <c r="D69" s="7">
        <v>18.924999</v>
      </c>
      <c r="E69" s="7">
        <v>18.929998000000001</v>
      </c>
      <c r="F69" s="7">
        <v>18.969999000000001</v>
      </c>
      <c r="G69" s="10">
        <v>3.6171634174311924</v>
      </c>
      <c r="H69" s="11">
        <v>9.5709145642201898E-2</v>
      </c>
    </row>
    <row r="70" spans="1:8" x14ac:dyDescent="0.25">
      <c r="B70" s="34" t="s">
        <v>96</v>
      </c>
      <c r="C70" s="34"/>
      <c r="D70" s="34"/>
      <c r="E70" s="34"/>
      <c r="F70" s="34"/>
      <c r="G70" s="34"/>
      <c r="H70" s="34"/>
    </row>
    <row r="71" spans="1:8" x14ac:dyDescent="0.25">
      <c r="A71" s="2" t="s">
        <v>4</v>
      </c>
      <c r="B71" s="7">
        <v>0.68400000000000005</v>
      </c>
      <c r="C71" s="7">
        <v>0.70199999999999996</v>
      </c>
      <c r="D71" s="7">
        <v>0.72299999999999998</v>
      </c>
      <c r="E71" s="7">
        <v>0.84099999999999997</v>
      </c>
      <c r="F71" s="7">
        <v>1.2410000000000001</v>
      </c>
      <c r="G71" s="9" t="s">
        <v>10</v>
      </c>
      <c r="H71" s="9" t="s">
        <v>10</v>
      </c>
    </row>
    <row r="72" spans="1:8" x14ac:dyDescent="0.25">
      <c r="A72" s="2" t="s">
        <v>5</v>
      </c>
      <c r="B72" s="7">
        <v>2.2050000000000001</v>
      </c>
      <c r="C72" s="7">
        <v>2.2189999999999999</v>
      </c>
      <c r="D72" s="7">
        <v>2.4460000000000002</v>
      </c>
      <c r="E72" s="7">
        <v>2.9649999999999999</v>
      </c>
      <c r="F72" s="7">
        <v>3.222</v>
      </c>
      <c r="G72" s="10">
        <v>3.3831258644536657</v>
      </c>
      <c r="H72" s="11">
        <v>0.15421853388658358</v>
      </c>
    </row>
    <row r="73" spans="1:8" x14ac:dyDescent="0.25">
      <c r="A73" s="2" t="s">
        <v>7</v>
      </c>
      <c r="B73" s="7">
        <v>7.343</v>
      </c>
      <c r="C73" s="7">
        <v>7.367</v>
      </c>
      <c r="D73" s="7">
        <v>7.4109999999999996</v>
      </c>
      <c r="E73" s="7">
        <v>7.4939999999999998</v>
      </c>
      <c r="F73" s="7">
        <v>8.0359990000000003</v>
      </c>
      <c r="G73" s="10">
        <v>3.0298446443172522</v>
      </c>
      <c r="H73" s="11">
        <v>0.24253883892068695</v>
      </c>
    </row>
    <row r="74" spans="1:8" x14ac:dyDescent="0.25">
      <c r="A74" s="2" t="s">
        <v>6</v>
      </c>
      <c r="B74" s="7">
        <v>18.858000000000001</v>
      </c>
      <c r="C74" s="7">
        <v>18.873000999999999</v>
      </c>
      <c r="D74" s="7">
        <v>18.920000000000002</v>
      </c>
      <c r="E74" s="7">
        <v>19.068000999999999</v>
      </c>
      <c r="F74" s="7">
        <v>19.407</v>
      </c>
      <c r="G74" s="10">
        <v>2.5529618135204428</v>
      </c>
      <c r="H74" s="11">
        <v>0.36175954661988929</v>
      </c>
    </row>
    <row r="75" spans="1:8" x14ac:dyDescent="0.25">
      <c r="B75" s="34" t="s">
        <v>98</v>
      </c>
      <c r="C75" s="34"/>
      <c r="D75" s="34"/>
      <c r="E75" s="34"/>
      <c r="F75" s="34"/>
      <c r="G75" s="34"/>
      <c r="H75" s="34"/>
    </row>
    <row r="76" spans="1:8" x14ac:dyDescent="0.25">
      <c r="A76" s="2" t="s">
        <v>4</v>
      </c>
      <c r="B76" s="7">
        <v>0.55700000000000005</v>
      </c>
      <c r="C76" s="7">
        <v>0.56499999999999995</v>
      </c>
      <c r="D76" s="7">
        <v>0.56799999999999995</v>
      </c>
      <c r="E76" s="7">
        <v>0.57099999999999995</v>
      </c>
      <c r="F76" s="7">
        <v>0.58199999999999996</v>
      </c>
      <c r="G76" s="9" t="s">
        <v>10</v>
      </c>
      <c r="H76" s="9" t="s">
        <v>10</v>
      </c>
    </row>
    <row r="77" spans="1:8" x14ac:dyDescent="0.25">
      <c r="A77" s="2" t="s">
        <v>5</v>
      </c>
      <c r="B77" s="7">
        <v>1.802</v>
      </c>
      <c r="C77" s="7">
        <v>1.8160000000000001</v>
      </c>
      <c r="D77" s="7">
        <v>1.853</v>
      </c>
      <c r="E77" s="7">
        <v>1.9610000000000001</v>
      </c>
      <c r="F77" s="7">
        <v>2.5499999999999998</v>
      </c>
      <c r="G77" s="10">
        <v>3.262323943661972</v>
      </c>
      <c r="H77" s="11">
        <v>0.184419014084507</v>
      </c>
    </row>
    <row r="78" spans="1:8" x14ac:dyDescent="0.25">
      <c r="A78" s="2" t="s">
        <v>7</v>
      </c>
      <c r="B78" s="7">
        <v>5.976</v>
      </c>
      <c r="C78" s="7">
        <v>6.0049999999999999</v>
      </c>
      <c r="D78" s="7">
        <v>6.0220000000000002</v>
      </c>
      <c r="E78" s="7">
        <v>6.0339999999999998</v>
      </c>
      <c r="F78" s="7">
        <v>6.0439999999999996</v>
      </c>
      <c r="G78" s="10">
        <v>3.2498650836481384</v>
      </c>
      <c r="H78" s="11">
        <v>0.1875337290879654</v>
      </c>
    </row>
    <row r="79" spans="1:8" x14ac:dyDescent="0.25">
      <c r="A79" s="2" t="s">
        <v>6</v>
      </c>
      <c r="B79" s="7">
        <v>20.940000999999999</v>
      </c>
      <c r="C79" s="7">
        <v>20.962999</v>
      </c>
      <c r="D79" s="7">
        <v>21.003</v>
      </c>
      <c r="E79" s="7">
        <v>22.103000999999999</v>
      </c>
      <c r="F79" s="7">
        <v>26.095998999999999</v>
      </c>
      <c r="G79" s="10">
        <v>3.4877117236798405</v>
      </c>
      <c r="H79" s="11">
        <v>0.12807206908003987</v>
      </c>
    </row>
    <row r="80" spans="1:8" x14ac:dyDescent="0.25">
      <c r="B80" s="34" t="s">
        <v>97</v>
      </c>
      <c r="C80" s="34"/>
      <c r="D80" s="34"/>
      <c r="E80" s="34"/>
      <c r="F80" s="34"/>
      <c r="G80" s="34"/>
      <c r="H80" s="34"/>
    </row>
    <row r="81" spans="1:8" x14ac:dyDescent="0.25">
      <c r="A81" s="2" t="s">
        <v>4</v>
      </c>
      <c r="B81" s="7">
        <v>0.59899999999999998</v>
      </c>
      <c r="C81" s="7">
        <v>0.60099999999999998</v>
      </c>
      <c r="D81" s="7">
        <v>0.60399999999999998</v>
      </c>
      <c r="E81" s="7">
        <v>0.60799999999999998</v>
      </c>
      <c r="F81" s="7">
        <v>0.61799999999999999</v>
      </c>
      <c r="G81" s="9" t="s">
        <v>10</v>
      </c>
      <c r="H81" s="9" t="s">
        <v>10</v>
      </c>
    </row>
    <row r="82" spans="1:8" x14ac:dyDescent="0.25">
      <c r="A82" s="2" t="s">
        <v>5</v>
      </c>
      <c r="B82" s="7">
        <v>2.0339999999999998</v>
      </c>
      <c r="C82" s="7">
        <v>2.0409999999999999</v>
      </c>
      <c r="D82" s="7">
        <v>2.0710000000000002</v>
      </c>
      <c r="E82" s="7">
        <v>2.0840000000000001</v>
      </c>
      <c r="F82" s="7">
        <v>2.1040000000000001</v>
      </c>
      <c r="G82" s="10">
        <v>3.4288079470198678</v>
      </c>
      <c r="H82" s="11">
        <v>0.14279801324503305</v>
      </c>
    </row>
    <row r="83" spans="1:8" x14ac:dyDescent="0.25">
      <c r="A83" s="2" t="s">
        <v>7</v>
      </c>
      <c r="B83" s="7">
        <v>7.2329999999999997</v>
      </c>
      <c r="C83" s="7">
        <v>7.2610000000000001</v>
      </c>
      <c r="D83" s="7">
        <v>7.2690000000000001</v>
      </c>
      <c r="E83" s="7">
        <v>7.2779999999999996</v>
      </c>
      <c r="F83" s="7">
        <v>7.3010000000000002</v>
      </c>
      <c r="G83" s="10">
        <v>3.5098985997102847</v>
      </c>
      <c r="H83" s="11">
        <v>0.12252535007242882</v>
      </c>
    </row>
    <row r="84" spans="1:8" x14ac:dyDescent="0.25">
      <c r="A84" s="2" t="s">
        <v>6</v>
      </c>
      <c r="B84" s="7">
        <v>26.222999999999999</v>
      </c>
      <c r="C84" s="7">
        <v>26.233000000000001</v>
      </c>
      <c r="D84" s="7">
        <v>26.245999999999999</v>
      </c>
      <c r="E84" s="7">
        <v>27.212</v>
      </c>
      <c r="F84" s="7">
        <v>29.329000000000001</v>
      </c>
      <c r="G84" s="10">
        <v>3.610675471178979</v>
      </c>
      <c r="H84" s="11">
        <v>9.7331132205255244E-2</v>
      </c>
    </row>
    <row r="85" spans="1:8" x14ac:dyDescent="0.25">
      <c r="B85" s="22"/>
      <c r="C85" s="22"/>
      <c r="D85" s="22"/>
      <c r="E85" s="22"/>
      <c r="F85" s="22"/>
      <c r="G85" s="23"/>
      <c r="H85" s="24"/>
    </row>
    <row r="86" spans="1:8" x14ac:dyDescent="0.25">
      <c r="B86" s="35" t="s">
        <v>99</v>
      </c>
      <c r="C86" s="35"/>
      <c r="D86" s="35"/>
      <c r="E86" s="35"/>
      <c r="F86" s="35"/>
      <c r="G86" s="35"/>
      <c r="H86" s="35"/>
    </row>
    <row r="87" spans="1:8" ht="18" x14ac:dyDescent="0.35">
      <c r="B87" s="20" t="s">
        <v>112</v>
      </c>
      <c r="C87" s="20" t="s">
        <v>1</v>
      </c>
      <c r="D87" s="20" t="s">
        <v>9</v>
      </c>
      <c r="E87" s="20" t="s">
        <v>2</v>
      </c>
      <c r="F87" s="20" t="s">
        <v>111</v>
      </c>
      <c r="G87" s="20" t="s">
        <v>109</v>
      </c>
      <c r="H87" s="20" t="s">
        <v>110</v>
      </c>
    </row>
    <row r="88" spans="1:8" x14ac:dyDescent="0.25">
      <c r="A88" s="2" t="s">
        <v>4</v>
      </c>
      <c r="B88" s="7">
        <v>15.199</v>
      </c>
      <c r="C88" s="7">
        <v>15.244999999999999</v>
      </c>
      <c r="D88" s="7">
        <v>15.379001000000001</v>
      </c>
      <c r="E88" s="7">
        <v>15.512</v>
      </c>
      <c r="F88" s="7">
        <v>16.315999999999999</v>
      </c>
      <c r="G88" s="9" t="s">
        <v>10</v>
      </c>
      <c r="H88" s="9" t="s">
        <v>10</v>
      </c>
    </row>
    <row r="89" spans="1:8" x14ac:dyDescent="0.25">
      <c r="A89" s="2" t="s">
        <v>5</v>
      </c>
      <c r="B89" s="7">
        <v>43.743000000000002</v>
      </c>
      <c r="C89" s="7">
        <v>43.798000000000002</v>
      </c>
      <c r="D89" s="7">
        <v>43.894001000000003</v>
      </c>
      <c r="E89" s="7">
        <v>44.014000000000003</v>
      </c>
      <c r="F89" s="7">
        <v>44.114998</v>
      </c>
      <c r="G89" s="10">
        <v>2.8541516448305062</v>
      </c>
      <c r="H89" s="11">
        <v>0.28646208879237345</v>
      </c>
    </row>
    <row r="90" spans="1:8" x14ac:dyDescent="0.25">
      <c r="A90" s="2" t="s">
        <v>7</v>
      </c>
      <c r="B90" s="7">
        <v>170.266998</v>
      </c>
      <c r="C90" s="7">
        <v>171.56399500000001</v>
      </c>
      <c r="D90" s="7">
        <v>171.61999499999999</v>
      </c>
      <c r="E90" s="7">
        <v>171.641006</v>
      </c>
      <c r="F90" s="7">
        <v>172.02900700000001</v>
      </c>
      <c r="G90" s="10">
        <v>3.9098735838639995</v>
      </c>
      <c r="H90" s="11">
        <v>2.2531604034000119E-2</v>
      </c>
    </row>
    <row r="91" spans="1:8" x14ac:dyDescent="0.25">
      <c r="A91" s="2" t="s">
        <v>6</v>
      </c>
      <c r="B91" s="7">
        <v>668.16302499999995</v>
      </c>
      <c r="C91" s="7">
        <v>668.27294900000004</v>
      </c>
      <c r="D91" s="7">
        <v>668.36700399999995</v>
      </c>
      <c r="E91" s="7">
        <v>669.103027</v>
      </c>
      <c r="F91" s="7">
        <v>687.69097899999997</v>
      </c>
      <c r="G91" s="10">
        <v>3.8944588245676153</v>
      </c>
      <c r="H91" s="11">
        <v>2.6385293858096182E-2</v>
      </c>
    </row>
    <row r="92" spans="1:8" x14ac:dyDescent="0.25">
      <c r="B92" s="34" t="s">
        <v>100</v>
      </c>
      <c r="C92" s="34"/>
      <c r="D92" s="34"/>
      <c r="E92" s="34"/>
      <c r="F92" s="34"/>
      <c r="G92" s="34"/>
      <c r="H92" s="34"/>
    </row>
    <row r="93" spans="1:8" x14ac:dyDescent="0.25">
      <c r="A93" s="2" t="s">
        <v>4</v>
      </c>
      <c r="B93" s="7">
        <v>4.3819999999999997</v>
      </c>
      <c r="C93" s="7">
        <v>4.399</v>
      </c>
      <c r="D93" s="7">
        <v>4.4119999999999999</v>
      </c>
      <c r="E93" s="7">
        <v>4.4320000000000004</v>
      </c>
      <c r="F93" s="7">
        <v>4.9989999999999997</v>
      </c>
      <c r="G93" s="9" t="s">
        <v>10</v>
      </c>
      <c r="H93" s="9" t="s">
        <v>10</v>
      </c>
    </row>
    <row r="94" spans="1:8" x14ac:dyDescent="0.25">
      <c r="A94" s="2" t="s">
        <v>5</v>
      </c>
      <c r="B94" s="7">
        <v>15.228</v>
      </c>
      <c r="C94" s="7">
        <v>16.094000000000001</v>
      </c>
      <c r="D94" s="7">
        <v>16.322001</v>
      </c>
      <c r="E94" s="7">
        <v>16.747999</v>
      </c>
      <c r="F94" s="7">
        <v>17.207999999999998</v>
      </c>
      <c r="G94" s="10">
        <v>3.6994562556663646</v>
      </c>
      <c r="H94" s="11">
        <v>7.513593608340885E-2</v>
      </c>
    </row>
    <row r="95" spans="1:8" x14ac:dyDescent="0.25">
      <c r="A95" s="2" t="s">
        <v>7</v>
      </c>
      <c r="B95" s="7">
        <v>54.352997000000002</v>
      </c>
      <c r="C95" s="7">
        <v>54.939999</v>
      </c>
      <c r="D95" s="7">
        <v>56.414000999999999</v>
      </c>
      <c r="E95" s="7">
        <v>56.618000000000002</v>
      </c>
      <c r="F95" s="7">
        <v>57.536999000000002</v>
      </c>
      <c r="G95" s="10">
        <v>3.4563164773730866</v>
      </c>
      <c r="H95" s="11">
        <v>0.13592088065672836</v>
      </c>
    </row>
    <row r="96" spans="1:8" x14ac:dyDescent="0.25">
      <c r="A96" s="2" t="s">
        <v>6</v>
      </c>
      <c r="B96" s="7">
        <v>200.141998</v>
      </c>
      <c r="C96" s="7">
        <v>200.779999</v>
      </c>
      <c r="D96" s="7">
        <v>201.45001199999999</v>
      </c>
      <c r="E96" s="7">
        <v>201.77499399999999</v>
      </c>
      <c r="F96" s="7">
        <v>207.570007</v>
      </c>
      <c r="G96" s="10">
        <v>3.5709222609472424</v>
      </c>
      <c r="H96" s="11">
        <v>0.1072694347631894</v>
      </c>
    </row>
    <row r="97" spans="1:8" x14ac:dyDescent="0.25">
      <c r="B97" s="34" t="s">
        <v>101</v>
      </c>
      <c r="C97" s="34"/>
      <c r="D97" s="34"/>
      <c r="E97" s="34"/>
      <c r="F97" s="34"/>
      <c r="G97" s="34"/>
      <c r="H97" s="34"/>
    </row>
    <row r="98" spans="1:8" x14ac:dyDescent="0.25">
      <c r="A98" s="2" t="s">
        <v>4</v>
      </c>
      <c r="B98" s="7">
        <v>2.1259999999999999</v>
      </c>
      <c r="C98" s="7">
        <v>2.1739999999999999</v>
      </c>
      <c r="D98" s="7">
        <v>2.1930000000000001</v>
      </c>
      <c r="E98" s="7">
        <v>2.2170000000000001</v>
      </c>
      <c r="F98" s="7">
        <v>2.262</v>
      </c>
      <c r="G98" s="9" t="s">
        <v>10</v>
      </c>
      <c r="H98" s="9" t="s">
        <v>10</v>
      </c>
    </row>
    <row r="99" spans="1:8" x14ac:dyDescent="0.25">
      <c r="A99" s="2" t="s">
        <v>5</v>
      </c>
      <c r="B99" s="7">
        <v>6.1520000000000001</v>
      </c>
      <c r="C99" s="7">
        <v>6.1710000000000003</v>
      </c>
      <c r="D99" s="7">
        <v>6.194</v>
      </c>
      <c r="E99" s="7">
        <v>6.2190000000000003</v>
      </c>
      <c r="F99" s="7">
        <v>6.2560000000000002</v>
      </c>
      <c r="G99" s="10">
        <v>2.824441404468764</v>
      </c>
      <c r="H99" s="11">
        <v>0.293889648882809</v>
      </c>
    </row>
    <row r="100" spans="1:8" x14ac:dyDescent="0.25">
      <c r="A100" s="2" t="s">
        <v>7</v>
      </c>
      <c r="B100" s="7">
        <v>20.132000000000001</v>
      </c>
      <c r="C100" s="7">
        <v>20.16</v>
      </c>
      <c r="D100" s="7">
        <v>20.18</v>
      </c>
      <c r="E100" s="7">
        <v>20.225999999999999</v>
      </c>
      <c r="F100" s="7">
        <v>20.257000000000001</v>
      </c>
      <c r="G100" s="10">
        <v>3.2579916047788182</v>
      </c>
      <c r="H100" s="11">
        <v>0.18550209880529545</v>
      </c>
    </row>
    <row r="101" spans="1:8" x14ac:dyDescent="0.25">
      <c r="A101" s="2" t="s">
        <v>6</v>
      </c>
      <c r="B101" s="7">
        <v>69.119995000000003</v>
      </c>
      <c r="C101" s="7">
        <v>69.159996000000007</v>
      </c>
      <c r="D101" s="7">
        <v>69.262000999999998</v>
      </c>
      <c r="E101" s="7">
        <v>79.391998000000001</v>
      </c>
      <c r="F101" s="7">
        <v>83.029999000000004</v>
      </c>
      <c r="G101" s="10">
        <v>3.4322101585728442</v>
      </c>
      <c r="H101" s="11">
        <v>0.14194746035678896</v>
      </c>
    </row>
    <row r="102" spans="1:8" x14ac:dyDescent="0.25">
      <c r="B102" s="34" t="s">
        <v>102</v>
      </c>
      <c r="C102" s="34"/>
      <c r="D102" s="34"/>
      <c r="E102" s="34"/>
      <c r="F102" s="34"/>
      <c r="G102" s="34"/>
      <c r="H102" s="34"/>
    </row>
    <row r="103" spans="1:8" x14ac:dyDescent="0.25">
      <c r="A103" s="2" t="s">
        <v>4</v>
      </c>
      <c r="B103" s="7">
        <v>1.611</v>
      </c>
      <c r="C103" s="7">
        <v>1.6459999999999999</v>
      </c>
      <c r="D103" s="7">
        <v>1.73</v>
      </c>
      <c r="E103" s="7">
        <v>2.0430000000000001</v>
      </c>
      <c r="F103" s="7">
        <v>2.2799999999999998</v>
      </c>
      <c r="G103" s="9" t="s">
        <v>10</v>
      </c>
      <c r="H103" s="9" t="s">
        <v>10</v>
      </c>
    </row>
    <row r="104" spans="1:8" x14ac:dyDescent="0.25">
      <c r="A104" s="2" t="s">
        <v>5</v>
      </c>
      <c r="B104" s="7">
        <v>4.2</v>
      </c>
      <c r="C104" s="7">
        <v>4.2270000000000003</v>
      </c>
      <c r="D104" s="7">
        <v>4.3419999999999996</v>
      </c>
      <c r="E104" s="7">
        <v>4.641</v>
      </c>
      <c r="F104" s="7">
        <v>5.2949999999999999</v>
      </c>
      <c r="G104" s="10">
        <v>2.5098265895953755</v>
      </c>
      <c r="H104" s="11">
        <v>0.37254335260115612</v>
      </c>
    </row>
    <row r="105" spans="1:8" x14ac:dyDescent="0.25">
      <c r="A105" s="2" t="s">
        <v>7</v>
      </c>
      <c r="B105" s="7">
        <v>12.952</v>
      </c>
      <c r="C105" s="7">
        <v>13.455</v>
      </c>
      <c r="D105" s="7">
        <v>13.688000000000001</v>
      </c>
      <c r="E105" s="7">
        <v>14.096999</v>
      </c>
      <c r="F105" s="7">
        <v>14.577000999999999</v>
      </c>
      <c r="G105" s="10">
        <v>3.1524643021649013</v>
      </c>
      <c r="H105" s="11">
        <v>0.21188392445877469</v>
      </c>
    </row>
    <row r="106" spans="1:8" x14ac:dyDescent="0.25">
      <c r="A106" s="2" t="s">
        <v>6</v>
      </c>
      <c r="B106" s="7">
        <v>42.450001</v>
      </c>
      <c r="C106" s="7">
        <v>42.498001000000002</v>
      </c>
      <c r="D106" s="7">
        <v>42.529998999999997</v>
      </c>
      <c r="E106" s="7">
        <v>42.575001</v>
      </c>
      <c r="F106" s="7">
        <v>42.601002000000001</v>
      </c>
      <c r="G106" s="10">
        <v>3.1071010374050259</v>
      </c>
      <c r="H106" s="11">
        <v>0.22322474064874354</v>
      </c>
    </row>
    <row r="107" spans="1:8" x14ac:dyDescent="0.25">
      <c r="B107" s="34" t="s">
        <v>103</v>
      </c>
      <c r="C107" s="34"/>
      <c r="D107" s="34"/>
      <c r="E107" s="34"/>
      <c r="F107" s="34"/>
      <c r="G107" s="34"/>
      <c r="H107" s="34"/>
    </row>
    <row r="108" spans="1:8" x14ac:dyDescent="0.25">
      <c r="A108" s="2" t="s">
        <v>4</v>
      </c>
      <c r="B108" s="7">
        <v>1.6279999999999999</v>
      </c>
      <c r="C108" s="7">
        <v>1.659</v>
      </c>
      <c r="D108" s="7">
        <v>1.6719999999999999</v>
      </c>
      <c r="E108" s="7">
        <v>1.7050000000000001</v>
      </c>
      <c r="F108" s="7">
        <v>1.7549999999999999</v>
      </c>
      <c r="G108" s="9" t="s">
        <v>10</v>
      </c>
      <c r="H108" s="9" t="s">
        <v>10</v>
      </c>
    </row>
    <row r="109" spans="1:8" x14ac:dyDescent="0.25">
      <c r="A109" s="2" t="s">
        <v>5</v>
      </c>
      <c r="B109" s="7">
        <v>4.2030000000000003</v>
      </c>
      <c r="C109" s="7">
        <v>4.2670000000000003</v>
      </c>
      <c r="D109" s="7">
        <v>4.3079999999999998</v>
      </c>
      <c r="E109" s="7">
        <v>4.3719999999999999</v>
      </c>
      <c r="F109" s="7">
        <v>4.9420000000000002</v>
      </c>
      <c r="G109" s="10">
        <v>2.5765550239234449</v>
      </c>
      <c r="H109" s="11">
        <v>0.35586124401913877</v>
      </c>
    </row>
    <row r="110" spans="1:8" x14ac:dyDescent="0.25">
      <c r="A110" s="2" t="s">
        <v>7</v>
      </c>
      <c r="B110" s="7">
        <v>13.244</v>
      </c>
      <c r="C110" s="7">
        <v>13.322001</v>
      </c>
      <c r="D110" s="7">
        <v>13.72</v>
      </c>
      <c r="E110" s="7">
        <v>13.993999000000001</v>
      </c>
      <c r="F110" s="7">
        <v>15.545</v>
      </c>
      <c r="G110" s="10">
        <v>3.1847725162488398</v>
      </c>
      <c r="H110" s="11">
        <v>0.20380687093779004</v>
      </c>
    </row>
    <row r="111" spans="1:8" x14ac:dyDescent="0.25">
      <c r="A111" s="2" t="s">
        <v>6</v>
      </c>
      <c r="B111" s="7">
        <v>43.582000999999998</v>
      </c>
      <c r="C111" s="7">
        <v>43.613002999999999</v>
      </c>
      <c r="D111" s="7">
        <v>43.648997999999999</v>
      </c>
      <c r="E111" s="7">
        <v>43.707999999999998</v>
      </c>
      <c r="F111" s="7">
        <v>43.836002000000001</v>
      </c>
      <c r="G111" s="10">
        <v>3.1814138483965011</v>
      </c>
      <c r="H111" s="11">
        <v>0.20464653790087473</v>
      </c>
    </row>
    <row r="112" spans="1:8" x14ac:dyDescent="0.25">
      <c r="B112" s="34" t="s">
        <v>104</v>
      </c>
      <c r="C112" s="34"/>
      <c r="D112" s="34"/>
      <c r="E112" s="34"/>
      <c r="F112" s="34"/>
      <c r="G112" s="34"/>
      <c r="H112" s="34"/>
    </row>
    <row r="113" spans="1:8" x14ac:dyDescent="0.25">
      <c r="A113" s="2" t="s">
        <v>4</v>
      </c>
      <c r="B113" s="7">
        <v>1.7150000000000001</v>
      </c>
      <c r="C113" s="7">
        <v>1.764</v>
      </c>
      <c r="D113" s="7">
        <v>1.8009999999999999</v>
      </c>
      <c r="E113" s="7">
        <v>1.8240000000000001</v>
      </c>
      <c r="F113" s="7">
        <v>1.8680000000000001</v>
      </c>
      <c r="G113" s="9" t="s">
        <v>10</v>
      </c>
      <c r="H113" s="9" t="s">
        <v>10</v>
      </c>
    </row>
    <row r="114" spans="1:8" x14ac:dyDescent="0.25">
      <c r="A114" s="2" t="s">
        <v>5</v>
      </c>
      <c r="B114" s="7">
        <v>4.2389999999999999</v>
      </c>
      <c r="C114" s="7">
        <v>4.25</v>
      </c>
      <c r="D114" s="7">
        <v>4.2789999999999999</v>
      </c>
      <c r="E114" s="7">
        <v>4.2930000000000001</v>
      </c>
      <c r="F114" s="7">
        <v>4.3289999999999997</v>
      </c>
      <c r="G114" s="10">
        <v>2.3759022765130484</v>
      </c>
      <c r="H114" s="11">
        <v>0.4060244308717379</v>
      </c>
    </row>
    <row r="115" spans="1:8" x14ac:dyDescent="0.25">
      <c r="A115" s="2" t="s">
        <v>7</v>
      </c>
      <c r="B115" s="7">
        <v>13.125</v>
      </c>
      <c r="C115" s="7">
        <v>13.151</v>
      </c>
      <c r="D115" s="7">
        <v>13.179999</v>
      </c>
      <c r="E115" s="7">
        <v>13.193</v>
      </c>
      <c r="F115" s="7">
        <v>13.231</v>
      </c>
      <c r="G115" s="10">
        <v>3.0801586819350315</v>
      </c>
      <c r="H115" s="11">
        <v>0.22996032951624212</v>
      </c>
    </row>
    <row r="116" spans="1:8" x14ac:dyDescent="0.25">
      <c r="A116" s="2" t="s">
        <v>6</v>
      </c>
      <c r="B116" s="7">
        <v>43.315002</v>
      </c>
      <c r="C116" s="7">
        <v>43.370002999999997</v>
      </c>
      <c r="D116" s="7">
        <v>43.394001000000003</v>
      </c>
      <c r="E116" s="7">
        <v>43.417000000000002</v>
      </c>
      <c r="F116" s="7">
        <v>43.457999999999998</v>
      </c>
      <c r="G116" s="10">
        <v>3.2924130722619935</v>
      </c>
      <c r="H116" s="11">
        <v>0.17689673193450162</v>
      </c>
    </row>
    <row r="117" spans="1:8" x14ac:dyDescent="0.25">
      <c r="B117" s="34" t="s">
        <v>105</v>
      </c>
      <c r="C117" s="34"/>
      <c r="D117" s="34"/>
      <c r="E117" s="34"/>
      <c r="F117" s="34"/>
      <c r="G117" s="34"/>
      <c r="H117" s="34"/>
    </row>
    <row r="118" spans="1:8" x14ac:dyDescent="0.25">
      <c r="A118" s="2" t="s">
        <v>4</v>
      </c>
      <c r="B118" s="7">
        <v>1.6559999999999999</v>
      </c>
      <c r="C118" s="7">
        <v>1.6850000000000001</v>
      </c>
      <c r="D118" s="7">
        <v>1.7130000000000001</v>
      </c>
      <c r="E118" s="7">
        <v>1.756</v>
      </c>
      <c r="F118" s="7">
        <v>1.845</v>
      </c>
      <c r="G118" s="9" t="s">
        <v>10</v>
      </c>
      <c r="H118" s="9" t="s">
        <v>10</v>
      </c>
    </row>
    <row r="119" spans="1:8" x14ac:dyDescent="0.25">
      <c r="A119" s="2" t="s">
        <v>5</v>
      </c>
      <c r="B119" s="7">
        <v>5.048</v>
      </c>
      <c r="C119" s="7">
        <v>5.125</v>
      </c>
      <c r="D119" s="7">
        <v>5.1479999999999997</v>
      </c>
      <c r="E119" s="7">
        <v>5.1689999999999996</v>
      </c>
      <c r="F119" s="7">
        <v>5.2210000000000001</v>
      </c>
      <c r="G119" s="10">
        <v>3.0052539404553413</v>
      </c>
      <c r="H119" s="11">
        <v>0.24868651488616467</v>
      </c>
    </row>
    <row r="120" spans="1:8" x14ac:dyDescent="0.25">
      <c r="A120" s="2" t="s">
        <v>7</v>
      </c>
      <c r="B120" s="7">
        <v>15.226000000000001</v>
      </c>
      <c r="C120" s="7">
        <v>15.278001</v>
      </c>
      <c r="D120" s="7">
        <v>15.317</v>
      </c>
      <c r="E120" s="7">
        <v>15.38</v>
      </c>
      <c r="F120" s="7">
        <v>16.843</v>
      </c>
      <c r="G120" s="10">
        <v>2.9753302253302256</v>
      </c>
      <c r="H120" s="11">
        <v>0.2561674436674436</v>
      </c>
    </row>
    <row r="121" spans="1:8" x14ac:dyDescent="0.25">
      <c r="A121" s="2" t="s">
        <v>6</v>
      </c>
      <c r="B121" s="7">
        <v>49.604999999999997</v>
      </c>
      <c r="C121" s="7">
        <v>49.740001999999997</v>
      </c>
      <c r="D121" s="7">
        <v>49.796000999999997</v>
      </c>
      <c r="E121" s="7">
        <v>50.877003000000002</v>
      </c>
      <c r="F121" s="7">
        <v>51.518002000000003</v>
      </c>
      <c r="G121" s="10">
        <v>3.2510283345302602</v>
      </c>
      <c r="H121" s="11">
        <v>0.18724291636743495</v>
      </c>
    </row>
    <row r="122" spans="1:8" x14ac:dyDescent="0.25">
      <c r="B122" s="34" t="s">
        <v>106</v>
      </c>
      <c r="C122" s="34"/>
      <c r="D122" s="34"/>
      <c r="E122" s="34"/>
      <c r="F122" s="34"/>
      <c r="G122" s="34"/>
      <c r="H122" s="34"/>
    </row>
    <row r="123" spans="1:8" x14ac:dyDescent="0.25">
      <c r="A123" s="2" t="s">
        <v>4</v>
      </c>
      <c r="B123" s="7">
        <v>2.085</v>
      </c>
      <c r="C123" s="7">
        <v>2.085</v>
      </c>
      <c r="D123" s="7">
        <v>2.09</v>
      </c>
      <c r="E123" s="7">
        <v>2.0979999999999999</v>
      </c>
      <c r="F123" s="7">
        <v>2.1040000000000001</v>
      </c>
      <c r="G123" s="9" t="s">
        <v>10</v>
      </c>
      <c r="H123" s="9" t="s">
        <v>10</v>
      </c>
    </row>
    <row r="124" spans="1:8" x14ac:dyDescent="0.25">
      <c r="A124" s="2" t="s">
        <v>5</v>
      </c>
      <c r="B124" s="7">
        <v>6.7670000000000003</v>
      </c>
      <c r="C124" s="7">
        <v>6.7720000000000002</v>
      </c>
      <c r="D124" s="7">
        <v>6.7889999999999997</v>
      </c>
      <c r="E124" s="7">
        <v>6.7990000000000004</v>
      </c>
      <c r="F124" s="7">
        <v>6.8170000000000002</v>
      </c>
      <c r="G124" s="10">
        <v>3.2483253588516745</v>
      </c>
      <c r="H124" s="11">
        <v>0.18791866028708137</v>
      </c>
    </row>
    <row r="125" spans="1:8" x14ac:dyDescent="0.25">
      <c r="A125" s="2" t="s">
        <v>7</v>
      </c>
      <c r="B125" s="7">
        <v>24.009001000000001</v>
      </c>
      <c r="C125" s="7">
        <v>24.013000000000002</v>
      </c>
      <c r="D125" s="7">
        <v>24.021999000000001</v>
      </c>
      <c r="E125" s="7">
        <v>24.054001</v>
      </c>
      <c r="F125" s="7">
        <v>24.072001</v>
      </c>
      <c r="G125" s="10">
        <v>3.5383707467962884</v>
      </c>
      <c r="H125" s="11">
        <v>0.11540731330092791</v>
      </c>
    </row>
    <row r="126" spans="1:8" x14ac:dyDescent="0.25">
      <c r="A126" s="2" t="s">
        <v>6</v>
      </c>
      <c r="B126" s="7">
        <v>63.675002999999997</v>
      </c>
      <c r="C126" s="7">
        <v>63.693001000000002</v>
      </c>
      <c r="D126" s="7">
        <v>63.704998000000003</v>
      </c>
      <c r="E126" s="7">
        <v>63.717998999999999</v>
      </c>
      <c r="F126" s="7">
        <v>63.882998999999998</v>
      </c>
      <c r="G126" s="10">
        <v>2.6519440784257795</v>
      </c>
      <c r="H126" s="11">
        <v>0.33701398039355512</v>
      </c>
    </row>
  </sheetData>
  <mergeCells count="24">
    <mergeCell ref="B60:H60"/>
    <mergeCell ref="B2:H2"/>
    <mergeCell ref="B8:H8"/>
    <mergeCell ref="B13:H13"/>
    <mergeCell ref="B18:H18"/>
    <mergeCell ref="B23:H23"/>
    <mergeCell ref="B28:H28"/>
    <mergeCell ref="B33:H33"/>
    <mergeCell ref="B38:H38"/>
    <mergeCell ref="B44:H44"/>
    <mergeCell ref="B50:H50"/>
    <mergeCell ref="B55:H55"/>
    <mergeCell ref="B122:H122"/>
    <mergeCell ref="B65:H65"/>
    <mergeCell ref="B70:H70"/>
    <mergeCell ref="B75:H75"/>
    <mergeCell ref="B80:H80"/>
    <mergeCell ref="B86:H86"/>
    <mergeCell ref="B92:H92"/>
    <mergeCell ref="B97:H97"/>
    <mergeCell ref="B102:H102"/>
    <mergeCell ref="B107:H107"/>
    <mergeCell ref="B112:H112"/>
    <mergeCell ref="B117:H117"/>
  </mergeCells>
  <conditionalFormatting sqref="B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Results</vt:lpstr>
      <vt:lpstr>Sheet1</vt:lpstr>
      <vt:lpstr>Results!results</vt:lpstr>
      <vt:lpstr>Results!results_2</vt:lpstr>
      <vt:lpstr>Results!results_4</vt:lpstr>
      <vt:lpstr>Results!results_5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Dovydas</dc:creator>
  <cp:lastModifiedBy>Dovydas</cp:lastModifiedBy>
  <dcterms:created xsi:type="dcterms:W3CDTF">2023-04-20T10:25:51Z</dcterms:created>
  <dcterms:modified xsi:type="dcterms:W3CDTF">2023-05-26T07:59:25Z</dcterms:modified>
</cp:coreProperties>
</file>