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imaa\Kuliah\Semester 6\Sistem Pendukung Keputusan\"/>
    </mc:Choice>
  </mc:AlternateContent>
  <xr:revisionPtr revIDLastSave="0" documentId="13_ncr:1_{1DEC0C22-C484-47D2-B25F-65A747881D41}" xr6:coauthVersionLast="47" xr6:coauthVersionMax="47" xr10:uidLastSave="{00000000-0000-0000-0000-000000000000}"/>
  <bookViews>
    <workbookView xWindow="11424" yWindow="0" windowWidth="11712" windowHeight="12336" xr2:uid="{A8BCDDF4-B5F8-4128-A425-0F3A32CE25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9" i="1" l="1"/>
  <c r="E100" i="1"/>
  <c r="E101" i="1"/>
  <c r="E98" i="1"/>
  <c r="D99" i="1"/>
  <c r="D100" i="1"/>
  <c r="D101" i="1"/>
  <c r="D98" i="1"/>
  <c r="F92" i="1"/>
  <c r="F93" i="1"/>
  <c r="F94" i="1"/>
  <c r="F91" i="1"/>
  <c r="B92" i="1"/>
  <c r="B93" i="1"/>
  <c r="B94" i="1"/>
  <c r="B91" i="1"/>
  <c r="E92" i="1"/>
  <c r="E93" i="1"/>
  <c r="E94" i="1"/>
  <c r="E91" i="1"/>
  <c r="D92" i="1"/>
  <c r="D93" i="1"/>
  <c r="D94" i="1"/>
  <c r="D91" i="1"/>
  <c r="C92" i="1"/>
  <c r="C93" i="1"/>
  <c r="C94" i="1"/>
  <c r="C91" i="1"/>
  <c r="F71" i="1"/>
  <c r="C71" i="1"/>
  <c r="D71" i="1"/>
  <c r="E71" i="1"/>
  <c r="B71" i="1"/>
  <c r="F70" i="1"/>
  <c r="E70" i="1"/>
  <c r="D70" i="1"/>
  <c r="C70" i="1"/>
  <c r="B70" i="1"/>
  <c r="E66" i="1"/>
  <c r="C64" i="1"/>
  <c r="C62" i="1"/>
  <c r="E59" i="1"/>
  <c r="C56" i="1"/>
  <c r="C55" i="1"/>
  <c r="C41" i="1"/>
  <c r="E52" i="1"/>
  <c r="E45" i="1"/>
  <c r="C21" i="1"/>
  <c r="D29" i="1" s="1"/>
  <c r="C22" i="1"/>
  <c r="D30" i="1" s="1"/>
  <c r="C23" i="1"/>
  <c r="B21" i="1"/>
  <c r="B22" i="1"/>
  <c r="B23" i="1"/>
  <c r="A21" i="1"/>
  <c r="A22" i="1"/>
  <c r="A23" i="1"/>
  <c r="B31" i="1" s="1"/>
  <c r="B20" i="1"/>
  <c r="C20" i="1"/>
  <c r="C24" i="1" s="1"/>
  <c r="A20" i="1"/>
  <c r="A24" i="1" s="1"/>
  <c r="C31" i="1" l="1"/>
  <c r="B28" i="1"/>
  <c r="B30" i="1"/>
  <c r="B29" i="1"/>
  <c r="D31" i="1"/>
  <c r="D28" i="1"/>
  <c r="B24" i="1"/>
  <c r="C29" i="1" l="1"/>
  <c r="C30" i="1"/>
  <c r="C28" i="1"/>
</calcChain>
</file>

<file path=xl/sharedStrings.xml><?xml version="1.0" encoding="utf-8"?>
<sst xmlns="http://schemas.openxmlformats.org/spreadsheetml/2006/main" count="123" uniqueCount="54">
  <si>
    <t>UAS PRAKTIKUM PRIMA TJANDRA PUTRA ( G.211.20.0098 )</t>
  </si>
  <si>
    <t>C1</t>
  </si>
  <si>
    <t>C2</t>
  </si>
  <si>
    <t>C3</t>
  </si>
  <si>
    <t>C4</t>
  </si>
  <si>
    <t>Matriks Perbandingan antar kriteria</t>
  </si>
  <si>
    <t>Matriks Pairwise Comparation antar kriteria</t>
  </si>
  <si>
    <t>l</t>
  </si>
  <si>
    <t>m</t>
  </si>
  <si>
    <t>u</t>
  </si>
  <si>
    <t>Fuzzy Tringular Number</t>
  </si>
  <si>
    <t>Nilai Sintesis Fuzzy untuk Kriteria</t>
  </si>
  <si>
    <t>Menentukan derajat keanggotaan dari masing-masing kriteria.</t>
  </si>
  <si>
    <t>A. Perbandingan kriteria Ukuran Tanaman dengan kriteria lainnya :</t>
  </si>
  <si>
    <t>C1 &gt;= C2 =</t>
  </si>
  <si>
    <t>C1 &gt;= C3 =</t>
  </si>
  <si>
    <t>C1 &gt;= C4 =</t>
  </si>
  <si>
    <t>maka diperoleh :</t>
  </si>
  <si>
    <t>nilai minilmal dari perbandingan =</t>
  </si>
  <si>
    <t>B. Perbandingan kriteria Daya Tahan dengan kriteria lainnya :</t>
  </si>
  <si>
    <t>C2 &gt;= C1 =</t>
  </si>
  <si>
    <t>C2 &gt;= C3 =</t>
  </si>
  <si>
    <t>C3 &gt;= C1 =</t>
  </si>
  <si>
    <t>C2 &gt;= C4 =</t>
  </si>
  <si>
    <t>C3 &gt;= C2 =</t>
  </si>
  <si>
    <t>C3 &gt;= C4 =</t>
  </si>
  <si>
    <t>C4 &gt;= C1 =</t>
  </si>
  <si>
    <t>C4 &gt;= C2 =</t>
  </si>
  <si>
    <t>C4 &gt;= C3 =</t>
  </si>
  <si>
    <t>C. Perbandingan kriteria Pencahayaan dengan kriteria lainnya :</t>
  </si>
  <si>
    <t>D. Perbandingan kriteria Harga dengan kriteria lainnya :</t>
  </si>
  <si>
    <t>Normalisasi Bobot Vektor untuk Kriteria</t>
  </si>
  <si>
    <t>Kriteria</t>
  </si>
  <si>
    <t>W\'</t>
  </si>
  <si>
    <t>W</t>
  </si>
  <si>
    <t>Matriks pembobotan masing masing alternatif :</t>
  </si>
  <si>
    <t>Alternatif</t>
  </si>
  <si>
    <t>A1</t>
  </si>
  <si>
    <t>A2</t>
  </si>
  <si>
    <t>A3</t>
  </si>
  <si>
    <t>A4</t>
  </si>
  <si>
    <t>TOTAL</t>
  </si>
  <si>
    <t>Tanaman</t>
  </si>
  <si>
    <t>Bambu Cina</t>
  </si>
  <si>
    <t>Bambu Kuning</t>
  </si>
  <si>
    <t>Kaktus Minima Blue</t>
  </si>
  <si>
    <t>Oxalis ( kupu-kupu )</t>
  </si>
  <si>
    <t>Perhitungan bobot kriteria dengan alternatif</t>
  </si>
  <si>
    <t>Nilai</t>
  </si>
  <si>
    <t>PERANGKINGAN</t>
  </si>
  <si>
    <t>NILAI</t>
  </si>
  <si>
    <t>RANKING</t>
  </si>
  <si>
    <t>Hasil diperoleh dengan menggunakan perhitungan fuzzy AHP</t>
  </si>
  <si>
    <t>Tanaman terbaik adalah Tanaman BAMBU KUNING ( A2 )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</si>
</sst>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4" borderId="0" xfId="0" applyFont="1" applyFill="1"/>
    <xf numFmtId="0" fontId="1" fillId="4" borderId="1" xfId="0" applyFont="1" applyFill="1" applyBorder="1"/>
    <xf numFmtId="0" fontId="1" fillId="5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167" fontId="1" fillId="0" borderId="1" xfId="0" applyNumberFormat="1" applyFont="1" applyBorder="1"/>
    <xf numFmtId="167" fontId="1" fillId="4" borderId="1" xfId="0" applyNumberFormat="1" applyFont="1" applyFill="1" applyBorder="1"/>
    <xf numFmtId="1" fontId="1" fillId="4" borderId="1" xfId="0" applyNumberFormat="1" applyFont="1" applyFill="1" applyBorder="1"/>
    <xf numFmtId="1" fontId="1" fillId="0" borderId="1" xfId="0" applyNumberFormat="1" applyFont="1" applyBorder="1"/>
    <xf numFmtId="0" fontId="1" fillId="8" borderId="1" xfId="0" applyFont="1" applyFill="1" applyBorder="1"/>
    <xf numFmtId="167" fontId="1" fillId="8" borderId="1" xfId="0" applyNumberFormat="1" applyFont="1" applyFill="1" applyBorder="1"/>
    <xf numFmtId="0" fontId="1" fillId="7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33</xdr:row>
      <xdr:rowOff>152400</xdr:rowOff>
    </xdr:from>
    <xdr:to>
      <xdr:col>5</xdr:col>
      <xdr:colOff>533717</xdr:colOff>
      <xdr:row>37</xdr:row>
      <xdr:rowOff>91504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14D04D-1E9A-62DC-36D1-1F57C28901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6753225"/>
          <a:ext cx="3657917" cy="73920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33</xdr:row>
      <xdr:rowOff>0</xdr:rowOff>
    </xdr:from>
    <xdr:to>
      <xdr:col>12</xdr:col>
      <xdr:colOff>266987</xdr:colOff>
      <xdr:row>47</xdr:row>
      <xdr:rowOff>19294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81D7623-1FC8-2C05-FD97-5010E5688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6600825"/>
          <a:ext cx="3314987" cy="2819644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71</xdr:row>
      <xdr:rowOff>95250</xdr:rowOff>
    </xdr:from>
    <xdr:to>
      <xdr:col>12</xdr:col>
      <xdr:colOff>298737</xdr:colOff>
      <xdr:row>85</xdr:row>
      <xdr:rowOff>114545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BE15795-89E9-40E5-A803-DB0F743E3F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92083" y="14372167"/>
          <a:ext cx="3336154" cy="28344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D4D51-495F-45EA-9522-CCFCB200E8DD}">
  <dimension ref="A1:M104"/>
  <sheetViews>
    <sheetView tabSelected="1" zoomScale="72" zoomScaleNormal="72" workbookViewId="0">
      <selection activeCell="G7" sqref="G7"/>
    </sheetView>
  </sheetViews>
  <sheetFormatPr defaultRowHeight="15.6" x14ac:dyDescent="0.3"/>
  <cols>
    <col min="1" max="1" width="8.88671875" style="1"/>
    <col min="2" max="4" width="9.33203125" style="1" bestFit="1" customWidth="1"/>
    <col min="5" max="16384" width="8.88671875" style="1"/>
  </cols>
  <sheetData>
    <row r="1" spans="1:13" x14ac:dyDescent="0.3">
      <c r="A1" s="35" t="s">
        <v>0</v>
      </c>
    </row>
    <row r="3" spans="1:13" x14ac:dyDescent="0.3">
      <c r="A3" s="1" t="s">
        <v>5</v>
      </c>
    </row>
    <row r="4" spans="1:13" x14ac:dyDescent="0.3">
      <c r="A4" s="4"/>
      <c r="B4" s="4" t="s">
        <v>1</v>
      </c>
      <c r="C4" s="4" t="s">
        <v>2</v>
      </c>
      <c r="D4" s="4" t="s">
        <v>3</v>
      </c>
      <c r="E4" s="4" t="s">
        <v>4</v>
      </c>
    </row>
    <row r="5" spans="1:13" x14ac:dyDescent="0.3">
      <c r="A5" s="4" t="s">
        <v>1</v>
      </c>
      <c r="B5" s="5">
        <v>1</v>
      </c>
      <c r="C5" s="5">
        <v>5</v>
      </c>
      <c r="D5" s="5">
        <v>2</v>
      </c>
      <c r="E5" s="5">
        <v>3</v>
      </c>
    </row>
    <row r="6" spans="1:13" x14ac:dyDescent="0.3">
      <c r="A6" s="4" t="s">
        <v>2</v>
      </c>
      <c r="B6" s="5">
        <v>0</v>
      </c>
      <c r="C6" s="5">
        <v>1</v>
      </c>
      <c r="D6" s="5">
        <v>3</v>
      </c>
      <c r="E6" s="5">
        <v>7</v>
      </c>
    </row>
    <row r="7" spans="1:13" x14ac:dyDescent="0.3">
      <c r="A7" s="4" t="s">
        <v>3</v>
      </c>
      <c r="B7" s="5">
        <v>0</v>
      </c>
      <c r="C7" s="5">
        <v>0</v>
      </c>
      <c r="D7" s="5">
        <v>1</v>
      </c>
      <c r="E7" s="5">
        <v>3</v>
      </c>
    </row>
    <row r="8" spans="1:13" x14ac:dyDescent="0.3">
      <c r="A8" s="4" t="s">
        <v>4</v>
      </c>
      <c r="B8" s="5">
        <v>0</v>
      </c>
      <c r="C8" s="5">
        <v>0</v>
      </c>
      <c r="D8" s="5">
        <v>0</v>
      </c>
      <c r="E8" s="5">
        <v>1</v>
      </c>
    </row>
    <row r="10" spans="1:13" x14ac:dyDescent="0.3">
      <c r="A10" s="1" t="s">
        <v>6</v>
      </c>
    </row>
    <row r="11" spans="1:13" x14ac:dyDescent="0.3">
      <c r="A11" s="7"/>
      <c r="B11" s="8" t="s">
        <v>1</v>
      </c>
      <c r="C11" s="8"/>
      <c r="D11" s="8"/>
      <c r="E11" s="8" t="s">
        <v>2</v>
      </c>
      <c r="F11" s="8"/>
      <c r="G11" s="8"/>
      <c r="H11" s="8" t="s">
        <v>3</v>
      </c>
      <c r="I11" s="8"/>
      <c r="J11" s="8"/>
      <c r="K11" s="8" t="s">
        <v>4</v>
      </c>
      <c r="L11" s="8"/>
      <c r="M11" s="8"/>
    </row>
    <row r="12" spans="1:13" x14ac:dyDescent="0.3">
      <c r="A12" s="9"/>
      <c r="B12" s="10" t="s">
        <v>7</v>
      </c>
      <c r="C12" s="10" t="s">
        <v>8</v>
      </c>
      <c r="D12" s="10" t="s">
        <v>9</v>
      </c>
      <c r="E12" s="10" t="s">
        <v>7</v>
      </c>
      <c r="F12" s="10" t="s">
        <v>8</v>
      </c>
      <c r="G12" s="10" t="s">
        <v>9</v>
      </c>
      <c r="H12" s="10" t="s">
        <v>7</v>
      </c>
      <c r="I12" s="10" t="s">
        <v>8</v>
      </c>
      <c r="J12" s="10" t="s">
        <v>9</v>
      </c>
      <c r="K12" s="10" t="s">
        <v>7</v>
      </c>
      <c r="L12" s="10" t="s">
        <v>8</v>
      </c>
      <c r="M12" s="10" t="s">
        <v>9</v>
      </c>
    </row>
    <row r="13" spans="1:13" x14ac:dyDescent="0.3">
      <c r="A13" s="4" t="s">
        <v>1</v>
      </c>
      <c r="B13" s="5">
        <v>1</v>
      </c>
      <c r="C13" s="5">
        <v>1</v>
      </c>
      <c r="D13" s="5">
        <v>1</v>
      </c>
      <c r="E13" s="5">
        <v>2</v>
      </c>
      <c r="F13" s="5">
        <v>2.5</v>
      </c>
      <c r="G13" s="5">
        <v>3</v>
      </c>
      <c r="H13" s="5">
        <v>0.5</v>
      </c>
      <c r="I13" s="5">
        <v>1</v>
      </c>
      <c r="J13" s="5">
        <v>1.5</v>
      </c>
      <c r="K13" s="5">
        <v>1</v>
      </c>
      <c r="L13" s="5">
        <v>1.5</v>
      </c>
      <c r="M13" s="5">
        <v>2</v>
      </c>
    </row>
    <row r="14" spans="1:13" x14ac:dyDescent="0.3">
      <c r="A14" s="4" t="s">
        <v>2</v>
      </c>
      <c r="B14" s="5">
        <v>0.33300000000000002</v>
      </c>
      <c r="C14" s="5">
        <v>0.4</v>
      </c>
      <c r="D14" s="5">
        <v>0.5</v>
      </c>
      <c r="E14" s="5">
        <v>1</v>
      </c>
      <c r="F14" s="5">
        <v>1</v>
      </c>
      <c r="G14" s="5">
        <v>1</v>
      </c>
      <c r="H14" s="5">
        <v>1</v>
      </c>
      <c r="I14" s="5">
        <v>1.5</v>
      </c>
      <c r="J14" s="5">
        <v>2</v>
      </c>
      <c r="K14" s="5">
        <v>3</v>
      </c>
      <c r="L14" s="5">
        <v>3.5</v>
      </c>
      <c r="M14" s="5">
        <v>4</v>
      </c>
    </row>
    <row r="15" spans="1:13" x14ac:dyDescent="0.3">
      <c r="A15" s="4" t="s">
        <v>3</v>
      </c>
      <c r="B15" s="5">
        <v>0.66700000000000004</v>
      </c>
      <c r="C15" s="5">
        <v>1</v>
      </c>
      <c r="D15" s="5">
        <v>2</v>
      </c>
      <c r="E15" s="5">
        <v>0.5</v>
      </c>
      <c r="F15" s="5">
        <v>0.66700000000000004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1.5</v>
      </c>
      <c r="M15" s="5">
        <v>2</v>
      </c>
    </row>
    <row r="16" spans="1:13" x14ac:dyDescent="0.3">
      <c r="A16" s="4" t="s">
        <v>4</v>
      </c>
      <c r="B16" s="5">
        <v>0.5</v>
      </c>
      <c r="C16" s="5">
        <v>0.66700000000000004</v>
      </c>
      <c r="D16" s="5">
        <v>1</v>
      </c>
      <c r="E16" s="5">
        <v>0.25</v>
      </c>
      <c r="F16" s="5">
        <v>0.28499999999999998</v>
      </c>
      <c r="G16" s="5">
        <v>0.33300000000000002</v>
      </c>
      <c r="H16" s="5">
        <v>0.5</v>
      </c>
      <c r="I16" s="5">
        <v>0.66700000000000004</v>
      </c>
      <c r="J16" s="5">
        <v>1</v>
      </c>
      <c r="K16" s="5">
        <v>1</v>
      </c>
      <c r="L16" s="5">
        <v>1</v>
      </c>
      <c r="M16" s="5">
        <v>1</v>
      </c>
    </row>
    <row r="18" spans="1:4" x14ac:dyDescent="0.3">
      <c r="A18" s="1" t="s">
        <v>10</v>
      </c>
    </row>
    <row r="19" spans="1:4" x14ac:dyDescent="0.3">
      <c r="A19" s="10" t="s">
        <v>7</v>
      </c>
      <c r="B19" s="10" t="s">
        <v>8</v>
      </c>
      <c r="C19" s="10" t="s">
        <v>9</v>
      </c>
    </row>
    <row r="20" spans="1:4" x14ac:dyDescent="0.3">
      <c r="A20" s="5">
        <f>B13+E13+H13+K13</f>
        <v>4.5</v>
      </c>
      <c r="B20" s="5">
        <f t="shared" ref="B20:C23" si="0">C13+F13+I13+L13</f>
        <v>6</v>
      </c>
      <c r="C20" s="5">
        <f t="shared" si="0"/>
        <v>7.5</v>
      </c>
    </row>
    <row r="21" spans="1:4" x14ac:dyDescent="0.3">
      <c r="A21" s="5">
        <f t="shared" ref="A21:A23" si="1">B14+E14+H14+K14</f>
        <v>5.3330000000000002</v>
      </c>
      <c r="B21" s="5">
        <f t="shared" si="0"/>
        <v>6.4</v>
      </c>
      <c r="C21" s="5">
        <f t="shared" si="0"/>
        <v>7.5</v>
      </c>
    </row>
    <row r="22" spans="1:4" x14ac:dyDescent="0.3">
      <c r="A22" s="5">
        <f t="shared" si="1"/>
        <v>3.1669999999999998</v>
      </c>
      <c r="B22" s="5">
        <f t="shared" si="0"/>
        <v>4.1669999999999998</v>
      </c>
      <c r="C22" s="5">
        <f t="shared" si="0"/>
        <v>6</v>
      </c>
    </row>
    <row r="23" spans="1:4" x14ac:dyDescent="0.3">
      <c r="A23" s="5">
        <f t="shared" si="1"/>
        <v>2.25</v>
      </c>
      <c r="B23" s="5">
        <f t="shared" si="0"/>
        <v>2.6189999999999998</v>
      </c>
      <c r="C23" s="5">
        <f t="shared" si="0"/>
        <v>3.3330000000000002</v>
      </c>
    </row>
    <row r="24" spans="1:4" x14ac:dyDescent="0.3">
      <c r="A24" s="11">
        <f>SUM(A20:A23)</f>
        <v>15.25</v>
      </c>
      <c r="B24" s="11">
        <f t="shared" ref="B24:C24" si="2">SUM(B20:B23)</f>
        <v>19.186</v>
      </c>
      <c r="C24" s="11">
        <f t="shared" si="2"/>
        <v>24.332999999999998</v>
      </c>
    </row>
    <row r="26" spans="1:4" x14ac:dyDescent="0.3">
      <c r="A26" s="1" t="s">
        <v>11</v>
      </c>
    </row>
    <row r="27" spans="1:4" x14ac:dyDescent="0.3">
      <c r="A27" s="5"/>
      <c r="B27" s="10" t="s">
        <v>7</v>
      </c>
      <c r="C27" s="10" t="s">
        <v>8</v>
      </c>
      <c r="D27" s="10" t="s">
        <v>9</v>
      </c>
    </row>
    <row r="28" spans="1:4" x14ac:dyDescent="0.3">
      <c r="A28" s="4" t="s">
        <v>1</v>
      </c>
      <c r="B28" s="22">
        <f>A20/$C$24</f>
        <v>0.18493404019233142</v>
      </c>
      <c r="C28" s="22">
        <f>B20/$B$24</f>
        <v>0.3127280308558324</v>
      </c>
      <c r="D28" s="22">
        <f>C20/$A$24</f>
        <v>0.49180327868852458</v>
      </c>
    </row>
    <row r="29" spans="1:4" x14ac:dyDescent="0.3">
      <c r="A29" s="4" t="s">
        <v>2</v>
      </c>
      <c r="B29" s="22">
        <f t="shared" ref="B29:B31" si="3">A21/$C$24</f>
        <v>0.21916738585460077</v>
      </c>
      <c r="C29" s="22">
        <f t="shared" ref="C29:C31" si="4">B21/$B$24</f>
        <v>0.33357656624622123</v>
      </c>
      <c r="D29" s="22">
        <f t="shared" ref="D29:D31" si="5">C21/$A$24</f>
        <v>0.49180327868852458</v>
      </c>
    </row>
    <row r="30" spans="1:4" x14ac:dyDescent="0.3">
      <c r="A30" s="4" t="s">
        <v>3</v>
      </c>
      <c r="B30" s="22">
        <f t="shared" si="3"/>
        <v>0.13015246784202522</v>
      </c>
      <c r="C30" s="22">
        <f t="shared" si="4"/>
        <v>0.21718961742937556</v>
      </c>
      <c r="D30" s="22">
        <f t="shared" si="5"/>
        <v>0.39344262295081966</v>
      </c>
    </row>
    <row r="31" spans="1:4" x14ac:dyDescent="0.3">
      <c r="A31" s="4" t="s">
        <v>4</v>
      </c>
      <c r="B31" s="22">
        <f t="shared" si="3"/>
        <v>9.2467020096165711E-2</v>
      </c>
      <c r="C31" s="22">
        <f t="shared" si="4"/>
        <v>0.13650578546857081</v>
      </c>
      <c r="D31" s="22">
        <f t="shared" si="5"/>
        <v>0.21855737704918035</v>
      </c>
    </row>
    <row r="33" spans="1:5" x14ac:dyDescent="0.3">
      <c r="A33" s="1" t="s">
        <v>12</v>
      </c>
    </row>
    <row r="40" spans="1:5" x14ac:dyDescent="0.3">
      <c r="A40" s="1" t="s">
        <v>13</v>
      </c>
    </row>
    <row r="41" spans="1:5" x14ac:dyDescent="0.3">
      <c r="A41" s="14" t="s">
        <v>14</v>
      </c>
      <c r="B41" s="15"/>
      <c r="C41" s="23">
        <f>(B29-D28)/(C28-D28)-(C29-B29)</f>
        <v>1.4080563536985191</v>
      </c>
    </row>
    <row r="42" spans="1:5" x14ac:dyDescent="0.3">
      <c r="A42" s="14" t="s">
        <v>15</v>
      </c>
      <c r="B42" s="15"/>
      <c r="C42" s="2">
        <v>1</v>
      </c>
    </row>
    <row r="43" spans="1:5" x14ac:dyDescent="0.3">
      <c r="A43" s="14" t="s">
        <v>16</v>
      </c>
      <c r="B43" s="15"/>
      <c r="C43" s="2">
        <v>1</v>
      </c>
    </row>
    <row r="44" spans="1:5" x14ac:dyDescent="0.3">
      <c r="A44" s="13" t="s">
        <v>17</v>
      </c>
      <c r="B44" s="13"/>
    </row>
    <row r="45" spans="1:5" x14ac:dyDescent="0.3">
      <c r="A45" s="12" t="s">
        <v>18</v>
      </c>
      <c r="B45" s="12"/>
      <c r="C45" s="12"/>
      <c r="D45" s="12"/>
      <c r="E45" s="25">
        <f>MIN(C41:C43)</f>
        <v>1</v>
      </c>
    </row>
    <row r="47" spans="1:5" x14ac:dyDescent="0.3">
      <c r="A47" s="1" t="s">
        <v>19</v>
      </c>
    </row>
    <row r="48" spans="1:5" x14ac:dyDescent="0.3">
      <c r="A48" s="14" t="s">
        <v>20</v>
      </c>
      <c r="B48" s="15"/>
      <c r="C48" s="2">
        <v>1</v>
      </c>
    </row>
    <row r="49" spans="1:5" x14ac:dyDescent="0.3">
      <c r="A49" s="14" t="s">
        <v>21</v>
      </c>
      <c r="B49" s="15"/>
      <c r="C49" s="2">
        <v>1</v>
      </c>
    </row>
    <row r="50" spans="1:5" x14ac:dyDescent="0.3">
      <c r="A50" s="14" t="s">
        <v>23</v>
      </c>
      <c r="B50" s="15"/>
      <c r="C50" s="2">
        <v>1</v>
      </c>
    </row>
    <row r="51" spans="1:5" x14ac:dyDescent="0.3">
      <c r="A51" s="13" t="s">
        <v>17</v>
      </c>
      <c r="B51" s="13"/>
    </row>
    <row r="52" spans="1:5" x14ac:dyDescent="0.3">
      <c r="A52" s="12" t="s">
        <v>18</v>
      </c>
      <c r="B52" s="12"/>
      <c r="C52" s="12"/>
      <c r="D52" s="12"/>
      <c r="E52" s="17">
        <f>MIN(C48:C50)</f>
        <v>1</v>
      </c>
    </row>
    <row r="54" spans="1:5" x14ac:dyDescent="0.3">
      <c r="A54" s="1" t="s">
        <v>29</v>
      </c>
    </row>
    <row r="55" spans="1:5" x14ac:dyDescent="0.3">
      <c r="A55" s="14" t="s">
        <v>22</v>
      </c>
      <c r="B55" s="15"/>
      <c r="C55" s="23">
        <f>(B28-D30)/(C30-D30)-(C28-B28)</f>
        <v>1.0552132558887837</v>
      </c>
    </row>
    <row r="56" spans="1:5" x14ac:dyDescent="0.3">
      <c r="A56" s="14" t="s">
        <v>24</v>
      </c>
      <c r="B56" s="15"/>
      <c r="C56" s="23">
        <f>(B29-D30)/(C30-D30)-(C29-B29)</f>
        <v>0.87436962982285515</v>
      </c>
    </row>
    <row r="57" spans="1:5" x14ac:dyDescent="0.3">
      <c r="A57" s="14" t="s">
        <v>25</v>
      </c>
      <c r="B57" s="15"/>
      <c r="C57" s="2">
        <v>1</v>
      </c>
    </row>
    <row r="58" spans="1:5" x14ac:dyDescent="0.3">
      <c r="A58" s="13" t="s">
        <v>17</v>
      </c>
      <c r="B58" s="13"/>
    </row>
    <row r="59" spans="1:5" x14ac:dyDescent="0.3">
      <c r="A59" s="12" t="s">
        <v>18</v>
      </c>
      <c r="B59" s="12"/>
      <c r="C59" s="12"/>
      <c r="D59" s="12"/>
      <c r="E59" s="24">
        <f>MIN(C55:C57)</f>
        <v>0.87436962982285515</v>
      </c>
    </row>
    <row r="61" spans="1:5" x14ac:dyDescent="0.3">
      <c r="A61" s="1" t="s">
        <v>30</v>
      </c>
    </row>
    <row r="62" spans="1:5" x14ac:dyDescent="0.3">
      <c r="A62" s="14" t="s">
        <v>26</v>
      </c>
      <c r="B62" s="15"/>
      <c r="C62" s="23">
        <f>(B28-D31)/(C31-D31)-(C28-B28)</f>
        <v>0.28198888141907796</v>
      </c>
    </row>
    <row r="63" spans="1:5" x14ac:dyDescent="0.3">
      <c r="A63" s="14" t="s">
        <v>27</v>
      </c>
      <c r="B63" s="15"/>
      <c r="C63" s="2">
        <v>0</v>
      </c>
    </row>
    <row r="64" spans="1:5" x14ac:dyDescent="0.3">
      <c r="A64" s="14" t="s">
        <v>28</v>
      </c>
      <c r="B64" s="15"/>
      <c r="C64" s="23">
        <f>(B30-D31)/(C31-D31)-(C30-B30)</f>
        <v>0.99039361688722716</v>
      </c>
    </row>
    <row r="65" spans="1:6" x14ac:dyDescent="0.3">
      <c r="A65" s="13" t="s">
        <v>17</v>
      </c>
      <c r="B65" s="13"/>
    </row>
    <row r="66" spans="1:6" x14ac:dyDescent="0.3">
      <c r="A66" s="12" t="s">
        <v>18</v>
      </c>
      <c r="B66" s="12"/>
      <c r="C66" s="12"/>
      <c r="D66" s="12"/>
      <c r="E66" s="25">
        <f>MIN(C62:C64)</f>
        <v>0</v>
      </c>
    </row>
    <row r="68" spans="1:6" x14ac:dyDescent="0.3">
      <c r="A68" s="6" t="s">
        <v>31</v>
      </c>
      <c r="B68" s="6"/>
      <c r="C68" s="6"/>
      <c r="D68" s="6"/>
      <c r="E68" s="6"/>
    </row>
    <row r="69" spans="1:6" x14ac:dyDescent="0.3">
      <c r="A69" s="3" t="s">
        <v>32</v>
      </c>
      <c r="B69" s="3" t="s">
        <v>1</v>
      </c>
      <c r="C69" s="3" t="s">
        <v>2</v>
      </c>
      <c r="D69" s="3" t="s">
        <v>3</v>
      </c>
      <c r="E69" s="3" t="s">
        <v>4</v>
      </c>
      <c r="F69" s="27" t="s">
        <v>41</v>
      </c>
    </row>
    <row r="70" spans="1:6" x14ac:dyDescent="0.3">
      <c r="A70" s="18" t="s">
        <v>33</v>
      </c>
      <c r="B70" s="26">
        <f>E45</f>
        <v>1</v>
      </c>
      <c r="C70" s="2">
        <f>E52</f>
        <v>1</v>
      </c>
      <c r="D70" s="23">
        <f>E59</f>
        <v>0.87436962982285515</v>
      </c>
      <c r="E70" s="26">
        <f>E66</f>
        <v>0</v>
      </c>
      <c r="F70" s="28">
        <f>SUM(B70:E70)</f>
        <v>2.8743696298228549</v>
      </c>
    </row>
    <row r="71" spans="1:6" x14ac:dyDescent="0.3">
      <c r="A71" s="18" t="s">
        <v>34</v>
      </c>
      <c r="B71" s="23">
        <f>B70/$F$70</f>
        <v>0.34790236774858674</v>
      </c>
      <c r="C71" s="23">
        <f t="shared" ref="C71:E71" si="6">C70/$F$70</f>
        <v>0.34790236774858674</v>
      </c>
      <c r="D71" s="23">
        <f t="shared" si="6"/>
        <v>0.30419526450282658</v>
      </c>
      <c r="E71" s="2">
        <f t="shared" si="6"/>
        <v>0</v>
      </c>
      <c r="F71" s="28">
        <f>SUM(B71:E71)</f>
        <v>1</v>
      </c>
    </row>
    <row r="74" spans="1:6" x14ac:dyDescent="0.3">
      <c r="A74" s="21" t="s">
        <v>36</v>
      </c>
      <c r="B74" s="29" t="s">
        <v>42</v>
      </c>
      <c r="C74" s="29"/>
    </row>
    <row r="75" spans="1:6" x14ac:dyDescent="0.3">
      <c r="A75" s="21" t="s">
        <v>37</v>
      </c>
      <c r="B75" s="19" t="s">
        <v>43</v>
      </c>
      <c r="C75" s="19"/>
    </row>
    <row r="76" spans="1:6" x14ac:dyDescent="0.3">
      <c r="A76" s="21" t="s">
        <v>38</v>
      </c>
      <c r="B76" s="19" t="s">
        <v>44</v>
      </c>
      <c r="C76" s="19"/>
    </row>
    <row r="77" spans="1:6" x14ac:dyDescent="0.3">
      <c r="A77" s="21" t="s">
        <v>39</v>
      </c>
      <c r="B77" s="19" t="s">
        <v>45</v>
      </c>
      <c r="C77" s="19"/>
    </row>
    <row r="78" spans="1:6" x14ac:dyDescent="0.3">
      <c r="A78" s="21" t="s">
        <v>40</v>
      </c>
      <c r="B78" s="19" t="s">
        <v>46</v>
      </c>
      <c r="C78" s="19"/>
    </row>
    <row r="80" spans="1:6" x14ac:dyDescent="0.3">
      <c r="A80" s="1" t="s">
        <v>35</v>
      </c>
    </row>
    <row r="81" spans="1:6" x14ac:dyDescent="0.3">
      <c r="A81" s="20" t="s">
        <v>36</v>
      </c>
      <c r="B81" s="20" t="s">
        <v>1</v>
      </c>
      <c r="C81" s="20" t="s">
        <v>2</v>
      </c>
      <c r="D81" s="20" t="s">
        <v>3</v>
      </c>
      <c r="E81" s="20" t="s">
        <v>4</v>
      </c>
    </row>
    <row r="82" spans="1:6" x14ac:dyDescent="0.3">
      <c r="A82" s="20"/>
      <c r="B82" s="20"/>
      <c r="C82" s="20"/>
      <c r="D82" s="20"/>
      <c r="E82" s="20"/>
    </row>
    <row r="83" spans="1:6" x14ac:dyDescent="0.3">
      <c r="A83" s="21" t="s">
        <v>37</v>
      </c>
      <c r="B83" s="5">
        <v>3</v>
      </c>
      <c r="C83" s="5">
        <v>3</v>
      </c>
      <c r="D83" s="5">
        <v>2</v>
      </c>
      <c r="E83" s="5">
        <v>2</v>
      </c>
    </row>
    <row r="84" spans="1:6" x14ac:dyDescent="0.3">
      <c r="A84" s="21" t="s">
        <v>38</v>
      </c>
      <c r="B84" s="5">
        <v>5</v>
      </c>
      <c r="C84" s="5">
        <v>3</v>
      </c>
      <c r="D84" s="5">
        <v>2</v>
      </c>
      <c r="E84" s="5">
        <v>2</v>
      </c>
    </row>
    <row r="85" spans="1:6" x14ac:dyDescent="0.3">
      <c r="A85" s="21" t="s">
        <v>39</v>
      </c>
      <c r="B85" s="5">
        <v>1</v>
      </c>
      <c r="C85" s="5">
        <v>1</v>
      </c>
      <c r="D85" s="5">
        <v>3</v>
      </c>
      <c r="E85" s="5">
        <v>1</v>
      </c>
    </row>
    <row r="86" spans="1:6" x14ac:dyDescent="0.3">
      <c r="A86" s="21" t="s">
        <v>40</v>
      </c>
      <c r="B86" s="5">
        <v>2</v>
      </c>
      <c r="C86" s="5">
        <v>1</v>
      </c>
      <c r="D86" s="5">
        <v>3</v>
      </c>
      <c r="E86" s="5">
        <v>1</v>
      </c>
    </row>
    <row r="88" spans="1:6" x14ac:dyDescent="0.3">
      <c r="A88" s="1" t="s">
        <v>47</v>
      </c>
    </row>
    <row r="89" spans="1:6" x14ac:dyDescent="0.3">
      <c r="A89" s="20" t="s">
        <v>36</v>
      </c>
      <c r="B89" s="20" t="s">
        <v>1</v>
      </c>
      <c r="C89" s="20" t="s">
        <v>2</v>
      </c>
      <c r="D89" s="20" t="s">
        <v>3</v>
      </c>
      <c r="E89" s="20" t="s">
        <v>4</v>
      </c>
      <c r="F89" s="31" t="s">
        <v>48</v>
      </c>
    </row>
    <row r="90" spans="1:6" x14ac:dyDescent="0.3">
      <c r="A90" s="20"/>
      <c r="B90" s="20"/>
      <c r="C90" s="20"/>
      <c r="D90" s="20"/>
      <c r="E90" s="20"/>
      <c r="F90" s="31"/>
    </row>
    <row r="91" spans="1:6" x14ac:dyDescent="0.3">
      <c r="A91" s="21" t="s">
        <v>37</v>
      </c>
      <c r="B91" s="5">
        <f>B83*B$71</f>
        <v>1.0437071032457603</v>
      </c>
      <c r="C91" s="5">
        <f>C83*C$71</f>
        <v>1.0437071032457603</v>
      </c>
      <c r="D91" s="5">
        <f>D83*D$71</f>
        <v>0.60839052900565316</v>
      </c>
      <c r="E91" s="5">
        <f>E83*E$71</f>
        <v>0</v>
      </c>
      <c r="F91" s="22">
        <f>SUM(B91:E91)</f>
        <v>2.6958047354971737</v>
      </c>
    </row>
    <row r="92" spans="1:6" x14ac:dyDescent="0.3">
      <c r="A92" s="21" t="s">
        <v>38</v>
      </c>
      <c r="B92" s="5">
        <f t="shared" ref="B92:B94" si="7">B84*B$71</f>
        <v>1.7395118387429336</v>
      </c>
      <c r="C92" s="5">
        <f t="shared" ref="C92:E94" si="8">C84*C$71</f>
        <v>1.0437071032457603</v>
      </c>
      <c r="D92" s="5">
        <f t="shared" si="8"/>
        <v>0.60839052900565316</v>
      </c>
      <c r="E92" s="5">
        <f t="shared" si="8"/>
        <v>0</v>
      </c>
      <c r="F92" s="22">
        <f t="shared" ref="F92:F94" si="9">SUM(B92:E92)</f>
        <v>3.391609470994347</v>
      </c>
    </row>
    <row r="93" spans="1:6" x14ac:dyDescent="0.3">
      <c r="A93" s="21" t="s">
        <v>39</v>
      </c>
      <c r="B93" s="5">
        <f t="shared" si="7"/>
        <v>0.34790236774858674</v>
      </c>
      <c r="C93" s="5">
        <f t="shared" si="8"/>
        <v>0.34790236774858674</v>
      </c>
      <c r="D93" s="5">
        <f t="shared" si="8"/>
        <v>0.91258579350847979</v>
      </c>
      <c r="E93" s="5">
        <f t="shared" si="8"/>
        <v>0</v>
      </c>
      <c r="F93" s="22">
        <f t="shared" si="9"/>
        <v>1.6083905290056533</v>
      </c>
    </row>
    <row r="94" spans="1:6" x14ac:dyDescent="0.3">
      <c r="A94" s="21" t="s">
        <v>40</v>
      </c>
      <c r="B94" s="5">
        <f t="shared" si="7"/>
        <v>0.69580473549717348</v>
      </c>
      <c r="C94" s="5">
        <f t="shared" si="8"/>
        <v>0.34790236774858674</v>
      </c>
      <c r="D94" s="5">
        <f t="shared" si="8"/>
        <v>0.91258579350847979</v>
      </c>
      <c r="E94" s="5">
        <f t="shared" si="8"/>
        <v>0</v>
      </c>
      <c r="F94" s="22">
        <f t="shared" si="9"/>
        <v>1.9562928967542401</v>
      </c>
    </row>
    <row r="96" spans="1:6" x14ac:dyDescent="0.3">
      <c r="A96" s="1" t="s">
        <v>49</v>
      </c>
    </row>
    <row r="97" spans="1:6" x14ac:dyDescent="0.3">
      <c r="A97" s="21" t="s">
        <v>36</v>
      </c>
      <c r="B97" s="29" t="s">
        <v>42</v>
      </c>
      <c r="C97" s="29"/>
      <c r="D97" s="32" t="s">
        <v>50</v>
      </c>
      <c r="E97" s="30" t="s">
        <v>51</v>
      </c>
      <c r="F97" s="30"/>
    </row>
    <row r="98" spans="1:6" x14ac:dyDescent="0.3">
      <c r="A98" s="21" t="s">
        <v>37</v>
      </c>
      <c r="B98" s="19" t="s">
        <v>43</v>
      </c>
      <c r="C98" s="19"/>
      <c r="D98" s="22">
        <f>SUM(B91:E91)</f>
        <v>2.6958047354971737</v>
      </c>
      <c r="E98" s="33">
        <f>RANK(D98,$D$98:$D$101,0)</f>
        <v>2</v>
      </c>
      <c r="F98" s="33"/>
    </row>
    <row r="99" spans="1:6" x14ac:dyDescent="0.3">
      <c r="A99" s="21" t="s">
        <v>38</v>
      </c>
      <c r="B99" s="19" t="s">
        <v>44</v>
      </c>
      <c r="C99" s="19"/>
      <c r="D99" s="22">
        <f t="shared" ref="D99:D101" si="10">SUM(B92:E92)</f>
        <v>3.391609470994347</v>
      </c>
      <c r="E99" s="34">
        <f t="shared" ref="E99:E101" si="11">RANK(D99,$D$98:$D$101,0)</f>
        <v>1</v>
      </c>
      <c r="F99" s="34"/>
    </row>
    <row r="100" spans="1:6" x14ac:dyDescent="0.3">
      <c r="A100" s="21" t="s">
        <v>39</v>
      </c>
      <c r="B100" s="19" t="s">
        <v>45</v>
      </c>
      <c r="C100" s="19"/>
      <c r="D100" s="22">
        <f t="shared" si="10"/>
        <v>1.6083905290056533</v>
      </c>
      <c r="E100" s="33">
        <f t="shared" si="11"/>
        <v>4</v>
      </c>
      <c r="F100" s="33"/>
    </row>
    <row r="101" spans="1:6" x14ac:dyDescent="0.3">
      <c r="A101" s="21" t="s">
        <v>40</v>
      </c>
      <c r="B101" s="19" t="s">
        <v>46</v>
      </c>
      <c r="C101" s="19"/>
      <c r="D101" s="22">
        <f t="shared" si="10"/>
        <v>1.9562928967542401</v>
      </c>
      <c r="E101" s="33">
        <f t="shared" si="11"/>
        <v>3</v>
      </c>
      <c r="F101" s="33"/>
    </row>
    <row r="103" spans="1:6" x14ac:dyDescent="0.3">
      <c r="A103" s="16" t="s">
        <v>52</v>
      </c>
      <c r="B103" s="16"/>
      <c r="C103" s="16"/>
      <c r="D103" s="16"/>
      <c r="E103" s="16"/>
      <c r="F103" s="16"/>
    </row>
    <row r="104" spans="1:6" x14ac:dyDescent="0.3">
      <c r="A104" s="16" t="s">
        <v>53</v>
      </c>
      <c r="B104" s="16"/>
      <c r="C104" s="16"/>
      <c r="D104" s="16"/>
      <c r="E104" s="16"/>
      <c r="F104" s="16"/>
    </row>
  </sheetData>
  <mergeCells count="48">
    <mergeCell ref="E100:F100"/>
    <mergeCell ref="E101:F101"/>
    <mergeCell ref="F89:F90"/>
    <mergeCell ref="B97:C97"/>
    <mergeCell ref="B98:C98"/>
    <mergeCell ref="B99:C99"/>
    <mergeCell ref="B100:C100"/>
    <mergeCell ref="B101:C101"/>
    <mergeCell ref="E97:F97"/>
    <mergeCell ref="E98:F98"/>
    <mergeCell ref="E99:F99"/>
    <mergeCell ref="B78:C78"/>
    <mergeCell ref="A89:A90"/>
    <mergeCell ref="B89:B90"/>
    <mergeCell ref="C89:C90"/>
    <mergeCell ref="D89:D90"/>
    <mergeCell ref="E89:E90"/>
    <mergeCell ref="A68:E68"/>
    <mergeCell ref="A81:A82"/>
    <mergeCell ref="B81:B82"/>
    <mergeCell ref="C81:C82"/>
    <mergeCell ref="D81:D82"/>
    <mergeCell ref="E81:E82"/>
    <mergeCell ref="B75:C75"/>
    <mergeCell ref="B74:C74"/>
    <mergeCell ref="B76:C76"/>
    <mergeCell ref="B77:C77"/>
    <mergeCell ref="A57:B57"/>
    <mergeCell ref="A59:D59"/>
    <mergeCell ref="A62:B62"/>
    <mergeCell ref="A63:B63"/>
    <mergeCell ref="A64:B64"/>
    <mergeCell ref="A66:D66"/>
    <mergeCell ref="A48:B48"/>
    <mergeCell ref="A49:B49"/>
    <mergeCell ref="A50:B50"/>
    <mergeCell ref="A52:D52"/>
    <mergeCell ref="A55:B55"/>
    <mergeCell ref="A56:B56"/>
    <mergeCell ref="A41:B41"/>
    <mergeCell ref="A42:B42"/>
    <mergeCell ref="A43:B43"/>
    <mergeCell ref="A45:D45"/>
    <mergeCell ref="B11:D11"/>
    <mergeCell ref="E11:G11"/>
    <mergeCell ref="H11:J11"/>
    <mergeCell ref="K11:M11"/>
    <mergeCell ref="A11:A12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Deddy</dc:creator>
  <cp:lastModifiedBy>Deddy</cp:lastModifiedBy>
  <dcterms:created xsi:type="dcterms:W3CDTF">2023-06-22T06:00:45Z</dcterms:created>
  <dcterms:modified xsi:type="dcterms:W3CDTF">2023-06-22T14:47:27Z</dcterms:modified>
</cp:coreProperties>
</file>