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ADBE/"/>
    </mc:Choice>
  </mc:AlternateContent>
  <xr:revisionPtr revIDLastSave="808" documentId="8_{A1FF6EFE-7888-45CB-8EB5-06C3E7CB962C}" xr6:coauthVersionLast="47" xr6:coauthVersionMax="47" xr10:uidLastSave="{D1110D8E-22ED-41F6-A3F6-231B08AA1CED}"/>
  <bookViews>
    <workbookView xWindow="0" yWindow="0" windowWidth="19200" windowHeight="21600" activeTab="2" xr2:uid="{4C4EEA80-99F8-4EB4-956B-A79A2A33D374}"/>
  </bookViews>
  <sheets>
    <sheet name="Main" sheetId="3" r:id="rId1"/>
    <sheet name="Info" sheetId="2" r:id="rId2"/>
    <sheet name="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" i="1" l="1"/>
  <c r="M120" i="1" s="1"/>
  <c r="N119" i="1"/>
  <c r="N120" i="1" s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F14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F134" i="1"/>
  <c r="G86" i="1"/>
  <c r="H86" i="1"/>
  <c r="I86" i="1"/>
  <c r="J86" i="1"/>
  <c r="K86" i="1"/>
  <c r="P86" i="1"/>
  <c r="Q86" i="1"/>
  <c r="R86" i="1"/>
  <c r="S86" i="1"/>
  <c r="T86" i="1"/>
  <c r="U86" i="1"/>
  <c r="V86" i="1"/>
  <c r="W86" i="1"/>
  <c r="X86" i="1"/>
  <c r="G87" i="1"/>
  <c r="H87" i="1"/>
  <c r="I87" i="1"/>
  <c r="J87" i="1"/>
  <c r="K87" i="1"/>
  <c r="P87" i="1"/>
  <c r="Q87" i="1"/>
  <c r="R87" i="1"/>
  <c r="S87" i="1"/>
  <c r="T87" i="1"/>
  <c r="U87" i="1"/>
  <c r="V87" i="1"/>
  <c r="W87" i="1"/>
  <c r="X87" i="1"/>
  <c r="F87" i="1"/>
  <c r="F86" i="1"/>
  <c r="G84" i="1"/>
  <c r="H84" i="1"/>
  <c r="I84" i="1"/>
  <c r="J84" i="1"/>
  <c r="K84" i="1"/>
  <c r="P84" i="1"/>
  <c r="Q84" i="1"/>
  <c r="R84" i="1"/>
  <c r="S84" i="1"/>
  <c r="T84" i="1"/>
  <c r="U84" i="1"/>
  <c r="V84" i="1"/>
  <c r="W84" i="1"/>
  <c r="X84" i="1"/>
  <c r="F84" i="1"/>
  <c r="G83" i="1"/>
  <c r="H83" i="1"/>
  <c r="I83" i="1"/>
  <c r="J83" i="1"/>
  <c r="K83" i="1"/>
  <c r="P83" i="1"/>
  <c r="Q83" i="1"/>
  <c r="R83" i="1"/>
  <c r="S83" i="1"/>
  <c r="T83" i="1"/>
  <c r="U83" i="1"/>
  <c r="V83" i="1"/>
  <c r="W83" i="1"/>
  <c r="X83" i="1"/>
  <c r="F8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U74" i="1" s="1"/>
  <c r="U75" i="1" s="1"/>
  <c r="V73" i="1"/>
  <c r="V74" i="1" s="1"/>
  <c r="V75" i="1" s="1"/>
  <c r="W73" i="1"/>
  <c r="X73" i="1"/>
  <c r="G74" i="1"/>
  <c r="H74" i="1"/>
  <c r="I74" i="1"/>
  <c r="J74" i="1"/>
  <c r="K74" i="1"/>
  <c r="K75" i="1" s="1"/>
  <c r="P74" i="1"/>
  <c r="P81" i="1" s="1"/>
  <c r="Q74" i="1"/>
  <c r="Q81" i="1" s="1"/>
  <c r="R74" i="1"/>
  <c r="R81" i="1" s="1"/>
  <c r="S74" i="1"/>
  <c r="S75" i="1" s="1"/>
  <c r="T74" i="1"/>
  <c r="T75" i="1" s="1"/>
  <c r="W74" i="1"/>
  <c r="X74" i="1"/>
  <c r="G75" i="1"/>
  <c r="H75" i="1"/>
  <c r="I75" i="1"/>
  <c r="J75" i="1"/>
  <c r="P75" i="1"/>
  <c r="Q75" i="1"/>
  <c r="R75" i="1"/>
  <c r="W75" i="1"/>
  <c r="X75" i="1"/>
  <c r="F73" i="1"/>
  <c r="F74" i="1" s="1"/>
  <c r="F75" i="1" s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G81" i="1"/>
  <c r="H81" i="1"/>
  <c r="I81" i="1"/>
  <c r="J81" i="1"/>
  <c r="K81" i="1"/>
  <c r="W81" i="1"/>
  <c r="X81" i="1"/>
  <c r="F8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S66" i="1" s="1"/>
  <c r="S67" i="1" s="1"/>
  <c r="T60" i="1"/>
  <c r="T66" i="1" s="1"/>
  <c r="T67" i="1" s="1"/>
  <c r="U60" i="1"/>
  <c r="V60" i="1"/>
  <c r="W60" i="1"/>
  <c r="X60" i="1"/>
  <c r="F60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G66" i="1"/>
  <c r="G67" i="1" s="1"/>
  <c r="H66" i="1"/>
  <c r="H67" i="1" s="1"/>
  <c r="I66" i="1"/>
  <c r="J66" i="1"/>
  <c r="K66" i="1"/>
  <c r="K67" i="1" s="1"/>
  <c r="P66" i="1"/>
  <c r="P67" i="1" s="1"/>
  <c r="Q66" i="1"/>
  <c r="Q67" i="1" s="1"/>
  <c r="R66" i="1"/>
  <c r="R67" i="1" s="1"/>
  <c r="W66" i="1"/>
  <c r="X66" i="1"/>
  <c r="I67" i="1"/>
  <c r="J67" i="1"/>
  <c r="W67" i="1"/>
  <c r="X67" i="1"/>
  <c r="F65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F129" i="1"/>
  <c r="G120" i="1"/>
  <c r="H120" i="1"/>
  <c r="I120" i="1"/>
  <c r="J120" i="1"/>
  <c r="K120" i="1"/>
  <c r="L120" i="1"/>
  <c r="O120" i="1"/>
  <c r="P120" i="1"/>
  <c r="Q120" i="1"/>
  <c r="R120" i="1"/>
  <c r="S120" i="1"/>
  <c r="T120" i="1"/>
  <c r="U120" i="1"/>
  <c r="V120" i="1"/>
  <c r="W120" i="1"/>
  <c r="X120" i="1"/>
  <c r="F120" i="1"/>
  <c r="G113" i="1"/>
  <c r="H113" i="1"/>
  <c r="I113" i="1"/>
  <c r="J113" i="1"/>
  <c r="K113" i="1"/>
  <c r="K121" i="1" s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F11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F104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F96" i="1"/>
  <c r="G26" i="1"/>
  <c r="G33" i="1" s="1"/>
  <c r="H26" i="1"/>
  <c r="H32" i="1" s="1"/>
  <c r="I26" i="1"/>
  <c r="I32" i="1" s="1"/>
  <c r="J26" i="1"/>
  <c r="J31" i="1" s="1"/>
  <c r="J34" i="1" s="1"/>
  <c r="K26" i="1"/>
  <c r="K31" i="1" s="1"/>
  <c r="L26" i="1"/>
  <c r="L31" i="1" s="1"/>
  <c r="M26" i="1"/>
  <c r="N26" i="1"/>
  <c r="O26" i="1"/>
  <c r="P26" i="1"/>
  <c r="Q26" i="1"/>
  <c r="R26" i="1"/>
  <c r="S26" i="1"/>
  <c r="T26" i="1"/>
  <c r="U26" i="1"/>
  <c r="V26" i="1"/>
  <c r="W26" i="1"/>
  <c r="X26" i="1"/>
  <c r="X32" i="1" s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F27" i="1"/>
  <c r="F26" i="1"/>
  <c r="G23" i="1"/>
  <c r="G24" i="1" s="1"/>
  <c r="H23" i="1"/>
  <c r="H24" i="1" s="1"/>
  <c r="I23" i="1"/>
  <c r="I24" i="1" s="1"/>
  <c r="J23" i="1"/>
  <c r="J24" i="1" s="1"/>
  <c r="K23" i="1"/>
  <c r="K24" i="1" s="1"/>
  <c r="L23" i="1"/>
  <c r="L24" i="1" s="1"/>
  <c r="M23" i="1"/>
  <c r="M24" i="1" s="1"/>
  <c r="N23" i="1"/>
  <c r="N24" i="1" s="1"/>
  <c r="O23" i="1"/>
  <c r="O24" i="1" s="1"/>
  <c r="P23" i="1"/>
  <c r="P24" i="1" s="1"/>
  <c r="Q23" i="1"/>
  <c r="Q24" i="1" s="1"/>
  <c r="R23" i="1"/>
  <c r="R24" i="1" s="1"/>
  <c r="S23" i="1"/>
  <c r="S24" i="1" s="1"/>
  <c r="T23" i="1"/>
  <c r="T24" i="1" s="1"/>
  <c r="U23" i="1"/>
  <c r="U24" i="1" s="1"/>
  <c r="V23" i="1"/>
  <c r="V24" i="1" s="1"/>
  <c r="W23" i="1"/>
  <c r="W24" i="1" s="1"/>
  <c r="X23" i="1"/>
  <c r="X24" i="1" s="1"/>
  <c r="F23" i="1"/>
  <c r="F24" i="1" s="1"/>
  <c r="G18" i="1"/>
  <c r="G19" i="1" s="1"/>
  <c r="H18" i="1"/>
  <c r="H19" i="1" s="1"/>
  <c r="I18" i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I19" i="1"/>
  <c r="F18" i="1"/>
  <c r="F19" i="1" s="1"/>
  <c r="G13" i="1"/>
  <c r="G14" i="1" s="1"/>
  <c r="H13" i="1"/>
  <c r="H14" i="1" s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R13" i="1"/>
  <c r="R14" i="1" s="1"/>
  <c r="S13" i="1"/>
  <c r="T13" i="1"/>
  <c r="T14" i="1" s="1"/>
  <c r="U13" i="1"/>
  <c r="U14" i="1" s="1"/>
  <c r="V13" i="1"/>
  <c r="V14" i="1" s="1"/>
  <c r="W13" i="1"/>
  <c r="W14" i="1" s="1"/>
  <c r="X13" i="1"/>
  <c r="X14" i="1" s="1"/>
  <c r="F13" i="1"/>
  <c r="F14" i="1" s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F49" i="1"/>
  <c r="G39" i="1"/>
  <c r="G41" i="1" s="1"/>
  <c r="G44" i="1" s="1"/>
  <c r="H39" i="1"/>
  <c r="H42" i="1" s="1"/>
  <c r="I39" i="1"/>
  <c r="I43" i="1" s="1"/>
  <c r="J39" i="1"/>
  <c r="J43" i="1" s="1"/>
  <c r="K39" i="1"/>
  <c r="K43" i="1" s="1"/>
  <c r="L39" i="1"/>
  <c r="L43" i="1" s="1"/>
  <c r="M39" i="1"/>
  <c r="M43" i="1" s="1"/>
  <c r="N39" i="1"/>
  <c r="N41" i="1" s="1"/>
  <c r="O39" i="1"/>
  <c r="O41" i="1" s="1"/>
  <c r="P39" i="1"/>
  <c r="P41" i="1" s="1"/>
  <c r="Q39" i="1"/>
  <c r="Q42" i="1" s="1"/>
  <c r="R39" i="1"/>
  <c r="R43" i="1" s="1"/>
  <c r="S39" i="1"/>
  <c r="S43" i="1" s="1"/>
  <c r="T39" i="1"/>
  <c r="T41" i="1" s="1"/>
  <c r="T44" i="1" s="1"/>
  <c r="U39" i="1"/>
  <c r="U43" i="1" s="1"/>
  <c r="V39" i="1"/>
  <c r="V42" i="1" s="1"/>
  <c r="W39" i="1"/>
  <c r="W43" i="1" s="1"/>
  <c r="X39" i="1"/>
  <c r="X41" i="1" s="1"/>
  <c r="X44" i="1" s="1"/>
  <c r="F39" i="1"/>
  <c r="F41" i="1" s="1"/>
  <c r="F44" i="1" s="1"/>
  <c r="M31" i="1"/>
  <c r="L66" i="1" l="1"/>
  <c r="L74" i="1" s="1"/>
  <c r="M66" i="1"/>
  <c r="M67" i="1" s="1"/>
  <c r="N66" i="1"/>
  <c r="N67" i="1"/>
  <c r="N74" i="1"/>
  <c r="O66" i="1"/>
  <c r="O67" i="1" s="1"/>
  <c r="T81" i="1"/>
  <c r="V81" i="1"/>
  <c r="S81" i="1"/>
  <c r="U81" i="1"/>
  <c r="F81" i="1"/>
  <c r="V66" i="1"/>
  <c r="V67" i="1" s="1"/>
  <c r="U66" i="1"/>
  <c r="U67" i="1" s="1"/>
  <c r="F66" i="1"/>
  <c r="F67" i="1" s="1"/>
  <c r="L105" i="1"/>
  <c r="J121" i="1"/>
  <c r="J130" i="1" s="1"/>
  <c r="Q105" i="1"/>
  <c r="G121" i="1"/>
  <c r="G130" i="1" s="1"/>
  <c r="X105" i="1"/>
  <c r="J105" i="1"/>
  <c r="Q121" i="1"/>
  <c r="Q130" i="1" s="1"/>
  <c r="P121" i="1"/>
  <c r="P130" i="1" s="1"/>
  <c r="W105" i="1"/>
  <c r="G105" i="1"/>
  <c r="M121" i="1"/>
  <c r="M130" i="1" s="1"/>
  <c r="X121" i="1"/>
  <c r="X130" i="1" s="1"/>
  <c r="H121" i="1"/>
  <c r="H130" i="1" s="1"/>
  <c r="S105" i="1"/>
  <c r="M105" i="1"/>
  <c r="N105" i="1"/>
  <c r="S121" i="1"/>
  <c r="S130" i="1" s="1"/>
  <c r="K105" i="1"/>
  <c r="U121" i="1"/>
  <c r="U130" i="1" s="1"/>
  <c r="T105" i="1"/>
  <c r="L121" i="1"/>
  <c r="L130" i="1" s="1"/>
  <c r="R105" i="1"/>
  <c r="P105" i="1"/>
  <c r="I121" i="1"/>
  <c r="I130" i="1" s="1"/>
  <c r="R121" i="1"/>
  <c r="R130" i="1" s="1"/>
  <c r="I105" i="1"/>
  <c r="W121" i="1"/>
  <c r="W130" i="1" s="1"/>
  <c r="H105" i="1"/>
  <c r="O121" i="1"/>
  <c r="O130" i="1" s="1"/>
  <c r="F105" i="1"/>
  <c r="N121" i="1"/>
  <c r="N130" i="1" s="1"/>
  <c r="T121" i="1"/>
  <c r="T130" i="1" s="1"/>
  <c r="K130" i="1"/>
  <c r="V105" i="1"/>
  <c r="U105" i="1"/>
  <c r="F121" i="1"/>
  <c r="F130" i="1" s="1"/>
  <c r="O105" i="1"/>
  <c r="V121" i="1"/>
  <c r="V130" i="1" s="1"/>
  <c r="X28" i="1"/>
  <c r="X29" i="1" s="1"/>
  <c r="H28" i="1"/>
  <c r="H29" i="1" s="1"/>
  <c r="V28" i="1"/>
  <c r="V29" i="1" s="1"/>
  <c r="W28" i="1"/>
  <c r="W29" i="1" s="1"/>
  <c r="I28" i="1"/>
  <c r="I29" i="1" s="1"/>
  <c r="P28" i="1"/>
  <c r="P29" i="1" s="1"/>
  <c r="Q28" i="1"/>
  <c r="Q29" i="1" s="1"/>
  <c r="M28" i="1"/>
  <c r="M29" i="1" s="1"/>
  <c r="R28" i="1"/>
  <c r="R29" i="1" s="1"/>
  <c r="F28" i="1"/>
  <c r="F29" i="1" s="1"/>
  <c r="G28" i="1"/>
  <c r="G29" i="1" s="1"/>
  <c r="W33" i="1"/>
  <c r="R31" i="1"/>
  <c r="R34" i="1" s="1"/>
  <c r="Q31" i="1"/>
  <c r="Q34" i="1" s="1"/>
  <c r="U28" i="1"/>
  <c r="U29" i="1" s="1"/>
  <c r="O28" i="1"/>
  <c r="O29" i="1" s="1"/>
  <c r="J28" i="1"/>
  <c r="J29" i="1" s="1"/>
  <c r="T28" i="1"/>
  <c r="T29" i="1" s="1"/>
  <c r="S28" i="1"/>
  <c r="S29" i="1" s="1"/>
  <c r="N28" i="1"/>
  <c r="N29" i="1" s="1"/>
  <c r="L28" i="1"/>
  <c r="L29" i="1" s="1"/>
  <c r="T33" i="1"/>
  <c r="K28" i="1"/>
  <c r="K29" i="1" s="1"/>
  <c r="N31" i="1"/>
  <c r="O32" i="1"/>
  <c r="P31" i="1"/>
  <c r="S14" i="1"/>
  <c r="V33" i="1"/>
  <c r="U32" i="1"/>
  <c r="F33" i="1"/>
  <c r="F52" i="1"/>
  <c r="V53" i="1"/>
  <c r="U53" i="1"/>
  <c r="M53" i="1"/>
  <c r="K53" i="1"/>
  <c r="N52" i="1"/>
  <c r="M52" i="1"/>
  <c r="K51" i="1"/>
  <c r="K54" i="1" s="1"/>
  <c r="V52" i="1"/>
  <c r="U52" i="1"/>
  <c r="T52" i="1"/>
  <c r="S52" i="1"/>
  <c r="F53" i="1"/>
  <c r="O52" i="1"/>
  <c r="W52" i="1"/>
  <c r="W53" i="1"/>
  <c r="L52" i="1"/>
  <c r="T53" i="1"/>
  <c r="I52" i="1"/>
  <c r="S53" i="1"/>
  <c r="H52" i="1"/>
  <c r="G52" i="1"/>
  <c r="L53" i="1"/>
  <c r="S51" i="1"/>
  <c r="S54" i="1" s="1"/>
  <c r="G53" i="1"/>
  <c r="J51" i="1"/>
  <c r="J54" i="1" s="1"/>
  <c r="X52" i="1"/>
  <c r="I51" i="1"/>
  <c r="I54" i="1" s="1"/>
  <c r="X51" i="1"/>
  <c r="X54" i="1" s="1"/>
  <c r="G51" i="1"/>
  <c r="G54" i="1" s="1"/>
  <c r="R53" i="1"/>
  <c r="Q53" i="1"/>
  <c r="U51" i="1"/>
  <c r="U54" i="1" s="1"/>
  <c r="H51" i="1"/>
  <c r="H54" i="1" s="1"/>
  <c r="W51" i="1"/>
  <c r="W54" i="1" s="1"/>
  <c r="V51" i="1"/>
  <c r="V54" i="1" s="1"/>
  <c r="P53" i="1"/>
  <c r="R52" i="1"/>
  <c r="T51" i="1"/>
  <c r="T54" i="1" s="1"/>
  <c r="O53" i="1"/>
  <c r="Q52" i="1"/>
  <c r="N53" i="1"/>
  <c r="P52" i="1"/>
  <c r="R51" i="1"/>
  <c r="R54" i="1" s="1"/>
  <c r="Q51" i="1"/>
  <c r="Q54" i="1" s="1"/>
  <c r="I53" i="1"/>
  <c r="K52" i="1"/>
  <c r="M51" i="1"/>
  <c r="P51" i="1"/>
  <c r="O51" i="1"/>
  <c r="J53" i="1"/>
  <c r="N51" i="1"/>
  <c r="F51" i="1"/>
  <c r="F54" i="1" s="1"/>
  <c r="X53" i="1"/>
  <c r="H53" i="1"/>
  <c r="J52" i="1"/>
  <c r="L51" i="1"/>
  <c r="T32" i="1"/>
  <c r="V43" i="1"/>
  <c r="G43" i="1"/>
  <c r="G32" i="1"/>
  <c r="W31" i="1"/>
  <c r="W34" i="1" s="1"/>
  <c r="X31" i="1"/>
  <c r="X34" i="1" s="1"/>
  <c r="V31" i="1"/>
  <c r="V34" i="1" s="1"/>
  <c r="F42" i="1"/>
  <c r="F43" i="1"/>
  <c r="X43" i="1"/>
  <c r="Q43" i="1"/>
  <c r="H43" i="1"/>
  <c r="T43" i="1"/>
  <c r="U31" i="1"/>
  <c r="U34" i="1" s="1"/>
  <c r="T31" i="1"/>
  <c r="T34" i="1" s="1"/>
  <c r="X42" i="1"/>
  <c r="I31" i="1"/>
  <c r="I34" i="1" s="1"/>
  <c r="U42" i="1"/>
  <c r="H31" i="1"/>
  <c r="H34" i="1" s="1"/>
  <c r="T42" i="1"/>
  <c r="G31" i="1"/>
  <c r="G34" i="1" s="1"/>
  <c r="M42" i="1"/>
  <c r="K33" i="1"/>
  <c r="G42" i="1"/>
  <c r="M32" i="1"/>
  <c r="W32" i="1"/>
  <c r="V32" i="1"/>
  <c r="L41" i="1"/>
  <c r="W41" i="1"/>
  <c r="W44" i="1" s="1"/>
  <c r="R33" i="1"/>
  <c r="W42" i="1"/>
  <c r="V41" i="1"/>
  <c r="V44" i="1" s="1"/>
  <c r="Q33" i="1"/>
  <c r="U41" i="1"/>
  <c r="U44" i="1" s="1"/>
  <c r="R32" i="1"/>
  <c r="Q32" i="1"/>
  <c r="S41" i="1"/>
  <c r="S44" i="1" s="1"/>
  <c r="N33" i="1"/>
  <c r="P32" i="1"/>
  <c r="S42" i="1"/>
  <c r="R41" i="1"/>
  <c r="R44" i="1" s="1"/>
  <c r="M33" i="1"/>
  <c r="R42" i="1"/>
  <c r="Q41" i="1"/>
  <c r="Q44" i="1" s="1"/>
  <c r="L33" i="1"/>
  <c r="N32" i="1"/>
  <c r="M41" i="1"/>
  <c r="M44" i="1" s="1"/>
  <c r="J33" i="1"/>
  <c r="L32" i="1"/>
  <c r="L42" i="1"/>
  <c r="K41" i="1"/>
  <c r="K44" i="1" s="1"/>
  <c r="I33" i="1"/>
  <c r="K32" i="1"/>
  <c r="K42" i="1"/>
  <c r="J41" i="1"/>
  <c r="J44" i="1" s="1"/>
  <c r="X33" i="1"/>
  <c r="H33" i="1"/>
  <c r="J32" i="1"/>
  <c r="J42" i="1"/>
  <c r="I41" i="1"/>
  <c r="I44" i="1" s="1"/>
  <c r="I42" i="1"/>
  <c r="H41" i="1"/>
  <c r="H44" i="1" s="1"/>
  <c r="P43" i="1"/>
  <c r="P42" i="1"/>
  <c r="N43" i="1"/>
  <c r="N42" i="1"/>
  <c r="O43" i="1"/>
  <c r="O42" i="1"/>
  <c r="K34" i="1" l="1"/>
  <c r="L67" i="1"/>
  <c r="L81" i="1"/>
  <c r="L83" i="1" s="1"/>
  <c r="L75" i="1"/>
  <c r="M74" i="1"/>
  <c r="L54" i="1"/>
  <c r="L44" i="1"/>
  <c r="M54" i="1"/>
  <c r="M34" i="1"/>
  <c r="L34" i="1"/>
  <c r="N75" i="1"/>
  <c r="N81" i="1"/>
  <c r="N83" i="1" s="1"/>
  <c r="O74" i="1"/>
  <c r="O75" i="1" s="1"/>
  <c r="O31" i="1"/>
  <c r="U33" i="1"/>
  <c r="F32" i="1"/>
  <c r="F31" i="1"/>
  <c r="F34" i="1" s="1"/>
  <c r="P33" i="1"/>
  <c r="P34" i="1" s="1"/>
  <c r="O33" i="1"/>
  <c r="S31" i="1"/>
  <c r="S34" i="1" s="1"/>
  <c r="S32" i="1"/>
  <c r="S33" i="1"/>
  <c r="P54" i="1"/>
  <c r="N54" i="1"/>
  <c r="O54" i="1"/>
  <c r="N44" i="1"/>
  <c r="P44" i="1"/>
  <c r="N34" i="1"/>
  <c r="O44" i="1"/>
  <c r="L87" i="1" l="1"/>
  <c r="L86" i="1"/>
  <c r="L84" i="1"/>
  <c r="M81" i="1"/>
  <c r="M83" i="1" s="1"/>
  <c r="M75" i="1"/>
  <c r="N86" i="1"/>
  <c r="N87" i="1"/>
  <c r="N84" i="1"/>
  <c r="O81" i="1"/>
  <c r="O83" i="1" s="1"/>
  <c r="O86" i="1" s="1"/>
  <c r="O34" i="1"/>
  <c r="M84" i="1" l="1"/>
  <c r="M86" i="1"/>
  <c r="M87" i="1"/>
  <c r="O84" i="1"/>
  <c r="O87" i="1"/>
</calcChain>
</file>

<file path=xl/sharedStrings.xml><?xml version="1.0" encoding="utf-8"?>
<sst xmlns="http://schemas.openxmlformats.org/spreadsheetml/2006/main" count="162" uniqueCount="120">
  <si>
    <t>ADBE</t>
  </si>
  <si>
    <t>Price</t>
  </si>
  <si>
    <t>Shares</t>
  </si>
  <si>
    <t>Marketcap</t>
  </si>
  <si>
    <t>Cash</t>
  </si>
  <si>
    <t>Debt</t>
  </si>
  <si>
    <t>EV</t>
  </si>
  <si>
    <t>Company</t>
  </si>
  <si>
    <t>Ticker</t>
  </si>
  <si>
    <t>Adobe, Inc.</t>
  </si>
  <si>
    <t>Industry</t>
  </si>
  <si>
    <t>Sector</t>
  </si>
  <si>
    <t>Country</t>
  </si>
  <si>
    <t>USA</t>
  </si>
  <si>
    <t>Software - Infrastructure</t>
  </si>
  <si>
    <t>Information Technology</t>
  </si>
  <si>
    <t>Headcount</t>
  </si>
  <si>
    <t>Fiscal Period</t>
  </si>
  <si>
    <t>Filing Date</t>
  </si>
  <si>
    <t>Period of Report</t>
  </si>
  <si>
    <t>Stock Prices</t>
  </si>
  <si>
    <t>High</t>
  </si>
  <si>
    <t>Low</t>
  </si>
  <si>
    <t>Average</t>
  </si>
  <si>
    <t>x</t>
  </si>
  <si>
    <t>Income Statement *in millions, USD</t>
  </si>
  <si>
    <t>Balance Sheet *in millions, USD</t>
  </si>
  <si>
    <t>Revenue dissaggregation*in millions, USD</t>
  </si>
  <si>
    <t>Subscription dissaggregation *in millions, USD</t>
  </si>
  <si>
    <t>Digital Media</t>
  </si>
  <si>
    <t>Digital Experience</t>
  </si>
  <si>
    <t>Publishing and advertising</t>
  </si>
  <si>
    <t>Total</t>
  </si>
  <si>
    <t>Mix %</t>
  </si>
  <si>
    <t>Total %</t>
  </si>
  <si>
    <t>Subscription</t>
  </si>
  <si>
    <t>Product</t>
  </si>
  <si>
    <t>Service &amp; Other</t>
  </si>
  <si>
    <t>Total Revenue</t>
  </si>
  <si>
    <t>Revenue by Region *in millions, USD</t>
  </si>
  <si>
    <t>Americas</t>
  </si>
  <si>
    <t>EMEA</t>
  </si>
  <si>
    <t>APAC</t>
  </si>
  <si>
    <t>Revenue</t>
  </si>
  <si>
    <t>COGs</t>
  </si>
  <si>
    <t>Gross Profit</t>
  </si>
  <si>
    <t>Gross Margin</t>
  </si>
  <si>
    <t xml:space="preserve">Total </t>
  </si>
  <si>
    <t>Total COGs</t>
  </si>
  <si>
    <t>Total Gross Profit</t>
  </si>
  <si>
    <t>Total Gross Margin</t>
  </si>
  <si>
    <t>Current Assets</t>
  </si>
  <si>
    <t>Non-current Assets</t>
  </si>
  <si>
    <t>Current Liabilities</t>
  </si>
  <si>
    <t>Non-current Liabilities</t>
  </si>
  <si>
    <t>Equity</t>
  </si>
  <si>
    <t>Short-term investments</t>
  </si>
  <si>
    <t>AR</t>
  </si>
  <si>
    <t>Prepaid expenses and other current assets</t>
  </si>
  <si>
    <t>Total Current Assets</t>
  </si>
  <si>
    <t>PP&amp;E</t>
  </si>
  <si>
    <t>Operating lease right-of-use assets</t>
  </si>
  <si>
    <t xml:space="preserve">Goodwill </t>
  </si>
  <si>
    <t>Other intangibles</t>
  </si>
  <si>
    <t>Deferred income taxes</t>
  </si>
  <si>
    <t>Other assets</t>
  </si>
  <si>
    <t>Total Non-current Assets</t>
  </si>
  <si>
    <t>Total Assets</t>
  </si>
  <si>
    <t>AP</t>
  </si>
  <si>
    <t>Accrued expenses</t>
  </si>
  <si>
    <t>Deferred revenue</t>
  </si>
  <si>
    <t>Income taxes payable</t>
  </si>
  <si>
    <t>Operating lease liabilities</t>
  </si>
  <si>
    <t>Total Current Liabilities</t>
  </si>
  <si>
    <t>Long-term debt</t>
  </si>
  <si>
    <t>deferred revenue</t>
  </si>
  <si>
    <t>Other liabilities</t>
  </si>
  <si>
    <t>Total Non-current Liabilities</t>
  </si>
  <si>
    <t>Total Liabilities</t>
  </si>
  <si>
    <t>Preferred stock</t>
  </si>
  <si>
    <t>Common stock</t>
  </si>
  <si>
    <t>Additional paid-in capital</t>
  </si>
  <si>
    <t>Retained earnings</t>
  </si>
  <si>
    <t>Accumulated other comprehensive income</t>
  </si>
  <si>
    <t>Treasury stock</t>
  </si>
  <si>
    <t>Total Equity</t>
  </si>
  <si>
    <t>Total Equity &amp; Liabilities</t>
  </si>
  <si>
    <t>Short-term debt</t>
  </si>
  <si>
    <t>Cash Flow *in millions, USD</t>
  </si>
  <si>
    <t>Operating Expenses</t>
  </si>
  <si>
    <t>R&amp;D</t>
  </si>
  <si>
    <t>Sales &amp; Marketing</t>
  </si>
  <si>
    <t>G&amp;A</t>
  </si>
  <si>
    <t>Amortization of intangibles</t>
  </si>
  <si>
    <t>Total Operating expenses</t>
  </si>
  <si>
    <t>Operating Income</t>
  </si>
  <si>
    <t>Operating Margin</t>
  </si>
  <si>
    <t>Other Income</t>
  </si>
  <si>
    <t>Interest expense</t>
  </si>
  <si>
    <t>Investment gains (losses)</t>
  </si>
  <si>
    <t>Other income (expense)</t>
  </si>
  <si>
    <t>Total non-operating income</t>
  </si>
  <si>
    <t>Income before taxes</t>
  </si>
  <si>
    <t>Taxes</t>
  </si>
  <si>
    <t xml:space="preserve">Net Income </t>
  </si>
  <si>
    <t>Net Margin</t>
  </si>
  <si>
    <t>EPS - Basic</t>
  </si>
  <si>
    <t>EPS - Diluted</t>
  </si>
  <si>
    <t>Shares - Basic</t>
  </si>
  <si>
    <t>Shares - Diluted</t>
  </si>
  <si>
    <t>CFFO</t>
  </si>
  <si>
    <t>CapEx</t>
  </si>
  <si>
    <t>FCF</t>
  </si>
  <si>
    <t>SBI</t>
  </si>
  <si>
    <t>SBC</t>
  </si>
  <si>
    <t>SBB</t>
  </si>
  <si>
    <t>Dividends</t>
  </si>
  <si>
    <t>Cash Start</t>
  </si>
  <si>
    <t>Cash End</t>
  </si>
  <si>
    <t>Cash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</si>
</sst>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name val="Aptos Narrow"/>
      <family val="2"/>
      <scheme val="minor"/>
    </font>
    <font>
      <i/>
      <u/>
      <sz val="1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0" applyFont="1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1" fillId="2" borderId="0" xfId="0" applyNumberFormat="1" applyFont="1" applyFill="1"/>
    <xf numFmtId="9" fontId="2" fillId="0" borderId="0" xfId="0" applyNumberFormat="1" applyFont="1"/>
    <xf numFmtId="0" fontId="3" fillId="3" borderId="0" xfId="0" applyFont="1" applyFill="1"/>
    <xf numFmtId="0" fontId="4" fillId="3" borderId="0" xfId="0" applyFont="1" applyFill="1"/>
    <xf numFmtId="3" fontId="5" fillId="3" borderId="0" xfId="0" applyNumberFormat="1" applyFont="1" applyFill="1"/>
    <xf numFmtId="3" fontId="4" fillId="3" borderId="0" xfId="0" applyNumberFormat="1" applyFont="1" applyFill="1"/>
    <xf numFmtId="3" fontId="0" fillId="0" borderId="0" xfId="0" applyNumberFormat="1" applyBorder="1"/>
    <xf numFmtId="3" fontId="5" fillId="3" borderId="0" xfId="0" applyNumberFormat="1" applyFont="1" applyFill="1" applyBorder="1"/>
    <xf numFmtId="0" fontId="5" fillId="3" borderId="0" xfId="0" applyFont="1" applyFill="1"/>
    <xf numFmtId="0" fontId="0" fillId="0" borderId="2" xfId="0" applyBorder="1"/>
    <xf numFmtId="3" fontId="0" fillId="0" borderId="2" xfId="0" applyNumberFormat="1" applyBorder="1"/>
    <xf numFmtId="9" fontId="5" fillId="3" borderId="0" xfId="0" applyNumberFormat="1" applyFont="1" applyFill="1"/>
    <xf numFmtId="2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B7CF-31A2-446E-B281-C38293B25CB5}">
  <dimension ref="A1:A7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EF19-B249-45BB-9094-A0F9D5C11EBB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7</v>
      </c>
      <c r="B1" t="s">
        <v>9</v>
      </c>
    </row>
    <row r="2" spans="1:2" x14ac:dyDescent="0.35">
      <c r="A2" t="s">
        <v>8</v>
      </c>
      <c r="B2" t="s">
        <v>0</v>
      </c>
    </row>
    <row r="3" spans="1:2" x14ac:dyDescent="0.35">
      <c r="A3" t="s">
        <v>12</v>
      </c>
      <c r="B3" t="s">
        <v>13</v>
      </c>
    </row>
    <row r="4" spans="1:2" x14ac:dyDescent="0.35">
      <c r="A4" t="s">
        <v>11</v>
      </c>
      <c r="B4" t="s">
        <v>15</v>
      </c>
    </row>
    <row r="5" spans="1:2" x14ac:dyDescent="0.35">
      <c r="A5" t="s">
        <v>10</v>
      </c>
      <c r="B5" t="s">
        <v>14</v>
      </c>
    </row>
    <row r="7" spans="1:2" x14ac:dyDescent="0.35">
      <c r="A7" t="s">
        <v>16</v>
      </c>
      <c r="B7">
        <v>29945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0602-7B1B-4F5E-8DBB-5C225407729F}">
  <dimension ref="A1:X143"/>
  <sheetViews>
    <sheetView tabSelected="1" workbookViewId="0">
      <pane xSplit="2" ySplit="7" topLeftCell="G101" activePane="bottomRight" state="frozen"/>
      <selection pane="topRight" activeCell="C1" sqref="C1"/>
      <selection pane="bottomLeft" activeCell="A7" sqref="A7"/>
      <selection pane="bottomRight" activeCell="S136" sqref="S136"/>
    </sheetView>
  </sheetViews>
  <sheetFormatPr defaultRowHeight="14.5" x14ac:dyDescent="0.35"/>
  <cols>
    <col min="1" max="1" width="8.7265625" customWidth="1"/>
    <col min="2" max="2" width="20.1796875" customWidth="1"/>
    <col min="9" max="12" width="9.08984375" bestFit="1" customWidth="1"/>
    <col min="13" max="13" width="10.08984375" bestFit="1" customWidth="1"/>
    <col min="14" max="16" width="9.08984375" bestFit="1" customWidth="1"/>
  </cols>
  <sheetData>
    <row r="1" spans="1:24" x14ac:dyDescent="0.35">
      <c r="B1" t="s">
        <v>17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24" x14ac:dyDescent="0.35">
      <c r="B2" t="s">
        <v>18</v>
      </c>
      <c r="I2" s="2">
        <v>42755</v>
      </c>
      <c r="J2" s="2">
        <v>43122</v>
      </c>
      <c r="K2" s="2">
        <v>43490</v>
      </c>
      <c r="L2" s="2">
        <v>43851</v>
      </c>
      <c r="M2" s="2">
        <v>44211</v>
      </c>
      <c r="N2" s="2">
        <v>44582</v>
      </c>
      <c r="O2" s="2">
        <v>44943</v>
      </c>
      <c r="P2" s="2">
        <v>45308</v>
      </c>
    </row>
    <row r="3" spans="1:24" x14ac:dyDescent="0.35">
      <c r="B3" t="s">
        <v>19</v>
      </c>
      <c r="M3" s="2">
        <v>44162</v>
      </c>
      <c r="N3" s="2">
        <v>44533</v>
      </c>
      <c r="O3" s="2">
        <v>44897</v>
      </c>
      <c r="P3" s="2">
        <v>45261</v>
      </c>
    </row>
    <row r="4" spans="1:24" s="1" customFormat="1" x14ac:dyDescent="0.35">
      <c r="B4" s="1" t="s">
        <v>20</v>
      </c>
    </row>
    <row r="5" spans="1:24" x14ac:dyDescent="0.35">
      <c r="B5" t="s">
        <v>21</v>
      </c>
    </row>
    <row r="6" spans="1:24" x14ac:dyDescent="0.35">
      <c r="B6" t="s">
        <v>22</v>
      </c>
    </row>
    <row r="7" spans="1:24" x14ac:dyDescent="0.35">
      <c r="B7" t="s">
        <v>23</v>
      </c>
    </row>
    <row r="9" spans="1:24" s="1" customFormat="1" x14ac:dyDescent="0.35">
      <c r="A9" s="1" t="s">
        <v>24</v>
      </c>
      <c r="B9" s="1" t="s">
        <v>27</v>
      </c>
    </row>
    <row r="10" spans="1:24" s="11" customFormat="1" x14ac:dyDescent="0.35">
      <c r="B10" s="12" t="s">
        <v>35</v>
      </c>
    </row>
    <row r="11" spans="1:24" s="5" customFormat="1" x14ac:dyDescent="0.35">
      <c r="B11" s="5" t="s">
        <v>43</v>
      </c>
      <c r="K11" s="5">
        <v>7922.2</v>
      </c>
      <c r="L11" s="5">
        <v>9634</v>
      </c>
      <c r="M11" s="5">
        <v>11626</v>
      </c>
      <c r="N11" s="5">
        <v>14573</v>
      </c>
      <c r="O11" s="5">
        <v>16388</v>
      </c>
      <c r="P11" s="5">
        <v>18284</v>
      </c>
    </row>
    <row r="12" spans="1:24" s="6" customFormat="1" x14ac:dyDescent="0.35">
      <c r="B12" s="6" t="s">
        <v>44</v>
      </c>
      <c r="L12" s="6">
        <v>926</v>
      </c>
      <c r="M12" s="6">
        <v>1108</v>
      </c>
      <c r="N12" s="6">
        <v>1374</v>
      </c>
      <c r="O12" s="6">
        <v>1646</v>
      </c>
      <c r="P12" s="6">
        <v>1822</v>
      </c>
    </row>
    <row r="13" spans="1:24" s="5" customFormat="1" x14ac:dyDescent="0.35">
      <c r="B13" s="5" t="s">
        <v>45</v>
      </c>
      <c r="F13" s="5">
        <f>F11-F12</f>
        <v>0</v>
      </c>
      <c r="G13" s="5">
        <f t="shared" ref="G13:X13" si="0">G11-G12</f>
        <v>0</v>
      </c>
      <c r="H13" s="5">
        <f t="shared" si="0"/>
        <v>0</v>
      </c>
      <c r="I13" s="5">
        <f t="shared" si="0"/>
        <v>0</v>
      </c>
      <c r="J13" s="5">
        <f t="shared" si="0"/>
        <v>0</v>
      </c>
      <c r="K13" s="5">
        <f t="shared" si="0"/>
        <v>7922.2</v>
      </c>
      <c r="L13" s="5">
        <f t="shared" si="0"/>
        <v>8708</v>
      </c>
      <c r="M13" s="5">
        <f t="shared" si="0"/>
        <v>10518</v>
      </c>
      <c r="N13" s="5">
        <f t="shared" si="0"/>
        <v>13199</v>
      </c>
      <c r="O13" s="5">
        <f t="shared" si="0"/>
        <v>14742</v>
      </c>
      <c r="P13" s="5">
        <f t="shared" si="0"/>
        <v>16462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0</v>
      </c>
      <c r="V13" s="5">
        <f t="shared" si="0"/>
        <v>0</v>
      </c>
      <c r="W13" s="5">
        <f t="shared" si="0"/>
        <v>0</v>
      </c>
      <c r="X13" s="5">
        <f t="shared" si="0"/>
        <v>0</v>
      </c>
    </row>
    <row r="14" spans="1:24" s="7" customFormat="1" x14ac:dyDescent="0.35">
      <c r="B14" s="7" t="s">
        <v>46</v>
      </c>
      <c r="F14" s="7" t="e">
        <f>F13/F11</f>
        <v>#DIV/0!</v>
      </c>
      <c r="G14" s="7" t="e">
        <f t="shared" ref="G14:X14" si="1">G13/G11</f>
        <v>#DIV/0!</v>
      </c>
      <c r="H14" s="7" t="e">
        <f t="shared" si="1"/>
        <v>#DIV/0!</v>
      </c>
      <c r="I14" s="7" t="e">
        <f t="shared" si="1"/>
        <v>#DIV/0!</v>
      </c>
      <c r="J14" s="7" t="e">
        <f t="shared" si="1"/>
        <v>#DIV/0!</v>
      </c>
      <c r="K14" s="7">
        <f t="shared" si="1"/>
        <v>1</v>
      </c>
      <c r="L14" s="7">
        <f t="shared" si="1"/>
        <v>0.90388208428482453</v>
      </c>
      <c r="M14" s="7">
        <f t="shared" si="1"/>
        <v>0.90469637020471361</v>
      </c>
      <c r="N14" s="7">
        <f t="shared" si="1"/>
        <v>0.90571605022987722</v>
      </c>
      <c r="O14" s="7">
        <f t="shared" si="1"/>
        <v>0.89956065413717357</v>
      </c>
      <c r="P14" s="7">
        <f t="shared" si="1"/>
        <v>0.90035003281557646</v>
      </c>
      <c r="Q14" s="7" t="e">
        <f t="shared" si="1"/>
        <v>#DIV/0!</v>
      </c>
      <c r="R14" s="7" t="e">
        <f t="shared" si="1"/>
        <v>#DIV/0!</v>
      </c>
      <c r="S14" s="7" t="e">
        <f t="shared" si="1"/>
        <v>#DIV/0!</v>
      </c>
      <c r="T14" s="7" t="e">
        <f t="shared" si="1"/>
        <v>#DIV/0!</v>
      </c>
      <c r="U14" s="7" t="e">
        <f t="shared" si="1"/>
        <v>#DIV/0!</v>
      </c>
      <c r="V14" s="7" t="e">
        <f t="shared" si="1"/>
        <v>#DIV/0!</v>
      </c>
      <c r="W14" s="7" t="e">
        <f t="shared" si="1"/>
        <v>#DIV/0!</v>
      </c>
      <c r="X14" s="7" t="e">
        <f t="shared" si="1"/>
        <v>#DIV/0!</v>
      </c>
    </row>
    <row r="15" spans="1:24" s="13" customFormat="1" x14ac:dyDescent="0.35">
      <c r="B15" s="13" t="s">
        <v>36</v>
      </c>
    </row>
    <row r="16" spans="1:24" s="5" customFormat="1" x14ac:dyDescent="0.35">
      <c r="B16" s="5" t="s">
        <v>43</v>
      </c>
      <c r="K16" s="5">
        <v>622.1</v>
      </c>
      <c r="L16" s="5">
        <v>648</v>
      </c>
      <c r="M16" s="5">
        <v>507</v>
      </c>
      <c r="N16" s="5">
        <v>555</v>
      </c>
      <c r="O16" s="5">
        <v>532</v>
      </c>
      <c r="P16" s="5">
        <v>460</v>
      </c>
    </row>
    <row r="17" spans="2:24" s="6" customFormat="1" x14ac:dyDescent="0.35">
      <c r="B17" s="6" t="s">
        <v>44</v>
      </c>
      <c r="L17" s="6">
        <v>40</v>
      </c>
      <c r="M17" s="6">
        <v>36</v>
      </c>
      <c r="N17" s="6">
        <v>41</v>
      </c>
      <c r="O17" s="6">
        <v>35</v>
      </c>
      <c r="P17" s="6">
        <v>29</v>
      </c>
    </row>
    <row r="18" spans="2:24" s="5" customFormat="1" x14ac:dyDescent="0.35">
      <c r="B18" s="5" t="s">
        <v>45</v>
      </c>
      <c r="F18" s="5">
        <f t="shared" ref="F18" si="2">F16-F17</f>
        <v>0</v>
      </c>
      <c r="G18" s="5">
        <f t="shared" ref="G18" si="3">G16-G17</f>
        <v>0</v>
      </c>
      <c r="H18" s="5">
        <f t="shared" ref="H18" si="4">H16-H17</f>
        <v>0</v>
      </c>
      <c r="I18" s="5">
        <f t="shared" ref="I18" si="5">I16-I17</f>
        <v>0</v>
      </c>
      <c r="J18" s="5">
        <f t="shared" ref="J18" si="6">J16-J17</f>
        <v>0</v>
      </c>
      <c r="K18" s="5">
        <f t="shared" ref="K18" si="7">K16-K17</f>
        <v>622.1</v>
      </c>
      <c r="L18" s="5">
        <f t="shared" ref="L18" si="8">L16-L17</f>
        <v>608</v>
      </c>
      <c r="M18" s="5">
        <f t="shared" ref="M18" si="9">M16-M17</f>
        <v>471</v>
      </c>
      <c r="N18" s="5">
        <f t="shared" ref="N18" si="10">N16-N17</f>
        <v>514</v>
      </c>
      <c r="O18" s="5">
        <f t="shared" ref="O18" si="11">O16-O17</f>
        <v>497</v>
      </c>
      <c r="P18" s="5">
        <f t="shared" ref="P18" si="12">P16-P17</f>
        <v>431</v>
      </c>
      <c r="Q18" s="5">
        <f t="shared" ref="Q18" si="13">Q16-Q17</f>
        <v>0</v>
      </c>
      <c r="R18" s="5">
        <f t="shared" ref="R18" si="14">R16-R17</f>
        <v>0</v>
      </c>
      <c r="S18" s="5">
        <f t="shared" ref="S18" si="15">S16-S17</f>
        <v>0</v>
      </c>
      <c r="T18" s="5">
        <f t="shared" ref="T18" si="16">T16-T17</f>
        <v>0</v>
      </c>
      <c r="U18" s="5">
        <f t="shared" ref="U18" si="17">U16-U17</f>
        <v>0</v>
      </c>
      <c r="V18" s="5">
        <f t="shared" ref="V18" si="18">V16-V17</f>
        <v>0</v>
      </c>
      <c r="W18" s="5">
        <f t="shared" ref="W18" si="19">W16-W17</f>
        <v>0</v>
      </c>
      <c r="X18" s="5">
        <f t="shared" ref="X18" si="20">X16-X17</f>
        <v>0</v>
      </c>
    </row>
    <row r="19" spans="2:24" s="5" customFormat="1" x14ac:dyDescent="0.35">
      <c r="B19" s="5" t="s">
        <v>46</v>
      </c>
      <c r="F19" s="7" t="e">
        <f t="shared" ref="F19" si="21">F18/F16</f>
        <v>#DIV/0!</v>
      </c>
      <c r="G19" s="7" t="e">
        <f t="shared" ref="G19" si="22">G18/G16</f>
        <v>#DIV/0!</v>
      </c>
      <c r="H19" s="7" t="e">
        <f t="shared" ref="H19" si="23">H18/H16</f>
        <v>#DIV/0!</v>
      </c>
      <c r="I19" s="7" t="e">
        <f t="shared" ref="I19" si="24">I18/I16</f>
        <v>#DIV/0!</v>
      </c>
      <c r="J19" s="7" t="e">
        <f t="shared" ref="J19" si="25">J18/J16</f>
        <v>#DIV/0!</v>
      </c>
      <c r="K19" s="7">
        <f t="shared" ref="K19" si="26">K18/K16</f>
        <v>1</v>
      </c>
      <c r="L19" s="7">
        <f t="shared" ref="L19" si="27">L18/L16</f>
        <v>0.93827160493827155</v>
      </c>
      <c r="M19" s="7">
        <f t="shared" ref="M19" si="28">M18/M16</f>
        <v>0.92899408284023666</v>
      </c>
      <c r="N19" s="7">
        <f t="shared" ref="N19" si="29">N18/N16</f>
        <v>0.9261261261261261</v>
      </c>
      <c r="O19" s="7">
        <f t="shared" ref="O19" si="30">O18/O16</f>
        <v>0.93421052631578949</v>
      </c>
      <c r="P19" s="7">
        <f t="shared" ref="P19" si="31">P18/P16</f>
        <v>0.93695652173913047</v>
      </c>
      <c r="Q19" s="7" t="e">
        <f t="shared" ref="Q19" si="32">Q18/Q16</f>
        <v>#DIV/0!</v>
      </c>
      <c r="R19" s="7" t="e">
        <f t="shared" ref="R19" si="33">R18/R16</f>
        <v>#DIV/0!</v>
      </c>
      <c r="S19" s="7" t="e">
        <f t="shared" ref="S19" si="34">S18/S16</f>
        <v>#DIV/0!</v>
      </c>
      <c r="T19" s="7" t="e">
        <f t="shared" ref="T19" si="35">T18/T16</f>
        <v>#DIV/0!</v>
      </c>
      <c r="U19" s="7" t="e">
        <f t="shared" ref="U19" si="36">U18/U16</f>
        <v>#DIV/0!</v>
      </c>
      <c r="V19" s="7" t="e">
        <f t="shared" ref="V19" si="37">V18/V16</f>
        <v>#DIV/0!</v>
      </c>
      <c r="W19" s="7" t="e">
        <f t="shared" ref="W19" si="38">W18/W16</f>
        <v>#DIV/0!</v>
      </c>
      <c r="X19" s="7" t="e">
        <f t="shared" ref="X19" si="39">X18/X16</f>
        <v>#DIV/0!</v>
      </c>
    </row>
    <row r="20" spans="2:24" s="14" customFormat="1" x14ac:dyDescent="0.35">
      <c r="B20" s="14" t="s">
        <v>37</v>
      </c>
    </row>
    <row r="21" spans="2:24" s="15" customFormat="1" x14ac:dyDescent="0.35">
      <c r="B21" s="15" t="s">
        <v>43</v>
      </c>
      <c r="L21" s="15">
        <v>889</v>
      </c>
      <c r="M21" s="15">
        <v>735</v>
      </c>
      <c r="N21" s="15">
        <v>657</v>
      </c>
      <c r="O21" s="15">
        <v>686</v>
      </c>
      <c r="P21" s="15">
        <v>665</v>
      </c>
    </row>
    <row r="22" spans="2:24" s="6" customFormat="1" x14ac:dyDescent="0.35">
      <c r="B22" s="6" t="s">
        <v>44</v>
      </c>
      <c r="L22" s="6">
        <v>707</v>
      </c>
      <c r="M22" s="6">
        <v>578</v>
      </c>
      <c r="N22" s="6">
        <v>450</v>
      </c>
      <c r="O22" s="6">
        <v>484</v>
      </c>
      <c r="P22" s="6">
        <v>503</v>
      </c>
    </row>
    <row r="23" spans="2:24" s="15" customFormat="1" x14ac:dyDescent="0.35">
      <c r="B23" s="15" t="s">
        <v>45</v>
      </c>
      <c r="F23" s="5">
        <f t="shared" ref="F23" si="40">F21-F22</f>
        <v>0</v>
      </c>
      <c r="G23" s="5">
        <f t="shared" ref="G23" si="41">G21-G22</f>
        <v>0</v>
      </c>
      <c r="H23" s="5">
        <f t="shared" ref="H23" si="42">H21-H22</f>
        <v>0</v>
      </c>
      <c r="I23" s="5">
        <f t="shared" ref="I23" si="43">I21-I22</f>
        <v>0</v>
      </c>
      <c r="J23" s="5">
        <f t="shared" ref="J23" si="44">J21-J22</f>
        <v>0</v>
      </c>
      <c r="K23" s="5">
        <f t="shared" ref="K23" si="45">K21-K22</f>
        <v>0</v>
      </c>
      <c r="L23" s="5">
        <f t="shared" ref="L23" si="46">L21-L22</f>
        <v>182</v>
      </c>
      <c r="M23" s="5">
        <f t="shared" ref="M23" si="47">M21-M22</f>
        <v>157</v>
      </c>
      <c r="N23" s="5">
        <f t="shared" ref="N23" si="48">N21-N22</f>
        <v>207</v>
      </c>
      <c r="O23" s="5">
        <f t="shared" ref="O23" si="49">O21-O22</f>
        <v>202</v>
      </c>
      <c r="P23" s="5">
        <f t="shared" ref="P23" si="50">P21-P22</f>
        <v>162</v>
      </c>
      <c r="Q23" s="5">
        <f t="shared" ref="Q23" si="51">Q21-Q22</f>
        <v>0</v>
      </c>
      <c r="R23" s="5">
        <f t="shared" ref="R23" si="52">R21-R22</f>
        <v>0</v>
      </c>
      <c r="S23" s="5">
        <f t="shared" ref="S23" si="53">S21-S22</f>
        <v>0</v>
      </c>
      <c r="T23" s="5">
        <f t="shared" ref="T23" si="54">T21-T22</f>
        <v>0</v>
      </c>
      <c r="U23" s="5">
        <f t="shared" ref="U23" si="55">U21-U22</f>
        <v>0</v>
      </c>
      <c r="V23" s="5">
        <f t="shared" ref="V23" si="56">V21-V22</f>
        <v>0</v>
      </c>
      <c r="W23" s="5">
        <f t="shared" ref="W23" si="57">W21-W22</f>
        <v>0</v>
      </c>
      <c r="X23" s="5">
        <f t="shared" ref="X23" si="58">X21-X22</f>
        <v>0</v>
      </c>
    </row>
    <row r="24" spans="2:24" s="15" customFormat="1" x14ac:dyDescent="0.35">
      <c r="B24" s="15" t="s">
        <v>46</v>
      </c>
      <c r="F24" s="7" t="e">
        <f t="shared" ref="F24" si="59">F23/F21</f>
        <v>#DIV/0!</v>
      </c>
      <c r="G24" s="7" t="e">
        <f t="shared" ref="G24" si="60">G23/G21</f>
        <v>#DIV/0!</v>
      </c>
      <c r="H24" s="7" t="e">
        <f t="shared" ref="H24" si="61">H23/H21</f>
        <v>#DIV/0!</v>
      </c>
      <c r="I24" s="7" t="e">
        <f t="shared" ref="I24" si="62">I23/I21</f>
        <v>#DIV/0!</v>
      </c>
      <c r="J24" s="7" t="e">
        <f t="shared" ref="J24" si="63">J23/J21</f>
        <v>#DIV/0!</v>
      </c>
      <c r="K24" s="7" t="e">
        <f t="shared" ref="K24" si="64">K23/K21</f>
        <v>#DIV/0!</v>
      </c>
      <c r="L24" s="7">
        <f t="shared" ref="L24" si="65">L23/L21</f>
        <v>0.20472440944881889</v>
      </c>
      <c r="M24" s="7">
        <f t="shared" ref="M24" si="66">M23/M21</f>
        <v>0.21360544217687075</v>
      </c>
      <c r="N24" s="7">
        <f t="shared" ref="N24" si="67">N23/N21</f>
        <v>0.31506849315068491</v>
      </c>
      <c r="O24" s="7">
        <f t="shared" ref="O24" si="68">O23/O21</f>
        <v>0.29446064139941691</v>
      </c>
      <c r="P24" s="7">
        <f t="shared" ref="P24" si="69">P23/P21</f>
        <v>0.24360902255639097</v>
      </c>
      <c r="Q24" s="7" t="e">
        <f t="shared" ref="Q24" si="70">Q23/Q21</f>
        <v>#DIV/0!</v>
      </c>
      <c r="R24" s="7" t="e">
        <f t="shared" ref="R24" si="71">R23/R21</f>
        <v>#DIV/0!</v>
      </c>
      <c r="S24" s="7" t="e">
        <f t="shared" ref="S24" si="72">S23/S21</f>
        <v>#DIV/0!</v>
      </c>
      <c r="T24" s="7" t="e">
        <f t="shared" ref="T24" si="73">T23/T21</f>
        <v>#DIV/0!</v>
      </c>
      <c r="U24" s="7" t="e">
        <f t="shared" ref="U24" si="74">U23/U21</f>
        <v>#DIV/0!</v>
      </c>
      <c r="V24" s="7" t="e">
        <f t="shared" ref="V24" si="75">V23/V21</f>
        <v>#DIV/0!</v>
      </c>
      <c r="W24" s="7" t="e">
        <f t="shared" ref="W24" si="76">W23/W21</f>
        <v>#DIV/0!</v>
      </c>
      <c r="X24" s="7" t="e">
        <f t="shared" ref="X24" si="77">X23/X21</f>
        <v>#DIV/0!</v>
      </c>
    </row>
    <row r="25" spans="2:24" s="16" customFormat="1" x14ac:dyDescent="0.35">
      <c r="B25" s="16" t="s">
        <v>47</v>
      </c>
    </row>
    <row r="26" spans="2:24" s="22" customFormat="1" x14ac:dyDescent="0.35">
      <c r="B26" s="22" t="s">
        <v>38</v>
      </c>
      <c r="F26" s="22">
        <f>F11+F16+F21</f>
        <v>0</v>
      </c>
      <c r="G26" s="22">
        <f t="shared" ref="G26:X26" si="78">G11+G16+G21</f>
        <v>0</v>
      </c>
      <c r="H26" s="22">
        <f t="shared" si="78"/>
        <v>0</v>
      </c>
      <c r="I26" s="22">
        <f t="shared" si="78"/>
        <v>0</v>
      </c>
      <c r="J26" s="22">
        <f t="shared" si="78"/>
        <v>0</v>
      </c>
      <c r="K26" s="22">
        <f t="shared" si="78"/>
        <v>8544.2999999999993</v>
      </c>
      <c r="L26" s="22">
        <f t="shared" si="78"/>
        <v>11171</v>
      </c>
      <c r="M26" s="22">
        <f t="shared" si="78"/>
        <v>12868</v>
      </c>
      <c r="N26" s="22">
        <f t="shared" si="78"/>
        <v>15785</v>
      </c>
      <c r="O26" s="22">
        <f t="shared" si="78"/>
        <v>17606</v>
      </c>
      <c r="P26" s="22">
        <f t="shared" si="78"/>
        <v>19409</v>
      </c>
      <c r="Q26" s="22">
        <f t="shared" si="78"/>
        <v>0</v>
      </c>
      <c r="R26" s="22">
        <f t="shared" si="78"/>
        <v>0</v>
      </c>
      <c r="S26" s="22">
        <f t="shared" si="78"/>
        <v>0</v>
      </c>
      <c r="T26" s="22">
        <f t="shared" si="78"/>
        <v>0</v>
      </c>
      <c r="U26" s="22">
        <f t="shared" si="78"/>
        <v>0</v>
      </c>
      <c r="V26" s="22">
        <f t="shared" si="78"/>
        <v>0</v>
      </c>
      <c r="W26" s="22">
        <f t="shared" si="78"/>
        <v>0</v>
      </c>
      <c r="X26" s="22">
        <f t="shared" si="78"/>
        <v>0</v>
      </c>
    </row>
    <row r="27" spans="2:24" s="6" customFormat="1" x14ac:dyDescent="0.35">
      <c r="B27" s="6" t="s">
        <v>48</v>
      </c>
      <c r="F27" s="6">
        <f>F12+F17+F22</f>
        <v>0</v>
      </c>
      <c r="G27" s="6">
        <f t="shared" ref="G27:X27" si="79">G12+G17+G22</f>
        <v>0</v>
      </c>
      <c r="H27" s="6">
        <f t="shared" si="79"/>
        <v>0</v>
      </c>
      <c r="I27" s="6">
        <f t="shared" si="79"/>
        <v>0</v>
      </c>
      <c r="J27" s="6">
        <f t="shared" si="79"/>
        <v>0</v>
      </c>
      <c r="K27" s="6">
        <f t="shared" si="79"/>
        <v>0</v>
      </c>
      <c r="L27" s="6">
        <f t="shared" si="79"/>
        <v>1673</v>
      </c>
      <c r="M27" s="6">
        <f t="shared" si="79"/>
        <v>1722</v>
      </c>
      <c r="N27" s="6">
        <f t="shared" si="79"/>
        <v>1865</v>
      </c>
      <c r="O27" s="6">
        <f t="shared" si="79"/>
        <v>2165</v>
      </c>
      <c r="P27" s="6">
        <f t="shared" si="79"/>
        <v>2354</v>
      </c>
      <c r="Q27" s="6">
        <f t="shared" si="79"/>
        <v>0</v>
      </c>
      <c r="R27" s="6">
        <f t="shared" si="79"/>
        <v>0</v>
      </c>
      <c r="S27" s="6">
        <f t="shared" si="79"/>
        <v>0</v>
      </c>
      <c r="T27" s="6">
        <f t="shared" si="79"/>
        <v>0</v>
      </c>
      <c r="U27" s="6">
        <f t="shared" si="79"/>
        <v>0</v>
      </c>
      <c r="V27" s="6">
        <f t="shared" si="79"/>
        <v>0</v>
      </c>
      <c r="W27" s="6">
        <f t="shared" si="79"/>
        <v>0</v>
      </c>
      <c r="X27" s="6">
        <f t="shared" si="79"/>
        <v>0</v>
      </c>
    </row>
    <row r="28" spans="2:24" s="22" customFormat="1" x14ac:dyDescent="0.35">
      <c r="B28" s="22" t="s">
        <v>49</v>
      </c>
      <c r="F28" s="22">
        <f>F26-F27</f>
        <v>0</v>
      </c>
      <c r="G28" s="22">
        <f t="shared" ref="G28:X28" si="80">G26-G27</f>
        <v>0</v>
      </c>
      <c r="H28" s="22">
        <f t="shared" si="80"/>
        <v>0</v>
      </c>
      <c r="I28" s="22">
        <f t="shared" si="80"/>
        <v>0</v>
      </c>
      <c r="J28" s="22">
        <f t="shared" si="80"/>
        <v>0</v>
      </c>
      <c r="K28" s="22">
        <f t="shared" si="80"/>
        <v>8544.2999999999993</v>
      </c>
      <c r="L28" s="22">
        <f t="shared" si="80"/>
        <v>9498</v>
      </c>
      <c r="M28" s="22">
        <f t="shared" si="80"/>
        <v>11146</v>
      </c>
      <c r="N28" s="22">
        <f t="shared" si="80"/>
        <v>13920</v>
      </c>
      <c r="O28" s="22">
        <f t="shared" si="80"/>
        <v>15441</v>
      </c>
      <c r="P28" s="22">
        <f t="shared" si="80"/>
        <v>17055</v>
      </c>
      <c r="Q28" s="22">
        <f t="shared" si="80"/>
        <v>0</v>
      </c>
      <c r="R28" s="22">
        <f t="shared" si="80"/>
        <v>0</v>
      </c>
      <c r="S28" s="22">
        <f t="shared" si="80"/>
        <v>0</v>
      </c>
      <c r="T28" s="22">
        <f t="shared" si="80"/>
        <v>0</v>
      </c>
      <c r="U28" s="22">
        <f t="shared" si="80"/>
        <v>0</v>
      </c>
      <c r="V28" s="22">
        <f t="shared" si="80"/>
        <v>0</v>
      </c>
      <c r="W28" s="22">
        <f t="shared" si="80"/>
        <v>0</v>
      </c>
      <c r="X28" s="22">
        <f t="shared" si="80"/>
        <v>0</v>
      </c>
    </row>
    <row r="29" spans="2:24" s="7" customFormat="1" x14ac:dyDescent="0.35">
      <c r="B29" s="7" t="s">
        <v>50</v>
      </c>
      <c r="F29" s="7" t="e">
        <f>F28/F26</f>
        <v>#DIV/0!</v>
      </c>
      <c r="G29" s="7" t="e">
        <f t="shared" ref="G29:X29" si="81">G28/G26</f>
        <v>#DIV/0!</v>
      </c>
      <c r="H29" s="7" t="e">
        <f t="shared" si="81"/>
        <v>#DIV/0!</v>
      </c>
      <c r="I29" s="7" t="e">
        <f t="shared" si="81"/>
        <v>#DIV/0!</v>
      </c>
      <c r="J29" s="7" t="e">
        <f t="shared" si="81"/>
        <v>#DIV/0!</v>
      </c>
      <c r="K29" s="7">
        <f t="shared" si="81"/>
        <v>1</v>
      </c>
      <c r="L29" s="7">
        <f t="shared" si="81"/>
        <v>0.85023722137677915</v>
      </c>
      <c r="M29" s="7">
        <f t="shared" si="81"/>
        <v>0.86617967050046629</v>
      </c>
      <c r="N29" s="7">
        <f t="shared" si="81"/>
        <v>0.88184985745961353</v>
      </c>
      <c r="O29" s="7">
        <f t="shared" si="81"/>
        <v>0.87703055776439853</v>
      </c>
      <c r="P29" s="7">
        <f t="shared" si="81"/>
        <v>0.87871605955999799</v>
      </c>
      <c r="Q29" s="7" t="e">
        <f t="shared" si="81"/>
        <v>#DIV/0!</v>
      </c>
      <c r="R29" s="7" t="e">
        <f t="shared" si="81"/>
        <v>#DIV/0!</v>
      </c>
      <c r="S29" s="7" t="e">
        <f t="shared" si="81"/>
        <v>#DIV/0!</v>
      </c>
      <c r="T29" s="7" t="e">
        <f t="shared" si="81"/>
        <v>#DIV/0!</v>
      </c>
      <c r="U29" s="7" t="e">
        <f t="shared" si="81"/>
        <v>#DIV/0!</v>
      </c>
      <c r="V29" s="7" t="e">
        <f t="shared" si="81"/>
        <v>#DIV/0!</v>
      </c>
      <c r="W29" s="7" t="e">
        <f t="shared" si="81"/>
        <v>#DIV/0!</v>
      </c>
      <c r="X29" s="7" t="e">
        <f t="shared" si="81"/>
        <v>#DIV/0!</v>
      </c>
    </row>
    <row r="30" spans="2:24" s="3" customFormat="1" x14ac:dyDescent="0.35">
      <c r="B30" s="3" t="s">
        <v>33</v>
      </c>
    </row>
    <row r="31" spans="2:24" s="7" customFormat="1" x14ac:dyDescent="0.35">
      <c r="B31" s="7" t="s">
        <v>35</v>
      </c>
      <c r="F31" s="7" t="e">
        <f>F11/F$26</f>
        <v>#DIV/0!</v>
      </c>
      <c r="G31" s="7" t="e">
        <f t="shared" ref="G31:X31" si="82">G11/G$26</f>
        <v>#DIV/0!</v>
      </c>
      <c r="H31" s="7" t="e">
        <f t="shared" si="82"/>
        <v>#DIV/0!</v>
      </c>
      <c r="I31" s="7" t="e">
        <f t="shared" si="82"/>
        <v>#DIV/0!</v>
      </c>
      <c r="J31" s="7" t="e">
        <f t="shared" si="82"/>
        <v>#DIV/0!</v>
      </c>
      <c r="K31" s="7">
        <f t="shared" si="82"/>
        <v>0.9271912268998046</v>
      </c>
      <c r="L31" s="7">
        <f t="shared" si="82"/>
        <v>0.86241160146808704</v>
      </c>
      <c r="M31" s="7">
        <f t="shared" si="82"/>
        <v>0.90348150450730491</v>
      </c>
      <c r="N31" s="7">
        <f t="shared" si="82"/>
        <v>0.92321824516946471</v>
      </c>
      <c r="O31" s="7">
        <f t="shared" si="82"/>
        <v>0.93081903896398954</v>
      </c>
      <c r="P31" s="7">
        <f t="shared" si="82"/>
        <v>0.9420371992374672</v>
      </c>
      <c r="Q31" s="7" t="e">
        <f t="shared" si="82"/>
        <v>#DIV/0!</v>
      </c>
      <c r="R31" s="7" t="e">
        <f t="shared" si="82"/>
        <v>#DIV/0!</v>
      </c>
      <c r="S31" s="7" t="e">
        <f t="shared" si="82"/>
        <v>#DIV/0!</v>
      </c>
      <c r="T31" s="7" t="e">
        <f t="shared" si="82"/>
        <v>#DIV/0!</v>
      </c>
      <c r="U31" s="7" t="e">
        <f t="shared" si="82"/>
        <v>#DIV/0!</v>
      </c>
      <c r="V31" s="7" t="e">
        <f t="shared" si="82"/>
        <v>#DIV/0!</v>
      </c>
      <c r="W31" s="7" t="e">
        <f t="shared" si="82"/>
        <v>#DIV/0!</v>
      </c>
      <c r="X31" s="7" t="e">
        <f t="shared" si="82"/>
        <v>#DIV/0!</v>
      </c>
    </row>
    <row r="32" spans="2:24" s="7" customFormat="1" x14ac:dyDescent="0.35">
      <c r="B32" s="7" t="s">
        <v>36</v>
      </c>
      <c r="F32" s="7" t="e">
        <f>F16/F$26</f>
        <v>#DIV/0!</v>
      </c>
      <c r="G32" s="7" t="e">
        <f t="shared" ref="G32:X32" si="83">G16/G$26</f>
        <v>#DIV/0!</v>
      </c>
      <c r="H32" s="7" t="e">
        <f t="shared" si="83"/>
        <v>#DIV/0!</v>
      </c>
      <c r="I32" s="7" t="e">
        <f t="shared" si="83"/>
        <v>#DIV/0!</v>
      </c>
      <c r="J32" s="7" t="e">
        <f t="shared" si="83"/>
        <v>#DIV/0!</v>
      </c>
      <c r="K32" s="7">
        <f t="shared" si="83"/>
        <v>7.2808773100195456E-2</v>
      </c>
      <c r="L32" s="7">
        <f t="shared" si="83"/>
        <v>5.8007340435055052E-2</v>
      </c>
      <c r="M32" s="7">
        <f t="shared" si="83"/>
        <v>3.9400062169723346E-2</v>
      </c>
      <c r="N32" s="7">
        <f t="shared" si="83"/>
        <v>3.5159961989230284E-2</v>
      </c>
      <c r="O32" s="7">
        <f t="shared" si="83"/>
        <v>3.021697148699307E-2</v>
      </c>
      <c r="P32" s="7">
        <f t="shared" si="83"/>
        <v>2.3700345200680095E-2</v>
      </c>
      <c r="Q32" s="7" t="e">
        <f t="shared" si="83"/>
        <v>#DIV/0!</v>
      </c>
      <c r="R32" s="7" t="e">
        <f t="shared" si="83"/>
        <v>#DIV/0!</v>
      </c>
      <c r="S32" s="7" t="e">
        <f t="shared" si="83"/>
        <v>#DIV/0!</v>
      </c>
      <c r="T32" s="7" t="e">
        <f t="shared" si="83"/>
        <v>#DIV/0!</v>
      </c>
      <c r="U32" s="7" t="e">
        <f t="shared" si="83"/>
        <v>#DIV/0!</v>
      </c>
      <c r="V32" s="7" t="e">
        <f t="shared" si="83"/>
        <v>#DIV/0!</v>
      </c>
      <c r="W32" s="7" t="e">
        <f t="shared" si="83"/>
        <v>#DIV/0!</v>
      </c>
      <c r="X32" s="7" t="e">
        <f t="shared" si="83"/>
        <v>#DIV/0!</v>
      </c>
    </row>
    <row r="33" spans="1:24" s="8" customFormat="1" x14ac:dyDescent="0.35">
      <c r="B33" s="8" t="s">
        <v>37</v>
      </c>
      <c r="F33" s="8" t="e">
        <f>F21/F$26</f>
        <v>#DIV/0!</v>
      </c>
      <c r="G33" s="8" t="e">
        <f t="shared" ref="G33:X33" si="84">G21/G$26</f>
        <v>#DIV/0!</v>
      </c>
      <c r="H33" s="8" t="e">
        <f t="shared" si="84"/>
        <v>#DIV/0!</v>
      </c>
      <c r="I33" s="8" t="e">
        <f t="shared" si="84"/>
        <v>#DIV/0!</v>
      </c>
      <c r="J33" s="8" t="e">
        <f t="shared" si="84"/>
        <v>#DIV/0!</v>
      </c>
      <c r="K33" s="8">
        <f t="shared" si="84"/>
        <v>0</v>
      </c>
      <c r="L33" s="8">
        <f t="shared" si="84"/>
        <v>7.9581058096857935E-2</v>
      </c>
      <c r="M33" s="8">
        <f t="shared" si="84"/>
        <v>5.7118433322971715E-2</v>
      </c>
      <c r="N33" s="8">
        <f t="shared" si="84"/>
        <v>4.1621792841305037E-2</v>
      </c>
      <c r="O33" s="8">
        <f t="shared" si="84"/>
        <v>3.8963989549017378E-2</v>
      </c>
      <c r="P33" s="8">
        <f t="shared" si="84"/>
        <v>3.4262455561852749E-2</v>
      </c>
      <c r="Q33" s="8" t="e">
        <f t="shared" si="84"/>
        <v>#DIV/0!</v>
      </c>
      <c r="R33" s="8" t="e">
        <f t="shared" si="84"/>
        <v>#DIV/0!</v>
      </c>
      <c r="S33" s="8" t="e">
        <f t="shared" si="84"/>
        <v>#DIV/0!</v>
      </c>
      <c r="T33" s="8" t="e">
        <f t="shared" si="84"/>
        <v>#DIV/0!</v>
      </c>
      <c r="U33" s="8" t="e">
        <f t="shared" si="84"/>
        <v>#DIV/0!</v>
      </c>
      <c r="V33" s="8" t="e">
        <f t="shared" si="84"/>
        <v>#DIV/0!</v>
      </c>
      <c r="W33" s="8" t="e">
        <f t="shared" si="84"/>
        <v>#DIV/0!</v>
      </c>
      <c r="X33" s="8" t="e">
        <f t="shared" si="84"/>
        <v>#DIV/0!</v>
      </c>
    </row>
    <row r="34" spans="1:24" s="7" customFormat="1" x14ac:dyDescent="0.35">
      <c r="B34" s="7" t="s">
        <v>34</v>
      </c>
      <c r="F34" s="7" t="e">
        <f>SUM(F31:F33)</f>
        <v>#DIV/0!</v>
      </c>
      <c r="G34" s="7" t="e">
        <f t="shared" ref="G34:X34" si="85">SUM(G31:G33)</f>
        <v>#DIV/0!</v>
      </c>
      <c r="H34" s="7" t="e">
        <f t="shared" si="85"/>
        <v>#DIV/0!</v>
      </c>
      <c r="I34" s="7" t="e">
        <f t="shared" si="85"/>
        <v>#DIV/0!</v>
      </c>
      <c r="J34" s="7" t="e">
        <f t="shared" si="85"/>
        <v>#DIV/0!</v>
      </c>
      <c r="K34" s="7">
        <f t="shared" si="85"/>
        <v>1</v>
      </c>
      <c r="L34" s="7">
        <f t="shared" si="85"/>
        <v>1</v>
      </c>
      <c r="M34" s="7">
        <f t="shared" si="85"/>
        <v>1</v>
      </c>
      <c r="N34" s="7">
        <f t="shared" si="85"/>
        <v>1</v>
      </c>
      <c r="O34" s="7">
        <f t="shared" si="85"/>
        <v>1</v>
      </c>
      <c r="P34" s="7">
        <f t="shared" si="85"/>
        <v>1</v>
      </c>
      <c r="Q34" s="7" t="e">
        <f t="shared" si="85"/>
        <v>#DIV/0!</v>
      </c>
      <c r="R34" s="7" t="e">
        <f t="shared" si="85"/>
        <v>#DIV/0!</v>
      </c>
      <c r="S34" s="7" t="e">
        <f t="shared" si="85"/>
        <v>#DIV/0!</v>
      </c>
      <c r="T34" s="7" t="e">
        <f t="shared" si="85"/>
        <v>#DIV/0!</v>
      </c>
      <c r="U34" s="7" t="e">
        <f t="shared" si="85"/>
        <v>#DIV/0!</v>
      </c>
      <c r="V34" s="7" t="e">
        <f t="shared" si="85"/>
        <v>#DIV/0!</v>
      </c>
      <c r="W34" s="7" t="e">
        <f t="shared" si="85"/>
        <v>#DIV/0!</v>
      </c>
      <c r="X34" s="7" t="e">
        <f t="shared" si="85"/>
        <v>#DIV/0!</v>
      </c>
    </row>
    <row r="35" spans="1:24" s="1" customFormat="1" x14ac:dyDescent="0.35">
      <c r="A35" s="1" t="s">
        <v>24</v>
      </c>
      <c r="B35" s="1" t="s">
        <v>28</v>
      </c>
    </row>
    <row r="36" spans="1:24" s="5" customFormat="1" x14ac:dyDescent="0.35">
      <c r="B36" s="5" t="s">
        <v>29</v>
      </c>
      <c r="L36" s="5">
        <v>7707</v>
      </c>
      <c r="M36" s="5">
        <v>9233</v>
      </c>
      <c r="N36" s="5">
        <v>11520</v>
      </c>
      <c r="O36" s="5">
        <v>12842</v>
      </c>
      <c r="P36" s="5">
        <v>14216</v>
      </c>
    </row>
    <row r="37" spans="1:24" s="5" customFormat="1" x14ac:dyDescent="0.35">
      <c r="B37" s="5" t="s">
        <v>30</v>
      </c>
      <c r="L37" s="5">
        <v>2795</v>
      </c>
      <c r="M37" s="5">
        <v>3125</v>
      </c>
      <c r="N37" s="5">
        <v>3867</v>
      </c>
      <c r="O37" s="5">
        <v>4422</v>
      </c>
      <c r="P37" s="5">
        <v>4893</v>
      </c>
    </row>
    <row r="38" spans="1:24" s="6" customFormat="1" x14ac:dyDescent="0.35">
      <c r="B38" s="6" t="s">
        <v>31</v>
      </c>
      <c r="L38" s="6">
        <v>669</v>
      </c>
      <c r="M38" s="6">
        <v>510</v>
      </c>
      <c r="N38" s="6">
        <v>398</v>
      </c>
      <c r="O38" s="6">
        <v>342</v>
      </c>
      <c r="P38" s="6">
        <v>300</v>
      </c>
    </row>
    <row r="39" spans="1:24" s="5" customFormat="1" x14ac:dyDescent="0.35">
      <c r="B39" s="5" t="s">
        <v>32</v>
      </c>
      <c r="F39" s="5">
        <f>SUM(F36:F38)</f>
        <v>0</v>
      </c>
      <c r="G39" s="5">
        <f t="shared" ref="G39:X39" si="86">SUM(G36:G38)</f>
        <v>0</v>
      </c>
      <c r="H39" s="5">
        <f t="shared" si="86"/>
        <v>0</v>
      </c>
      <c r="I39" s="5">
        <f t="shared" si="86"/>
        <v>0</v>
      </c>
      <c r="J39" s="5">
        <f t="shared" si="86"/>
        <v>0</v>
      </c>
      <c r="K39" s="5">
        <f t="shared" si="86"/>
        <v>0</v>
      </c>
      <c r="L39" s="5">
        <f t="shared" si="86"/>
        <v>11171</v>
      </c>
      <c r="M39" s="5">
        <f t="shared" si="86"/>
        <v>12868</v>
      </c>
      <c r="N39" s="5">
        <f t="shared" si="86"/>
        <v>15785</v>
      </c>
      <c r="O39" s="5">
        <f t="shared" si="86"/>
        <v>17606</v>
      </c>
      <c r="P39" s="5">
        <f t="shared" si="86"/>
        <v>19409</v>
      </c>
      <c r="Q39" s="5">
        <f t="shared" si="86"/>
        <v>0</v>
      </c>
      <c r="R39" s="5">
        <f t="shared" si="86"/>
        <v>0</v>
      </c>
      <c r="S39" s="5">
        <f t="shared" si="86"/>
        <v>0</v>
      </c>
      <c r="T39" s="5">
        <f t="shared" si="86"/>
        <v>0</v>
      </c>
      <c r="U39" s="5">
        <f t="shared" si="86"/>
        <v>0</v>
      </c>
      <c r="V39" s="5">
        <f t="shared" si="86"/>
        <v>0</v>
      </c>
      <c r="W39" s="5">
        <f t="shared" si="86"/>
        <v>0</v>
      </c>
      <c r="X39" s="5">
        <f t="shared" si="86"/>
        <v>0</v>
      </c>
    </row>
    <row r="40" spans="1:24" s="3" customFormat="1" x14ac:dyDescent="0.35">
      <c r="B40" s="3" t="s">
        <v>33</v>
      </c>
    </row>
    <row r="41" spans="1:24" s="7" customFormat="1" x14ac:dyDescent="0.35">
      <c r="B41" s="7" t="s">
        <v>29</v>
      </c>
      <c r="F41" s="7" t="e">
        <f>F36/F$39</f>
        <v>#DIV/0!</v>
      </c>
      <c r="G41" s="7" t="e">
        <f t="shared" ref="G41:X41" si="87">G36/G$39</f>
        <v>#DIV/0!</v>
      </c>
      <c r="H41" s="7" t="e">
        <f t="shared" si="87"/>
        <v>#DIV/0!</v>
      </c>
      <c r="I41" s="7" t="e">
        <f t="shared" si="87"/>
        <v>#DIV/0!</v>
      </c>
      <c r="J41" s="7" t="e">
        <f t="shared" si="87"/>
        <v>#DIV/0!</v>
      </c>
      <c r="K41" s="7" t="e">
        <f t="shared" si="87"/>
        <v>#DIV/0!</v>
      </c>
      <c r="L41" s="7">
        <f t="shared" si="87"/>
        <v>0.6899113776743353</v>
      </c>
      <c r="M41" s="7">
        <f t="shared" si="87"/>
        <v>0.71751631955237805</v>
      </c>
      <c r="N41" s="7">
        <f t="shared" si="87"/>
        <v>0.72980677858726639</v>
      </c>
      <c r="O41" s="7">
        <f t="shared" si="87"/>
        <v>0.7294104282630921</v>
      </c>
      <c r="P41" s="7">
        <f t="shared" si="87"/>
        <v>0.73244371168014843</v>
      </c>
      <c r="Q41" s="7" t="e">
        <f t="shared" si="87"/>
        <v>#DIV/0!</v>
      </c>
      <c r="R41" s="7" t="e">
        <f t="shared" si="87"/>
        <v>#DIV/0!</v>
      </c>
      <c r="S41" s="7" t="e">
        <f t="shared" si="87"/>
        <v>#DIV/0!</v>
      </c>
      <c r="T41" s="7" t="e">
        <f t="shared" si="87"/>
        <v>#DIV/0!</v>
      </c>
      <c r="U41" s="7" t="e">
        <f t="shared" si="87"/>
        <v>#DIV/0!</v>
      </c>
      <c r="V41" s="7" t="e">
        <f t="shared" si="87"/>
        <v>#DIV/0!</v>
      </c>
      <c r="W41" s="7" t="e">
        <f t="shared" si="87"/>
        <v>#DIV/0!</v>
      </c>
      <c r="X41" s="7" t="e">
        <f t="shared" si="87"/>
        <v>#DIV/0!</v>
      </c>
    </row>
    <row r="42" spans="1:24" s="7" customFormat="1" x14ac:dyDescent="0.35">
      <c r="B42" s="7" t="s">
        <v>30</v>
      </c>
      <c r="F42" s="7" t="e">
        <f>F37/F$39</f>
        <v>#DIV/0!</v>
      </c>
      <c r="G42" s="7" t="e">
        <f t="shared" ref="G42:X42" si="88">G37/G$39</f>
        <v>#DIV/0!</v>
      </c>
      <c r="H42" s="7" t="e">
        <f t="shared" si="88"/>
        <v>#DIV/0!</v>
      </c>
      <c r="I42" s="7" t="e">
        <f t="shared" si="88"/>
        <v>#DIV/0!</v>
      </c>
      <c r="J42" s="7" t="e">
        <f t="shared" si="88"/>
        <v>#DIV/0!</v>
      </c>
      <c r="K42" s="7" t="e">
        <f t="shared" si="88"/>
        <v>#DIV/0!</v>
      </c>
      <c r="L42" s="7">
        <f t="shared" si="88"/>
        <v>0.25020141437651061</v>
      </c>
      <c r="M42" s="7">
        <f t="shared" si="88"/>
        <v>0.24285048181535593</v>
      </c>
      <c r="N42" s="7">
        <f t="shared" si="88"/>
        <v>0.24497941083306937</v>
      </c>
      <c r="O42" s="7">
        <f t="shared" si="88"/>
        <v>0.25116437578098377</v>
      </c>
      <c r="P42" s="7">
        <f t="shared" si="88"/>
        <v>0.25209954144984287</v>
      </c>
      <c r="Q42" s="7" t="e">
        <f t="shared" si="88"/>
        <v>#DIV/0!</v>
      </c>
      <c r="R42" s="7" t="e">
        <f t="shared" si="88"/>
        <v>#DIV/0!</v>
      </c>
      <c r="S42" s="7" t="e">
        <f t="shared" si="88"/>
        <v>#DIV/0!</v>
      </c>
      <c r="T42" s="7" t="e">
        <f t="shared" si="88"/>
        <v>#DIV/0!</v>
      </c>
      <c r="U42" s="7" t="e">
        <f t="shared" si="88"/>
        <v>#DIV/0!</v>
      </c>
      <c r="V42" s="7" t="e">
        <f t="shared" si="88"/>
        <v>#DIV/0!</v>
      </c>
      <c r="W42" s="7" t="e">
        <f t="shared" si="88"/>
        <v>#DIV/0!</v>
      </c>
      <c r="X42" s="7" t="e">
        <f t="shared" si="88"/>
        <v>#DIV/0!</v>
      </c>
    </row>
    <row r="43" spans="1:24" s="8" customFormat="1" x14ac:dyDescent="0.35">
      <c r="B43" s="8" t="s">
        <v>31</v>
      </c>
      <c r="F43" s="8" t="e">
        <f>F38/F$39</f>
        <v>#DIV/0!</v>
      </c>
      <c r="G43" s="8" t="e">
        <f t="shared" ref="G43:X43" si="89">G38/G$39</f>
        <v>#DIV/0!</v>
      </c>
      <c r="H43" s="8" t="e">
        <f t="shared" si="89"/>
        <v>#DIV/0!</v>
      </c>
      <c r="I43" s="8" t="e">
        <f t="shared" si="89"/>
        <v>#DIV/0!</v>
      </c>
      <c r="J43" s="8" t="e">
        <f t="shared" si="89"/>
        <v>#DIV/0!</v>
      </c>
      <c r="K43" s="8" t="e">
        <f t="shared" si="89"/>
        <v>#DIV/0!</v>
      </c>
      <c r="L43" s="8">
        <f t="shared" si="89"/>
        <v>5.9887207949154059E-2</v>
      </c>
      <c r="M43" s="8">
        <f t="shared" si="89"/>
        <v>3.9633198632266088E-2</v>
      </c>
      <c r="N43" s="8">
        <f t="shared" si="89"/>
        <v>2.521381057966424E-2</v>
      </c>
      <c r="O43" s="8">
        <f t="shared" si="89"/>
        <v>1.9425195955924117E-2</v>
      </c>
      <c r="P43" s="8">
        <f t="shared" si="89"/>
        <v>1.5456746870008758E-2</v>
      </c>
      <c r="Q43" s="8" t="e">
        <f t="shared" si="89"/>
        <v>#DIV/0!</v>
      </c>
      <c r="R43" s="8" t="e">
        <f t="shared" si="89"/>
        <v>#DIV/0!</v>
      </c>
      <c r="S43" s="8" t="e">
        <f t="shared" si="89"/>
        <v>#DIV/0!</v>
      </c>
      <c r="T43" s="8" t="e">
        <f t="shared" si="89"/>
        <v>#DIV/0!</v>
      </c>
      <c r="U43" s="8" t="e">
        <f t="shared" si="89"/>
        <v>#DIV/0!</v>
      </c>
      <c r="V43" s="8" t="e">
        <f t="shared" si="89"/>
        <v>#DIV/0!</v>
      </c>
      <c r="W43" s="8" t="e">
        <f t="shared" si="89"/>
        <v>#DIV/0!</v>
      </c>
      <c r="X43" s="8" t="e">
        <f t="shared" si="89"/>
        <v>#DIV/0!</v>
      </c>
    </row>
    <row r="44" spans="1:24" s="7" customFormat="1" x14ac:dyDescent="0.35">
      <c r="B44" s="7" t="s">
        <v>34</v>
      </c>
      <c r="F44" s="7" t="e">
        <f>SUM(F41:F43)</f>
        <v>#DIV/0!</v>
      </c>
      <c r="G44" s="7" t="e">
        <f t="shared" ref="G44:X44" si="90">SUM(G41:G43)</f>
        <v>#DIV/0!</v>
      </c>
      <c r="H44" s="7" t="e">
        <f t="shared" si="90"/>
        <v>#DIV/0!</v>
      </c>
      <c r="I44" s="7" t="e">
        <f t="shared" si="90"/>
        <v>#DIV/0!</v>
      </c>
      <c r="J44" s="7" t="e">
        <f t="shared" si="90"/>
        <v>#DIV/0!</v>
      </c>
      <c r="K44" s="7" t="e">
        <f t="shared" si="90"/>
        <v>#DIV/0!</v>
      </c>
      <c r="L44" s="7">
        <f t="shared" si="90"/>
        <v>0.99999999999999989</v>
      </c>
      <c r="M44" s="7">
        <f t="shared" si="90"/>
        <v>1</v>
      </c>
      <c r="N44" s="7">
        <f t="shared" si="90"/>
        <v>1</v>
      </c>
      <c r="O44" s="7">
        <f t="shared" si="90"/>
        <v>0.99999999999999989</v>
      </c>
      <c r="P44" s="7">
        <f t="shared" si="90"/>
        <v>1.0000000000000002</v>
      </c>
      <c r="Q44" s="7" t="e">
        <f t="shared" si="90"/>
        <v>#DIV/0!</v>
      </c>
      <c r="R44" s="7" t="e">
        <f t="shared" si="90"/>
        <v>#DIV/0!</v>
      </c>
      <c r="S44" s="7" t="e">
        <f t="shared" si="90"/>
        <v>#DIV/0!</v>
      </c>
      <c r="T44" s="7" t="e">
        <f t="shared" si="90"/>
        <v>#DIV/0!</v>
      </c>
      <c r="U44" s="7" t="e">
        <f t="shared" si="90"/>
        <v>#DIV/0!</v>
      </c>
      <c r="V44" s="7" t="e">
        <f t="shared" si="90"/>
        <v>#DIV/0!</v>
      </c>
      <c r="W44" s="7" t="e">
        <f t="shared" si="90"/>
        <v>#DIV/0!</v>
      </c>
      <c r="X44" s="7" t="e">
        <f t="shared" si="90"/>
        <v>#DIV/0!</v>
      </c>
    </row>
    <row r="45" spans="1:24" s="9" customFormat="1" x14ac:dyDescent="0.35">
      <c r="B45" s="9" t="s">
        <v>39</v>
      </c>
    </row>
    <row r="46" spans="1:24" s="5" customFormat="1" x14ac:dyDescent="0.35">
      <c r="B46" s="5" t="s">
        <v>40</v>
      </c>
      <c r="L46" s="5">
        <v>6506</v>
      </c>
      <c r="M46" s="5">
        <v>7454</v>
      </c>
      <c r="N46" s="5">
        <v>8996</v>
      </c>
      <c r="O46" s="5">
        <v>10251</v>
      </c>
      <c r="P46" s="5">
        <v>11654</v>
      </c>
    </row>
    <row r="47" spans="1:24" s="5" customFormat="1" x14ac:dyDescent="0.35">
      <c r="B47" s="5" t="s">
        <v>41</v>
      </c>
      <c r="L47" s="5">
        <v>2975</v>
      </c>
      <c r="M47" s="5">
        <v>3400</v>
      </c>
      <c r="N47" s="5">
        <v>4252</v>
      </c>
      <c r="O47" s="5">
        <v>4593</v>
      </c>
      <c r="P47" s="5">
        <v>4881</v>
      </c>
    </row>
    <row r="48" spans="1:24" s="6" customFormat="1" x14ac:dyDescent="0.35">
      <c r="B48" s="6" t="s">
        <v>42</v>
      </c>
      <c r="L48" s="6">
        <v>1690</v>
      </c>
      <c r="M48" s="6">
        <v>2014</v>
      </c>
      <c r="N48" s="6">
        <v>2537</v>
      </c>
      <c r="O48" s="6">
        <v>2762</v>
      </c>
      <c r="P48" s="6">
        <v>2874</v>
      </c>
    </row>
    <row r="49" spans="1:24" s="5" customFormat="1" x14ac:dyDescent="0.35">
      <c r="B49" s="5" t="s">
        <v>38</v>
      </c>
      <c r="F49" s="5">
        <f>SUM(F46:F48)</f>
        <v>0</v>
      </c>
      <c r="G49" s="5">
        <f t="shared" ref="G49:X49" si="91">SUM(G46:G48)</f>
        <v>0</v>
      </c>
      <c r="H49" s="5">
        <f t="shared" si="91"/>
        <v>0</v>
      </c>
      <c r="I49" s="5">
        <f t="shared" si="91"/>
        <v>0</v>
      </c>
      <c r="J49" s="5">
        <f t="shared" si="91"/>
        <v>0</v>
      </c>
      <c r="K49" s="5">
        <f t="shared" si="91"/>
        <v>0</v>
      </c>
      <c r="L49" s="5">
        <f t="shared" si="91"/>
        <v>11171</v>
      </c>
      <c r="M49" s="5">
        <f t="shared" si="91"/>
        <v>12868</v>
      </c>
      <c r="N49" s="5">
        <f t="shared" si="91"/>
        <v>15785</v>
      </c>
      <c r="O49" s="5">
        <f t="shared" si="91"/>
        <v>17606</v>
      </c>
      <c r="P49" s="5">
        <f t="shared" si="91"/>
        <v>19409</v>
      </c>
      <c r="Q49" s="5">
        <f t="shared" si="91"/>
        <v>0</v>
      </c>
      <c r="R49" s="5">
        <f t="shared" si="91"/>
        <v>0</v>
      </c>
      <c r="S49" s="5">
        <f t="shared" si="91"/>
        <v>0</v>
      </c>
      <c r="T49" s="5">
        <f t="shared" si="91"/>
        <v>0</v>
      </c>
      <c r="U49" s="5">
        <f t="shared" si="91"/>
        <v>0</v>
      </c>
      <c r="V49" s="5">
        <f t="shared" si="91"/>
        <v>0</v>
      </c>
      <c r="W49" s="5">
        <f t="shared" si="91"/>
        <v>0</v>
      </c>
      <c r="X49" s="5">
        <f t="shared" si="91"/>
        <v>0</v>
      </c>
    </row>
    <row r="50" spans="1:24" s="10" customFormat="1" x14ac:dyDescent="0.35">
      <c r="B50" s="10" t="s">
        <v>33</v>
      </c>
    </row>
    <row r="51" spans="1:24" s="7" customFormat="1" x14ac:dyDescent="0.35">
      <c r="B51" s="7" t="s">
        <v>40</v>
      </c>
      <c r="F51" s="7" t="e">
        <f t="shared" ref="F51:U53" si="92">F46/F$39</f>
        <v>#DIV/0!</v>
      </c>
      <c r="G51" s="7" t="e">
        <f t="shared" si="92"/>
        <v>#DIV/0!</v>
      </c>
      <c r="H51" s="7" t="e">
        <f t="shared" si="92"/>
        <v>#DIV/0!</v>
      </c>
      <c r="I51" s="7" t="e">
        <f t="shared" si="92"/>
        <v>#DIV/0!</v>
      </c>
      <c r="J51" s="7" t="e">
        <f t="shared" si="92"/>
        <v>#DIV/0!</v>
      </c>
      <c r="K51" s="7" t="e">
        <f t="shared" si="92"/>
        <v>#DIV/0!</v>
      </c>
      <c r="L51" s="7">
        <f t="shared" si="92"/>
        <v>0.58240085936800645</v>
      </c>
      <c r="M51" s="7">
        <f t="shared" si="92"/>
        <v>0.57926639726453222</v>
      </c>
      <c r="N51" s="7">
        <f t="shared" si="92"/>
        <v>0.56990814063984796</v>
      </c>
      <c r="O51" s="7">
        <f t="shared" si="92"/>
        <v>0.58224468931046236</v>
      </c>
      <c r="P51" s="7">
        <f t="shared" si="92"/>
        <v>0.60044309341027358</v>
      </c>
      <c r="Q51" s="7" t="e">
        <f t="shared" si="92"/>
        <v>#DIV/0!</v>
      </c>
      <c r="R51" s="7" t="e">
        <f t="shared" si="92"/>
        <v>#DIV/0!</v>
      </c>
      <c r="S51" s="7" t="e">
        <f t="shared" si="92"/>
        <v>#DIV/0!</v>
      </c>
      <c r="T51" s="7" t="e">
        <f t="shared" si="92"/>
        <v>#DIV/0!</v>
      </c>
      <c r="U51" s="7" t="e">
        <f t="shared" si="92"/>
        <v>#DIV/0!</v>
      </c>
      <c r="V51" s="7" t="e">
        <f t="shared" ref="G51:X53" si="93">V46/V$39</f>
        <v>#DIV/0!</v>
      </c>
      <c r="W51" s="7" t="e">
        <f t="shared" si="93"/>
        <v>#DIV/0!</v>
      </c>
      <c r="X51" s="7" t="e">
        <f t="shared" si="93"/>
        <v>#DIV/0!</v>
      </c>
    </row>
    <row r="52" spans="1:24" s="7" customFormat="1" x14ac:dyDescent="0.35">
      <c r="B52" s="7" t="s">
        <v>41</v>
      </c>
      <c r="F52" s="7" t="e">
        <f t="shared" si="92"/>
        <v>#DIV/0!</v>
      </c>
      <c r="G52" s="7" t="e">
        <f t="shared" si="93"/>
        <v>#DIV/0!</v>
      </c>
      <c r="H52" s="7" t="e">
        <f t="shared" si="93"/>
        <v>#DIV/0!</v>
      </c>
      <c r="I52" s="7" t="e">
        <f t="shared" si="93"/>
        <v>#DIV/0!</v>
      </c>
      <c r="J52" s="7" t="e">
        <f t="shared" si="93"/>
        <v>#DIV/0!</v>
      </c>
      <c r="K52" s="7" t="e">
        <f t="shared" si="93"/>
        <v>#DIV/0!</v>
      </c>
      <c r="L52" s="7">
        <f t="shared" si="93"/>
        <v>0.26631456449735924</v>
      </c>
      <c r="M52" s="7">
        <f t="shared" si="93"/>
        <v>0.26422132421510724</v>
      </c>
      <c r="N52" s="7">
        <f t="shared" si="93"/>
        <v>0.26936965473550839</v>
      </c>
      <c r="O52" s="7">
        <f t="shared" si="93"/>
        <v>0.26087697375894581</v>
      </c>
      <c r="P52" s="7">
        <f t="shared" si="93"/>
        <v>0.25148127157504252</v>
      </c>
      <c r="Q52" s="7" t="e">
        <f t="shared" si="93"/>
        <v>#DIV/0!</v>
      </c>
      <c r="R52" s="7" t="e">
        <f t="shared" si="93"/>
        <v>#DIV/0!</v>
      </c>
      <c r="S52" s="7" t="e">
        <f t="shared" si="93"/>
        <v>#DIV/0!</v>
      </c>
      <c r="T52" s="7" t="e">
        <f t="shared" si="93"/>
        <v>#DIV/0!</v>
      </c>
      <c r="U52" s="7" t="e">
        <f t="shared" si="93"/>
        <v>#DIV/0!</v>
      </c>
      <c r="V52" s="7" t="e">
        <f t="shared" si="93"/>
        <v>#DIV/0!</v>
      </c>
      <c r="W52" s="7" t="e">
        <f t="shared" si="93"/>
        <v>#DIV/0!</v>
      </c>
      <c r="X52" s="7" t="e">
        <f t="shared" si="93"/>
        <v>#DIV/0!</v>
      </c>
    </row>
    <row r="53" spans="1:24" s="8" customFormat="1" x14ac:dyDescent="0.35">
      <c r="B53" s="8" t="s">
        <v>42</v>
      </c>
      <c r="F53" s="8" t="e">
        <f t="shared" si="92"/>
        <v>#DIV/0!</v>
      </c>
      <c r="G53" s="8" t="e">
        <f t="shared" si="93"/>
        <v>#DIV/0!</v>
      </c>
      <c r="H53" s="8" t="e">
        <f t="shared" si="93"/>
        <v>#DIV/0!</v>
      </c>
      <c r="I53" s="8" t="e">
        <f t="shared" si="93"/>
        <v>#DIV/0!</v>
      </c>
      <c r="J53" s="8" t="e">
        <f t="shared" si="93"/>
        <v>#DIV/0!</v>
      </c>
      <c r="K53" s="8" t="e">
        <f t="shared" si="93"/>
        <v>#DIV/0!</v>
      </c>
      <c r="L53" s="8">
        <f t="shared" si="93"/>
        <v>0.15128457613463431</v>
      </c>
      <c r="M53" s="8">
        <f t="shared" si="93"/>
        <v>0.15651227852036059</v>
      </c>
      <c r="N53" s="8">
        <f t="shared" si="93"/>
        <v>0.16072220462464365</v>
      </c>
      <c r="O53" s="8">
        <f t="shared" si="93"/>
        <v>0.15687833693059183</v>
      </c>
      <c r="P53" s="8">
        <f t="shared" si="93"/>
        <v>0.1480756350146839</v>
      </c>
      <c r="Q53" s="8" t="e">
        <f t="shared" si="93"/>
        <v>#DIV/0!</v>
      </c>
      <c r="R53" s="8" t="e">
        <f t="shared" si="93"/>
        <v>#DIV/0!</v>
      </c>
      <c r="S53" s="8" t="e">
        <f t="shared" si="93"/>
        <v>#DIV/0!</v>
      </c>
      <c r="T53" s="8" t="e">
        <f t="shared" si="93"/>
        <v>#DIV/0!</v>
      </c>
      <c r="U53" s="8" t="e">
        <f t="shared" si="93"/>
        <v>#DIV/0!</v>
      </c>
      <c r="V53" s="8" t="e">
        <f t="shared" si="93"/>
        <v>#DIV/0!</v>
      </c>
      <c r="W53" s="8" t="e">
        <f t="shared" si="93"/>
        <v>#DIV/0!</v>
      </c>
      <c r="X53" s="8" t="e">
        <f t="shared" si="93"/>
        <v>#DIV/0!</v>
      </c>
    </row>
    <row r="54" spans="1:24" s="7" customFormat="1" x14ac:dyDescent="0.35">
      <c r="B54" s="7" t="s">
        <v>38</v>
      </c>
      <c r="F54" s="7" t="e">
        <f t="shared" ref="F54" si="94">SUM(F51:F53)</f>
        <v>#DIV/0!</v>
      </c>
      <c r="G54" s="7" t="e">
        <f t="shared" ref="G54" si="95">SUM(G51:G53)</f>
        <v>#DIV/0!</v>
      </c>
      <c r="H54" s="7" t="e">
        <f t="shared" ref="H54" si="96">SUM(H51:H53)</f>
        <v>#DIV/0!</v>
      </c>
      <c r="I54" s="7" t="e">
        <f t="shared" ref="I54" si="97">SUM(I51:I53)</f>
        <v>#DIV/0!</v>
      </c>
      <c r="J54" s="7" t="e">
        <f t="shared" ref="J54" si="98">SUM(J51:J53)</f>
        <v>#DIV/0!</v>
      </c>
      <c r="K54" s="7" t="e">
        <f t="shared" ref="K54" si="99">SUM(K51:K53)</f>
        <v>#DIV/0!</v>
      </c>
      <c r="L54" s="7">
        <f t="shared" ref="L54" si="100">SUM(L51:L53)</f>
        <v>1</v>
      </c>
      <c r="M54" s="7">
        <f t="shared" ref="M54" si="101">SUM(M51:M53)</f>
        <v>1</v>
      </c>
      <c r="N54" s="7">
        <f t="shared" ref="N54" si="102">SUM(N51:N53)</f>
        <v>1</v>
      </c>
      <c r="O54" s="7">
        <f t="shared" ref="O54" si="103">SUM(O51:O53)</f>
        <v>1</v>
      </c>
      <c r="P54" s="7">
        <f t="shared" ref="P54" si="104">SUM(P51:P53)</f>
        <v>1</v>
      </c>
      <c r="Q54" s="7" t="e">
        <f t="shared" ref="Q54" si="105">SUM(Q51:Q53)</f>
        <v>#DIV/0!</v>
      </c>
      <c r="R54" s="7" t="e">
        <f t="shared" ref="R54" si="106">SUM(R51:R53)</f>
        <v>#DIV/0!</v>
      </c>
      <c r="S54" s="7" t="e">
        <f t="shared" ref="S54" si="107">SUM(S51:S53)</f>
        <v>#DIV/0!</v>
      </c>
      <c r="T54" s="7" t="e">
        <f t="shared" ref="T54" si="108">SUM(T51:T53)</f>
        <v>#DIV/0!</v>
      </c>
      <c r="U54" s="7" t="e">
        <f t="shared" ref="U54" si="109">SUM(U51:U53)</f>
        <v>#DIV/0!</v>
      </c>
      <c r="V54" s="7" t="e">
        <f t="shared" ref="V54" si="110">SUM(V51:V53)</f>
        <v>#DIV/0!</v>
      </c>
      <c r="W54" s="7" t="e">
        <f t="shared" ref="W54" si="111">SUM(W51:W53)</f>
        <v>#DIV/0!</v>
      </c>
      <c r="X54" s="7" t="e">
        <f t="shared" ref="X54" si="112">SUM(X51:X53)</f>
        <v>#DIV/0!</v>
      </c>
    </row>
    <row r="55" spans="1:24" s="1" customFormat="1" x14ac:dyDescent="0.35">
      <c r="A55" s="1" t="s">
        <v>24</v>
      </c>
      <c r="B55" s="1" t="s">
        <v>25</v>
      </c>
    </row>
    <row r="56" spans="1:24" s="17" customFormat="1" x14ac:dyDescent="0.35">
      <c r="B56" s="17" t="s">
        <v>43</v>
      </c>
    </row>
    <row r="57" spans="1:24" s="5" customFormat="1" x14ac:dyDescent="0.35">
      <c r="B57" s="5" t="s">
        <v>35</v>
      </c>
      <c r="L57" s="5">
        <v>9634</v>
      </c>
      <c r="M57" s="5">
        <v>11626</v>
      </c>
      <c r="N57" s="5">
        <v>14573</v>
      </c>
      <c r="O57" s="5">
        <v>16388</v>
      </c>
      <c r="P57" s="5">
        <v>18284</v>
      </c>
    </row>
    <row r="58" spans="1:24" s="5" customFormat="1" x14ac:dyDescent="0.35">
      <c r="B58" s="5" t="s">
        <v>36</v>
      </c>
      <c r="L58" s="5">
        <v>648</v>
      </c>
      <c r="M58" s="5">
        <v>507</v>
      </c>
      <c r="N58" s="5">
        <v>555</v>
      </c>
      <c r="O58" s="5">
        <v>532</v>
      </c>
      <c r="P58" s="5">
        <v>460</v>
      </c>
    </row>
    <row r="59" spans="1:24" s="6" customFormat="1" x14ac:dyDescent="0.35">
      <c r="B59" s="6" t="s">
        <v>37</v>
      </c>
      <c r="L59" s="6">
        <v>889</v>
      </c>
      <c r="M59" s="6">
        <v>735</v>
      </c>
      <c r="N59" s="6">
        <v>657</v>
      </c>
      <c r="O59" s="6">
        <v>686</v>
      </c>
      <c r="P59" s="6">
        <v>665</v>
      </c>
    </row>
    <row r="60" spans="1:24" s="22" customFormat="1" x14ac:dyDescent="0.35">
      <c r="B60" s="22" t="s">
        <v>38</v>
      </c>
      <c r="F60" s="22">
        <f>SUM(F57:F59)</f>
        <v>0</v>
      </c>
      <c r="G60" s="22">
        <f t="shared" ref="G60:X60" si="113">SUM(G57:G59)</f>
        <v>0</v>
      </c>
      <c r="H60" s="22">
        <f t="shared" si="113"/>
        <v>0</v>
      </c>
      <c r="I60" s="22">
        <f t="shared" si="113"/>
        <v>0</v>
      </c>
      <c r="J60" s="22">
        <f t="shared" si="113"/>
        <v>0</v>
      </c>
      <c r="K60" s="22">
        <f t="shared" si="113"/>
        <v>0</v>
      </c>
      <c r="L60" s="22">
        <f t="shared" si="113"/>
        <v>11171</v>
      </c>
      <c r="M60" s="22">
        <f t="shared" si="113"/>
        <v>12868</v>
      </c>
      <c r="N60" s="22">
        <f t="shared" si="113"/>
        <v>15785</v>
      </c>
      <c r="O60" s="22">
        <f t="shared" si="113"/>
        <v>17606</v>
      </c>
      <c r="P60" s="22">
        <f t="shared" si="113"/>
        <v>19409</v>
      </c>
      <c r="Q60" s="22">
        <f t="shared" si="113"/>
        <v>0</v>
      </c>
      <c r="R60" s="22">
        <f t="shared" si="113"/>
        <v>0</v>
      </c>
      <c r="S60" s="22">
        <f t="shared" si="113"/>
        <v>0</v>
      </c>
      <c r="T60" s="22">
        <f t="shared" si="113"/>
        <v>0</v>
      </c>
      <c r="U60" s="22">
        <f t="shared" si="113"/>
        <v>0</v>
      </c>
      <c r="V60" s="22">
        <f t="shared" si="113"/>
        <v>0</v>
      </c>
      <c r="W60" s="22">
        <f t="shared" si="113"/>
        <v>0</v>
      </c>
      <c r="X60" s="22">
        <f t="shared" si="113"/>
        <v>0</v>
      </c>
    </row>
    <row r="61" spans="1:24" s="17" customFormat="1" x14ac:dyDescent="0.35">
      <c r="B61" s="17" t="s">
        <v>44</v>
      </c>
    </row>
    <row r="62" spans="1:24" s="5" customFormat="1" x14ac:dyDescent="0.35">
      <c r="B62" s="5" t="s">
        <v>35</v>
      </c>
      <c r="L62" s="5">
        <v>926</v>
      </c>
      <c r="M62" s="5">
        <v>1108</v>
      </c>
      <c r="N62" s="5">
        <v>1374</v>
      </c>
      <c r="O62" s="5">
        <v>1646</v>
      </c>
      <c r="P62" s="5">
        <v>1822</v>
      </c>
    </row>
    <row r="63" spans="1:24" s="5" customFormat="1" x14ac:dyDescent="0.35">
      <c r="B63" s="5" t="s">
        <v>36</v>
      </c>
      <c r="L63" s="5">
        <v>40</v>
      </c>
      <c r="M63" s="5">
        <v>36</v>
      </c>
      <c r="N63" s="5">
        <v>41</v>
      </c>
      <c r="O63" s="5">
        <v>35</v>
      </c>
      <c r="P63" s="5">
        <v>29</v>
      </c>
    </row>
    <row r="64" spans="1:24" s="6" customFormat="1" x14ac:dyDescent="0.35">
      <c r="B64" s="6" t="s">
        <v>37</v>
      </c>
      <c r="L64" s="6">
        <v>707</v>
      </c>
      <c r="M64" s="6">
        <v>578</v>
      </c>
      <c r="N64" s="6">
        <v>450</v>
      </c>
      <c r="O64" s="6">
        <v>484</v>
      </c>
      <c r="P64" s="6">
        <v>503</v>
      </c>
    </row>
    <row r="65" spans="2:24" s="19" customFormat="1" x14ac:dyDescent="0.35">
      <c r="B65" s="19" t="s">
        <v>48</v>
      </c>
      <c r="F65" s="19">
        <f>SUM(F62:F64)</f>
        <v>0</v>
      </c>
      <c r="G65" s="19">
        <f t="shared" ref="G65:X65" si="114">SUM(G62:G64)</f>
        <v>0</v>
      </c>
      <c r="H65" s="19">
        <f t="shared" si="114"/>
        <v>0</v>
      </c>
      <c r="I65" s="19">
        <f t="shared" si="114"/>
        <v>0</v>
      </c>
      <c r="J65" s="19">
        <f t="shared" si="114"/>
        <v>0</v>
      </c>
      <c r="K65" s="19">
        <f t="shared" si="114"/>
        <v>0</v>
      </c>
      <c r="L65" s="19">
        <f t="shared" si="114"/>
        <v>1673</v>
      </c>
      <c r="M65" s="19">
        <f t="shared" si="114"/>
        <v>1722</v>
      </c>
      <c r="N65" s="19">
        <f t="shared" si="114"/>
        <v>1865</v>
      </c>
      <c r="O65" s="19">
        <f t="shared" si="114"/>
        <v>2165</v>
      </c>
      <c r="P65" s="19">
        <f t="shared" si="114"/>
        <v>2354</v>
      </c>
      <c r="Q65" s="19">
        <f t="shared" si="114"/>
        <v>0</v>
      </c>
      <c r="R65" s="19">
        <f t="shared" si="114"/>
        <v>0</v>
      </c>
      <c r="S65" s="19">
        <f t="shared" si="114"/>
        <v>0</v>
      </c>
      <c r="T65" s="19">
        <f t="shared" si="114"/>
        <v>0</v>
      </c>
      <c r="U65" s="19">
        <f t="shared" si="114"/>
        <v>0</v>
      </c>
      <c r="V65" s="19">
        <f t="shared" si="114"/>
        <v>0</v>
      </c>
      <c r="W65" s="19">
        <f t="shared" si="114"/>
        <v>0</v>
      </c>
      <c r="X65" s="19">
        <f t="shared" si="114"/>
        <v>0</v>
      </c>
    </row>
    <row r="66" spans="2:24" s="22" customFormat="1" x14ac:dyDescent="0.35">
      <c r="B66" s="22" t="s">
        <v>45</v>
      </c>
      <c r="F66" s="22">
        <f>F60-F65</f>
        <v>0</v>
      </c>
      <c r="G66" s="22">
        <f t="shared" ref="G66:X66" si="115">G60-G65</f>
        <v>0</v>
      </c>
      <c r="H66" s="22">
        <f t="shared" si="115"/>
        <v>0</v>
      </c>
      <c r="I66" s="22">
        <f t="shared" si="115"/>
        <v>0</v>
      </c>
      <c r="J66" s="22">
        <f t="shared" si="115"/>
        <v>0</v>
      </c>
      <c r="K66" s="22">
        <f t="shared" si="115"/>
        <v>0</v>
      </c>
      <c r="L66" s="22">
        <f t="shared" si="115"/>
        <v>9498</v>
      </c>
      <c r="M66" s="22">
        <f t="shared" si="115"/>
        <v>11146</v>
      </c>
      <c r="N66" s="22">
        <f t="shared" si="115"/>
        <v>13920</v>
      </c>
      <c r="O66" s="22">
        <f t="shared" si="115"/>
        <v>15441</v>
      </c>
      <c r="P66" s="22">
        <f t="shared" si="115"/>
        <v>17055</v>
      </c>
      <c r="Q66" s="22">
        <f t="shared" si="115"/>
        <v>0</v>
      </c>
      <c r="R66" s="22">
        <f t="shared" si="115"/>
        <v>0</v>
      </c>
      <c r="S66" s="22">
        <f t="shared" si="115"/>
        <v>0</v>
      </c>
      <c r="T66" s="22">
        <f t="shared" si="115"/>
        <v>0</v>
      </c>
      <c r="U66" s="22">
        <f t="shared" si="115"/>
        <v>0</v>
      </c>
      <c r="V66" s="22">
        <f t="shared" si="115"/>
        <v>0</v>
      </c>
      <c r="W66" s="22">
        <f t="shared" si="115"/>
        <v>0</v>
      </c>
      <c r="X66" s="22">
        <f t="shared" si="115"/>
        <v>0</v>
      </c>
    </row>
    <row r="67" spans="2:24" s="7" customFormat="1" x14ac:dyDescent="0.35">
      <c r="B67" s="7" t="s">
        <v>46</v>
      </c>
      <c r="F67" s="7" t="e">
        <f>F66/F60</f>
        <v>#DIV/0!</v>
      </c>
      <c r="G67" s="7" t="e">
        <f t="shared" ref="G67:X67" si="116">G66/G60</f>
        <v>#DIV/0!</v>
      </c>
      <c r="H67" s="7" t="e">
        <f t="shared" si="116"/>
        <v>#DIV/0!</v>
      </c>
      <c r="I67" s="7" t="e">
        <f t="shared" si="116"/>
        <v>#DIV/0!</v>
      </c>
      <c r="J67" s="7" t="e">
        <f t="shared" si="116"/>
        <v>#DIV/0!</v>
      </c>
      <c r="K67" s="7" t="e">
        <f t="shared" si="116"/>
        <v>#DIV/0!</v>
      </c>
      <c r="L67" s="7">
        <f t="shared" si="116"/>
        <v>0.85023722137677915</v>
      </c>
      <c r="M67" s="7">
        <f t="shared" si="116"/>
        <v>0.86617967050046629</v>
      </c>
      <c r="N67" s="7">
        <f t="shared" si="116"/>
        <v>0.88184985745961353</v>
      </c>
      <c r="O67" s="7">
        <f t="shared" si="116"/>
        <v>0.87703055776439853</v>
      </c>
      <c r="P67" s="7">
        <f t="shared" si="116"/>
        <v>0.87871605955999799</v>
      </c>
      <c r="Q67" s="7" t="e">
        <f t="shared" si="116"/>
        <v>#DIV/0!</v>
      </c>
      <c r="R67" s="7" t="e">
        <f t="shared" si="116"/>
        <v>#DIV/0!</v>
      </c>
      <c r="S67" s="7" t="e">
        <f t="shared" si="116"/>
        <v>#DIV/0!</v>
      </c>
      <c r="T67" s="7" t="e">
        <f t="shared" si="116"/>
        <v>#DIV/0!</v>
      </c>
      <c r="U67" s="7" t="e">
        <f t="shared" si="116"/>
        <v>#DIV/0!</v>
      </c>
      <c r="V67" s="7" t="e">
        <f t="shared" si="116"/>
        <v>#DIV/0!</v>
      </c>
      <c r="W67" s="7" t="e">
        <f t="shared" si="116"/>
        <v>#DIV/0!</v>
      </c>
      <c r="X67" s="7" t="e">
        <f t="shared" si="116"/>
        <v>#DIV/0!</v>
      </c>
    </row>
    <row r="68" spans="2:24" s="17" customFormat="1" x14ac:dyDescent="0.35">
      <c r="B68" s="17" t="s">
        <v>89</v>
      </c>
    </row>
    <row r="69" spans="2:24" s="5" customFormat="1" x14ac:dyDescent="0.35">
      <c r="B69" s="5" t="s">
        <v>90</v>
      </c>
      <c r="L69" s="5">
        <v>1930</v>
      </c>
      <c r="M69" s="5">
        <v>2188</v>
      </c>
      <c r="N69" s="5">
        <v>2540</v>
      </c>
      <c r="O69" s="5">
        <v>2987</v>
      </c>
      <c r="P69" s="5">
        <v>3473</v>
      </c>
    </row>
    <row r="70" spans="2:24" s="5" customFormat="1" x14ac:dyDescent="0.35">
      <c r="B70" s="5" t="s">
        <v>91</v>
      </c>
      <c r="L70" s="5">
        <v>3244</v>
      </c>
      <c r="M70" s="5">
        <v>3591</v>
      </c>
      <c r="N70" s="5">
        <v>4321</v>
      </c>
      <c r="O70" s="5">
        <v>4968</v>
      </c>
      <c r="P70" s="5">
        <v>5351</v>
      </c>
    </row>
    <row r="71" spans="2:24" s="5" customFormat="1" x14ac:dyDescent="0.35">
      <c r="B71" s="5" t="s">
        <v>92</v>
      </c>
      <c r="L71" s="5">
        <v>881</v>
      </c>
      <c r="M71" s="5">
        <v>968</v>
      </c>
      <c r="N71" s="5">
        <v>1085</v>
      </c>
      <c r="O71" s="5">
        <v>1219</v>
      </c>
      <c r="P71" s="5">
        <v>1413</v>
      </c>
    </row>
    <row r="72" spans="2:24" s="6" customFormat="1" x14ac:dyDescent="0.35">
      <c r="B72" s="6" t="s">
        <v>93</v>
      </c>
      <c r="L72" s="6">
        <v>175</v>
      </c>
      <c r="M72" s="6">
        <v>162</v>
      </c>
      <c r="N72" s="6">
        <v>172</v>
      </c>
      <c r="O72" s="6">
        <v>169</v>
      </c>
      <c r="P72" s="6">
        <v>168</v>
      </c>
    </row>
    <row r="73" spans="2:24" s="6" customFormat="1" x14ac:dyDescent="0.35">
      <c r="B73" s="6" t="s">
        <v>94</v>
      </c>
      <c r="F73" s="6">
        <f>SUM(F69:F72)</f>
        <v>0</v>
      </c>
      <c r="G73" s="6">
        <f t="shared" ref="G73:X73" si="117">SUM(G69:G72)</f>
        <v>0</v>
      </c>
      <c r="H73" s="6">
        <f t="shared" si="117"/>
        <v>0</v>
      </c>
      <c r="I73" s="6">
        <f t="shared" si="117"/>
        <v>0</v>
      </c>
      <c r="J73" s="6">
        <f t="shared" si="117"/>
        <v>0</v>
      </c>
      <c r="K73" s="6">
        <f t="shared" si="117"/>
        <v>0</v>
      </c>
      <c r="L73" s="6">
        <f t="shared" si="117"/>
        <v>6230</v>
      </c>
      <c r="M73" s="6">
        <f t="shared" si="117"/>
        <v>6909</v>
      </c>
      <c r="N73" s="6">
        <f t="shared" si="117"/>
        <v>8118</v>
      </c>
      <c r="O73" s="6">
        <f t="shared" si="117"/>
        <v>9343</v>
      </c>
      <c r="P73" s="6">
        <f t="shared" si="117"/>
        <v>10405</v>
      </c>
      <c r="Q73" s="6">
        <f t="shared" si="117"/>
        <v>0</v>
      </c>
      <c r="R73" s="6">
        <f t="shared" si="117"/>
        <v>0</v>
      </c>
      <c r="S73" s="6">
        <f t="shared" si="117"/>
        <v>0</v>
      </c>
      <c r="T73" s="6">
        <f t="shared" si="117"/>
        <v>0</v>
      </c>
      <c r="U73" s="6">
        <f t="shared" si="117"/>
        <v>0</v>
      </c>
      <c r="V73" s="6">
        <f t="shared" si="117"/>
        <v>0</v>
      </c>
      <c r="W73" s="6">
        <f t="shared" si="117"/>
        <v>0</v>
      </c>
      <c r="X73" s="6">
        <f t="shared" si="117"/>
        <v>0</v>
      </c>
    </row>
    <row r="74" spans="2:24" s="22" customFormat="1" x14ac:dyDescent="0.35">
      <c r="B74" s="22" t="s">
        <v>95</v>
      </c>
      <c r="F74" s="22">
        <f>F66-F73</f>
        <v>0</v>
      </c>
      <c r="G74" s="22">
        <f t="shared" ref="G74:X74" si="118">G66-G73</f>
        <v>0</v>
      </c>
      <c r="H74" s="22">
        <f t="shared" si="118"/>
        <v>0</v>
      </c>
      <c r="I74" s="22">
        <f t="shared" si="118"/>
        <v>0</v>
      </c>
      <c r="J74" s="22">
        <f t="shared" si="118"/>
        <v>0</v>
      </c>
      <c r="K74" s="22">
        <f t="shared" si="118"/>
        <v>0</v>
      </c>
      <c r="L74" s="22">
        <f t="shared" si="118"/>
        <v>3268</v>
      </c>
      <c r="M74" s="22">
        <f t="shared" si="118"/>
        <v>4237</v>
      </c>
      <c r="N74" s="22">
        <f t="shared" si="118"/>
        <v>5802</v>
      </c>
      <c r="O74" s="22">
        <f t="shared" si="118"/>
        <v>6098</v>
      </c>
      <c r="P74" s="22">
        <f t="shared" si="118"/>
        <v>6650</v>
      </c>
      <c r="Q74" s="22">
        <f t="shared" si="118"/>
        <v>0</v>
      </c>
      <c r="R74" s="22">
        <f t="shared" si="118"/>
        <v>0</v>
      </c>
      <c r="S74" s="22">
        <f t="shared" si="118"/>
        <v>0</v>
      </c>
      <c r="T74" s="22">
        <f t="shared" si="118"/>
        <v>0</v>
      </c>
      <c r="U74" s="22">
        <f t="shared" si="118"/>
        <v>0</v>
      </c>
      <c r="V74" s="22">
        <f t="shared" si="118"/>
        <v>0</v>
      </c>
      <c r="W74" s="22">
        <f t="shared" si="118"/>
        <v>0</v>
      </c>
      <c r="X74" s="22">
        <f t="shared" si="118"/>
        <v>0</v>
      </c>
    </row>
    <row r="75" spans="2:24" s="7" customFormat="1" x14ac:dyDescent="0.35">
      <c r="B75" s="7" t="s">
        <v>96</v>
      </c>
      <c r="F75" s="7" t="e">
        <f>F74/F60</f>
        <v>#DIV/0!</v>
      </c>
      <c r="G75" s="7" t="e">
        <f t="shared" ref="G75:X75" si="119">G74/G60</f>
        <v>#DIV/0!</v>
      </c>
      <c r="H75" s="7" t="e">
        <f t="shared" si="119"/>
        <v>#DIV/0!</v>
      </c>
      <c r="I75" s="7" t="e">
        <f t="shared" si="119"/>
        <v>#DIV/0!</v>
      </c>
      <c r="J75" s="7" t="e">
        <f t="shared" si="119"/>
        <v>#DIV/0!</v>
      </c>
      <c r="K75" s="7" t="e">
        <f t="shared" si="119"/>
        <v>#DIV/0!</v>
      </c>
      <c r="L75" s="7">
        <f t="shared" si="119"/>
        <v>0.29254319219407393</v>
      </c>
      <c r="M75" s="7">
        <f t="shared" si="119"/>
        <v>0.32926639726453216</v>
      </c>
      <c r="N75" s="7">
        <f t="shared" si="119"/>
        <v>0.36756414317389929</v>
      </c>
      <c r="O75" s="7">
        <f t="shared" si="119"/>
        <v>0.34635919572872886</v>
      </c>
      <c r="P75" s="7">
        <f t="shared" si="119"/>
        <v>0.3426245556185275</v>
      </c>
      <c r="Q75" s="7" t="e">
        <f t="shared" si="119"/>
        <v>#DIV/0!</v>
      </c>
      <c r="R75" s="7" t="e">
        <f t="shared" si="119"/>
        <v>#DIV/0!</v>
      </c>
      <c r="S75" s="7" t="e">
        <f t="shared" si="119"/>
        <v>#DIV/0!</v>
      </c>
      <c r="T75" s="7" t="e">
        <f t="shared" si="119"/>
        <v>#DIV/0!</v>
      </c>
      <c r="U75" s="7" t="e">
        <f t="shared" si="119"/>
        <v>#DIV/0!</v>
      </c>
      <c r="V75" s="7" t="e">
        <f t="shared" si="119"/>
        <v>#DIV/0!</v>
      </c>
      <c r="W75" s="7" t="e">
        <f t="shared" si="119"/>
        <v>#DIV/0!</v>
      </c>
      <c r="X75" s="7" t="e">
        <f t="shared" si="119"/>
        <v>#DIV/0!</v>
      </c>
    </row>
    <row r="76" spans="2:24" s="17" customFormat="1" x14ac:dyDescent="0.35">
      <c r="B76" s="20" t="s">
        <v>97</v>
      </c>
    </row>
    <row r="77" spans="2:24" x14ac:dyDescent="0.35">
      <c r="B77" s="7" t="s">
        <v>98</v>
      </c>
      <c r="L77">
        <v>-157</v>
      </c>
      <c r="M77">
        <v>-116</v>
      </c>
      <c r="N77">
        <v>-113</v>
      </c>
      <c r="O77">
        <v>-112</v>
      </c>
      <c r="P77">
        <v>-113</v>
      </c>
    </row>
    <row r="78" spans="2:24" x14ac:dyDescent="0.35">
      <c r="B78" s="7" t="s">
        <v>99</v>
      </c>
      <c r="L78">
        <v>52</v>
      </c>
      <c r="M78">
        <v>13</v>
      </c>
      <c r="N78">
        <v>16</v>
      </c>
      <c r="O78">
        <v>-19</v>
      </c>
      <c r="P78">
        <v>16</v>
      </c>
    </row>
    <row r="79" spans="2:24" s="4" customFormat="1" x14ac:dyDescent="0.35">
      <c r="B79" s="8" t="s">
        <v>100</v>
      </c>
      <c r="L79" s="4">
        <v>42</v>
      </c>
      <c r="M79" s="4">
        <v>42</v>
      </c>
      <c r="N79" s="4">
        <v>0</v>
      </c>
      <c r="O79" s="4">
        <v>41</v>
      </c>
      <c r="P79" s="4">
        <v>246</v>
      </c>
    </row>
    <row r="80" spans="2:24" s="4" customFormat="1" x14ac:dyDescent="0.35">
      <c r="B80" s="8" t="s">
        <v>101</v>
      </c>
      <c r="F80" s="4">
        <f>SUM(F77:F79)</f>
        <v>0</v>
      </c>
      <c r="G80" s="4">
        <f t="shared" ref="G80:X80" si="120">SUM(G77:G79)</f>
        <v>0</v>
      </c>
      <c r="H80" s="4">
        <f t="shared" si="120"/>
        <v>0</v>
      </c>
      <c r="I80" s="4">
        <f t="shared" si="120"/>
        <v>0</v>
      </c>
      <c r="J80" s="4">
        <f t="shared" si="120"/>
        <v>0</v>
      </c>
      <c r="K80" s="4">
        <f t="shared" si="120"/>
        <v>0</v>
      </c>
      <c r="L80" s="4">
        <f t="shared" si="120"/>
        <v>-63</v>
      </c>
      <c r="M80" s="4">
        <f t="shared" si="120"/>
        <v>-61</v>
      </c>
      <c r="N80" s="4">
        <f t="shared" si="120"/>
        <v>-97</v>
      </c>
      <c r="O80" s="4">
        <f t="shared" si="120"/>
        <v>-90</v>
      </c>
      <c r="P80" s="4">
        <f t="shared" si="120"/>
        <v>149</v>
      </c>
      <c r="Q80" s="4">
        <f t="shared" si="120"/>
        <v>0</v>
      </c>
      <c r="R80" s="4">
        <f t="shared" si="120"/>
        <v>0</v>
      </c>
      <c r="S80" s="4">
        <f t="shared" si="120"/>
        <v>0</v>
      </c>
      <c r="T80" s="4">
        <f t="shared" si="120"/>
        <v>0</v>
      </c>
      <c r="U80" s="4">
        <f t="shared" si="120"/>
        <v>0</v>
      </c>
      <c r="V80" s="4">
        <f t="shared" si="120"/>
        <v>0</v>
      </c>
      <c r="W80" s="4">
        <f t="shared" si="120"/>
        <v>0</v>
      </c>
      <c r="X80" s="4">
        <f t="shared" si="120"/>
        <v>0</v>
      </c>
    </row>
    <row r="81" spans="1:24" s="5" customFormat="1" x14ac:dyDescent="0.35">
      <c r="B81" s="5" t="s">
        <v>102</v>
      </c>
      <c r="F81" s="5">
        <f>F74+F80</f>
        <v>0</v>
      </c>
      <c r="G81" s="5">
        <f t="shared" ref="G81:X81" si="121">G74+G80</f>
        <v>0</v>
      </c>
      <c r="H81" s="5">
        <f t="shared" si="121"/>
        <v>0</v>
      </c>
      <c r="I81" s="5">
        <f t="shared" si="121"/>
        <v>0</v>
      </c>
      <c r="J81" s="5">
        <f t="shared" si="121"/>
        <v>0</v>
      </c>
      <c r="K81" s="5">
        <f t="shared" si="121"/>
        <v>0</v>
      </c>
      <c r="L81" s="5">
        <f t="shared" si="121"/>
        <v>3205</v>
      </c>
      <c r="M81" s="5">
        <f t="shared" si="121"/>
        <v>4176</v>
      </c>
      <c r="N81" s="5">
        <f t="shared" si="121"/>
        <v>5705</v>
      </c>
      <c r="O81" s="5">
        <f t="shared" si="121"/>
        <v>6008</v>
      </c>
      <c r="P81" s="5">
        <f t="shared" si="121"/>
        <v>6799</v>
      </c>
      <c r="Q81" s="5">
        <f t="shared" si="121"/>
        <v>0</v>
      </c>
      <c r="R81" s="5">
        <f t="shared" si="121"/>
        <v>0</v>
      </c>
      <c r="S81" s="5">
        <f t="shared" si="121"/>
        <v>0</v>
      </c>
      <c r="T81" s="5">
        <f t="shared" si="121"/>
        <v>0</v>
      </c>
      <c r="U81" s="5">
        <f t="shared" si="121"/>
        <v>0</v>
      </c>
      <c r="V81" s="5">
        <f t="shared" si="121"/>
        <v>0</v>
      </c>
      <c r="W81" s="5">
        <f t="shared" si="121"/>
        <v>0</v>
      </c>
      <c r="X81" s="5">
        <f t="shared" si="121"/>
        <v>0</v>
      </c>
    </row>
    <row r="82" spans="1:24" s="6" customFormat="1" x14ac:dyDescent="0.35">
      <c r="B82" s="6" t="s">
        <v>103</v>
      </c>
      <c r="L82" s="6">
        <v>254</v>
      </c>
      <c r="M82" s="6">
        <v>-1084</v>
      </c>
      <c r="N82" s="6">
        <v>883</v>
      </c>
      <c r="O82" s="6">
        <v>1252</v>
      </c>
      <c r="P82" s="6">
        <v>1371</v>
      </c>
    </row>
    <row r="83" spans="1:24" s="22" customFormat="1" x14ac:dyDescent="0.35">
      <c r="B83" s="22" t="s">
        <v>104</v>
      </c>
      <c r="F83" s="22">
        <f>F81-F82</f>
        <v>0</v>
      </c>
      <c r="G83" s="22">
        <f t="shared" ref="G83:X83" si="122">G81-G82</f>
        <v>0</v>
      </c>
      <c r="H83" s="22">
        <f t="shared" si="122"/>
        <v>0</v>
      </c>
      <c r="I83" s="22">
        <f t="shared" si="122"/>
        <v>0</v>
      </c>
      <c r="J83" s="22">
        <f t="shared" si="122"/>
        <v>0</v>
      </c>
      <c r="K83" s="22">
        <f t="shared" si="122"/>
        <v>0</v>
      </c>
      <c r="L83" s="22">
        <f t="shared" si="122"/>
        <v>2951</v>
      </c>
      <c r="M83" s="22">
        <f t="shared" si="122"/>
        <v>5260</v>
      </c>
      <c r="N83" s="22">
        <f t="shared" si="122"/>
        <v>4822</v>
      </c>
      <c r="O83" s="22">
        <f t="shared" si="122"/>
        <v>4756</v>
      </c>
      <c r="P83" s="22">
        <f t="shared" si="122"/>
        <v>5428</v>
      </c>
      <c r="Q83" s="22">
        <f t="shared" si="122"/>
        <v>0</v>
      </c>
      <c r="R83" s="22">
        <f t="shared" si="122"/>
        <v>0</v>
      </c>
      <c r="S83" s="22">
        <f t="shared" si="122"/>
        <v>0</v>
      </c>
      <c r="T83" s="22">
        <f t="shared" si="122"/>
        <v>0</v>
      </c>
      <c r="U83" s="22">
        <f t="shared" si="122"/>
        <v>0</v>
      </c>
      <c r="V83" s="22">
        <f t="shared" si="122"/>
        <v>0</v>
      </c>
      <c r="W83" s="22">
        <f t="shared" si="122"/>
        <v>0</v>
      </c>
      <c r="X83" s="22">
        <f t="shared" si="122"/>
        <v>0</v>
      </c>
    </row>
    <row r="84" spans="1:24" s="7" customFormat="1" x14ac:dyDescent="0.35">
      <c r="B84" s="7" t="s">
        <v>105</v>
      </c>
      <c r="F84" s="7" t="e">
        <f>F83/F60</f>
        <v>#DIV/0!</v>
      </c>
      <c r="G84" s="7" t="e">
        <f t="shared" ref="G84:X84" si="123">G83/G60</f>
        <v>#DIV/0!</v>
      </c>
      <c r="H84" s="7" t="e">
        <f t="shared" si="123"/>
        <v>#DIV/0!</v>
      </c>
      <c r="I84" s="7" t="e">
        <f t="shared" si="123"/>
        <v>#DIV/0!</v>
      </c>
      <c r="J84" s="7" t="e">
        <f t="shared" si="123"/>
        <v>#DIV/0!</v>
      </c>
      <c r="K84" s="7" t="e">
        <f t="shared" si="123"/>
        <v>#DIV/0!</v>
      </c>
      <c r="L84" s="7">
        <f t="shared" si="123"/>
        <v>0.26416614448124609</v>
      </c>
      <c r="M84" s="7">
        <f t="shared" si="123"/>
        <v>0.40876593099160707</v>
      </c>
      <c r="N84" s="7">
        <f t="shared" si="123"/>
        <v>0.30547988596769082</v>
      </c>
      <c r="O84" s="7">
        <f t="shared" si="123"/>
        <v>0.27013518118823127</v>
      </c>
      <c r="P84" s="7">
        <f t="shared" si="123"/>
        <v>0.27966407336802512</v>
      </c>
      <c r="Q84" s="7" t="e">
        <f t="shared" si="123"/>
        <v>#DIV/0!</v>
      </c>
      <c r="R84" s="7" t="e">
        <f t="shared" si="123"/>
        <v>#DIV/0!</v>
      </c>
      <c r="S84" s="7" t="e">
        <f t="shared" si="123"/>
        <v>#DIV/0!</v>
      </c>
      <c r="T84" s="7" t="e">
        <f t="shared" si="123"/>
        <v>#DIV/0!</v>
      </c>
      <c r="U84" s="7" t="e">
        <f t="shared" si="123"/>
        <v>#DIV/0!</v>
      </c>
      <c r="V84" s="7" t="e">
        <f t="shared" si="123"/>
        <v>#DIV/0!</v>
      </c>
      <c r="W84" s="7" t="e">
        <f t="shared" si="123"/>
        <v>#DIV/0!</v>
      </c>
      <c r="X84" s="7" t="e">
        <f t="shared" si="123"/>
        <v>#DIV/0!</v>
      </c>
    </row>
    <row r="85" spans="1:24" x14ac:dyDescent="0.35">
      <c r="B85" s="7"/>
    </row>
    <row r="86" spans="1:24" s="21" customFormat="1" x14ac:dyDescent="0.35">
      <c r="B86" s="21" t="s">
        <v>106</v>
      </c>
      <c r="F86" s="21" t="e">
        <f>F83/F88</f>
        <v>#DIV/0!</v>
      </c>
      <c r="G86" s="21" t="e">
        <f t="shared" ref="G86:X86" si="124">G83/G88</f>
        <v>#DIV/0!</v>
      </c>
      <c r="H86" s="21" t="e">
        <f t="shared" si="124"/>
        <v>#DIV/0!</v>
      </c>
      <c r="I86" s="21" t="e">
        <f t="shared" si="124"/>
        <v>#DIV/0!</v>
      </c>
      <c r="J86" s="21" t="e">
        <f t="shared" si="124"/>
        <v>#DIV/0!</v>
      </c>
      <c r="K86" s="21" t="e">
        <f t="shared" si="124"/>
        <v>#DIV/0!</v>
      </c>
      <c r="L86" s="21">
        <f t="shared" si="124"/>
        <v>6.07201646090535</v>
      </c>
      <c r="M86" s="21">
        <f t="shared" si="124"/>
        <v>10.935550935550935</v>
      </c>
      <c r="N86" s="21">
        <f t="shared" si="124"/>
        <v>10.109014675052411</v>
      </c>
      <c r="O86" s="21">
        <f t="shared" si="124"/>
        <v>10.119148936170212</v>
      </c>
      <c r="P86" s="21">
        <f t="shared" si="124"/>
        <v>11.87746170678337</v>
      </c>
      <c r="Q86" s="21" t="e">
        <f t="shared" si="124"/>
        <v>#DIV/0!</v>
      </c>
      <c r="R86" s="21" t="e">
        <f t="shared" si="124"/>
        <v>#DIV/0!</v>
      </c>
      <c r="S86" s="21" t="e">
        <f t="shared" si="124"/>
        <v>#DIV/0!</v>
      </c>
      <c r="T86" s="21" t="e">
        <f t="shared" si="124"/>
        <v>#DIV/0!</v>
      </c>
      <c r="U86" s="21" t="e">
        <f t="shared" si="124"/>
        <v>#DIV/0!</v>
      </c>
      <c r="V86" s="21" t="e">
        <f t="shared" si="124"/>
        <v>#DIV/0!</v>
      </c>
      <c r="W86" s="21" t="e">
        <f t="shared" si="124"/>
        <v>#DIV/0!</v>
      </c>
      <c r="X86" s="21" t="e">
        <f t="shared" si="124"/>
        <v>#DIV/0!</v>
      </c>
    </row>
    <row r="87" spans="1:24" s="21" customFormat="1" x14ac:dyDescent="0.35">
      <c r="B87" s="21" t="s">
        <v>107</v>
      </c>
      <c r="F87" s="21" t="e">
        <f>F83/F89</f>
        <v>#DIV/0!</v>
      </c>
      <c r="G87" s="21" t="e">
        <f t="shared" ref="G87:X87" si="125">G83/G89</f>
        <v>#DIV/0!</v>
      </c>
      <c r="H87" s="21" t="e">
        <f t="shared" si="125"/>
        <v>#DIV/0!</v>
      </c>
      <c r="I87" s="21" t="e">
        <f t="shared" si="125"/>
        <v>#DIV/0!</v>
      </c>
      <c r="J87" s="21" t="e">
        <f t="shared" si="125"/>
        <v>#DIV/0!</v>
      </c>
      <c r="K87" s="21" t="e">
        <f t="shared" si="125"/>
        <v>#DIV/0!</v>
      </c>
      <c r="L87" s="21">
        <f t="shared" si="125"/>
        <v>5.9979674796747968</v>
      </c>
      <c r="M87" s="21">
        <f t="shared" si="125"/>
        <v>10.845360824742269</v>
      </c>
      <c r="N87" s="21">
        <f t="shared" si="125"/>
        <v>10.024948024948024</v>
      </c>
      <c r="O87" s="21">
        <f t="shared" si="125"/>
        <v>10.097664543524417</v>
      </c>
      <c r="P87" s="21">
        <f t="shared" si="125"/>
        <v>11.825708061002178</v>
      </c>
      <c r="Q87" s="21" t="e">
        <f t="shared" si="125"/>
        <v>#DIV/0!</v>
      </c>
      <c r="R87" s="21" t="e">
        <f t="shared" si="125"/>
        <v>#DIV/0!</v>
      </c>
      <c r="S87" s="21" t="e">
        <f t="shared" si="125"/>
        <v>#DIV/0!</v>
      </c>
      <c r="T87" s="21" t="e">
        <f t="shared" si="125"/>
        <v>#DIV/0!</v>
      </c>
      <c r="U87" s="21" t="e">
        <f t="shared" si="125"/>
        <v>#DIV/0!</v>
      </c>
      <c r="V87" s="21" t="e">
        <f t="shared" si="125"/>
        <v>#DIV/0!</v>
      </c>
      <c r="W87" s="21" t="e">
        <f t="shared" si="125"/>
        <v>#DIV/0!</v>
      </c>
      <c r="X87" s="21" t="e">
        <f t="shared" si="125"/>
        <v>#DIV/0!</v>
      </c>
    </row>
    <row r="88" spans="1:24" x14ac:dyDescent="0.35">
      <c r="B88" s="7" t="s">
        <v>108</v>
      </c>
      <c r="L88">
        <v>486</v>
      </c>
      <c r="M88">
        <v>481</v>
      </c>
      <c r="N88">
        <v>477</v>
      </c>
      <c r="O88">
        <v>470</v>
      </c>
      <c r="P88">
        <v>457</v>
      </c>
    </row>
    <row r="89" spans="1:24" x14ac:dyDescent="0.35">
      <c r="B89" s="7" t="s">
        <v>109</v>
      </c>
      <c r="L89">
        <v>492</v>
      </c>
      <c r="M89">
        <v>485</v>
      </c>
      <c r="N89">
        <v>481</v>
      </c>
      <c r="O89">
        <v>471</v>
      </c>
      <c r="P89">
        <v>459</v>
      </c>
    </row>
    <row r="90" spans="1:24" s="1" customFormat="1" x14ac:dyDescent="0.35">
      <c r="A90" s="1" t="s">
        <v>24</v>
      </c>
      <c r="B90" s="1" t="s">
        <v>26</v>
      </c>
    </row>
    <row r="91" spans="1:24" s="17" customFormat="1" x14ac:dyDescent="0.35">
      <c r="B91" s="17" t="s">
        <v>51</v>
      </c>
    </row>
    <row r="92" spans="1:24" s="5" customFormat="1" x14ac:dyDescent="0.35">
      <c r="B92" s="5" t="s">
        <v>4</v>
      </c>
      <c r="M92" s="5">
        <v>4478</v>
      </c>
      <c r="N92" s="5">
        <v>3844</v>
      </c>
      <c r="O92" s="5">
        <v>4236</v>
      </c>
      <c r="P92" s="5">
        <v>7141</v>
      </c>
    </row>
    <row r="93" spans="1:24" s="5" customFormat="1" x14ac:dyDescent="0.35">
      <c r="B93" s="5" t="s">
        <v>56</v>
      </c>
      <c r="M93" s="5">
        <v>1514</v>
      </c>
      <c r="N93" s="5">
        <v>1954</v>
      </c>
      <c r="O93" s="5">
        <v>1860</v>
      </c>
      <c r="P93" s="5">
        <v>701</v>
      </c>
    </row>
    <row r="94" spans="1:24" s="5" customFormat="1" x14ac:dyDescent="0.35">
      <c r="B94" s="5" t="s">
        <v>57</v>
      </c>
      <c r="M94" s="5">
        <v>1398</v>
      </c>
      <c r="N94" s="5">
        <v>1878</v>
      </c>
      <c r="O94" s="5">
        <v>2065</v>
      </c>
      <c r="P94" s="5">
        <v>2224</v>
      </c>
    </row>
    <row r="95" spans="1:24" s="6" customFormat="1" x14ac:dyDescent="0.35">
      <c r="B95" s="6" t="s">
        <v>58</v>
      </c>
      <c r="M95" s="6">
        <v>756</v>
      </c>
      <c r="N95" s="6">
        <v>993</v>
      </c>
      <c r="O95" s="6">
        <v>835</v>
      </c>
      <c r="P95" s="6">
        <v>1018</v>
      </c>
    </row>
    <row r="96" spans="1:24" s="5" customFormat="1" x14ac:dyDescent="0.35">
      <c r="B96" s="5" t="s">
        <v>59</v>
      </c>
      <c r="F96" s="5">
        <f>SUM(F92:F95)</f>
        <v>0</v>
      </c>
      <c r="G96" s="5">
        <f t="shared" ref="G96:X96" si="126">SUM(G92:G95)</f>
        <v>0</v>
      </c>
      <c r="H96" s="5">
        <f t="shared" si="126"/>
        <v>0</v>
      </c>
      <c r="I96" s="5">
        <f t="shared" si="126"/>
        <v>0</v>
      </c>
      <c r="J96" s="5">
        <f t="shared" si="126"/>
        <v>0</v>
      </c>
      <c r="K96" s="5">
        <f t="shared" si="126"/>
        <v>0</v>
      </c>
      <c r="L96" s="5">
        <f t="shared" si="126"/>
        <v>0</v>
      </c>
      <c r="M96" s="5">
        <f t="shared" si="126"/>
        <v>8146</v>
      </c>
      <c r="N96" s="5">
        <f t="shared" si="126"/>
        <v>8669</v>
      </c>
      <c r="O96" s="5">
        <f t="shared" si="126"/>
        <v>8996</v>
      </c>
      <c r="P96" s="5">
        <f t="shared" si="126"/>
        <v>11084</v>
      </c>
      <c r="Q96" s="5">
        <f t="shared" si="126"/>
        <v>0</v>
      </c>
      <c r="R96" s="5">
        <f t="shared" si="126"/>
        <v>0</v>
      </c>
      <c r="S96" s="5">
        <f t="shared" si="126"/>
        <v>0</v>
      </c>
      <c r="T96" s="5">
        <f t="shared" si="126"/>
        <v>0</v>
      </c>
      <c r="U96" s="5">
        <f t="shared" si="126"/>
        <v>0</v>
      </c>
      <c r="V96" s="5">
        <f t="shared" si="126"/>
        <v>0</v>
      </c>
      <c r="W96" s="5">
        <f t="shared" si="126"/>
        <v>0</v>
      </c>
      <c r="X96" s="5">
        <f t="shared" si="126"/>
        <v>0</v>
      </c>
    </row>
    <row r="97" spans="2:24" s="17" customFormat="1" x14ac:dyDescent="0.35">
      <c r="B97" s="17" t="s">
        <v>52</v>
      </c>
    </row>
    <row r="98" spans="2:24" x14ac:dyDescent="0.35">
      <c r="B98" t="s">
        <v>60</v>
      </c>
      <c r="M98" s="5">
        <v>1517</v>
      </c>
      <c r="N98" s="5">
        <v>1673</v>
      </c>
      <c r="O98" s="5">
        <v>1908</v>
      </c>
      <c r="P98" s="5">
        <v>2030</v>
      </c>
    </row>
    <row r="99" spans="2:24" x14ac:dyDescent="0.35">
      <c r="B99" t="s">
        <v>61</v>
      </c>
      <c r="M99" s="5">
        <v>487</v>
      </c>
      <c r="N99" s="5">
        <v>443</v>
      </c>
      <c r="O99" s="5">
        <v>407</v>
      </c>
      <c r="P99" s="5">
        <v>358</v>
      </c>
    </row>
    <row r="100" spans="2:24" x14ac:dyDescent="0.35">
      <c r="B100" t="s">
        <v>62</v>
      </c>
      <c r="M100" s="5">
        <v>10742</v>
      </c>
      <c r="N100" s="5">
        <v>12668</v>
      </c>
      <c r="O100" s="5">
        <v>12787</v>
      </c>
      <c r="P100" s="5">
        <v>12805</v>
      </c>
    </row>
    <row r="101" spans="2:24" x14ac:dyDescent="0.35">
      <c r="B101" t="s">
        <v>63</v>
      </c>
      <c r="M101" s="5">
        <v>1359</v>
      </c>
      <c r="N101" s="5">
        <v>1820</v>
      </c>
      <c r="O101" s="5">
        <v>1449</v>
      </c>
      <c r="P101" s="5">
        <v>1088</v>
      </c>
    </row>
    <row r="102" spans="2:24" x14ac:dyDescent="0.35">
      <c r="B102" t="s">
        <v>64</v>
      </c>
      <c r="M102" s="5">
        <v>1370</v>
      </c>
      <c r="N102" s="5">
        <v>1085</v>
      </c>
      <c r="O102" s="5">
        <v>777</v>
      </c>
      <c r="P102" s="5">
        <v>1191</v>
      </c>
    </row>
    <row r="103" spans="2:24" s="4" customFormat="1" x14ac:dyDescent="0.35">
      <c r="B103" s="4" t="s">
        <v>65</v>
      </c>
      <c r="M103" s="4">
        <v>663</v>
      </c>
      <c r="N103" s="4">
        <v>883</v>
      </c>
      <c r="O103" s="4">
        <v>841</v>
      </c>
      <c r="P103" s="4">
        <v>1223</v>
      </c>
    </row>
    <row r="104" spans="2:24" s="18" customFormat="1" x14ac:dyDescent="0.35">
      <c r="B104" s="18" t="s">
        <v>66</v>
      </c>
      <c r="F104" s="19">
        <f>SUM(F98:F103)</f>
        <v>0</v>
      </c>
      <c r="G104" s="19">
        <f t="shared" ref="G104:X104" si="127">SUM(G98:G103)</f>
        <v>0</v>
      </c>
      <c r="H104" s="19">
        <f t="shared" si="127"/>
        <v>0</v>
      </c>
      <c r="I104" s="19">
        <f t="shared" si="127"/>
        <v>0</v>
      </c>
      <c r="J104" s="19">
        <f t="shared" si="127"/>
        <v>0</v>
      </c>
      <c r="K104" s="19">
        <f t="shared" si="127"/>
        <v>0</v>
      </c>
      <c r="L104" s="19">
        <f t="shared" si="127"/>
        <v>0</v>
      </c>
      <c r="M104" s="19">
        <f t="shared" si="127"/>
        <v>16138</v>
      </c>
      <c r="N104" s="19">
        <f t="shared" si="127"/>
        <v>18572</v>
      </c>
      <c r="O104" s="19">
        <f t="shared" si="127"/>
        <v>18169</v>
      </c>
      <c r="P104" s="19">
        <f t="shared" si="127"/>
        <v>18695</v>
      </c>
      <c r="Q104" s="19">
        <f t="shared" si="127"/>
        <v>0</v>
      </c>
      <c r="R104" s="19">
        <f t="shared" si="127"/>
        <v>0</v>
      </c>
      <c r="S104" s="19">
        <f t="shared" si="127"/>
        <v>0</v>
      </c>
      <c r="T104" s="19">
        <f t="shared" si="127"/>
        <v>0</v>
      </c>
      <c r="U104" s="19">
        <f t="shared" si="127"/>
        <v>0</v>
      </c>
      <c r="V104" s="19">
        <f t="shared" si="127"/>
        <v>0</v>
      </c>
      <c r="W104" s="19">
        <f t="shared" si="127"/>
        <v>0</v>
      </c>
      <c r="X104" s="19">
        <f t="shared" si="127"/>
        <v>0</v>
      </c>
    </row>
    <row r="105" spans="2:24" x14ac:dyDescent="0.35">
      <c r="B105" t="s">
        <v>67</v>
      </c>
      <c r="F105" s="5">
        <f>F104+F96</f>
        <v>0</v>
      </c>
      <c r="G105" s="5">
        <f t="shared" ref="G105:X105" si="128">G104+G96</f>
        <v>0</v>
      </c>
      <c r="H105" s="5">
        <f t="shared" si="128"/>
        <v>0</v>
      </c>
      <c r="I105" s="5">
        <f t="shared" si="128"/>
        <v>0</v>
      </c>
      <c r="J105" s="5">
        <f t="shared" si="128"/>
        <v>0</v>
      </c>
      <c r="K105" s="5">
        <f t="shared" si="128"/>
        <v>0</v>
      </c>
      <c r="L105" s="5">
        <f t="shared" si="128"/>
        <v>0</v>
      </c>
      <c r="M105" s="5">
        <f t="shared" si="128"/>
        <v>24284</v>
      </c>
      <c r="N105" s="5">
        <f t="shared" si="128"/>
        <v>27241</v>
      </c>
      <c r="O105" s="5">
        <f t="shared" si="128"/>
        <v>27165</v>
      </c>
      <c r="P105" s="5">
        <f t="shared" si="128"/>
        <v>29779</v>
      </c>
      <c r="Q105" s="5">
        <f t="shared" si="128"/>
        <v>0</v>
      </c>
      <c r="R105" s="5">
        <f t="shared" si="128"/>
        <v>0</v>
      </c>
      <c r="S105" s="5">
        <f t="shared" si="128"/>
        <v>0</v>
      </c>
      <c r="T105" s="5">
        <f t="shared" si="128"/>
        <v>0</v>
      </c>
      <c r="U105" s="5">
        <f t="shared" si="128"/>
        <v>0</v>
      </c>
      <c r="V105" s="5">
        <f t="shared" si="128"/>
        <v>0</v>
      </c>
      <c r="W105" s="5">
        <f t="shared" si="128"/>
        <v>0</v>
      </c>
      <c r="X105" s="5">
        <f t="shared" si="128"/>
        <v>0</v>
      </c>
    </row>
    <row r="106" spans="2:24" s="17" customFormat="1" x14ac:dyDescent="0.35">
      <c r="B106" s="17" t="s">
        <v>53</v>
      </c>
    </row>
    <row r="107" spans="2:24" s="5" customFormat="1" x14ac:dyDescent="0.35">
      <c r="B107" s="5" t="s">
        <v>68</v>
      </c>
      <c r="M107" s="5">
        <v>306</v>
      </c>
      <c r="N107" s="5">
        <v>312</v>
      </c>
      <c r="O107" s="5">
        <v>379</v>
      </c>
      <c r="P107" s="5">
        <v>314</v>
      </c>
    </row>
    <row r="108" spans="2:24" s="5" customFormat="1" x14ac:dyDescent="0.35">
      <c r="B108" s="5" t="s">
        <v>69</v>
      </c>
      <c r="M108" s="5">
        <v>1422</v>
      </c>
      <c r="N108" s="5">
        <v>1736</v>
      </c>
      <c r="O108" s="5">
        <v>1790</v>
      </c>
      <c r="P108" s="5">
        <v>1942</v>
      </c>
    </row>
    <row r="109" spans="2:24" s="5" customFormat="1" x14ac:dyDescent="0.35">
      <c r="B109" s="5" t="s">
        <v>87</v>
      </c>
      <c r="M109" s="5">
        <v>0</v>
      </c>
      <c r="N109" s="5">
        <v>0</v>
      </c>
      <c r="O109" s="5">
        <v>500</v>
      </c>
      <c r="P109" s="5">
        <v>0</v>
      </c>
    </row>
    <row r="110" spans="2:24" s="5" customFormat="1" x14ac:dyDescent="0.35">
      <c r="B110" s="5" t="s">
        <v>70</v>
      </c>
      <c r="M110" s="5">
        <v>3629</v>
      </c>
      <c r="N110" s="5">
        <v>4733</v>
      </c>
      <c r="O110" s="5">
        <v>5297</v>
      </c>
      <c r="P110" s="5">
        <v>5837</v>
      </c>
    </row>
    <row r="111" spans="2:24" s="5" customFormat="1" x14ac:dyDescent="0.35">
      <c r="B111" s="5" t="s">
        <v>71</v>
      </c>
      <c r="M111" s="5">
        <v>63</v>
      </c>
      <c r="N111" s="5">
        <v>54</v>
      </c>
      <c r="O111" s="5">
        <v>75</v>
      </c>
      <c r="P111" s="5">
        <v>85</v>
      </c>
    </row>
    <row r="112" spans="2:24" s="6" customFormat="1" x14ac:dyDescent="0.35">
      <c r="B112" s="6" t="s">
        <v>72</v>
      </c>
      <c r="M112" s="6">
        <v>92</v>
      </c>
      <c r="N112" s="6">
        <v>97</v>
      </c>
      <c r="O112" s="6">
        <v>87</v>
      </c>
      <c r="P112" s="6">
        <v>73</v>
      </c>
    </row>
    <row r="113" spans="2:24" s="5" customFormat="1" x14ac:dyDescent="0.35">
      <c r="B113" s="5" t="s">
        <v>73</v>
      </c>
      <c r="F113" s="5">
        <f>SUM(F107:F112)</f>
        <v>0</v>
      </c>
      <c r="G113" s="5">
        <f t="shared" ref="G113:X113" si="129">SUM(G107:G112)</f>
        <v>0</v>
      </c>
      <c r="H113" s="5">
        <f t="shared" si="129"/>
        <v>0</v>
      </c>
      <c r="I113" s="5">
        <f t="shared" si="129"/>
        <v>0</v>
      </c>
      <c r="J113" s="5">
        <f t="shared" si="129"/>
        <v>0</v>
      </c>
      <c r="K113" s="5">
        <f t="shared" si="129"/>
        <v>0</v>
      </c>
      <c r="L113" s="5">
        <f t="shared" si="129"/>
        <v>0</v>
      </c>
      <c r="M113" s="5">
        <f t="shared" si="129"/>
        <v>5512</v>
      </c>
      <c r="N113" s="5">
        <f t="shared" si="129"/>
        <v>6932</v>
      </c>
      <c r="O113" s="5">
        <f t="shared" si="129"/>
        <v>8128</v>
      </c>
      <c r="P113" s="5">
        <f t="shared" si="129"/>
        <v>8251</v>
      </c>
      <c r="Q113" s="5">
        <f t="shared" si="129"/>
        <v>0</v>
      </c>
      <c r="R113" s="5">
        <f t="shared" si="129"/>
        <v>0</v>
      </c>
      <c r="S113" s="5">
        <f t="shared" si="129"/>
        <v>0</v>
      </c>
      <c r="T113" s="5">
        <f t="shared" si="129"/>
        <v>0</v>
      </c>
      <c r="U113" s="5">
        <f t="shared" si="129"/>
        <v>0</v>
      </c>
      <c r="V113" s="5">
        <f t="shared" si="129"/>
        <v>0</v>
      </c>
      <c r="W113" s="5">
        <f t="shared" si="129"/>
        <v>0</v>
      </c>
      <c r="X113" s="5">
        <f t="shared" si="129"/>
        <v>0</v>
      </c>
    </row>
    <row r="114" spans="2:24" s="13" customFormat="1" x14ac:dyDescent="0.35">
      <c r="B114" s="13" t="s">
        <v>54</v>
      </c>
    </row>
    <row r="115" spans="2:24" s="5" customFormat="1" x14ac:dyDescent="0.35">
      <c r="B115" s="5" t="s">
        <v>74</v>
      </c>
      <c r="M115" s="5">
        <v>4117</v>
      </c>
      <c r="N115" s="5">
        <v>4123</v>
      </c>
      <c r="O115" s="5">
        <v>3629</v>
      </c>
      <c r="P115" s="5">
        <v>3634</v>
      </c>
    </row>
    <row r="116" spans="2:24" s="5" customFormat="1" x14ac:dyDescent="0.35">
      <c r="B116" s="5" t="s">
        <v>75</v>
      </c>
      <c r="M116" s="5">
        <v>130</v>
      </c>
      <c r="N116" s="5">
        <v>145</v>
      </c>
      <c r="O116" s="5">
        <v>117</v>
      </c>
      <c r="P116" s="5">
        <v>113</v>
      </c>
    </row>
    <row r="117" spans="2:24" s="5" customFormat="1" x14ac:dyDescent="0.35">
      <c r="B117" s="5" t="s">
        <v>71</v>
      </c>
      <c r="M117" s="5">
        <v>529</v>
      </c>
      <c r="N117" s="5">
        <v>534</v>
      </c>
      <c r="O117" s="5">
        <v>530</v>
      </c>
      <c r="P117" s="5">
        <v>514</v>
      </c>
    </row>
    <row r="118" spans="2:24" s="5" customFormat="1" x14ac:dyDescent="0.35">
      <c r="B118" s="5" t="s">
        <v>72</v>
      </c>
      <c r="M118" s="5">
        <v>499</v>
      </c>
      <c r="N118" s="5">
        <v>453</v>
      </c>
      <c r="O118" s="5">
        <v>417</v>
      </c>
      <c r="P118" s="5">
        <v>373</v>
      </c>
    </row>
    <row r="119" spans="2:24" s="6" customFormat="1" x14ac:dyDescent="0.35">
      <c r="B119" s="6" t="s">
        <v>76</v>
      </c>
      <c r="M119" s="6">
        <f>223+10</f>
        <v>233</v>
      </c>
      <c r="N119" s="6">
        <f>252+5</f>
        <v>257</v>
      </c>
      <c r="O119" s="6">
        <v>293</v>
      </c>
      <c r="P119" s="6">
        <v>376</v>
      </c>
    </row>
    <row r="120" spans="2:24" s="19" customFormat="1" x14ac:dyDescent="0.35">
      <c r="B120" s="19" t="s">
        <v>77</v>
      </c>
      <c r="F120" s="19">
        <f>SUM(F115:F119)</f>
        <v>0</v>
      </c>
      <c r="G120" s="19">
        <f t="shared" ref="G120:X120" si="130">SUM(G115:G119)</f>
        <v>0</v>
      </c>
      <c r="H120" s="19">
        <f t="shared" si="130"/>
        <v>0</v>
      </c>
      <c r="I120" s="19">
        <f t="shared" si="130"/>
        <v>0</v>
      </c>
      <c r="J120" s="19">
        <f t="shared" si="130"/>
        <v>0</v>
      </c>
      <c r="K120" s="19">
        <f t="shared" si="130"/>
        <v>0</v>
      </c>
      <c r="L120" s="19">
        <f t="shared" si="130"/>
        <v>0</v>
      </c>
      <c r="M120" s="19">
        <f t="shared" si="130"/>
        <v>5508</v>
      </c>
      <c r="N120" s="19">
        <f t="shared" si="130"/>
        <v>5512</v>
      </c>
      <c r="O120" s="19">
        <f t="shared" si="130"/>
        <v>4986</v>
      </c>
      <c r="P120" s="19">
        <f t="shared" si="130"/>
        <v>5010</v>
      </c>
      <c r="Q120" s="19">
        <f t="shared" si="130"/>
        <v>0</v>
      </c>
      <c r="R120" s="19">
        <f t="shared" si="130"/>
        <v>0</v>
      </c>
      <c r="S120" s="19">
        <f t="shared" si="130"/>
        <v>0</v>
      </c>
      <c r="T120" s="19">
        <f t="shared" si="130"/>
        <v>0</v>
      </c>
      <c r="U120" s="19">
        <f t="shared" si="130"/>
        <v>0</v>
      </c>
      <c r="V120" s="19">
        <f t="shared" si="130"/>
        <v>0</v>
      </c>
      <c r="W120" s="19">
        <f t="shared" si="130"/>
        <v>0</v>
      </c>
      <c r="X120" s="19">
        <f t="shared" si="130"/>
        <v>0</v>
      </c>
    </row>
    <row r="121" spans="2:24" s="5" customFormat="1" x14ac:dyDescent="0.35">
      <c r="B121" s="5" t="s">
        <v>78</v>
      </c>
      <c r="F121" s="5">
        <f>F120+F113</f>
        <v>0</v>
      </c>
      <c r="G121" s="5">
        <f t="shared" ref="G121:X121" si="131">G120+G113</f>
        <v>0</v>
      </c>
      <c r="H121" s="5">
        <f t="shared" si="131"/>
        <v>0</v>
      </c>
      <c r="I121" s="5">
        <f t="shared" si="131"/>
        <v>0</v>
      </c>
      <c r="J121" s="5">
        <f t="shared" si="131"/>
        <v>0</v>
      </c>
      <c r="K121" s="5">
        <f t="shared" si="131"/>
        <v>0</v>
      </c>
      <c r="L121" s="5">
        <f t="shared" si="131"/>
        <v>0</v>
      </c>
      <c r="M121" s="5">
        <f t="shared" si="131"/>
        <v>11020</v>
      </c>
      <c r="N121" s="5">
        <f t="shared" si="131"/>
        <v>12444</v>
      </c>
      <c r="O121" s="5">
        <f t="shared" si="131"/>
        <v>13114</v>
      </c>
      <c r="P121" s="5">
        <f t="shared" si="131"/>
        <v>13261</v>
      </c>
      <c r="Q121" s="5">
        <f t="shared" si="131"/>
        <v>0</v>
      </c>
      <c r="R121" s="5">
        <f t="shared" si="131"/>
        <v>0</v>
      </c>
      <c r="S121" s="5">
        <f t="shared" si="131"/>
        <v>0</v>
      </c>
      <c r="T121" s="5">
        <f t="shared" si="131"/>
        <v>0</v>
      </c>
      <c r="U121" s="5">
        <f t="shared" si="131"/>
        <v>0</v>
      </c>
      <c r="V121" s="5">
        <f t="shared" si="131"/>
        <v>0</v>
      </c>
      <c r="W121" s="5">
        <f t="shared" si="131"/>
        <v>0</v>
      </c>
      <c r="X121" s="5">
        <f t="shared" si="131"/>
        <v>0</v>
      </c>
    </row>
    <row r="122" spans="2:24" s="17" customFormat="1" x14ac:dyDescent="0.35">
      <c r="B122" s="17" t="s">
        <v>55</v>
      </c>
    </row>
    <row r="123" spans="2:24" s="5" customFormat="1" x14ac:dyDescent="0.35">
      <c r="B123" s="5" t="s">
        <v>79</v>
      </c>
      <c r="M123" s="5">
        <v>0</v>
      </c>
      <c r="N123" s="5">
        <v>0</v>
      </c>
      <c r="O123" s="5">
        <v>0</v>
      </c>
      <c r="P123" s="5">
        <v>0</v>
      </c>
    </row>
    <row r="124" spans="2:24" s="5" customFormat="1" x14ac:dyDescent="0.35">
      <c r="B124" s="5" t="s">
        <v>80</v>
      </c>
      <c r="M124" s="5">
        <v>0</v>
      </c>
      <c r="N124" s="5">
        <v>0</v>
      </c>
      <c r="O124" s="5">
        <v>0</v>
      </c>
      <c r="P124" s="5">
        <v>0</v>
      </c>
    </row>
    <row r="125" spans="2:24" s="5" customFormat="1" x14ac:dyDescent="0.35">
      <c r="B125" s="5" t="s">
        <v>81</v>
      </c>
      <c r="M125" s="5">
        <v>7357</v>
      </c>
      <c r="N125" s="5">
        <v>8428</v>
      </c>
      <c r="O125" s="5">
        <v>9868</v>
      </c>
      <c r="P125" s="5">
        <v>11586</v>
      </c>
    </row>
    <row r="126" spans="2:24" s="5" customFormat="1" x14ac:dyDescent="0.35">
      <c r="B126" s="5" t="s">
        <v>82</v>
      </c>
      <c r="M126" s="5">
        <v>19611</v>
      </c>
      <c r="N126" s="5">
        <v>23905</v>
      </c>
      <c r="O126" s="5">
        <v>28319</v>
      </c>
      <c r="P126" s="5">
        <v>33346</v>
      </c>
    </row>
    <row r="127" spans="2:24" s="5" customFormat="1" x14ac:dyDescent="0.35">
      <c r="B127" s="5" t="s">
        <v>83</v>
      </c>
      <c r="M127" s="5">
        <v>-158</v>
      </c>
      <c r="N127" s="5">
        <v>-137</v>
      </c>
      <c r="O127" s="5">
        <v>-293</v>
      </c>
      <c r="P127" s="5">
        <v>-285</v>
      </c>
    </row>
    <row r="128" spans="2:24" s="6" customFormat="1" x14ac:dyDescent="0.35">
      <c r="B128" s="6" t="s">
        <v>84</v>
      </c>
      <c r="M128" s="6">
        <v>-13546</v>
      </c>
      <c r="N128" s="6">
        <v>-17399</v>
      </c>
      <c r="O128" s="6">
        <v>-23843</v>
      </c>
      <c r="P128" s="6">
        <v>-28129</v>
      </c>
    </row>
    <row r="129" spans="1:24" s="19" customFormat="1" x14ac:dyDescent="0.35">
      <c r="B129" s="19" t="s">
        <v>85</v>
      </c>
      <c r="F129" s="19">
        <f>SUM(F123:F128)</f>
        <v>0</v>
      </c>
      <c r="G129" s="19">
        <f t="shared" ref="G129:X129" si="132">SUM(G123:G128)</f>
        <v>0</v>
      </c>
      <c r="H129" s="19">
        <f t="shared" si="132"/>
        <v>0</v>
      </c>
      <c r="I129" s="19">
        <f t="shared" si="132"/>
        <v>0</v>
      </c>
      <c r="J129" s="19">
        <f t="shared" si="132"/>
        <v>0</v>
      </c>
      <c r="K129" s="19">
        <f t="shared" si="132"/>
        <v>0</v>
      </c>
      <c r="L129" s="19">
        <f t="shared" si="132"/>
        <v>0</v>
      </c>
      <c r="M129" s="19">
        <f t="shared" si="132"/>
        <v>13264</v>
      </c>
      <c r="N129" s="19">
        <f t="shared" si="132"/>
        <v>14797</v>
      </c>
      <c r="O129" s="19">
        <f t="shared" si="132"/>
        <v>14051</v>
      </c>
      <c r="P129" s="19">
        <f t="shared" si="132"/>
        <v>16518</v>
      </c>
      <c r="Q129" s="19">
        <f t="shared" si="132"/>
        <v>0</v>
      </c>
      <c r="R129" s="19">
        <f t="shared" si="132"/>
        <v>0</v>
      </c>
      <c r="S129" s="19">
        <f t="shared" si="132"/>
        <v>0</v>
      </c>
      <c r="T129" s="19">
        <f t="shared" si="132"/>
        <v>0</v>
      </c>
      <c r="U129" s="19">
        <f t="shared" si="132"/>
        <v>0</v>
      </c>
      <c r="V129" s="19">
        <f t="shared" si="132"/>
        <v>0</v>
      </c>
      <c r="W129" s="19">
        <f t="shared" si="132"/>
        <v>0</v>
      </c>
      <c r="X129" s="19">
        <f t="shared" si="132"/>
        <v>0</v>
      </c>
    </row>
    <row r="130" spans="1:24" s="5" customFormat="1" x14ac:dyDescent="0.35">
      <c r="B130" s="5" t="s">
        <v>86</v>
      </c>
      <c r="F130" s="5">
        <f>F129+F121</f>
        <v>0</v>
      </c>
      <c r="G130" s="5">
        <f t="shared" ref="G130:X130" si="133">G129+G121</f>
        <v>0</v>
      </c>
      <c r="H130" s="5">
        <f t="shared" si="133"/>
        <v>0</v>
      </c>
      <c r="I130" s="5">
        <f t="shared" si="133"/>
        <v>0</v>
      </c>
      <c r="J130" s="5">
        <f t="shared" si="133"/>
        <v>0</v>
      </c>
      <c r="K130" s="5">
        <f t="shared" si="133"/>
        <v>0</v>
      </c>
      <c r="L130" s="5">
        <f t="shared" si="133"/>
        <v>0</v>
      </c>
      <c r="M130" s="5">
        <f t="shared" si="133"/>
        <v>24284</v>
      </c>
      <c r="N130" s="5">
        <f t="shared" si="133"/>
        <v>27241</v>
      </c>
      <c r="O130" s="5">
        <f t="shared" si="133"/>
        <v>27165</v>
      </c>
      <c r="P130" s="5">
        <f t="shared" si="133"/>
        <v>29779</v>
      </c>
      <c r="Q130" s="5">
        <f t="shared" si="133"/>
        <v>0</v>
      </c>
      <c r="R130" s="5">
        <f t="shared" si="133"/>
        <v>0</v>
      </c>
      <c r="S130" s="5">
        <f t="shared" si="133"/>
        <v>0</v>
      </c>
      <c r="T130" s="5">
        <f t="shared" si="133"/>
        <v>0</v>
      </c>
      <c r="U130" s="5">
        <f t="shared" si="133"/>
        <v>0</v>
      </c>
      <c r="V130" s="5">
        <f t="shared" si="133"/>
        <v>0</v>
      </c>
      <c r="W130" s="5">
        <f t="shared" si="133"/>
        <v>0</v>
      </c>
      <c r="X130" s="5">
        <f t="shared" si="133"/>
        <v>0</v>
      </c>
    </row>
    <row r="131" spans="1:24" s="1" customFormat="1" x14ac:dyDescent="0.35">
      <c r="A131" s="1" t="s">
        <v>24</v>
      </c>
      <c r="B131" s="1" t="s">
        <v>88</v>
      </c>
    </row>
    <row r="132" spans="1:24" s="5" customFormat="1" x14ac:dyDescent="0.35">
      <c r="B132" s="5" t="s">
        <v>110</v>
      </c>
      <c r="L132" s="5">
        <v>4422</v>
      </c>
      <c r="M132" s="5">
        <v>5727</v>
      </c>
      <c r="N132" s="5">
        <v>7230</v>
      </c>
      <c r="O132" s="5">
        <v>7838</v>
      </c>
      <c r="P132" s="5">
        <v>7302</v>
      </c>
    </row>
    <row r="133" spans="1:24" s="6" customFormat="1" x14ac:dyDescent="0.35">
      <c r="B133" s="6" t="s">
        <v>111</v>
      </c>
      <c r="L133" s="6">
        <v>-395</v>
      </c>
      <c r="M133" s="6">
        <v>-419</v>
      </c>
      <c r="N133" s="6">
        <v>-348</v>
      </c>
      <c r="O133" s="6">
        <v>-442</v>
      </c>
      <c r="P133" s="6">
        <v>-360</v>
      </c>
    </row>
    <row r="134" spans="1:24" s="5" customFormat="1" x14ac:dyDescent="0.35">
      <c r="B134" s="5" t="s">
        <v>112</v>
      </c>
      <c r="F134" s="5">
        <f>SUM(F132:F133)</f>
        <v>0</v>
      </c>
      <c r="G134" s="5">
        <f t="shared" ref="G134:X134" si="134">SUM(G132:G133)</f>
        <v>0</v>
      </c>
      <c r="H134" s="5">
        <f t="shared" si="134"/>
        <v>0</v>
      </c>
      <c r="I134" s="5">
        <f t="shared" si="134"/>
        <v>0</v>
      </c>
      <c r="J134" s="5">
        <f t="shared" si="134"/>
        <v>0</v>
      </c>
      <c r="K134" s="5">
        <f t="shared" si="134"/>
        <v>0</v>
      </c>
      <c r="L134" s="5">
        <f t="shared" si="134"/>
        <v>4027</v>
      </c>
      <c r="M134" s="5">
        <f t="shared" si="134"/>
        <v>5308</v>
      </c>
      <c r="N134" s="5">
        <f t="shared" si="134"/>
        <v>6882</v>
      </c>
      <c r="O134" s="5">
        <f t="shared" si="134"/>
        <v>7396</v>
      </c>
      <c r="P134" s="5">
        <f t="shared" si="134"/>
        <v>6942</v>
      </c>
      <c r="Q134" s="5">
        <f t="shared" si="134"/>
        <v>0</v>
      </c>
      <c r="R134" s="5">
        <f t="shared" si="134"/>
        <v>0</v>
      </c>
      <c r="S134" s="5">
        <f t="shared" si="134"/>
        <v>0</v>
      </c>
      <c r="T134" s="5">
        <f t="shared" si="134"/>
        <v>0</v>
      </c>
      <c r="U134" s="5">
        <f t="shared" si="134"/>
        <v>0</v>
      </c>
      <c r="V134" s="5">
        <f t="shared" si="134"/>
        <v>0</v>
      </c>
      <c r="W134" s="5">
        <f t="shared" si="134"/>
        <v>0</v>
      </c>
      <c r="X134" s="5">
        <f t="shared" si="134"/>
        <v>0</v>
      </c>
    </row>
    <row r="135" spans="1:24" s="5" customFormat="1" x14ac:dyDescent="0.35"/>
    <row r="136" spans="1:24" s="5" customFormat="1" x14ac:dyDescent="0.35">
      <c r="B136" s="5" t="s">
        <v>113</v>
      </c>
      <c r="L136" s="5">
        <v>233</v>
      </c>
      <c r="M136" s="5">
        <v>270</v>
      </c>
      <c r="N136" s="5">
        <v>291</v>
      </c>
      <c r="O136" s="5">
        <v>278</v>
      </c>
      <c r="P136" s="5">
        <v>314</v>
      </c>
    </row>
    <row r="137" spans="1:24" s="5" customFormat="1" x14ac:dyDescent="0.35">
      <c r="B137" s="5" t="s">
        <v>114</v>
      </c>
      <c r="L137" s="5">
        <v>788</v>
      </c>
      <c r="M137" s="5">
        <v>909</v>
      </c>
      <c r="N137" s="5">
        <v>1069</v>
      </c>
      <c r="O137" s="5">
        <v>1440</v>
      </c>
      <c r="P137" s="5">
        <v>1718</v>
      </c>
    </row>
    <row r="138" spans="1:24" s="5" customFormat="1" x14ac:dyDescent="0.35">
      <c r="B138" s="5" t="s">
        <v>115</v>
      </c>
      <c r="L138" s="5">
        <v>-2750</v>
      </c>
      <c r="M138" s="5">
        <v>-3050</v>
      </c>
      <c r="N138" s="5">
        <v>-3950</v>
      </c>
      <c r="O138" s="5">
        <v>-6550</v>
      </c>
      <c r="P138" s="5">
        <v>-4400</v>
      </c>
    </row>
    <row r="139" spans="1:24" s="5" customFormat="1" x14ac:dyDescent="0.35">
      <c r="B139" s="5" t="s">
        <v>116</v>
      </c>
      <c r="N139" s="5">
        <v>0</v>
      </c>
      <c r="O139" s="5">
        <v>0</v>
      </c>
      <c r="P139" s="5">
        <v>0</v>
      </c>
    </row>
    <row r="140" spans="1:24" s="5" customFormat="1" x14ac:dyDescent="0.35"/>
    <row r="141" spans="1:24" s="5" customFormat="1" x14ac:dyDescent="0.35">
      <c r="B141" s="5" t="s">
        <v>117</v>
      </c>
      <c r="L141" s="5">
        <v>1643</v>
      </c>
      <c r="M141" s="5">
        <v>2650</v>
      </c>
      <c r="N141" s="5">
        <v>4478</v>
      </c>
      <c r="O141" s="5">
        <v>3844</v>
      </c>
      <c r="P141" s="5">
        <v>4236</v>
      </c>
    </row>
    <row r="142" spans="1:24" s="6" customFormat="1" x14ac:dyDescent="0.35">
      <c r="B142" s="6" t="s">
        <v>118</v>
      </c>
      <c r="L142" s="6">
        <v>2650</v>
      </c>
      <c r="M142" s="6">
        <v>4478</v>
      </c>
      <c r="N142" s="6">
        <v>3844</v>
      </c>
      <c r="O142" s="6">
        <v>4236</v>
      </c>
      <c r="P142" s="6">
        <v>7141</v>
      </c>
    </row>
    <row r="143" spans="1:24" s="5" customFormat="1" x14ac:dyDescent="0.35">
      <c r="B143" s="5" t="s">
        <v>119</v>
      </c>
      <c r="F143" s="5">
        <f>F142-F141</f>
        <v>0</v>
      </c>
      <c r="G143" s="5">
        <f t="shared" ref="G143:X143" si="135">G142-G141</f>
        <v>0</v>
      </c>
      <c r="H143" s="5">
        <f t="shared" si="135"/>
        <v>0</v>
      </c>
      <c r="I143" s="5">
        <f t="shared" si="135"/>
        <v>0</v>
      </c>
      <c r="J143" s="5">
        <f t="shared" si="135"/>
        <v>0</v>
      </c>
      <c r="K143" s="5">
        <f t="shared" si="135"/>
        <v>0</v>
      </c>
      <c r="L143" s="5">
        <f t="shared" si="135"/>
        <v>1007</v>
      </c>
      <c r="M143" s="5">
        <f t="shared" si="135"/>
        <v>1828</v>
      </c>
      <c r="N143" s="5">
        <f t="shared" si="135"/>
        <v>-634</v>
      </c>
      <c r="O143" s="5">
        <f t="shared" si="135"/>
        <v>392</v>
      </c>
      <c r="P143" s="5">
        <f t="shared" si="135"/>
        <v>2905</v>
      </c>
      <c r="Q143" s="5">
        <f t="shared" si="135"/>
        <v>0</v>
      </c>
      <c r="R143" s="5">
        <f t="shared" si="135"/>
        <v>0</v>
      </c>
      <c r="S143" s="5">
        <f t="shared" si="135"/>
        <v>0</v>
      </c>
      <c r="T143" s="5">
        <f t="shared" si="135"/>
        <v>0</v>
      </c>
      <c r="U143" s="5">
        <f t="shared" si="135"/>
        <v>0</v>
      </c>
      <c r="V143" s="5">
        <f t="shared" si="135"/>
        <v>0</v>
      </c>
      <c r="W143" s="5">
        <f t="shared" si="135"/>
        <v>0</v>
      </c>
      <c r="X143" s="5">
        <f t="shared" si="1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Kruta</dc:creator>
  <cp:lastModifiedBy>William Kruta</cp:lastModifiedBy>
  <dcterms:created xsi:type="dcterms:W3CDTF">2024-03-15T15:43:35Z</dcterms:created>
  <dcterms:modified xsi:type="dcterms:W3CDTF">2024-03-15T17:25:40Z</dcterms:modified>
</cp:coreProperties>
</file>