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LNG/"/>
    </mc:Choice>
  </mc:AlternateContent>
  <xr:revisionPtr revIDLastSave="390" documentId="8_{1BD1A18F-68CD-49CC-BF44-EDB17A796CF5}" xr6:coauthVersionLast="47" xr6:coauthVersionMax="47" xr10:uidLastSave="{2AEBA47F-665D-4053-8119-D4F8F0057C38}"/>
  <bookViews>
    <workbookView xWindow="0" yWindow="0" windowWidth="19200" windowHeight="21600" activeTab="2" xr2:uid="{DC4649A1-12FA-476C-BB1C-473D959CA1BD}"/>
  </bookViews>
  <sheets>
    <sheet name="Main" sheetId="3" r:id="rId1"/>
    <sheet name="Info" sheetId="2" r:id="rId2"/>
    <sheet name="Mod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" i="1" l="1"/>
  <c r="K84" i="1"/>
  <c r="L84" i="1"/>
  <c r="M84" i="1"/>
  <c r="N84" i="1"/>
  <c r="N86" i="1" s="1"/>
  <c r="N87" i="1" s="1"/>
  <c r="O84" i="1"/>
  <c r="P84" i="1"/>
  <c r="Q84" i="1"/>
  <c r="R84" i="1"/>
  <c r="R86" i="1" s="1"/>
  <c r="R87" i="1" s="1"/>
  <c r="S84" i="1"/>
  <c r="S86" i="1" s="1"/>
  <c r="S87" i="1" s="1"/>
  <c r="T84" i="1"/>
  <c r="U84" i="1"/>
  <c r="V84" i="1"/>
  <c r="W84" i="1"/>
  <c r="X84" i="1"/>
  <c r="X86" i="1" s="1"/>
  <c r="X87" i="1" s="1"/>
  <c r="Y84" i="1"/>
  <c r="Y86" i="1" s="1"/>
  <c r="Y87" i="1" s="1"/>
  <c r="I84" i="1"/>
  <c r="I86" i="1" s="1"/>
  <c r="I87" i="1" s="1"/>
  <c r="J86" i="1"/>
  <c r="K86" i="1"/>
  <c r="L86" i="1"/>
  <c r="M86" i="1"/>
  <c r="O86" i="1"/>
  <c r="P86" i="1"/>
  <c r="Q86" i="1"/>
  <c r="T86" i="1"/>
  <c r="U86" i="1"/>
  <c r="U87" i="1" s="1"/>
  <c r="V86" i="1"/>
  <c r="V87" i="1" s="1"/>
  <c r="W86" i="1"/>
  <c r="W87" i="1" s="1"/>
  <c r="J87" i="1"/>
  <c r="K87" i="1"/>
  <c r="L87" i="1"/>
  <c r="M87" i="1"/>
  <c r="O87" i="1"/>
  <c r="P87" i="1"/>
  <c r="Q87" i="1"/>
  <c r="T87" i="1"/>
  <c r="J68" i="1"/>
  <c r="K68" i="1"/>
  <c r="L68" i="1"/>
  <c r="M68" i="1"/>
  <c r="N68" i="1"/>
  <c r="O68" i="1"/>
  <c r="P68" i="1"/>
  <c r="P77" i="1" s="1"/>
  <c r="Q68" i="1"/>
  <c r="R68" i="1"/>
  <c r="R77" i="1" s="1"/>
  <c r="S68" i="1"/>
  <c r="T68" i="1"/>
  <c r="U68" i="1"/>
  <c r="V68" i="1"/>
  <c r="W68" i="1"/>
  <c r="X68" i="1"/>
  <c r="X77" i="1" s="1"/>
  <c r="Y68" i="1"/>
  <c r="I68" i="1"/>
  <c r="I77" i="1" s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W77" i="1" s="1"/>
  <c r="X76" i="1"/>
  <c r="Y76" i="1"/>
  <c r="J77" i="1"/>
  <c r="K77" i="1"/>
  <c r="L77" i="1"/>
  <c r="M77" i="1"/>
  <c r="N77" i="1"/>
  <c r="O77" i="1"/>
  <c r="Q77" i="1"/>
  <c r="T77" i="1"/>
  <c r="U77" i="1"/>
  <c r="V77" i="1"/>
  <c r="I76" i="1"/>
  <c r="J58" i="1"/>
  <c r="K58" i="1"/>
  <c r="L58" i="1"/>
  <c r="M58" i="1"/>
  <c r="N58" i="1"/>
  <c r="O58" i="1"/>
  <c r="P58" i="1"/>
  <c r="Q58" i="1"/>
  <c r="R58" i="1"/>
  <c r="S58" i="1"/>
  <c r="S59" i="1" s="1"/>
  <c r="T58" i="1"/>
  <c r="U58" i="1"/>
  <c r="V58" i="1"/>
  <c r="W58" i="1"/>
  <c r="X58" i="1"/>
  <c r="X59" i="1" s="1"/>
  <c r="Y58" i="1"/>
  <c r="Y59" i="1" s="1"/>
  <c r="J59" i="1"/>
  <c r="K59" i="1"/>
  <c r="L59" i="1"/>
  <c r="M59" i="1"/>
  <c r="N59" i="1"/>
  <c r="O59" i="1"/>
  <c r="P59" i="1"/>
  <c r="Q59" i="1"/>
  <c r="R59" i="1"/>
  <c r="T59" i="1"/>
  <c r="U59" i="1"/>
  <c r="V59" i="1"/>
  <c r="W59" i="1"/>
  <c r="I58" i="1"/>
  <c r="I59" i="1" s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I5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I9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I31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I23" i="1"/>
  <c r="J14" i="1"/>
  <c r="J16" i="1" s="1"/>
  <c r="K14" i="1"/>
  <c r="K16" i="1" s="1"/>
  <c r="L14" i="1"/>
  <c r="M14" i="1"/>
  <c r="M16" i="1" s="1"/>
  <c r="N14" i="1"/>
  <c r="N16" i="1" s="1"/>
  <c r="O14" i="1"/>
  <c r="O16" i="1" s="1"/>
  <c r="P14" i="1"/>
  <c r="P16" i="1" s="1"/>
  <c r="P17" i="1" s="1"/>
  <c r="Q14" i="1"/>
  <c r="Q16" i="1" s="1"/>
  <c r="R14" i="1"/>
  <c r="R16" i="1" s="1"/>
  <c r="R17" i="1" s="1"/>
  <c r="S14" i="1"/>
  <c r="S16" i="1" s="1"/>
  <c r="S17" i="1" s="1"/>
  <c r="T14" i="1"/>
  <c r="T16" i="1" s="1"/>
  <c r="T17" i="1" s="1"/>
  <c r="U14" i="1"/>
  <c r="U16" i="1" s="1"/>
  <c r="U17" i="1" s="1"/>
  <c r="V14" i="1"/>
  <c r="V16" i="1" s="1"/>
  <c r="V17" i="1" s="1"/>
  <c r="W14" i="1"/>
  <c r="W16" i="1" s="1"/>
  <c r="W17" i="1" s="1"/>
  <c r="X14" i="1"/>
  <c r="X16" i="1" s="1"/>
  <c r="X17" i="1" s="1"/>
  <c r="Y14" i="1"/>
  <c r="Y16" i="1" s="1"/>
  <c r="Y17" i="1" s="1"/>
  <c r="I14" i="1"/>
  <c r="I16" i="1" s="1"/>
  <c r="I17" i="1" s="1"/>
  <c r="L16" i="1"/>
  <c r="S1" i="1"/>
  <c r="R1" i="1" s="1"/>
  <c r="Q1" i="1" s="1"/>
  <c r="P1" i="1" s="1"/>
  <c r="O1" i="1" s="1"/>
  <c r="N1" i="1" s="1"/>
  <c r="M1" i="1" s="1"/>
  <c r="L1" i="1" s="1"/>
  <c r="S77" i="1" l="1"/>
  <c r="Y77" i="1"/>
  <c r="K24" i="1"/>
  <c r="K32" i="1" s="1"/>
  <c r="K34" i="1" s="1"/>
  <c r="K36" i="1" s="1"/>
  <c r="L24" i="1"/>
  <c r="L32" i="1" s="1"/>
  <c r="L34" i="1" s="1"/>
  <c r="L36" i="1" s="1"/>
  <c r="J24" i="1"/>
  <c r="J25" i="1" s="1"/>
  <c r="W24" i="1"/>
  <c r="W25" i="1" s="1"/>
  <c r="Q24" i="1"/>
  <c r="Q32" i="1" s="1"/>
  <c r="Q34" i="1" s="1"/>
  <c r="Q36" i="1" s="1"/>
  <c r="Q17" i="1"/>
  <c r="V24" i="1"/>
  <c r="V25" i="1" s="1"/>
  <c r="T24" i="1"/>
  <c r="T32" i="1" s="1"/>
  <c r="T34" i="1" s="1"/>
  <c r="T36" i="1" s="1"/>
  <c r="S24" i="1"/>
  <c r="S25" i="1" s="1"/>
  <c r="U24" i="1"/>
  <c r="R24" i="1"/>
  <c r="R32" i="1" s="1"/>
  <c r="R34" i="1" s="1"/>
  <c r="R36" i="1" s="1"/>
  <c r="N24" i="1"/>
  <c r="N25" i="1" s="1"/>
  <c r="X24" i="1"/>
  <c r="X25" i="1" s="1"/>
  <c r="U25" i="1"/>
  <c r="U32" i="1"/>
  <c r="U34" i="1" s="1"/>
  <c r="U36" i="1" s="1"/>
  <c r="T25" i="1"/>
  <c r="O24" i="1"/>
  <c r="O17" i="1"/>
  <c r="M24" i="1"/>
  <c r="M17" i="1"/>
  <c r="N17" i="1"/>
  <c r="L17" i="1"/>
  <c r="K17" i="1"/>
  <c r="P24" i="1"/>
  <c r="J17" i="1"/>
  <c r="I24" i="1"/>
  <c r="Y24" i="1"/>
  <c r="W32" i="1"/>
  <c r="W34" i="1" s="1"/>
  <c r="W36" i="1" s="1"/>
  <c r="K25" i="1" l="1"/>
  <c r="Q25" i="1"/>
  <c r="L25" i="1"/>
  <c r="J32" i="1"/>
  <c r="J34" i="1" s="1"/>
  <c r="J36" i="1" s="1"/>
  <c r="J39" i="1" s="1"/>
  <c r="V32" i="1"/>
  <c r="V34" i="1" s="1"/>
  <c r="V36" i="1" s="1"/>
  <c r="V37" i="1" s="1"/>
  <c r="S32" i="1"/>
  <c r="S34" i="1" s="1"/>
  <c r="S36" i="1" s="1"/>
  <c r="S39" i="1" s="1"/>
  <c r="R25" i="1"/>
  <c r="R37" i="1"/>
  <c r="R39" i="1"/>
  <c r="T37" i="1"/>
  <c r="T39" i="1"/>
  <c r="K37" i="1"/>
  <c r="K39" i="1"/>
  <c r="U37" i="1"/>
  <c r="U39" i="1"/>
  <c r="L37" i="1"/>
  <c r="L39" i="1"/>
  <c r="W37" i="1"/>
  <c r="W39" i="1"/>
  <c r="N32" i="1"/>
  <c r="N34" i="1" s="1"/>
  <c r="N36" i="1" s="1"/>
  <c r="Q37" i="1"/>
  <c r="Q39" i="1"/>
  <c r="X32" i="1"/>
  <c r="X34" i="1" s="1"/>
  <c r="X36" i="1" s="1"/>
  <c r="Y25" i="1"/>
  <c r="Y32" i="1"/>
  <c r="Y34" i="1" s="1"/>
  <c r="Y36" i="1" s="1"/>
  <c r="I25" i="1"/>
  <c r="I32" i="1"/>
  <c r="I34" i="1" s="1"/>
  <c r="I36" i="1" s="1"/>
  <c r="P25" i="1"/>
  <c r="P32" i="1"/>
  <c r="P34" i="1" s="1"/>
  <c r="P36" i="1" s="1"/>
  <c r="O25" i="1"/>
  <c r="O32" i="1"/>
  <c r="O34" i="1" s="1"/>
  <c r="O36" i="1" s="1"/>
  <c r="M25" i="1"/>
  <c r="M32" i="1"/>
  <c r="M34" i="1" s="1"/>
  <c r="M36" i="1" s="1"/>
  <c r="V39" i="1" l="1"/>
  <c r="S37" i="1"/>
  <c r="J37" i="1"/>
  <c r="O37" i="1"/>
  <c r="O39" i="1"/>
  <c r="N37" i="1"/>
  <c r="N39" i="1"/>
  <c r="Y37" i="1"/>
  <c r="Y39" i="1"/>
  <c r="I37" i="1"/>
  <c r="I39" i="1"/>
  <c r="M37" i="1"/>
  <c r="M39" i="1"/>
  <c r="P37" i="1"/>
  <c r="P39" i="1"/>
  <c r="X37" i="1"/>
  <c r="X39" i="1"/>
</calcChain>
</file>

<file path=xl/sharedStrings.xml><?xml version="1.0" encoding="utf-8"?>
<sst xmlns="http://schemas.openxmlformats.org/spreadsheetml/2006/main" count="115" uniqueCount="110">
  <si>
    <t>Fiscal Period</t>
  </si>
  <si>
    <t>Filing Date</t>
  </si>
  <si>
    <t>Period of Report</t>
  </si>
  <si>
    <t>Stock Prices</t>
  </si>
  <si>
    <t>High</t>
  </si>
  <si>
    <t>Low</t>
  </si>
  <si>
    <t>Average</t>
  </si>
  <si>
    <t>Ticker</t>
  </si>
  <si>
    <t>Price</t>
  </si>
  <si>
    <t>Shares</t>
  </si>
  <si>
    <t>MC</t>
  </si>
  <si>
    <t>Cash</t>
  </si>
  <si>
    <t>Debt</t>
  </si>
  <si>
    <t>EV</t>
  </si>
  <si>
    <t>Company Name</t>
  </si>
  <si>
    <t>Country</t>
  </si>
  <si>
    <t>Sector</t>
  </si>
  <si>
    <t>Industry</t>
  </si>
  <si>
    <t>Cheniere Energy Inc.</t>
  </si>
  <si>
    <t>LNG</t>
  </si>
  <si>
    <t>USA</t>
  </si>
  <si>
    <t>Energy</t>
  </si>
  <si>
    <t>Oil &amp; Gas Midstream</t>
  </si>
  <si>
    <t>Founded</t>
  </si>
  <si>
    <t>HQ</t>
  </si>
  <si>
    <t>Employees</t>
  </si>
  <si>
    <t>Houston, Texas</t>
  </si>
  <si>
    <t>Info</t>
  </si>
  <si>
    <t xml:space="preserve">Primarily engages in the liquefied natural gas related businesses. </t>
  </si>
  <si>
    <t>It owns and operates the Sabine Pass LNG terminal in Cameron Parish, Louisiana</t>
  </si>
  <si>
    <t>Income Statement, *in millions, USD</t>
  </si>
  <si>
    <t>LNG Revenues</t>
  </si>
  <si>
    <t>Regasification Revenue</t>
  </si>
  <si>
    <t>Other Revenues</t>
  </si>
  <si>
    <t>Total Revenues</t>
  </si>
  <si>
    <t>COGs</t>
  </si>
  <si>
    <t>Gross Profit</t>
  </si>
  <si>
    <t>Gross Margin</t>
  </si>
  <si>
    <t>Operating Expenses</t>
  </si>
  <si>
    <t>Operating &amp; maintenance expense</t>
  </si>
  <si>
    <t>SG&amp;A</t>
  </si>
  <si>
    <t>Depreciation and amortization expense</t>
  </si>
  <si>
    <t>Total Operating Expenses</t>
  </si>
  <si>
    <t>Operating Income</t>
  </si>
  <si>
    <t>Operating Margin</t>
  </si>
  <si>
    <t>Other income (expense)</t>
  </si>
  <si>
    <t>Interest expense</t>
  </si>
  <si>
    <t>Gain on modification of extinguisment of debt</t>
  </si>
  <si>
    <t>Interest &amp; dividend income</t>
  </si>
  <si>
    <t>Total Other Income</t>
  </si>
  <si>
    <t>Income before tax</t>
  </si>
  <si>
    <t>Taxes</t>
  </si>
  <si>
    <t>Net Income, including non-controlling interests</t>
  </si>
  <si>
    <t>Less: non-controlling interests</t>
  </si>
  <si>
    <t xml:space="preserve">Net Income   </t>
  </si>
  <si>
    <t>Net Margin</t>
  </si>
  <si>
    <t>EPS - Basic</t>
  </si>
  <si>
    <t>Balance Sheet *in millions, USD</t>
  </si>
  <si>
    <t>Restricted cash</t>
  </si>
  <si>
    <t>Current Assets</t>
  </si>
  <si>
    <t>Ar</t>
  </si>
  <si>
    <t>Inventory</t>
  </si>
  <si>
    <t>Current derivative assets</t>
  </si>
  <si>
    <t>Margin deposits</t>
  </si>
  <si>
    <t>Other current assets</t>
  </si>
  <si>
    <t>Total Current Assets</t>
  </si>
  <si>
    <t>Non-Current Assets</t>
  </si>
  <si>
    <t>AP</t>
  </si>
  <si>
    <t>Accrued liabilities</t>
  </si>
  <si>
    <t>Current Liabilities</t>
  </si>
  <si>
    <t>Non-Current Liabilities</t>
  </si>
  <si>
    <t>Equity</t>
  </si>
  <si>
    <t>PP&amp;E</t>
  </si>
  <si>
    <t>Operating lease assets</t>
  </si>
  <si>
    <t>Derivative assets</t>
  </si>
  <si>
    <t>Deferred tax assets</t>
  </si>
  <si>
    <t>Other non-current assets</t>
  </si>
  <si>
    <t>Total Non-current Assets</t>
  </si>
  <si>
    <t>Total Assets</t>
  </si>
  <si>
    <t>Current debt</t>
  </si>
  <si>
    <t>Deferred revenue</t>
  </si>
  <si>
    <t xml:space="preserve">Current operating lease </t>
  </si>
  <si>
    <t>Current derivative liabilities</t>
  </si>
  <si>
    <t>Other current liabilities</t>
  </si>
  <si>
    <t>Total Current Liabilities</t>
  </si>
  <si>
    <t>Long-term debt</t>
  </si>
  <si>
    <t>Operating lease liabilities</t>
  </si>
  <si>
    <t>Finance lease liabilities</t>
  </si>
  <si>
    <t>Derivative liabilities</t>
  </si>
  <si>
    <t>Deferred tax liabilities</t>
  </si>
  <si>
    <t>Other non-current liabilities</t>
  </si>
  <si>
    <t>Total Non-current Liabilities</t>
  </si>
  <si>
    <t>Total Liabilities</t>
  </si>
  <si>
    <t>Preferred stock</t>
  </si>
  <si>
    <t>Common stock</t>
  </si>
  <si>
    <t>Treasury stock</t>
  </si>
  <si>
    <t>Additional paid-in capital</t>
  </si>
  <si>
    <t>Accumulated income</t>
  </si>
  <si>
    <t>Total Cheniere stockholders' equity</t>
  </si>
  <si>
    <t>Non-controlling interest</t>
  </si>
  <si>
    <t>Total Equity</t>
  </si>
  <si>
    <t>Total Equity &amp; Liabilities</t>
  </si>
  <si>
    <t>Cash Flow *in millions, USD</t>
  </si>
  <si>
    <t>CFFO</t>
  </si>
  <si>
    <t>CapEx</t>
  </si>
  <si>
    <t>FCF</t>
  </si>
  <si>
    <t>SBI</t>
  </si>
  <si>
    <t>SBC</t>
  </si>
  <si>
    <t>SBB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</si>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</sst>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i/>
      <u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/>
    <xf numFmtId="9" fontId="0" fillId="0" borderId="0" xfId="0" applyNumberFormat="1"/>
    <xf numFmtId="3" fontId="0" fillId="0" borderId="2" xfId="0" applyNumberFormat="1" applyBorder="1"/>
    <xf numFmtId="2" fontId="0" fillId="0" borderId="0" xfId="0" applyNumberFormat="1"/>
    <xf numFmtId="0" fontId="4" fillId="3" borderId="0" xfId="0" applyFont="1" applyFill="1"/>
    <xf numFmtId="0" fontId="2" fillId="0" borderId="0" xfId="0" applyFont="1"/>
    <xf numFmtId="0" fontId="2" fillId="0" borderId="2" xfId="0" applyFont="1" applyBorder="1"/>
    <xf numFmtId="3" fontId="2" fillId="0" borderId="2" xfId="0" applyNumberFormat="1" applyFont="1" applyBorder="1"/>
    <xf numFmtId="3" fontId="2" fillId="0" borderId="0" xfId="0" applyNumberFormat="1" applyFont="1"/>
    <xf numFmtId="3" fontId="4" fillId="3" borderId="0" xfId="0" applyNumberFormat="1" applyFont="1" applyFill="1"/>
    <xf numFmtId="3" fontId="0" fillId="0" borderId="0" xfId="0" applyNumberFormat="1" applyFill="1" applyBorder="1"/>
    <xf numFmtId="3" fontId="0" fillId="0" borderId="1" xfId="0" applyNumberFormat="1" applyFill="1" applyBorder="1"/>
    <xf numFmtId="3" fontId="2" fillId="0" borderId="2" xfId="0" applyNumberFormat="1" applyFont="1" applyFill="1" applyBorder="1"/>
    <xf numFmtId="3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498A-5B9F-40D1-8F72-60F91B5A16A9}">
  <dimension ref="A1:A7"/>
  <sheetViews>
    <sheetView workbookViewId="0">
      <selection activeCell="C2" sqref="C2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FA9E-8FEF-446E-88E3-8429FBFA207A}">
  <dimension ref="A1:B14"/>
  <sheetViews>
    <sheetView topLeftCell="A8" workbookViewId="0">
      <selection activeCell="A15" sqref="A15"/>
    </sheetView>
  </sheetViews>
  <sheetFormatPr defaultRowHeight="14.5" x14ac:dyDescent="0.35"/>
  <sheetData>
    <row r="1" spans="1:2" x14ac:dyDescent="0.35">
      <c r="A1" t="s">
        <v>14</v>
      </c>
      <c r="B1" t="s">
        <v>18</v>
      </c>
    </row>
    <row r="2" spans="1:2" x14ac:dyDescent="0.35">
      <c r="A2" t="s">
        <v>7</v>
      </c>
      <c r="B2" t="s">
        <v>19</v>
      </c>
    </row>
    <row r="3" spans="1:2" x14ac:dyDescent="0.35">
      <c r="A3" t="s">
        <v>15</v>
      </c>
      <c r="B3" t="s">
        <v>20</v>
      </c>
    </row>
    <row r="4" spans="1:2" x14ac:dyDescent="0.35">
      <c r="A4" t="s">
        <v>16</v>
      </c>
      <c r="B4" t="s">
        <v>21</v>
      </c>
    </row>
    <row r="5" spans="1:2" x14ac:dyDescent="0.35">
      <c r="A5" t="s">
        <v>17</v>
      </c>
      <c r="B5" t="s">
        <v>22</v>
      </c>
    </row>
    <row r="6" spans="1:2" x14ac:dyDescent="0.35">
      <c r="A6" t="s">
        <v>23</v>
      </c>
      <c r="B6">
        <v>1983</v>
      </c>
    </row>
    <row r="7" spans="1:2" x14ac:dyDescent="0.35">
      <c r="A7" t="s">
        <v>24</v>
      </c>
      <c r="B7" t="s">
        <v>26</v>
      </c>
    </row>
    <row r="8" spans="1:2" x14ac:dyDescent="0.35">
      <c r="A8" t="s">
        <v>25</v>
      </c>
      <c r="B8">
        <v>1605</v>
      </c>
    </row>
    <row r="12" spans="1:2" s="1" customFormat="1" x14ac:dyDescent="0.35">
      <c r="A12" s="1" t="s">
        <v>27</v>
      </c>
    </row>
    <row r="13" spans="1:2" x14ac:dyDescent="0.35">
      <c r="A13" t="s">
        <v>28</v>
      </c>
    </row>
    <row r="14" spans="1:2" x14ac:dyDescent="0.35">
      <c r="A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8A76-9D49-4114-8C06-0DA42B4297D1}">
  <dimension ref="B1:Y96"/>
  <sheetViews>
    <sheetView tabSelected="1" workbookViewId="0">
      <pane xSplit="2" ySplit="7" topLeftCell="J8" activePane="bottomRight" state="frozen"/>
      <selection pane="topRight" activeCell="C1" sqref="C1"/>
      <selection pane="bottomLeft" activeCell="A8" sqref="A8"/>
      <selection pane="bottomRight" activeCell="S86" sqref="S86"/>
    </sheetView>
  </sheetViews>
  <sheetFormatPr defaultRowHeight="14.5" x14ac:dyDescent="0.35"/>
  <cols>
    <col min="2" max="2" width="21.81640625" customWidth="1"/>
    <col min="20" max="20" width="10.90625" bestFit="1" customWidth="1"/>
  </cols>
  <sheetData>
    <row r="1" spans="2:25" x14ac:dyDescent="0.35">
      <c r="B1" t="s">
        <v>0</v>
      </c>
      <c r="L1">
        <f>M1-1</f>
        <v>2015</v>
      </c>
      <c r="M1">
        <f t="shared" ref="M1:R1" si="0">N1-1</f>
        <v>2016</v>
      </c>
      <c r="N1">
        <f t="shared" si="0"/>
        <v>2017</v>
      </c>
      <c r="O1">
        <f t="shared" si="0"/>
        <v>2018</v>
      </c>
      <c r="P1">
        <f t="shared" si="0"/>
        <v>2019</v>
      </c>
      <c r="Q1">
        <f t="shared" si="0"/>
        <v>2020</v>
      </c>
      <c r="R1">
        <f t="shared" si="0"/>
        <v>2021</v>
      </c>
      <c r="S1">
        <f>T1-1</f>
        <v>2022</v>
      </c>
      <c r="T1">
        <v>2023</v>
      </c>
    </row>
    <row r="2" spans="2:25" x14ac:dyDescent="0.35">
      <c r="B2" t="s">
        <v>1</v>
      </c>
    </row>
    <row r="3" spans="2:25" x14ac:dyDescent="0.35">
      <c r="B3" t="s">
        <v>2</v>
      </c>
    </row>
    <row r="4" spans="2:25" s="1" customFormat="1" x14ac:dyDescent="0.35">
      <c r="B4" s="1" t="s">
        <v>3</v>
      </c>
    </row>
    <row r="5" spans="2:25" x14ac:dyDescent="0.35">
      <c r="B5" t="s">
        <v>4</v>
      </c>
    </row>
    <row r="6" spans="2:25" x14ac:dyDescent="0.35">
      <c r="B6" t="s">
        <v>5</v>
      </c>
    </row>
    <row r="7" spans="2:25" x14ac:dyDescent="0.35">
      <c r="B7" t="s">
        <v>6</v>
      </c>
    </row>
    <row r="10" spans="2:25" s="1" customFormat="1" x14ac:dyDescent="0.35">
      <c r="B10" s="1" t="s">
        <v>30</v>
      </c>
    </row>
    <row r="11" spans="2:25" s="3" customFormat="1" x14ac:dyDescent="0.35">
      <c r="B11" s="3" t="s">
        <v>31</v>
      </c>
      <c r="S11" s="3">
        <v>31804</v>
      </c>
      <c r="T11" s="3">
        <v>19569</v>
      </c>
    </row>
    <row r="12" spans="2:25" s="3" customFormat="1" x14ac:dyDescent="0.35">
      <c r="B12" s="3" t="s">
        <v>32</v>
      </c>
      <c r="S12" s="3">
        <v>1068</v>
      </c>
      <c r="T12" s="3">
        <v>135</v>
      </c>
    </row>
    <row r="13" spans="2:25" s="4" customFormat="1" x14ac:dyDescent="0.35">
      <c r="B13" s="4" t="s">
        <v>33</v>
      </c>
      <c r="S13" s="4">
        <v>556</v>
      </c>
      <c r="T13" s="4">
        <v>690</v>
      </c>
    </row>
    <row r="14" spans="2:25" s="3" customFormat="1" x14ac:dyDescent="0.35">
      <c r="B14" s="3" t="s">
        <v>34</v>
      </c>
      <c r="I14" s="3">
        <f>SUM(I11:I13)</f>
        <v>0</v>
      </c>
      <c r="J14" s="3">
        <f t="shared" ref="J14:Y14" si="1">SUM(J11:J13)</f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33428</v>
      </c>
      <c r="T14" s="3">
        <f t="shared" si="1"/>
        <v>20394</v>
      </c>
      <c r="U14" s="3">
        <f t="shared" si="1"/>
        <v>0</v>
      </c>
      <c r="V14" s="3">
        <f t="shared" si="1"/>
        <v>0</v>
      </c>
      <c r="W14" s="3">
        <f t="shared" si="1"/>
        <v>0</v>
      </c>
      <c r="X14" s="3">
        <f t="shared" si="1"/>
        <v>0</v>
      </c>
      <c r="Y14" s="3">
        <f t="shared" si="1"/>
        <v>0</v>
      </c>
    </row>
    <row r="15" spans="2:25" s="4" customFormat="1" x14ac:dyDescent="0.35">
      <c r="B15" s="4" t="s">
        <v>35</v>
      </c>
      <c r="S15" s="4">
        <v>25632</v>
      </c>
      <c r="T15" s="4">
        <v>1356</v>
      </c>
    </row>
    <row r="16" spans="2:25" s="3" customFormat="1" x14ac:dyDescent="0.35">
      <c r="B16" s="3" t="s">
        <v>36</v>
      </c>
      <c r="I16" s="3">
        <f>I14-I15</f>
        <v>0</v>
      </c>
      <c r="J16" s="3">
        <f t="shared" ref="J16:Y16" si="2">J14-J15</f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7796</v>
      </c>
      <c r="T16" s="3">
        <f t="shared" si="2"/>
        <v>19038</v>
      </c>
      <c r="U16" s="3">
        <f t="shared" si="2"/>
        <v>0</v>
      </c>
      <c r="V16" s="3">
        <f t="shared" si="2"/>
        <v>0</v>
      </c>
      <c r="W16" s="3">
        <f t="shared" si="2"/>
        <v>0</v>
      </c>
      <c r="X16" s="3">
        <f t="shared" si="2"/>
        <v>0</v>
      </c>
      <c r="Y16" s="3">
        <f t="shared" si="2"/>
        <v>0</v>
      </c>
    </row>
    <row r="17" spans="2:25" s="6" customFormat="1" x14ac:dyDescent="0.35">
      <c r="B17" s="6" t="s">
        <v>37</v>
      </c>
      <c r="I17" s="6" t="e">
        <f>I16/I14</f>
        <v>#DIV/0!</v>
      </c>
      <c r="J17" s="6" t="e">
        <f t="shared" ref="J17:Y17" si="3">J16/J14</f>
        <v>#DIV/0!</v>
      </c>
      <c r="K17" s="6" t="e">
        <f t="shared" si="3"/>
        <v>#DIV/0!</v>
      </c>
      <c r="L17" s="6" t="e">
        <f t="shared" si="3"/>
        <v>#DIV/0!</v>
      </c>
      <c r="M17" s="6" t="e">
        <f t="shared" si="3"/>
        <v>#DIV/0!</v>
      </c>
      <c r="N17" s="6" t="e">
        <f t="shared" si="3"/>
        <v>#DIV/0!</v>
      </c>
      <c r="O17" s="6" t="e">
        <f t="shared" si="3"/>
        <v>#DIV/0!</v>
      </c>
      <c r="P17" s="6" t="e">
        <f t="shared" si="3"/>
        <v>#DIV/0!</v>
      </c>
      <c r="Q17" s="6" t="e">
        <f t="shared" si="3"/>
        <v>#DIV/0!</v>
      </c>
      <c r="R17" s="6" t="e">
        <f t="shared" si="3"/>
        <v>#DIV/0!</v>
      </c>
      <c r="S17" s="6">
        <f t="shared" si="3"/>
        <v>0.23321766184037335</v>
      </c>
      <c r="T17" s="6">
        <f t="shared" si="3"/>
        <v>0.93350985583995294</v>
      </c>
      <c r="U17" s="6" t="e">
        <f t="shared" si="3"/>
        <v>#DIV/0!</v>
      </c>
      <c r="V17" s="6" t="e">
        <f t="shared" si="3"/>
        <v>#DIV/0!</v>
      </c>
      <c r="W17" s="6" t="e">
        <f t="shared" si="3"/>
        <v>#DIV/0!</v>
      </c>
      <c r="X17" s="6" t="e">
        <f t="shared" si="3"/>
        <v>#DIV/0!</v>
      </c>
      <c r="Y17" s="6" t="e">
        <f t="shared" si="3"/>
        <v>#DIV/0!</v>
      </c>
    </row>
    <row r="18" spans="2:25" s="5" customFormat="1" x14ac:dyDescent="0.35">
      <c r="B18" s="5" t="s">
        <v>38</v>
      </c>
    </row>
    <row r="19" spans="2:25" s="3" customFormat="1" x14ac:dyDescent="0.35">
      <c r="B19" s="3" t="s">
        <v>39</v>
      </c>
      <c r="S19" s="3">
        <v>1681</v>
      </c>
      <c r="T19" s="3">
        <v>1835</v>
      </c>
    </row>
    <row r="20" spans="2:25" s="3" customFormat="1" x14ac:dyDescent="0.35">
      <c r="B20" s="3" t="s">
        <v>40</v>
      </c>
      <c r="S20" s="3">
        <v>416</v>
      </c>
      <c r="T20" s="3">
        <v>474</v>
      </c>
    </row>
    <row r="21" spans="2:25" s="3" customFormat="1" x14ac:dyDescent="0.35">
      <c r="B21" s="3" t="s">
        <v>41</v>
      </c>
      <c r="S21" s="3">
        <v>1119</v>
      </c>
      <c r="T21" s="3">
        <v>1196</v>
      </c>
    </row>
    <row r="22" spans="2:25" s="4" customFormat="1" x14ac:dyDescent="0.35">
      <c r="B22" s="4" t="s">
        <v>33</v>
      </c>
      <c r="S22" s="4">
        <v>21</v>
      </c>
      <c r="T22" s="4">
        <v>44</v>
      </c>
    </row>
    <row r="23" spans="2:25" s="7" customFormat="1" x14ac:dyDescent="0.35">
      <c r="B23" s="7" t="s">
        <v>42</v>
      </c>
      <c r="I23" s="7">
        <f>SUM(I19:I22)</f>
        <v>0</v>
      </c>
      <c r="J23" s="7">
        <f t="shared" ref="J23:Y23" si="4">SUM(J19:J22)</f>
        <v>0</v>
      </c>
      <c r="K23" s="7">
        <f t="shared" si="4"/>
        <v>0</v>
      </c>
      <c r="L23" s="7">
        <f t="shared" si="4"/>
        <v>0</v>
      </c>
      <c r="M23" s="7">
        <f t="shared" si="4"/>
        <v>0</v>
      </c>
      <c r="N23" s="7">
        <f t="shared" si="4"/>
        <v>0</v>
      </c>
      <c r="O23" s="7">
        <f t="shared" si="4"/>
        <v>0</v>
      </c>
      <c r="P23" s="7">
        <f t="shared" si="4"/>
        <v>0</v>
      </c>
      <c r="Q23" s="7">
        <f t="shared" si="4"/>
        <v>0</v>
      </c>
      <c r="R23" s="7">
        <f t="shared" si="4"/>
        <v>0</v>
      </c>
      <c r="S23" s="7">
        <f t="shared" si="4"/>
        <v>3237</v>
      </c>
      <c r="T23" s="7">
        <f t="shared" si="4"/>
        <v>3549</v>
      </c>
      <c r="U23" s="7">
        <f t="shared" si="4"/>
        <v>0</v>
      </c>
      <c r="V23" s="7">
        <f t="shared" si="4"/>
        <v>0</v>
      </c>
      <c r="W23" s="7">
        <f t="shared" si="4"/>
        <v>0</v>
      </c>
      <c r="X23" s="7">
        <f t="shared" si="4"/>
        <v>0</v>
      </c>
      <c r="Y23" s="7">
        <f t="shared" si="4"/>
        <v>0</v>
      </c>
    </row>
    <row r="24" spans="2:25" s="3" customFormat="1" x14ac:dyDescent="0.35">
      <c r="B24" s="3" t="s">
        <v>43</v>
      </c>
      <c r="I24" s="3">
        <f>I16-I23</f>
        <v>0</v>
      </c>
      <c r="J24" s="3">
        <f t="shared" ref="J24:Y24" si="5">J16-J23</f>
        <v>0</v>
      </c>
      <c r="K24" s="3">
        <f t="shared" si="5"/>
        <v>0</v>
      </c>
      <c r="L24" s="3">
        <f t="shared" si="5"/>
        <v>0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4559</v>
      </c>
      <c r="T24" s="3">
        <f t="shared" si="5"/>
        <v>15489</v>
      </c>
      <c r="U24" s="3">
        <f t="shared" si="5"/>
        <v>0</v>
      </c>
      <c r="V24" s="3">
        <f t="shared" si="5"/>
        <v>0</v>
      </c>
      <c r="W24" s="3">
        <f t="shared" si="5"/>
        <v>0</v>
      </c>
      <c r="X24" s="3">
        <f t="shared" si="5"/>
        <v>0</v>
      </c>
      <c r="Y24" s="3">
        <f t="shared" si="5"/>
        <v>0</v>
      </c>
    </row>
    <row r="25" spans="2:25" s="6" customFormat="1" x14ac:dyDescent="0.35">
      <c r="B25" s="6" t="s">
        <v>44</v>
      </c>
      <c r="I25" s="6" t="e">
        <f>I24/I14</f>
        <v>#DIV/0!</v>
      </c>
      <c r="J25" s="6" t="e">
        <f t="shared" ref="J25:Y25" si="6">J24/J14</f>
        <v>#DIV/0!</v>
      </c>
      <c r="K25" s="6" t="e">
        <f t="shared" si="6"/>
        <v>#DIV/0!</v>
      </c>
      <c r="L25" s="6" t="e">
        <f t="shared" si="6"/>
        <v>#DIV/0!</v>
      </c>
      <c r="M25" s="6" t="e">
        <f t="shared" si="6"/>
        <v>#DIV/0!</v>
      </c>
      <c r="N25" s="6" t="e">
        <f t="shared" si="6"/>
        <v>#DIV/0!</v>
      </c>
      <c r="O25" s="6" t="e">
        <f t="shared" si="6"/>
        <v>#DIV/0!</v>
      </c>
      <c r="P25" s="6" t="e">
        <f t="shared" si="6"/>
        <v>#DIV/0!</v>
      </c>
      <c r="Q25" s="6" t="e">
        <f t="shared" si="6"/>
        <v>#DIV/0!</v>
      </c>
      <c r="R25" s="6" t="e">
        <f t="shared" si="6"/>
        <v>#DIV/0!</v>
      </c>
      <c r="S25" s="6">
        <f t="shared" si="6"/>
        <v>0.13638267320808903</v>
      </c>
      <c r="T25" s="6">
        <f t="shared" si="6"/>
        <v>0.7594880847308032</v>
      </c>
      <c r="U25" s="6" t="e">
        <f t="shared" si="6"/>
        <v>#DIV/0!</v>
      </c>
      <c r="V25" s="6" t="e">
        <f t="shared" si="6"/>
        <v>#DIV/0!</v>
      </c>
      <c r="W25" s="6" t="e">
        <f t="shared" si="6"/>
        <v>#DIV/0!</v>
      </c>
      <c r="X25" s="6" t="e">
        <f t="shared" si="6"/>
        <v>#DIV/0!</v>
      </c>
      <c r="Y25" s="6" t="e">
        <f t="shared" si="6"/>
        <v>#DIV/0!</v>
      </c>
    </row>
    <row r="26" spans="2:25" s="5" customFormat="1" x14ac:dyDescent="0.35">
      <c r="B26" s="5" t="s">
        <v>45</v>
      </c>
    </row>
    <row r="27" spans="2:25" s="3" customFormat="1" x14ac:dyDescent="0.35">
      <c r="B27" s="3" t="s">
        <v>46</v>
      </c>
      <c r="S27" s="3">
        <v>-1406</v>
      </c>
      <c r="T27" s="3">
        <v>-1141</v>
      </c>
    </row>
    <row r="28" spans="2:25" s="3" customFormat="1" x14ac:dyDescent="0.35">
      <c r="B28" s="3" t="s">
        <v>47</v>
      </c>
      <c r="S28" s="3">
        <v>-66</v>
      </c>
      <c r="T28" s="3">
        <v>15</v>
      </c>
    </row>
    <row r="29" spans="2:25" s="3" customFormat="1" x14ac:dyDescent="0.35">
      <c r="B29" s="3" t="s">
        <v>48</v>
      </c>
      <c r="S29" s="3">
        <v>57</v>
      </c>
      <c r="T29" s="3">
        <v>211</v>
      </c>
    </row>
    <row r="30" spans="2:25" s="4" customFormat="1" x14ac:dyDescent="0.35">
      <c r="B30" s="4" t="s">
        <v>45</v>
      </c>
      <c r="S30" s="4">
        <v>-50</v>
      </c>
      <c r="T30" s="4">
        <v>4</v>
      </c>
    </row>
    <row r="31" spans="2:25" s="7" customFormat="1" x14ac:dyDescent="0.35">
      <c r="B31" s="7" t="s">
        <v>49</v>
      </c>
      <c r="I31" s="7">
        <f>SUM(I27:I30)</f>
        <v>0</v>
      </c>
      <c r="J31" s="7">
        <f t="shared" ref="J31:Y31" si="7">SUM(J27:J30)</f>
        <v>0</v>
      </c>
      <c r="K31" s="7">
        <f t="shared" si="7"/>
        <v>0</v>
      </c>
      <c r="L31" s="7">
        <f t="shared" si="7"/>
        <v>0</v>
      </c>
      <c r="M31" s="7">
        <f t="shared" si="7"/>
        <v>0</v>
      </c>
      <c r="N31" s="7">
        <f t="shared" si="7"/>
        <v>0</v>
      </c>
      <c r="O31" s="7">
        <f t="shared" si="7"/>
        <v>0</v>
      </c>
      <c r="P31" s="7">
        <f t="shared" si="7"/>
        <v>0</v>
      </c>
      <c r="Q31" s="7">
        <f t="shared" si="7"/>
        <v>0</v>
      </c>
      <c r="R31" s="7">
        <f t="shared" si="7"/>
        <v>0</v>
      </c>
      <c r="S31" s="7">
        <f t="shared" si="7"/>
        <v>-1465</v>
      </c>
      <c r="T31" s="7">
        <f t="shared" si="7"/>
        <v>-911</v>
      </c>
      <c r="U31" s="7">
        <f t="shared" si="7"/>
        <v>0</v>
      </c>
      <c r="V31" s="7">
        <f t="shared" si="7"/>
        <v>0</v>
      </c>
      <c r="W31" s="7">
        <f t="shared" si="7"/>
        <v>0</v>
      </c>
      <c r="X31" s="7">
        <f t="shared" si="7"/>
        <v>0</v>
      </c>
      <c r="Y31" s="7">
        <f t="shared" si="7"/>
        <v>0</v>
      </c>
    </row>
    <row r="32" spans="2:25" s="3" customFormat="1" x14ac:dyDescent="0.35">
      <c r="B32" s="3" t="s">
        <v>50</v>
      </c>
      <c r="I32" s="3">
        <f>I24+I31</f>
        <v>0</v>
      </c>
      <c r="J32" s="3">
        <f t="shared" ref="J32:Y32" si="8">J24+J31</f>
        <v>0</v>
      </c>
      <c r="K32" s="3">
        <f t="shared" si="8"/>
        <v>0</v>
      </c>
      <c r="L32" s="3">
        <f t="shared" si="8"/>
        <v>0</v>
      </c>
      <c r="M32" s="3">
        <f t="shared" si="8"/>
        <v>0</v>
      </c>
      <c r="N32" s="3">
        <f t="shared" si="8"/>
        <v>0</v>
      </c>
      <c r="O32" s="3">
        <f t="shared" si="8"/>
        <v>0</v>
      </c>
      <c r="P32" s="3">
        <f t="shared" si="8"/>
        <v>0</v>
      </c>
      <c r="Q32" s="3">
        <f t="shared" si="8"/>
        <v>0</v>
      </c>
      <c r="R32" s="3">
        <f t="shared" si="8"/>
        <v>0</v>
      </c>
      <c r="S32" s="3">
        <f t="shared" si="8"/>
        <v>3094</v>
      </c>
      <c r="T32" s="3">
        <f t="shared" si="8"/>
        <v>14578</v>
      </c>
      <c r="U32" s="3">
        <f t="shared" si="8"/>
        <v>0</v>
      </c>
      <c r="V32" s="3">
        <f t="shared" si="8"/>
        <v>0</v>
      </c>
      <c r="W32" s="3">
        <f t="shared" si="8"/>
        <v>0</v>
      </c>
      <c r="X32" s="3">
        <f t="shared" si="8"/>
        <v>0</v>
      </c>
      <c r="Y32" s="3">
        <f t="shared" si="8"/>
        <v>0</v>
      </c>
    </row>
    <row r="33" spans="2:25" s="4" customFormat="1" x14ac:dyDescent="0.35">
      <c r="B33" s="4" t="s">
        <v>51</v>
      </c>
      <c r="S33" s="4">
        <v>459</v>
      </c>
      <c r="T33" s="4">
        <v>2519</v>
      </c>
    </row>
    <row r="34" spans="2:25" s="3" customFormat="1" x14ac:dyDescent="0.35">
      <c r="B34" s="3" t="s">
        <v>52</v>
      </c>
      <c r="I34" s="3">
        <f>I32-I33</f>
        <v>0</v>
      </c>
      <c r="J34" s="3">
        <f t="shared" ref="J34:Y34" si="9">J32-J33</f>
        <v>0</v>
      </c>
      <c r="K34" s="3">
        <f t="shared" si="9"/>
        <v>0</v>
      </c>
      <c r="L34" s="3">
        <f t="shared" si="9"/>
        <v>0</v>
      </c>
      <c r="M34" s="3">
        <f t="shared" si="9"/>
        <v>0</v>
      </c>
      <c r="N34" s="3">
        <f t="shared" si="9"/>
        <v>0</v>
      </c>
      <c r="O34" s="3">
        <f t="shared" si="9"/>
        <v>0</v>
      </c>
      <c r="P34" s="3">
        <f t="shared" si="9"/>
        <v>0</v>
      </c>
      <c r="Q34" s="3">
        <f t="shared" si="9"/>
        <v>0</v>
      </c>
      <c r="R34" s="3">
        <f t="shared" si="9"/>
        <v>0</v>
      </c>
      <c r="S34" s="3">
        <f t="shared" si="9"/>
        <v>2635</v>
      </c>
      <c r="T34" s="3">
        <f t="shared" si="9"/>
        <v>12059</v>
      </c>
      <c r="U34" s="3">
        <f t="shared" si="9"/>
        <v>0</v>
      </c>
      <c r="V34" s="3">
        <f t="shared" si="9"/>
        <v>0</v>
      </c>
      <c r="W34" s="3">
        <f t="shared" si="9"/>
        <v>0</v>
      </c>
      <c r="X34" s="3">
        <f t="shared" si="9"/>
        <v>0</v>
      </c>
      <c r="Y34" s="3">
        <f t="shared" si="9"/>
        <v>0</v>
      </c>
    </row>
    <row r="35" spans="2:25" s="4" customFormat="1" x14ac:dyDescent="0.35">
      <c r="B35" s="4" t="s">
        <v>53</v>
      </c>
      <c r="S35" s="4">
        <v>1207</v>
      </c>
      <c r="T35" s="4">
        <v>2178</v>
      </c>
    </row>
    <row r="36" spans="2:25" s="3" customFormat="1" x14ac:dyDescent="0.35">
      <c r="B36" s="3" t="s">
        <v>54</v>
      </c>
      <c r="I36" s="3">
        <f>I34-I35</f>
        <v>0</v>
      </c>
      <c r="J36" s="3">
        <f t="shared" ref="J36:Y36" si="10">J34-J35</f>
        <v>0</v>
      </c>
      <c r="K36" s="3">
        <f t="shared" si="10"/>
        <v>0</v>
      </c>
      <c r="L36" s="3">
        <f t="shared" si="10"/>
        <v>0</v>
      </c>
      <c r="M36" s="3">
        <f t="shared" si="10"/>
        <v>0</v>
      </c>
      <c r="N36" s="3">
        <f t="shared" si="10"/>
        <v>0</v>
      </c>
      <c r="O36" s="3">
        <f t="shared" si="10"/>
        <v>0</v>
      </c>
      <c r="P36" s="3">
        <f t="shared" si="10"/>
        <v>0</v>
      </c>
      <c r="Q36" s="3">
        <f t="shared" si="10"/>
        <v>0</v>
      </c>
      <c r="R36" s="3">
        <f t="shared" si="10"/>
        <v>0</v>
      </c>
      <c r="S36" s="3">
        <f t="shared" si="10"/>
        <v>1428</v>
      </c>
      <c r="T36" s="3">
        <f t="shared" si="10"/>
        <v>9881</v>
      </c>
      <c r="U36" s="3">
        <f t="shared" si="10"/>
        <v>0</v>
      </c>
      <c r="V36" s="3">
        <f t="shared" si="10"/>
        <v>0</v>
      </c>
      <c r="W36" s="3">
        <f t="shared" si="10"/>
        <v>0</v>
      </c>
      <c r="X36" s="3">
        <f t="shared" si="10"/>
        <v>0</v>
      </c>
      <c r="Y36" s="3">
        <f t="shared" si="10"/>
        <v>0</v>
      </c>
    </row>
    <row r="37" spans="2:25" s="6" customFormat="1" x14ac:dyDescent="0.35">
      <c r="B37" s="6" t="s">
        <v>55</v>
      </c>
      <c r="I37" s="6" t="e">
        <f>I36/I14</f>
        <v>#DIV/0!</v>
      </c>
      <c r="J37" s="6" t="e">
        <f t="shared" ref="J37:Y37" si="11">J36/J14</f>
        <v>#DIV/0!</v>
      </c>
      <c r="K37" s="6" t="e">
        <f t="shared" si="11"/>
        <v>#DIV/0!</v>
      </c>
      <c r="L37" s="6" t="e">
        <f t="shared" si="11"/>
        <v>#DIV/0!</v>
      </c>
      <c r="M37" s="6" t="e">
        <f t="shared" si="11"/>
        <v>#DIV/0!</v>
      </c>
      <c r="N37" s="6" t="e">
        <f t="shared" si="11"/>
        <v>#DIV/0!</v>
      </c>
      <c r="O37" s="6" t="e">
        <f t="shared" si="11"/>
        <v>#DIV/0!</v>
      </c>
      <c r="P37" s="6" t="e">
        <f t="shared" si="11"/>
        <v>#DIV/0!</v>
      </c>
      <c r="Q37" s="6" t="e">
        <f t="shared" si="11"/>
        <v>#DIV/0!</v>
      </c>
      <c r="R37" s="6" t="e">
        <f t="shared" si="11"/>
        <v>#DIV/0!</v>
      </c>
      <c r="S37" s="6">
        <f t="shared" si="11"/>
        <v>4.2718678951776952E-2</v>
      </c>
      <c r="T37" s="6">
        <f t="shared" si="11"/>
        <v>0.48450524664116895</v>
      </c>
      <c r="U37" s="6" t="e">
        <f t="shared" si="11"/>
        <v>#DIV/0!</v>
      </c>
      <c r="V37" s="6" t="e">
        <f t="shared" si="11"/>
        <v>#DIV/0!</v>
      </c>
      <c r="W37" s="6" t="e">
        <f t="shared" si="11"/>
        <v>#DIV/0!</v>
      </c>
      <c r="X37" s="6" t="e">
        <f t="shared" si="11"/>
        <v>#DIV/0!</v>
      </c>
      <c r="Y37" s="6" t="e">
        <f t="shared" si="11"/>
        <v>#DIV/0!</v>
      </c>
    </row>
    <row r="39" spans="2:25" s="8" customFormat="1" x14ac:dyDescent="0.35">
      <c r="B39" s="8" t="s">
        <v>56</v>
      </c>
      <c r="I39" s="8" t="e">
        <f>I36/I40</f>
        <v>#DIV/0!</v>
      </c>
      <c r="J39" s="8" t="e">
        <f t="shared" ref="J39:Y39" si="12">J36/J40</f>
        <v>#DIV/0!</v>
      </c>
      <c r="K39" s="8" t="e">
        <f t="shared" si="12"/>
        <v>#DIV/0!</v>
      </c>
      <c r="L39" s="8" t="e">
        <f t="shared" si="12"/>
        <v>#DIV/0!</v>
      </c>
      <c r="M39" s="8" t="e">
        <f t="shared" si="12"/>
        <v>#DIV/0!</v>
      </c>
      <c r="N39" s="8" t="e">
        <f t="shared" si="12"/>
        <v>#DIV/0!</v>
      </c>
      <c r="O39" s="8" t="e">
        <f t="shared" si="12"/>
        <v>#DIV/0!</v>
      </c>
      <c r="P39" s="8" t="e">
        <f t="shared" si="12"/>
        <v>#DIV/0!</v>
      </c>
      <c r="Q39" s="8" t="e">
        <f t="shared" si="12"/>
        <v>#DIV/0!</v>
      </c>
      <c r="R39" s="8" t="e">
        <f t="shared" si="12"/>
        <v>#DIV/0!</v>
      </c>
      <c r="S39" s="8" t="e">
        <f t="shared" si="12"/>
        <v>#DIV/0!</v>
      </c>
      <c r="T39" s="8">
        <f t="shared" si="12"/>
        <v>42.101939836332235</v>
      </c>
      <c r="U39" s="8" t="e">
        <f t="shared" si="12"/>
        <v>#DIV/0!</v>
      </c>
      <c r="V39" s="8" t="e">
        <f t="shared" si="12"/>
        <v>#DIV/0!</v>
      </c>
      <c r="W39" s="8" t="e">
        <f t="shared" si="12"/>
        <v>#DIV/0!</v>
      </c>
      <c r="X39" s="8" t="e">
        <f t="shared" si="12"/>
        <v>#DIV/0!</v>
      </c>
      <c r="Y39" s="8" t="e">
        <f t="shared" si="12"/>
        <v>#DIV/0!</v>
      </c>
    </row>
    <row r="40" spans="2:25" s="3" customFormat="1" x14ac:dyDescent="0.35">
      <c r="B40" s="3" t="s">
        <v>9</v>
      </c>
      <c r="T40" s="3">
        <v>234.692274</v>
      </c>
    </row>
    <row r="42" spans="2:25" s="1" customFormat="1" x14ac:dyDescent="0.35">
      <c r="B42" s="1" t="s">
        <v>57</v>
      </c>
    </row>
    <row r="43" spans="2:25" s="9" customFormat="1" x14ac:dyDescent="0.35">
      <c r="B43" s="9" t="s">
        <v>59</v>
      </c>
    </row>
    <row r="44" spans="2:25" s="3" customFormat="1" x14ac:dyDescent="0.35">
      <c r="B44" s="3" t="s">
        <v>11</v>
      </c>
      <c r="S44" s="3">
        <v>1353</v>
      </c>
      <c r="T44" s="3">
        <v>4066</v>
      </c>
    </row>
    <row r="45" spans="2:25" s="3" customFormat="1" x14ac:dyDescent="0.35">
      <c r="B45" s="3" t="s">
        <v>58</v>
      </c>
      <c r="S45" s="3">
        <v>1134</v>
      </c>
      <c r="T45" s="3">
        <v>459</v>
      </c>
    </row>
    <row r="46" spans="2:25" s="3" customFormat="1" x14ac:dyDescent="0.35">
      <c r="B46" s="3" t="s">
        <v>60</v>
      </c>
      <c r="S46" s="3">
        <v>1944</v>
      </c>
      <c r="T46" s="3">
        <v>1106</v>
      </c>
    </row>
    <row r="47" spans="2:25" s="3" customFormat="1" x14ac:dyDescent="0.35">
      <c r="B47" s="3" t="s">
        <v>61</v>
      </c>
      <c r="S47" s="3">
        <v>826</v>
      </c>
      <c r="T47" s="3">
        <v>445</v>
      </c>
    </row>
    <row r="48" spans="2:25" s="3" customFormat="1" x14ac:dyDescent="0.35">
      <c r="B48" s="3" t="s">
        <v>62</v>
      </c>
      <c r="S48" s="3">
        <v>120</v>
      </c>
      <c r="T48" s="3">
        <v>141</v>
      </c>
    </row>
    <row r="49" spans="2:25" s="3" customFormat="1" x14ac:dyDescent="0.35">
      <c r="B49" s="3" t="s">
        <v>63</v>
      </c>
      <c r="S49" s="3">
        <v>134</v>
      </c>
      <c r="T49" s="3">
        <v>18</v>
      </c>
    </row>
    <row r="50" spans="2:25" s="4" customFormat="1" x14ac:dyDescent="0.35">
      <c r="B50" s="4" t="s">
        <v>64</v>
      </c>
      <c r="S50" s="4">
        <v>97</v>
      </c>
      <c r="T50" s="4">
        <v>96</v>
      </c>
    </row>
    <row r="51" spans="2:25" s="13" customFormat="1" x14ac:dyDescent="0.35">
      <c r="B51" s="13" t="s">
        <v>65</v>
      </c>
      <c r="I51" s="13">
        <f>SUM(I44:I50)</f>
        <v>0</v>
      </c>
      <c r="J51" s="13">
        <f t="shared" ref="J51:Y51" si="13">SUM(J44:J50)</f>
        <v>0</v>
      </c>
      <c r="K51" s="13">
        <f t="shared" si="13"/>
        <v>0</v>
      </c>
      <c r="L51" s="13">
        <f t="shared" si="13"/>
        <v>0</v>
      </c>
      <c r="M51" s="13">
        <f t="shared" si="13"/>
        <v>0</v>
      </c>
      <c r="N51" s="13">
        <f t="shared" si="13"/>
        <v>0</v>
      </c>
      <c r="O51" s="13">
        <f t="shared" si="13"/>
        <v>0</v>
      </c>
      <c r="P51" s="13">
        <f t="shared" si="13"/>
        <v>0</v>
      </c>
      <c r="Q51" s="13">
        <f t="shared" si="13"/>
        <v>0</v>
      </c>
      <c r="R51" s="13">
        <f t="shared" si="13"/>
        <v>0</v>
      </c>
      <c r="S51" s="13">
        <f t="shared" si="13"/>
        <v>5608</v>
      </c>
      <c r="T51" s="13">
        <f t="shared" si="13"/>
        <v>6331</v>
      </c>
      <c r="U51" s="13">
        <f t="shared" si="13"/>
        <v>0</v>
      </c>
      <c r="V51" s="13">
        <f t="shared" si="13"/>
        <v>0</v>
      </c>
      <c r="W51" s="13">
        <f t="shared" si="13"/>
        <v>0</v>
      </c>
      <c r="X51" s="13">
        <f t="shared" si="13"/>
        <v>0</v>
      </c>
      <c r="Y51" s="13">
        <f t="shared" si="13"/>
        <v>0</v>
      </c>
    </row>
    <row r="52" spans="2:25" s="9" customFormat="1" x14ac:dyDescent="0.35">
      <c r="B52" s="9" t="s">
        <v>66</v>
      </c>
    </row>
    <row r="53" spans="2:25" x14ac:dyDescent="0.35">
      <c r="B53" t="s">
        <v>72</v>
      </c>
      <c r="S53" s="3">
        <v>31528</v>
      </c>
      <c r="T53" s="3">
        <v>32456</v>
      </c>
    </row>
    <row r="54" spans="2:25" x14ac:dyDescent="0.35">
      <c r="B54" t="s">
        <v>73</v>
      </c>
      <c r="S54" s="3">
        <v>2625</v>
      </c>
      <c r="T54" s="3">
        <v>2641</v>
      </c>
    </row>
    <row r="55" spans="2:25" x14ac:dyDescent="0.35">
      <c r="B55" t="s">
        <v>74</v>
      </c>
      <c r="S55" s="3">
        <v>35</v>
      </c>
      <c r="T55" s="3">
        <v>863</v>
      </c>
    </row>
    <row r="56" spans="2:25" x14ac:dyDescent="0.35">
      <c r="B56" t="s">
        <v>75</v>
      </c>
      <c r="S56" s="3">
        <v>864</v>
      </c>
      <c r="T56" s="3">
        <v>26</v>
      </c>
    </row>
    <row r="57" spans="2:25" s="2" customFormat="1" x14ac:dyDescent="0.35">
      <c r="B57" s="2" t="s">
        <v>76</v>
      </c>
      <c r="S57" s="2">
        <v>606</v>
      </c>
      <c r="T57" s="2">
        <v>759</v>
      </c>
    </row>
    <row r="58" spans="2:25" s="11" customFormat="1" x14ac:dyDescent="0.35">
      <c r="B58" s="11" t="s">
        <v>77</v>
      </c>
      <c r="I58" s="12">
        <f>SUM(I53:I57)</f>
        <v>0</v>
      </c>
      <c r="J58" s="12">
        <f t="shared" ref="J58:Y58" si="14">SUM(J53:J57)</f>
        <v>0</v>
      </c>
      <c r="K58" s="12">
        <f t="shared" si="14"/>
        <v>0</v>
      </c>
      <c r="L58" s="12">
        <f t="shared" si="14"/>
        <v>0</v>
      </c>
      <c r="M58" s="12">
        <f t="shared" si="14"/>
        <v>0</v>
      </c>
      <c r="N58" s="12">
        <f t="shared" si="14"/>
        <v>0</v>
      </c>
      <c r="O58" s="12">
        <f t="shared" si="14"/>
        <v>0</v>
      </c>
      <c r="P58" s="12">
        <f t="shared" si="14"/>
        <v>0</v>
      </c>
      <c r="Q58" s="12">
        <f t="shared" si="14"/>
        <v>0</v>
      </c>
      <c r="R58" s="12">
        <f t="shared" si="14"/>
        <v>0</v>
      </c>
      <c r="S58" s="12">
        <f t="shared" si="14"/>
        <v>35658</v>
      </c>
      <c r="T58" s="12">
        <f t="shared" si="14"/>
        <v>36745</v>
      </c>
      <c r="U58" s="12">
        <f t="shared" si="14"/>
        <v>0</v>
      </c>
      <c r="V58" s="12">
        <f t="shared" si="14"/>
        <v>0</v>
      </c>
      <c r="W58" s="12">
        <f t="shared" si="14"/>
        <v>0</v>
      </c>
      <c r="X58" s="12">
        <f t="shared" si="14"/>
        <v>0</v>
      </c>
      <c r="Y58" s="12">
        <f t="shared" si="14"/>
        <v>0</v>
      </c>
    </row>
    <row r="59" spans="2:25" s="10" customFormat="1" x14ac:dyDescent="0.35">
      <c r="B59" s="10" t="s">
        <v>78</v>
      </c>
      <c r="I59" s="13">
        <f>I58+I51</f>
        <v>0</v>
      </c>
      <c r="J59" s="13">
        <f t="shared" ref="J59:Y59" si="15">J58+J51</f>
        <v>0</v>
      </c>
      <c r="K59" s="13">
        <f t="shared" si="15"/>
        <v>0</v>
      </c>
      <c r="L59" s="13">
        <f t="shared" si="15"/>
        <v>0</v>
      </c>
      <c r="M59" s="13">
        <f t="shared" si="15"/>
        <v>0</v>
      </c>
      <c r="N59" s="13">
        <f t="shared" si="15"/>
        <v>0</v>
      </c>
      <c r="O59" s="13">
        <f t="shared" si="15"/>
        <v>0</v>
      </c>
      <c r="P59" s="13">
        <f t="shared" si="15"/>
        <v>0</v>
      </c>
      <c r="Q59" s="13">
        <f t="shared" si="15"/>
        <v>0</v>
      </c>
      <c r="R59" s="13">
        <f t="shared" si="15"/>
        <v>0</v>
      </c>
      <c r="S59" s="13">
        <f t="shared" si="15"/>
        <v>41266</v>
      </c>
      <c r="T59" s="13">
        <f t="shared" si="15"/>
        <v>43076</v>
      </c>
      <c r="U59" s="13">
        <f t="shared" si="15"/>
        <v>0</v>
      </c>
      <c r="V59" s="13">
        <f t="shared" si="15"/>
        <v>0</v>
      </c>
      <c r="W59" s="13">
        <f t="shared" si="15"/>
        <v>0</v>
      </c>
      <c r="X59" s="13">
        <f t="shared" si="15"/>
        <v>0</v>
      </c>
      <c r="Y59" s="13">
        <f t="shared" si="15"/>
        <v>0</v>
      </c>
    </row>
    <row r="60" spans="2:25" s="9" customFormat="1" x14ac:dyDescent="0.35">
      <c r="B60" s="9" t="s">
        <v>69</v>
      </c>
    </row>
    <row r="61" spans="2:25" s="3" customFormat="1" x14ac:dyDescent="0.35">
      <c r="B61" s="3" t="s">
        <v>67</v>
      </c>
      <c r="S61" s="3">
        <v>124</v>
      </c>
      <c r="T61" s="3">
        <v>181</v>
      </c>
    </row>
    <row r="62" spans="2:25" s="3" customFormat="1" x14ac:dyDescent="0.35">
      <c r="B62" s="3" t="s">
        <v>68</v>
      </c>
      <c r="S62" s="3">
        <v>2679</v>
      </c>
      <c r="T62" s="3">
        <v>1780</v>
      </c>
    </row>
    <row r="63" spans="2:25" s="3" customFormat="1" x14ac:dyDescent="0.35">
      <c r="B63" s="3" t="s">
        <v>79</v>
      </c>
      <c r="S63" s="3">
        <v>813</v>
      </c>
      <c r="T63" s="3">
        <v>300</v>
      </c>
    </row>
    <row r="64" spans="2:25" s="3" customFormat="1" x14ac:dyDescent="0.35">
      <c r="B64" s="3" t="s">
        <v>80</v>
      </c>
      <c r="S64" s="3">
        <v>234</v>
      </c>
      <c r="T64" s="3">
        <v>179</v>
      </c>
    </row>
    <row r="65" spans="2:25" s="3" customFormat="1" x14ac:dyDescent="0.35">
      <c r="B65" s="3" t="s">
        <v>81</v>
      </c>
      <c r="S65" s="3">
        <v>616</v>
      </c>
      <c r="T65" s="3">
        <v>655</v>
      </c>
    </row>
    <row r="66" spans="2:25" s="3" customFormat="1" x14ac:dyDescent="0.35">
      <c r="B66" s="3" t="s">
        <v>82</v>
      </c>
      <c r="S66" s="3">
        <v>2301</v>
      </c>
      <c r="T66" s="3">
        <v>750</v>
      </c>
    </row>
    <row r="67" spans="2:25" s="4" customFormat="1" x14ac:dyDescent="0.35">
      <c r="B67" s="4" t="s">
        <v>83</v>
      </c>
      <c r="S67" s="4">
        <v>28</v>
      </c>
      <c r="T67" s="4">
        <v>43</v>
      </c>
    </row>
    <row r="68" spans="2:25" s="13" customFormat="1" x14ac:dyDescent="0.35">
      <c r="B68" s="13" t="s">
        <v>84</v>
      </c>
      <c r="I68" s="13">
        <f>SUM(I61:I67)</f>
        <v>0</v>
      </c>
      <c r="J68" s="13">
        <f t="shared" ref="J68:Y68" si="16">SUM(J61:J67)</f>
        <v>0</v>
      </c>
      <c r="K68" s="13">
        <f t="shared" si="16"/>
        <v>0</v>
      </c>
      <c r="L68" s="13">
        <f t="shared" si="16"/>
        <v>0</v>
      </c>
      <c r="M68" s="13">
        <f t="shared" si="16"/>
        <v>0</v>
      </c>
      <c r="N68" s="13">
        <f t="shared" si="16"/>
        <v>0</v>
      </c>
      <c r="O68" s="13">
        <f t="shared" si="16"/>
        <v>0</v>
      </c>
      <c r="P68" s="13">
        <f t="shared" si="16"/>
        <v>0</v>
      </c>
      <c r="Q68" s="13">
        <f t="shared" si="16"/>
        <v>0</v>
      </c>
      <c r="R68" s="13">
        <f t="shared" si="16"/>
        <v>0</v>
      </c>
      <c r="S68" s="13">
        <f t="shared" si="16"/>
        <v>6795</v>
      </c>
      <c r="T68" s="13">
        <f t="shared" si="16"/>
        <v>3888</v>
      </c>
      <c r="U68" s="13">
        <f t="shared" si="16"/>
        <v>0</v>
      </c>
      <c r="V68" s="13">
        <f t="shared" si="16"/>
        <v>0</v>
      </c>
      <c r="W68" s="13">
        <f t="shared" si="16"/>
        <v>0</v>
      </c>
      <c r="X68" s="13">
        <f t="shared" si="16"/>
        <v>0</v>
      </c>
      <c r="Y68" s="13">
        <f t="shared" si="16"/>
        <v>0</v>
      </c>
    </row>
    <row r="69" spans="2:25" s="14" customFormat="1" x14ac:dyDescent="0.35">
      <c r="B69" s="14" t="s">
        <v>70</v>
      </c>
    </row>
    <row r="70" spans="2:25" s="3" customFormat="1" x14ac:dyDescent="0.35">
      <c r="B70" s="15" t="s">
        <v>85</v>
      </c>
      <c r="S70" s="15">
        <v>24055</v>
      </c>
      <c r="T70" s="3">
        <v>23397</v>
      </c>
    </row>
    <row r="71" spans="2:25" s="3" customFormat="1" x14ac:dyDescent="0.35">
      <c r="B71" s="15" t="s">
        <v>86</v>
      </c>
      <c r="S71" s="15">
        <v>1971</v>
      </c>
      <c r="T71" s="3">
        <v>1971</v>
      </c>
    </row>
    <row r="72" spans="2:25" s="3" customFormat="1" x14ac:dyDescent="0.35">
      <c r="B72" s="15" t="s">
        <v>87</v>
      </c>
      <c r="S72" s="15">
        <v>494</v>
      </c>
      <c r="T72" s="3">
        <v>467</v>
      </c>
    </row>
    <row r="73" spans="2:25" s="3" customFormat="1" x14ac:dyDescent="0.35">
      <c r="B73" s="15" t="s">
        <v>88</v>
      </c>
      <c r="S73" s="15">
        <v>7947</v>
      </c>
      <c r="T73" s="3">
        <v>2378</v>
      </c>
    </row>
    <row r="74" spans="2:25" s="3" customFormat="1" x14ac:dyDescent="0.35">
      <c r="B74" s="15" t="s">
        <v>89</v>
      </c>
      <c r="S74" s="15">
        <v>0</v>
      </c>
      <c r="T74" s="3">
        <v>1545</v>
      </c>
    </row>
    <row r="75" spans="2:25" s="4" customFormat="1" x14ac:dyDescent="0.35">
      <c r="B75" s="16" t="s">
        <v>90</v>
      </c>
      <c r="S75" s="4">
        <v>175</v>
      </c>
      <c r="T75" s="3">
        <v>410</v>
      </c>
    </row>
    <row r="76" spans="2:25" s="12" customFormat="1" x14ac:dyDescent="0.35">
      <c r="B76" s="17" t="s">
        <v>91</v>
      </c>
      <c r="I76" s="12">
        <f>SUM(I70:I75)</f>
        <v>0</v>
      </c>
      <c r="J76" s="12">
        <f t="shared" ref="J76:Y76" si="17">SUM(J70:J75)</f>
        <v>0</v>
      </c>
      <c r="K76" s="12">
        <f t="shared" si="17"/>
        <v>0</v>
      </c>
      <c r="L76" s="12">
        <f t="shared" si="17"/>
        <v>0</v>
      </c>
      <c r="M76" s="12">
        <f t="shared" si="17"/>
        <v>0</v>
      </c>
      <c r="N76" s="12">
        <f t="shared" si="17"/>
        <v>0</v>
      </c>
      <c r="O76" s="12">
        <f t="shared" si="17"/>
        <v>0</v>
      </c>
      <c r="P76" s="12">
        <f t="shared" si="17"/>
        <v>0</v>
      </c>
      <c r="Q76" s="12">
        <f t="shared" si="17"/>
        <v>0</v>
      </c>
      <c r="R76" s="12">
        <f t="shared" si="17"/>
        <v>0</v>
      </c>
      <c r="S76" s="12">
        <f t="shared" si="17"/>
        <v>34642</v>
      </c>
      <c r="T76" s="12">
        <f t="shared" si="17"/>
        <v>30168</v>
      </c>
      <c r="U76" s="12">
        <f t="shared" si="17"/>
        <v>0</v>
      </c>
      <c r="V76" s="12">
        <f t="shared" si="17"/>
        <v>0</v>
      </c>
      <c r="W76" s="12">
        <f t="shared" si="17"/>
        <v>0</v>
      </c>
      <c r="X76" s="12">
        <f t="shared" si="17"/>
        <v>0</v>
      </c>
      <c r="Y76" s="12">
        <f t="shared" si="17"/>
        <v>0</v>
      </c>
    </row>
    <row r="77" spans="2:25" s="13" customFormat="1" x14ac:dyDescent="0.35">
      <c r="B77" s="18" t="s">
        <v>92</v>
      </c>
      <c r="I77" s="13">
        <f>I76+I68</f>
        <v>0</v>
      </c>
      <c r="J77" s="13">
        <f t="shared" ref="J77:Y77" si="18">J76+J68</f>
        <v>0</v>
      </c>
      <c r="K77" s="13">
        <f t="shared" si="18"/>
        <v>0</v>
      </c>
      <c r="L77" s="13">
        <f t="shared" si="18"/>
        <v>0</v>
      </c>
      <c r="M77" s="13">
        <f t="shared" si="18"/>
        <v>0</v>
      </c>
      <c r="N77" s="13">
        <f t="shared" si="18"/>
        <v>0</v>
      </c>
      <c r="O77" s="13">
        <f t="shared" si="18"/>
        <v>0</v>
      </c>
      <c r="P77" s="13">
        <f t="shared" si="18"/>
        <v>0</v>
      </c>
      <c r="Q77" s="13">
        <f t="shared" si="18"/>
        <v>0</v>
      </c>
      <c r="R77" s="13">
        <f t="shared" si="18"/>
        <v>0</v>
      </c>
      <c r="S77" s="13">
        <f t="shared" si="18"/>
        <v>41437</v>
      </c>
      <c r="T77" s="13">
        <f t="shared" si="18"/>
        <v>34056</v>
      </c>
      <c r="U77" s="13">
        <f t="shared" si="18"/>
        <v>0</v>
      </c>
      <c r="V77" s="13">
        <f t="shared" si="18"/>
        <v>0</v>
      </c>
      <c r="W77" s="13">
        <f t="shared" si="18"/>
        <v>0</v>
      </c>
      <c r="X77" s="13">
        <f t="shared" si="18"/>
        <v>0</v>
      </c>
      <c r="Y77" s="13">
        <f t="shared" si="18"/>
        <v>0</v>
      </c>
    </row>
    <row r="78" spans="2:25" s="9" customFormat="1" x14ac:dyDescent="0.35">
      <c r="B78" s="9" t="s">
        <v>71</v>
      </c>
    </row>
    <row r="79" spans="2:25" s="3" customFormat="1" x14ac:dyDescent="0.35">
      <c r="B79" s="3" t="s">
        <v>93</v>
      </c>
      <c r="S79" s="3">
        <v>0</v>
      </c>
      <c r="T79" s="3">
        <v>0</v>
      </c>
    </row>
    <row r="80" spans="2:25" s="3" customFormat="1" x14ac:dyDescent="0.35">
      <c r="B80" s="3" t="s">
        <v>94</v>
      </c>
      <c r="S80" s="3">
        <v>1</v>
      </c>
      <c r="T80" s="3">
        <v>1</v>
      </c>
    </row>
    <row r="81" spans="2:25" s="3" customFormat="1" x14ac:dyDescent="0.35">
      <c r="B81" s="3" t="s">
        <v>95</v>
      </c>
      <c r="S81" s="3">
        <v>-2342</v>
      </c>
      <c r="T81" s="3">
        <v>-3864</v>
      </c>
    </row>
    <row r="82" spans="2:25" s="3" customFormat="1" x14ac:dyDescent="0.35">
      <c r="B82" s="3" t="s">
        <v>96</v>
      </c>
      <c r="S82" s="3">
        <v>4314</v>
      </c>
      <c r="T82" s="3">
        <v>4377</v>
      </c>
    </row>
    <row r="83" spans="2:25" s="4" customFormat="1" x14ac:dyDescent="0.35">
      <c r="B83" s="4" t="s">
        <v>97</v>
      </c>
      <c r="S83" s="4">
        <v>-4942</v>
      </c>
      <c r="T83" s="4">
        <v>4546</v>
      </c>
    </row>
    <row r="84" spans="2:25" s="3" customFormat="1" x14ac:dyDescent="0.35">
      <c r="B84" s="3" t="s">
        <v>98</v>
      </c>
      <c r="I84" s="3">
        <f>SUM(I79:I83)</f>
        <v>0</v>
      </c>
      <c r="J84" s="3">
        <f t="shared" ref="J84:Y84" si="19">SUM(J79:J83)</f>
        <v>0</v>
      </c>
      <c r="K84" s="3">
        <f t="shared" si="19"/>
        <v>0</v>
      </c>
      <c r="L84" s="3">
        <f t="shared" si="19"/>
        <v>0</v>
      </c>
      <c r="M84" s="3">
        <f t="shared" si="19"/>
        <v>0</v>
      </c>
      <c r="N84" s="3">
        <f t="shared" si="19"/>
        <v>0</v>
      </c>
      <c r="O84" s="3">
        <f t="shared" si="19"/>
        <v>0</v>
      </c>
      <c r="P84" s="3">
        <f t="shared" si="19"/>
        <v>0</v>
      </c>
      <c r="Q84" s="3">
        <f t="shared" si="19"/>
        <v>0</v>
      </c>
      <c r="R84" s="3">
        <f t="shared" si="19"/>
        <v>0</v>
      </c>
      <c r="S84" s="3">
        <f t="shared" si="19"/>
        <v>-2969</v>
      </c>
      <c r="T84" s="3">
        <f t="shared" si="19"/>
        <v>5060</v>
      </c>
      <c r="U84" s="3">
        <f t="shared" si="19"/>
        <v>0</v>
      </c>
      <c r="V84" s="3">
        <f t="shared" si="19"/>
        <v>0</v>
      </c>
      <c r="W84" s="3">
        <f t="shared" si="19"/>
        <v>0</v>
      </c>
      <c r="X84" s="3">
        <f t="shared" si="19"/>
        <v>0</v>
      </c>
      <c r="Y84" s="3">
        <f t="shared" si="19"/>
        <v>0</v>
      </c>
    </row>
    <row r="85" spans="2:25" s="4" customFormat="1" x14ac:dyDescent="0.35">
      <c r="B85" s="4" t="s">
        <v>99</v>
      </c>
      <c r="S85" s="4">
        <v>2798</v>
      </c>
      <c r="T85" s="4">
        <v>3960</v>
      </c>
    </row>
    <row r="86" spans="2:25" s="7" customFormat="1" x14ac:dyDescent="0.35">
      <c r="B86" s="7" t="s">
        <v>100</v>
      </c>
      <c r="I86" s="7">
        <f>SUM(I84:I85)</f>
        <v>0</v>
      </c>
      <c r="J86" s="7">
        <f t="shared" ref="J86:Y86" si="20">SUM(J84:J85)</f>
        <v>0</v>
      </c>
      <c r="K86" s="7">
        <f t="shared" si="20"/>
        <v>0</v>
      </c>
      <c r="L86" s="7">
        <f t="shared" si="20"/>
        <v>0</v>
      </c>
      <c r="M86" s="7">
        <f t="shared" si="20"/>
        <v>0</v>
      </c>
      <c r="N86" s="7">
        <f t="shared" si="20"/>
        <v>0</v>
      </c>
      <c r="O86" s="7">
        <f t="shared" si="20"/>
        <v>0</v>
      </c>
      <c r="P86" s="7">
        <f t="shared" si="20"/>
        <v>0</v>
      </c>
      <c r="Q86" s="7">
        <f t="shared" si="20"/>
        <v>0</v>
      </c>
      <c r="R86" s="7">
        <f t="shared" si="20"/>
        <v>0</v>
      </c>
      <c r="S86" s="7">
        <f t="shared" si="20"/>
        <v>-171</v>
      </c>
      <c r="T86" s="7">
        <f t="shared" si="20"/>
        <v>9020</v>
      </c>
      <c r="U86" s="7">
        <f t="shared" si="20"/>
        <v>0</v>
      </c>
      <c r="V86" s="7">
        <f t="shared" si="20"/>
        <v>0</v>
      </c>
      <c r="W86" s="7">
        <f t="shared" si="20"/>
        <v>0</v>
      </c>
      <c r="X86" s="7">
        <f t="shared" si="20"/>
        <v>0</v>
      </c>
      <c r="Y86" s="7">
        <f t="shared" si="20"/>
        <v>0</v>
      </c>
    </row>
    <row r="87" spans="2:25" s="3" customFormat="1" x14ac:dyDescent="0.35">
      <c r="B87" s="3" t="s">
        <v>101</v>
      </c>
      <c r="I87" s="3">
        <f>I86+I77</f>
        <v>0</v>
      </c>
      <c r="J87" s="3">
        <f t="shared" ref="J87:Y87" si="21">J86+J77</f>
        <v>0</v>
      </c>
      <c r="K87" s="3">
        <f t="shared" si="21"/>
        <v>0</v>
      </c>
      <c r="L87" s="3">
        <f t="shared" si="21"/>
        <v>0</v>
      </c>
      <c r="M87" s="3">
        <f t="shared" si="21"/>
        <v>0</v>
      </c>
      <c r="N87" s="3">
        <f t="shared" si="21"/>
        <v>0</v>
      </c>
      <c r="O87" s="3">
        <f t="shared" si="21"/>
        <v>0</v>
      </c>
      <c r="P87" s="3">
        <f t="shared" si="21"/>
        <v>0</v>
      </c>
      <c r="Q87" s="3">
        <f t="shared" si="21"/>
        <v>0</v>
      </c>
      <c r="R87" s="3">
        <f t="shared" si="21"/>
        <v>0</v>
      </c>
      <c r="S87" s="3">
        <f t="shared" si="21"/>
        <v>41266</v>
      </c>
      <c r="T87" s="3">
        <f t="shared" si="21"/>
        <v>43076</v>
      </c>
      <c r="U87" s="3">
        <f t="shared" si="21"/>
        <v>0</v>
      </c>
      <c r="V87" s="3">
        <f t="shared" si="21"/>
        <v>0</v>
      </c>
      <c r="W87" s="3">
        <f t="shared" si="21"/>
        <v>0</v>
      </c>
      <c r="X87" s="3">
        <f t="shared" si="21"/>
        <v>0</v>
      </c>
      <c r="Y87" s="3">
        <f t="shared" si="21"/>
        <v>0</v>
      </c>
    </row>
    <row r="88" spans="2:25" s="1" customFormat="1" x14ac:dyDescent="0.35">
      <c r="B88" s="1" t="s">
        <v>102</v>
      </c>
    </row>
    <row r="89" spans="2:25" s="3" customFormat="1" x14ac:dyDescent="0.35">
      <c r="B89" s="3" t="s">
        <v>103</v>
      </c>
      <c r="R89" s="3">
        <v>2469</v>
      </c>
      <c r="S89" s="3">
        <v>10523</v>
      </c>
      <c r="T89" s="3">
        <v>8418</v>
      </c>
    </row>
    <row r="90" spans="2:25" s="4" customFormat="1" x14ac:dyDescent="0.35">
      <c r="B90" s="4" t="s">
        <v>104</v>
      </c>
      <c r="R90" s="4">
        <v>-966</v>
      </c>
      <c r="S90" s="4">
        <v>-1830</v>
      </c>
      <c r="T90" s="4">
        <v>-2121</v>
      </c>
    </row>
    <row r="91" spans="2:25" s="3" customFormat="1" x14ac:dyDescent="0.35">
      <c r="B91" s="3" t="s">
        <v>105</v>
      </c>
      <c r="I91" s="3">
        <f>SUM(I89:I90)</f>
        <v>0</v>
      </c>
      <c r="J91" s="3">
        <f t="shared" ref="J91:Y91" si="22">SUM(J89:J90)</f>
        <v>0</v>
      </c>
      <c r="K91" s="3">
        <f t="shared" si="22"/>
        <v>0</v>
      </c>
      <c r="L91" s="3">
        <f t="shared" si="22"/>
        <v>0</v>
      </c>
      <c r="M91" s="3">
        <f t="shared" si="22"/>
        <v>0</v>
      </c>
      <c r="N91" s="3">
        <f t="shared" si="22"/>
        <v>0</v>
      </c>
      <c r="O91" s="3">
        <f t="shared" si="22"/>
        <v>0</v>
      </c>
      <c r="P91" s="3">
        <f t="shared" si="22"/>
        <v>0</v>
      </c>
      <c r="Q91" s="3">
        <f t="shared" si="22"/>
        <v>0</v>
      </c>
      <c r="R91" s="3">
        <f t="shared" si="22"/>
        <v>1503</v>
      </c>
      <c r="S91" s="3">
        <f t="shared" si="22"/>
        <v>8693</v>
      </c>
      <c r="T91" s="3">
        <f t="shared" si="22"/>
        <v>6297</v>
      </c>
      <c r="U91" s="3">
        <f t="shared" si="22"/>
        <v>0</v>
      </c>
      <c r="V91" s="3">
        <f t="shared" si="22"/>
        <v>0</v>
      </c>
      <c r="W91" s="3">
        <f t="shared" si="22"/>
        <v>0</v>
      </c>
      <c r="X91" s="3">
        <f t="shared" si="22"/>
        <v>0</v>
      </c>
      <c r="Y91" s="3">
        <f t="shared" si="22"/>
        <v>0</v>
      </c>
    </row>
    <row r="92" spans="2:25" s="3" customFormat="1" x14ac:dyDescent="0.35"/>
    <row r="93" spans="2:25" s="3" customFormat="1" x14ac:dyDescent="0.35">
      <c r="B93" s="3" t="s">
        <v>106</v>
      </c>
      <c r="R93" s="3">
        <v>0</v>
      </c>
      <c r="S93" s="3">
        <v>0</v>
      </c>
      <c r="T93" s="3">
        <v>0</v>
      </c>
    </row>
    <row r="94" spans="2:25" s="3" customFormat="1" x14ac:dyDescent="0.35">
      <c r="B94" s="3" t="s">
        <v>107</v>
      </c>
      <c r="R94" s="3">
        <v>140</v>
      </c>
      <c r="S94" s="3">
        <v>205</v>
      </c>
      <c r="T94" s="3">
        <v>250</v>
      </c>
    </row>
    <row r="95" spans="2:25" s="3" customFormat="1" x14ac:dyDescent="0.35">
      <c r="B95" s="3" t="s">
        <v>108</v>
      </c>
      <c r="R95" s="3">
        <v>-85</v>
      </c>
      <c r="S95" s="3">
        <v>-349</v>
      </c>
      <c r="T95" s="3">
        <v>-393</v>
      </c>
    </row>
    <row r="96" spans="2:25" s="3" customFormat="1" x14ac:dyDescent="0.35">
      <c r="B96" s="3" t="s">
        <v>109</v>
      </c>
      <c r="R96" s="3">
        <v>-127</v>
      </c>
      <c r="S96" s="3">
        <v>-86</v>
      </c>
      <c r="T96" s="3">
        <v>-34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Kruta</dc:creator>
  <cp:lastModifiedBy>William Kruta</cp:lastModifiedBy>
  <dcterms:created xsi:type="dcterms:W3CDTF">2024-04-18T21:49:27Z</dcterms:created>
  <dcterms:modified xsi:type="dcterms:W3CDTF">2024-04-18T22:18:00Z</dcterms:modified>
</cp:coreProperties>
</file>