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SML/"/>
    </mc:Choice>
  </mc:AlternateContent>
  <xr:revisionPtr revIDLastSave="7" documentId="11_EC87B94C2574879B989D335379E904A5879DB002" xr6:coauthVersionLast="47" xr6:coauthVersionMax="47" xr10:uidLastSave="{A505B1D1-F12B-460B-8D2E-00688945B54A}"/>
  <bookViews>
    <workbookView xWindow="1520" yWindow="1520" windowWidth="28800" windowHeight="1546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5" i="3" l="1"/>
  <c r="V94" i="3"/>
  <c r="V95" i="3" s="1"/>
  <c r="U94" i="3"/>
  <c r="U95" i="3" s="1"/>
  <c r="T94" i="3"/>
  <c r="T95" i="3" s="1"/>
  <c r="S94" i="3"/>
  <c r="V90" i="3"/>
  <c r="U90" i="3"/>
  <c r="Q90" i="3"/>
  <c r="K90" i="3"/>
  <c r="V89" i="3"/>
  <c r="U89" i="3"/>
  <c r="T89" i="3"/>
  <c r="T90" i="3" s="1"/>
  <c r="S89" i="3"/>
  <c r="S90" i="3" s="1"/>
  <c r="R89" i="3"/>
  <c r="R90" i="3" s="1"/>
  <c r="Q89" i="3"/>
  <c r="P89" i="3"/>
  <c r="O89" i="3"/>
  <c r="N89" i="3"/>
  <c r="M89" i="3"/>
  <c r="L89" i="3"/>
  <c r="K89" i="3"/>
  <c r="J89" i="3"/>
  <c r="I89" i="3"/>
  <c r="V82" i="3"/>
  <c r="U82" i="3"/>
  <c r="T82" i="3"/>
  <c r="R82" i="3"/>
  <c r="Q82" i="3"/>
  <c r="K82" i="3"/>
  <c r="V81" i="3"/>
  <c r="U81" i="3"/>
  <c r="T81" i="3"/>
  <c r="S81" i="3"/>
  <c r="S82" i="3" s="1"/>
  <c r="R81" i="3"/>
  <c r="Q81" i="3"/>
  <c r="P81" i="3"/>
  <c r="P82" i="3" s="1"/>
  <c r="P90" i="3" s="1"/>
  <c r="O81" i="3"/>
  <c r="O82" i="3" s="1"/>
  <c r="O90" i="3" s="1"/>
  <c r="N81" i="3"/>
  <c r="N82" i="3" s="1"/>
  <c r="M81" i="3"/>
  <c r="L81" i="3"/>
  <c r="K81" i="3"/>
  <c r="J81" i="3"/>
  <c r="J82" i="3" s="1"/>
  <c r="J90" i="3" s="1"/>
  <c r="I81" i="3"/>
  <c r="I82" i="3" s="1"/>
  <c r="I90" i="3" s="1"/>
  <c r="V75" i="3"/>
  <c r="U75" i="3"/>
  <c r="T75" i="3"/>
  <c r="S75" i="3"/>
  <c r="R75" i="3"/>
  <c r="Q75" i="3"/>
  <c r="P75" i="3"/>
  <c r="O75" i="3"/>
  <c r="N75" i="3"/>
  <c r="M75" i="3"/>
  <c r="M82" i="3" s="1"/>
  <c r="L75" i="3"/>
  <c r="L82" i="3" s="1"/>
  <c r="L90" i="3" s="1"/>
  <c r="K75" i="3"/>
  <c r="J75" i="3"/>
  <c r="I75" i="3"/>
  <c r="V68" i="3"/>
  <c r="R68" i="3"/>
  <c r="Q68" i="3"/>
  <c r="P68" i="3"/>
  <c r="O68" i="3"/>
  <c r="N68" i="3"/>
  <c r="L68" i="3"/>
  <c r="K68" i="3"/>
  <c r="V67" i="3"/>
  <c r="T67" i="3"/>
  <c r="T68" i="3" s="1"/>
  <c r="S67" i="3"/>
  <c r="S68" i="3" s="1"/>
  <c r="R67" i="3"/>
  <c r="Q67" i="3"/>
  <c r="P67" i="3"/>
  <c r="O67" i="3"/>
  <c r="N67" i="3"/>
  <c r="M67" i="3"/>
  <c r="M68" i="3" s="1"/>
  <c r="L67" i="3"/>
  <c r="K67" i="3"/>
  <c r="J67" i="3"/>
  <c r="J68" i="3" s="1"/>
  <c r="I67" i="3"/>
  <c r="I68" i="3" s="1"/>
  <c r="U66" i="3"/>
  <c r="U67" i="3" s="1"/>
  <c r="U68" i="3" s="1"/>
  <c r="T6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R39" i="3"/>
  <c r="Q39" i="3"/>
  <c r="P39" i="3"/>
  <c r="O39" i="3"/>
  <c r="N39" i="3"/>
  <c r="M39" i="3"/>
  <c r="L39" i="3"/>
  <c r="K39" i="3"/>
  <c r="J39" i="3"/>
  <c r="I39" i="3"/>
  <c r="R38" i="3"/>
  <c r="Q38" i="3"/>
  <c r="P38" i="3"/>
  <c r="O38" i="3"/>
  <c r="N38" i="3"/>
  <c r="M38" i="3"/>
  <c r="L38" i="3"/>
  <c r="K38" i="3"/>
  <c r="J38" i="3"/>
  <c r="I38" i="3"/>
  <c r="U31" i="3"/>
  <c r="U33" i="3" s="1"/>
  <c r="U36" i="3" s="1"/>
  <c r="R31" i="3"/>
  <c r="Q31" i="3"/>
  <c r="P31" i="3"/>
  <c r="O31" i="3"/>
  <c r="N31" i="3"/>
  <c r="L31" i="3"/>
  <c r="K31" i="3"/>
  <c r="V30" i="3"/>
  <c r="U30" i="3"/>
  <c r="T30" i="3"/>
  <c r="S30" i="3"/>
  <c r="S31" i="3" s="1"/>
  <c r="S33" i="3" s="1"/>
  <c r="S36" i="3" s="1"/>
  <c r="R30" i="3"/>
  <c r="Q30" i="3"/>
  <c r="P30" i="3"/>
  <c r="O30" i="3"/>
  <c r="N30" i="3"/>
  <c r="M30" i="3"/>
  <c r="L30" i="3"/>
  <c r="K30" i="3"/>
  <c r="J30" i="3"/>
  <c r="I30" i="3"/>
  <c r="V25" i="3"/>
  <c r="V31" i="3" s="1"/>
  <c r="V33" i="3" s="1"/>
  <c r="V36" i="3" s="1"/>
  <c r="U25" i="3"/>
  <c r="T25" i="3"/>
  <c r="T31" i="3" s="1"/>
  <c r="T33" i="3" s="1"/>
  <c r="T36" i="3" s="1"/>
  <c r="S25" i="3"/>
  <c r="R25" i="3"/>
  <c r="Q25" i="3"/>
  <c r="P25" i="3"/>
  <c r="O25" i="3"/>
  <c r="N25" i="3"/>
  <c r="M25" i="3"/>
  <c r="M31" i="3" s="1"/>
  <c r="L25" i="3"/>
  <c r="K25" i="3"/>
  <c r="J25" i="3"/>
  <c r="J31" i="3" s="1"/>
  <c r="I25" i="3"/>
  <c r="I31" i="3" s="1"/>
  <c r="V19" i="3"/>
  <c r="T19" i="3"/>
  <c r="S19" i="3"/>
  <c r="R19" i="3"/>
  <c r="I19" i="3"/>
  <c r="V18" i="3"/>
  <c r="U18" i="3"/>
  <c r="T18" i="3"/>
  <c r="R18" i="3"/>
  <c r="Q18" i="3"/>
  <c r="P18" i="3"/>
  <c r="I18" i="3"/>
  <c r="V17" i="3"/>
  <c r="U17" i="3"/>
  <c r="T17" i="3"/>
  <c r="S17" i="3"/>
  <c r="R17" i="3"/>
  <c r="P17" i="3"/>
  <c r="O17" i="3"/>
  <c r="I17" i="3"/>
  <c r="U16" i="3"/>
  <c r="T16" i="3"/>
  <c r="S16" i="3"/>
  <c r="R16" i="3"/>
  <c r="Q16" i="3"/>
  <c r="P16" i="3"/>
  <c r="N16" i="3"/>
  <c r="M16" i="3"/>
  <c r="I16" i="3"/>
  <c r="U15" i="3"/>
  <c r="S15" i="3"/>
  <c r="R15" i="3"/>
  <c r="Q15" i="3"/>
  <c r="P15" i="3"/>
  <c r="O15" i="3"/>
  <c r="N15" i="3"/>
  <c r="L15" i="3"/>
  <c r="K15" i="3"/>
  <c r="U14" i="3"/>
  <c r="T14" i="3"/>
  <c r="T20" i="3" s="1"/>
  <c r="S14" i="3"/>
  <c r="S20" i="3" s="1"/>
  <c r="P14" i="3"/>
  <c r="P20" i="3" s="1"/>
  <c r="O14" i="3"/>
  <c r="O20" i="3" s="1"/>
  <c r="N14" i="3"/>
  <c r="N20" i="3" s="1"/>
  <c r="M14" i="3"/>
  <c r="M20" i="3" s="1"/>
  <c r="L14" i="3"/>
  <c r="L20" i="3" s="1"/>
  <c r="J14" i="3"/>
  <c r="J20" i="3" s="1"/>
  <c r="I14" i="3"/>
  <c r="I20" i="3" s="1"/>
  <c r="V12" i="3"/>
  <c r="V16" i="3" s="1"/>
  <c r="U12" i="3"/>
  <c r="U19" i="3" s="1"/>
  <c r="U20" i="3" s="1"/>
  <c r="T12" i="3"/>
  <c r="T15" i="3" s="1"/>
  <c r="S12" i="3"/>
  <c r="S18" i="3" s="1"/>
  <c r="R12" i="3"/>
  <c r="R14" i="3" s="1"/>
  <c r="R20" i="3" s="1"/>
  <c r="Q12" i="3"/>
  <c r="Q14" i="3" s="1"/>
  <c r="Q20" i="3" s="1"/>
  <c r="P12" i="3"/>
  <c r="P19" i="3" s="1"/>
  <c r="O12" i="3"/>
  <c r="O16" i="3" s="1"/>
  <c r="N12" i="3"/>
  <c r="N17" i="3" s="1"/>
  <c r="M12" i="3"/>
  <c r="M15" i="3" s="1"/>
  <c r="L12" i="3"/>
  <c r="L19" i="3" s="1"/>
  <c r="K12" i="3"/>
  <c r="K19" i="3" s="1"/>
  <c r="J12" i="3"/>
  <c r="J18" i="3" s="1"/>
  <c r="I12" i="3"/>
  <c r="I15" i="3" s="1"/>
  <c r="T3" i="3"/>
  <c r="S3" i="3"/>
  <c r="R3" i="3" s="1"/>
  <c r="Q3" i="3" s="1"/>
  <c r="P3" i="3" s="1"/>
  <c r="O3" i="3" s="1"/>
  <c r="N3" i="3" s="1"/>
  <c r="M3" i="3" s="1"/>
  <c r="L3" i="3" s="1"/>
  <c r="K3" i="3" s="1"/>
  <c r="J3" i="3" s="1"/>
  <c r="I3" i="3" s="1"/>
  <c r="B3" i="1" a="1"/>
  <c r="B3" i="1" s="1"/>
  <c r="B2" i="1" a="1"/>
  <c r="B2" i="1" s="1"/>
  <c r="B4" i="1" s="1"/>
  <c r="V38" i="3" l="1"/>
  <c r="V39" i="3"/>
  <c r="U38" i="3"/>
  <c r="U39" i="3"/>
  <c r="M90" i="3"/>
  <c r="S38" i="3"/>
  <c r="S39" i="3"/>
  <c r="T38" i="3"/>
  <c r="T39" i="3"/>
  <c r="N90" i="3"/>
  <c r="V14" i="3"/>
  <c r="V20" i="3" s="1"/>
  <c r="J16" i="3"/>
  <c r="L17" i="3"/>
  <c r="N18" i="3"/>
  <c r="K18" i="3"/>
  <c r="M19" i="3"/>
  <c r="V15" i="3"/>
  <c r="J17" i="3"/>
  <c r="L18" i="3"/>
  <c r="N19" i="3"/>
  <c r="K17" i="3"/>
  <c r="M18" i="3"/>
  <c r="O19" i="3"/>
  <c r="K16" i="3"/>
  <c r="M17" i="3"/>
  <c r="O18" i="3"/>
  <c r="Q19" i="3"/>
  <c r="J15" i="3"/>
  <c r="L16" i="3"/>
  <c r="K14" i="3"/>
  <c r="K20" i="3" s="1"/>
  <c r="Q17" i="3"/>
  <c r="J19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<sst xmlns="http://schemas.openxmlformats.org/spreadsheetml/2006/main" count="3317" uniqueCount="1897">
  <si>
    <t>Price</t>
  </si>
  <si>
    <t>Shares</t>
  </si>
  <si>
    <t>MC</t>
  </si>
  <si>
    <t>Cash</t>
  </si>
  <si>
    <t>Debt</t>
  </si>
  <si>
    <t>EV</t>
  </si>
  <si>
    <t>Company Name</t>
  </si>
  <si>
    <t>ASM Holding N.V.</t>
  </si>
  <si>
    <t>Ticker</t>
  </si>
  <si>
    <t>ASML</t>
  </si>
  <si>
    <t>Country</t>
  </si>
  <si>
    <t>Netherlands</t>
  </si>
  <si>
    <t>Sector</t>
  </si>
  <si>
    <t>Information Technology</t>
  </si>
  <si>
    <t>Industry</t>
  </si>
  <si>
    <t>Semiconductor Equipment &amp; Materials</t>
  </si>
  <si>
    <t>Quarter</t>
  </si>
  <si>
    <t>Filing Date</t>
  </si>
  <si>
    <t>Period of Report</t>
  </si>
  <si>
    <t>Revenue Breakdown *in millions, euros</t>
  </si>
  <si>
    <t>EUV</t>
  </si>
  <si>
    <t>ArFi</t>
  </si>
  <si>
    <t>ArF dry</t>
  </si>
  <si>
    <t>KrF</t>
  </si>
  <si>
    <t>I-line</t>
  </si>
  <si>
    <t>Metrology &amp; Inspection</t>
  </si>
  <si>
    <t>Total Revenue</t>
  </si>
  <si>
    <t>Mix %</t>
  </si>
  <si>
    <t xml:space="preserve">Total   </t>
  </si>
  <si>
    <t>Income Statement *in millions, euros</t>
  </si>
  <si>
    <t>Revenue</t>
  </si>
  <si>
    <t>COGs</t>
  </si>
  <si>
    <t>Gross Profit</t>
  </si>
  <si>
    <t>Operating Expenses</t>
  </si>
  <si>
    <t>R&amp;D</t>
  </si>
  <si>
    <t>SG&amp;A</t>
  </si>
  <si>
    <t>Other, income</t>
  </si>
  <si>
    <t>Total Operating Expenses</t>
  </si>
  <si>
    <t>Operating Income</t>
  </si>
  <si>
    <t>Interest and other, net</t>
  </si>
  <si>
    <t>Income Before Tax</t>
  </si>
  <si>
    <t>Tax</t>
  </si>
  <si>
    <t>Profit from equity method investments</t>
  </si>
  <si>
    <t>Net Income</t>
  </si>
  <si>
    <t>EPS - Basic</t>
  </si>
  <si>
    <t>EPS - Diluted</t>
  </si>
  <si>
    <t>Shares - Basic</t>
  </si>
  <si>
    <t>Shares - Diluted</t>
  </si>
  <si>
    <t>Balance Sheet *in millions, euros</t>
  </si>
  <si>
    <t>Current Assets</t>
  </si>
  <si>
    <t>Cash and cash equivalents</t>
  </si>
  <si>
    <t>Short-term investments</t>
  </si>
  <si>
    <t>AR</t>
  </si>
  <si>
    <t>Finance Recievable</t>
  </si>
  <si>
    <t>Current tax assets</t>
  </si>
  <si>
    <t>Contract assets</t>
  </si>
  <si>
    <t>Inventories</t>
  </si>
  <si>
    <t>Other assets</t>
  </si>
  <si>
    <t>Total Current Assets</t>
  </si>
  <si>
    <t>Non-current Assets</t>
  </si>
  <si>
    <t>Deferred tax assets</t>
  </si>
  <si>
    <t>Loan receivable</t>
  </si>
  <si>
    <t>Equity method investments</t>
  </si>
  <si>
    <t>Goodwill</t>
  </si>
  <si>
    <t>Other intangible assts</t>
  </si>
  <si>
    <t>PP&amp;E</t>
  </si>
  <si>
    <t>Right of use assets</t>
  </si>
  <si>
    <t>Total Non-current Assets</t>
  </si>
  <si>
    <t>Total Assets</t>
  </si>
  <si>
    <t>Current Liabilities</t>
  </si>
  <si>
    <t>AP</t>
  </si>
  <si>
    <t>Accured and other liaiblities</t>
  </si>
  <si>
    <t>Current tax liabilities</t>
  </si>
  <si>
    <t>Current portion of long-term debt</t>
  </si>
  <si>
    <t>Contract liabilities</t>
  </si>
  <si>
    <t>Total current Liabilities</t>
  </si>
  <si>
    <t>Non-current Liabilities</t>
  </si>
  <si>
    <t>Long-term debt</t>
  </si>
  <si>
    <t>Defereed and other income tax liabilities</t>
  </si>
  <si>
    <t>Accrued and other Liabilities</t>
  </si>
  <si>
    <t>Total Non-current Liaiblities</t>
  </si>
  <si>
    <t>Total Liabilities</t>
  </si>
  <si>
    <t xml:space="preserve">Equity    </t>
  </si>
  <si>
    <t>Issued and outstanding shares</t>
  </si>
  <si>
    <t>Share premium</t>
  </si>
  <si>
    <t>Treasury shares at cost</t>
  </si>
  <si>
    <t>Retained earning</t>
  </si>
  <si>
    <t>Accumulated other comprehensive income</t>
  </si>
  <si>
    <t>Total Shareholders Equity</t>
  </si>
  <si>
    <t>Total Equity &amp; Liabilities</t>
  </si>
  <si>
    <t>Cash Flow *in millions, euros</t>
  </si>
  <si>
    <t>CFFO</t>
  </si>
  <si>
    <t>CapEx</t>
  </si>
  <si>
    <t>FCF</t>
  </si>
  <si>
    <t>Dividends Paid</t>
  </si>
  <si>
    <t>Purchase of Treasury Shares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</si>
  <si>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</si>
  <si>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</si>
  <si>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</si>
  <si>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</si>
  <si>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</si>
  <si>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</si>
  <si>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</si>
  <si>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</si>
  <si>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</si>
  <si>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</si>
  <si>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</si>
  <si>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</si>
  <si>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</si>
  <si>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</si>
  <si>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</si>
  <si>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</si>
  <si>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</si>
  <si>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</si>
  <si>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</si>
  <si>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14.61</t>
  </si>
  <si>
    <t>15.63</t>
  </si>
  <si>
    <t>12.45</t>
  </si>
  <si>
    <t>6.86</t>
  </si>
  <si>
    <t>18.00</t>
  </si>
  <si>
    <t>22.32</t>
  </si>
  <si>
    <t>14.72</t>
  </si>
  <si>
    <t>16.78</t>
  </si>
  <si>
    <t>16.21</t>
  </si>
  <si>
    <t>15.86</t>
  </si>
  <si>
    <t>25.27</t>
  </si>
  <si>
    <t>29.54</t>
  </si>
  <si>
    <t>31.49</t>
  </si>
  <si>
    <t>40.81</t>
  </si>
  <si>
    <t>50.58</t>
  </si>
  <si>
    <t>50.44</t>
  </si>
  <si>
    <t>Earnings per share</t>
  </si>
  <si>
    <t>2.54</t>
  </si>
  <si>
    <t>2.82</t>
  </si>
  <si>
    <t>1.36</t>
  </si>
  <si>
    <t>(0.65)</t>
  </si>
  <si>
    <t>4.08</t>
  </si>
  <si>
    <t>5.79</t>
  </si>
  <si>
    <t>3.57</t>
  </si>
  <si>
    <t>3.25</t>
  </si>
  <si>
    <t>3.31</t>
  </si>
  <si>
    <t>3.50</t>
  </si>
  <si>
    <t>3.64</t>
  </si>
  <si>
    <t>5.96</t>
  </si>
  <si>
    <t>6.98</t>
  </si>
  <si>
    <t>10.38</t>
  </si>
  <si>
    <t>15.45</t>
  </si>
  <si>
    <t>14.75</t>
  </si>
  <si>
    <t>FCF per share</t>
  </si>
  <si>
    <t>1.65</t>
  </si>
  <si>
    <t>2.02</t>
  </si>
  <si>
    <t>0.09</t>
  </si>
  <si>
    <t>(0.03)</t>
  </si>
  <si>
    <t>3.24</t>
  </si>
  <si>
    <t>6.99</t>
  </si>
  <si>
    <t>1.63</t>
  </si>
  <si>
    <t>2.68</t>
  </si>
  <si>
    <t>1.84</t>
  </si>
  <si>
    <t>4.17</t>
  </si>
  <si>
    <t>4.02</t>
  </si>
  <si>
    <t>6.65</t>
  </si>
  <si>
    <t>6.37</t>
  </si>
  <si>
    <t>10.59</t>
  </si>
  <si>
    <t>26.92</t>
  </si>
  <si>
    <t>24.18</t>
  </si>
  <si>
    <t>Dividends per share</t>
  </si>
  <si>
    <t>- -</t>
  </si>
  <si>
    <t>0.45</t>
  </si>
  <si>
    <t>0.37</t>
  </si>
  <si>
    <t>0.35</t>
  </si>
  <si>
    <t>0.68</t>
  </si>
  <si>
    <t>0.59</t>
  </si>
  <si>
    <t>0.69</t>
  </si>
  <si>
    <t>0.74</t>
  </si>
  <si>
    <t>0.76</t>
  </si>
  <si>
    <t>1.10</t>
  </si>
  <si>
    <t>1.44</t>
  </si>
  <si>
    <t>1.61</t>
  </si>
  <si>
    <t>3.53</t>
  </si>
  <si>
    <t>3.11</t>
  </si>
  <si>
    <t>3.72</t>
  </si>
  <si>
    <t>CAPEX per share</t>
  </si>
  <si>
    <t>0.29</t>
  </si>
  <si>
    <t>0.51</t>
  </si>
  <si>
    <t>1.19</t>
  </si>
  <si>
    <t>0.56</t>
  </si>
  <si>
    <t>1.00</t>
  </si>
  <si>
    <t>0.94</t>
  </si>
  <si>
    <t>0.80</t>
  </si>
  <si>
    <t>2.36</t>
  </si>
  <si>
    <t>2.92</t>
  </si>
  <si>
    <t>2.56</t>
  </si>
  <si>
    <t>2.59</t>
  </si>
  <si>
    <t>Book Value per sh.</t>
  </si>
  <si>
    <t>8.76</t>
  </si>
  <si>
    <t>7.83</t>
  </si>
  <si>
    <t>8.39</t>
  </si>
  <si>
    <t>7.63</t>
  </si>
  <si>
    <t>11.08</t>
  </si>
  <si>
    <t>13.60</t>
  </si>
  <si>
    <t>12.65</t>
  </si>
  <si>
    <t>22.14</t>
  </si>
  <si>
    <t>20.79</t>
  </si>
  <si>
    <t>21.16</t>
  </si>
  <si>
    <t>24.26</t>
  </si>
  <si>
    <t>29.80</t>
  </si>
  <si>
    <t>31.42</t>
  </si>
  <si>
    <t>33.55</t>
  </si>
  <si>
    <t>40.48</t>
  </si>
  <si>
    <t>27.56</t>
  </si>
  <si>
    <t>25.04</t>
  </si>
  <si>
    <t>Comm.Shares outs.</t>
  </si>
  <si>
    <t>325</t>
  </si>
  <si>
    <t>356</t>
  </si>
  <si>
    <t>332</t>
  </si>
  <si>
    <t>333</t>
  </si>
  <si>
    <t>335</t>
  </si>
  <si>
    <t>328</t>
  </si>
  <si>
    <t>424</t>
  </si>
  <si>
    <t>430</t>
  </si>
  <si>
    <t>437</t>
  </si>
  <si>
    <t>431</t>
  </si>
  <si>
    <t>426</t>
  </si>
  <si>
    <t>425</t>
  </si>
  <si>
    <t>421</t>
  </si>
  <si>
    <t>418</t>
  </si>
  <si>
    <t>403</t>
  </si>
  <si>
    <t>Avg. annual P/E ratio</t>
  </si>
  <si>
    <t>12.7</t>
  </si>
  <si>
    <t>16.0</t>
  </si>
  <si>
    <t>23.6</t>
  </si>
  <si>
    <t>(51.7)</t>
  </si>
  <si>
    <t>10.4</t>
  </si>
  <si>
    <t>8.7</t>
  </si>
  <si>
    <t>19.2</t>
  </si>
  <si>
    <t>34.8</t>
  </si>
  <si>
    <t>33.8</t>
  </si>
  <si>
    <t>30.7</t>
  </si>
  <si>
    <t>28.6</t>
  </si>
  <si>
    <t>29.3</t>
  </si>
  <si>
    <t>31.3</t>
  </si>
  <si>
    <t>35.5</t>
  </si>
  <si>
    <t>40.5</t>
  </si>
  <si>
    <t>51.3</t>
  </si>
  <si>
    <t>40.9</t>
  </si>
  <si>
    <t>P/E to S&amp;P500</t>
  </si>
  <si>
    <t>0.7</t>
  </si>
  <si>
    <t>0.9</t>
  </si>
  <si>
    <t>1.1</t>
  </si>
  <si>
    <t>(0.7)</t>
  </si>
  <si>
    <t>0.5</t>
  </si>
  <si>
    <t>1.3</t>
  </si>
  <si>
    <t>2.0</t>
  </si>
  <si>
    <t>1.9</t>
  </si>
  <si>
    <t>1.5</t>
  </si>
  <si>
    <t>1.2</t>
  </si>
  <si>
    <t>1.7</t>
  </si>
  <si>
    <t>Avg. annual div. yield</t>
  </si>
  <si>
    <t>1.4%</t>
  </si>
  <si>
    <t>1.1%</t>
  </si>
  <si>
    <t>0.8%</t>
  </si>
  <si>
    <t>0.9%</t>
  </si>
  <si>
    <t>0.6%</t>
  </si>
  <si>
    <t>0.7%</t>
  </si>
  <si>
    <t>1.5%</t>
  </si>
  <si>
    <t>0.5%</t>
  </si>
  <si>
    <t>Revenue (m)</t>
  </si>
  <si>
    <t>4,748</t>
  </si>
  <si>
    <t>5,566</t>
  </si>
  <si>
    <t>4,139</t>
  </si>
  <si>
    <t>2,285</t>
  </si>
  <si>
    <t>6,031</t>
  </si>
  <si>
    <t>7,315</t>
  </si>
  <si>
    <t>6,243</t>
  </si>
  <si>
    <t>7,210</t>
  </si>
  <si>
    <t>7,084</t>
  </si>
  <si>
    <t>6,828</t>
  </si>
  <si>
    <t>7,143</t>
  </si>
  <si>
    <t>10,860</t>
  </si>
  <si>
    <t>12,552</t>
  </si>
  <si>
    <t>13,250</t>
  </si>
  <si>
    <t>17,072</t>
  </si>
  <si>
    <t>21,157</t>
  </si>
  <si>
    <t>20,324</t>
  </si>
  <si>
    <t>Operating margin</t>
  </si>
  <si>
    <t>24.2%</t>
  </si>
  <si>
    <t>21.7%</t>
  </si>
  <si>
    <t>9.7%</t>
  </si>
  <si>
    <t>(10.3)%</t>
  </si>
  <si>
    <t>27.7%</t>
  </si>
  <si>
    <t>29.0%</t>
  </si>
  <si>
    <t>24.4%</t>
  </si>
  <si>
    <t>20.0%</t>
  </si>
  <si>
    <t>21.9%</t>
  </si>
  <si>
    <t>24.9%</t>
  </si>
  <si>
    <t>27.6%</t>
  </si>
  <si>
    <t>27.1%</t>
  </si>
  <si>
    <t>23.6%</t>
  </si>
  <si>
    <t>36.3%</t>
  </si>
  <si>
    <t>32.5%</t>
  </si>
  <si>
    <t>Depreciation (m)</t>
  </si>
  <si>
    <t>115</t>
  </si>
  <si>
    <t>185</t>
  </si>
  <si>
    <t>167</t>
  </si>
  <si>
    <t>201</t>
  </si>
  <si>
    <t>203</t>
  </si>
  <si>
    <t>214</t>
  </si>
  <si>
    <t>246</t>
  </si>
  <si>
    <t>314</t>
  </si>
  <si>
    <t>308</t>
  </si>
  <si>
    <t>322</t>
  </si>
  <si>
    <t>375</t>
  </si>
  <si>
    <t>501</t>
  </si>
  <si>
    <t>485</t>
  </si>
  <si>
    <t>503</t>
  </si>
  <si>
    <t>599</t>
  </si>
  <si>
    <t>535</t>
  </si>
  <si>
    <t>533</t>
  </si>
  <si>
    <t>Net profit (m)</t>
  </si>
  <si>
    <t>825</t>
  </si>
  <si>
    <t>1,005</t>
  </si>
  <si>
    <t>452</t>
  </si>
  <si>
    <t>(216)</t>
  </si>
  <si>
    <t>1,367</t>
  </si>
  <si>
    <t>1,899</t>
  </si>
  <si>
    <t>1,512</t>
  </si>
  <si>
    <t>1,396</t>
  </si>
  <si>
    <t>1,448</t>
  </si>
  <si>
    <t>1,506</t>
  </si>
  <si>
    <t>1,547</t>
  </si>
  <si>
    <t>2,561</t>
  </si>
  <si>
    <t>2,965</t>
  </si>
  <si>
    <t>2,886</t>
  </si>
  <si>
    <t>4,340</t>
  </si>
  <si>
    <t>6,462</t>
  </si>
  <si>
    <t>5,710</t>
  </si>
  <si>
    <t>Income tax rate</t>
  </si>
  <si>
    <t>28.2%</t>
  </si>
  <si>
    <t>19.9%</t>
  </si>
  <si>
    <t>(4.1)%</t>
  </si>
  <si>
    <t>12.0%</t>
  </si>
  <si>
    <t>17.8%</t>
  </si>
  <si>
    <t>11.0%</t>
  </si>
  <si>
    <t>0.4%</t>
  </si>
  <si>
    <t>6.0%</t>
  </si>
  <si>
    <t>10.4%</t>
  </si>
  <si>
    <t>13.0%</t>
  </si>
  <si>
    <t>12.7%</t>
  </si>
  <si>
    <t>6.9%</t>
  </si>
  <si>
    <t>13.7%</t>
  </si>
  <si>
    <t>15.2%</t>
  </si>
  <si>
    <t>14.9%</t>
  </si>
  <si>
    <t>Net profit margin</t>
  </si>
  <si>
    <t>17.4%</t>
  </si>
  <si>
    <t>18.1%</t>
  </si>
  <si>
    <t>10.9%</t>
  </si>
  <si>
    <t>(9.5)%</t>
  </si>
  <si>
    <t>22.7%</t>
  </si>
  <si>
    <t>26.0%</t>
  </si>
  <si>
    <t>19.4%</t>
  </si>
  <si>
    <t>20.4%</t>
  </si>
  <si>
    <t>22.1%</t>
  </si>
  <si>
    <t>21.8%</t>
  </si>
  <si>
    <t>25.4%</t>
  </si>
  <si>
    <t>30.5%</t>
  </si>
  <si>
    <t>27.4%</t>
  </si>
  <si>
    <t>Working capital (m)</t>
  </si>
  <si>
    <t>2,963</t>
  </si>
  <si>
    <t>2,944</t>
  </si>
  <si>
    <t>2,753</t>
  </si>
  <si>
    <t>2,441</t>
  </si>
  <si>
    <t>3,731</t>
  </si>
  <si>
    <t>4,497</t>
  </si>
  <si>
    <t>4,942</t>
  </si>
  <si>
    <t>5,714</t>
  </si>
  <si>
    <t>5,150</t>
  </si>
  <si>
    <t>4,996</t>
  </si>
  <si>
    <t>5,548</t>
  </si>
  <si>
    <t>6,796</t>
  </si>
  <si>
    <t>7,730</t>
  </si>
  <si>
    <t>8,337</t>
  </si>
  <si>
    <t>11,390</t>
  </si>
  <si>
    <t>6,698</t>
  </si>
  <si>
    <t>5,505</t>
  </si>
  <si>
    <t>Long-term debt (m)</t>
  </si>
  <si>
    <t>880</t>
  </si>
  <si>
    <t>907</t>
  </si>
  <si>
    <t>949</t>
  </si>
  <si>
    <t>950</t>
  </si>
  <si>
    <t>997</t>
  </si>
  <si>
    <t>1,471</t>
  </si>
  <si>
    <t>1,391</t>
  </si>
  <si>
    <t>1,222</t>
  </si>
  <si>
    <t>3,229</t>
  </si>
  <si>
    <t>3,599</t>
  </si>
  <si>
    <t>3,471</t>
  </si>
  <si>
    <t>3,484</t>
  </si>
  <si>
    <t>5,695</t>
  </si>
  <si>
    <t>4,632</t>
  </si>
  <si>
    <t>4,644</t>
  </si>
  <si>
    <t>Equity (m)</t>
  </si>
  <si>
    <t>2,846</t>
  </si>
  <si>
    <t>2,788</t>
  </si>
  <si>
    <t>2,787</t>
  </si>
  <si>
    <t>2,541</t>
  </si>
  <si>
    <t>3,711</t>
  </si>
  <si>
    <t>4,458</t>
  </si>
  <si>
    <t>5,366</t>
  </si>
  <si>
    <t>9,515</t>
  </si>
  <si>
    <t>9,088</t>
  </si>
  <si>
    <t>9,110</t>
  </si>
  <si>
    <t>10,324</t>
  </si>
  <si>
    <t>12,807</t>
  </si>
  <si>
    <t>13,351</t>
  </si>
  <si>
    <t>14,116</t>
  </si>
  <si>
    <t>16,934</t>
  </si>
  <si>
    <t>11,528</t>
  </si>
  <si>
    <t>8,100</t>
  </si>
  <si>
    <t>ROIC</t>
  </si>
  <si>
    <t>22.6%</t>
  </si>
  <si>
    <t>(4.0)%</t>
  </si>
  <si>
    <t>25.9%</t>
  </si>
  <si>
    <t>29.8%</t>
  </si>
  <si>
    <t>22.0%</t>
  </si>
  <si>
    <t>12.1%</t>
  </si>
  <si>
    <t>13.6%</t>
  </si>
  <si>
    <t>10.6%</t>
  </si>
  <si>
    <t>14.4%</t>
  </si>
  <si>
    <t>16.0%</t>
  </si>
  <si>
    <t>14.5%</t>
  </si>
  <si>
    <t>17.3%</t>
  </si>
  <si>
    <t>31.7%</t>
  </si>
  <si>
    <t>31.4%</t>
  </si>
  <si>
    <t>Return on capital</t>
  </si>
  <si>
    <t>21.1%</t>
  </si>
  <si>
    <t>7.9%</t>
  </si>
  <si>
    <t>(3.3)%</t>
  </si>
  <si>
    <t>20.5%</t>
  </si>
  <si>
    <t>23.2%</t>
  </si>
  <si>
    <t>15.8%</t>
  </si>
  <si>
    <t>9.1%</t>
  </si>
  <si>
    <t>10.5%</t>
  </si>
  <si>
    <t>11.6%</t>
  </si>
  <si>
    <t>9.8%</t>
  </si>
  <si>
    <t>13.4%</t>
  </si>
  <si>
    <t>14.8%</t>
  </si>
  <si>
    <t>12.4%</t>
  </si>
  <si>
    <t>22.2%</t>
  </si>
  <si>
    <t>Return on equity</t>
  </si>
  <si>
    <t>36.1%</t>
  </si>
  <si>
    <t>16.2%</t>
  </si>
  <si>
    <t>(8.5)%</t>
  </si>
  <si>
    <t>36.8%</t>
  </si>
  <si>
    <t>42.6%</t>
  </si>
  <si>
    <t>14.7%</t>
  </si>
  <si>
    <t>15.9%</t>
  </si>
  <si>
    <t>16.5%</t>
  </si>
  <si>
    <t>15.0%</t>
  </si>
  <si>
    <t>25.6%</t>
  </si>
  <si>
    <t>56.1%</t>
  </si>
  <si>
    <t>70.5%</t>
  </si>
  <si>
    <t>Plowback ratio</t>
  </si>
  <si>
    <t>100.0%</t>
  </si>
  <si>
    <t>66.5%</t>
  </si>
  <si>
    <t>157.3%</t>
  </si>
  <si>
    <t>91.5%</t>
  </si>
  <si>
    <t>88.2%</t>
  </si>
  <si>
    <t>83.5%</t>
  </si>
  <si>
    <t>78.7%</t>
  </si>
  <si>
    <t>77.6%</t>
  </si>
  <si>
    <t>78.2%</t>
  </si>
  <si>
    <t>69.7%</t>
  </si>
  <si>
    <t>75.8%</t>
  </si>
  <si>
    <t>76.9%</t>
  </si>
  <si>
    <t>48.5%</t>
  </si>
  <si>
    <t>70.0%</t>
  </si>
  <si>
    <t>75.9%</t>
  </si>
  <si>
    <t>59.2%</t>
  </si>
  <si>
    <t>Div.&amp;Repurch./FCF</t>
  </si>
  <si>
    <t>157.2%</t>
  </si>
  <si>
    <t>57.0%</t>
  </si>
  <si>
    <t>878.5%</t>
  </si>
  <si>
    <t>47.4%</t>
  </si>
  <si>
    <t>(607.6)%</t>
  </si>
  <si>
    <t>57.7%</t>
  </si>
  <si>
    <t>139.8%</t>
  </si>
  <si>
    <t>50.5%</t>
  </si>
  <si>
    <t>19.6%</t>
  </si>
  <si>
    <t>67.1%</t>
  </si>
  <si>
    <t>69.9%</t>
  </si>
  <si>
    <t>71.5%</t>
  </si>
  <si>
    <t>61.7%</t>
  </si>
  <si>
    <t>99.7%</t>
  </si>
  <si>
    <t>112.6%</t>
  </si>
  <si>
    <t>Forex (EUR/USD)</t>
  </si>
  <si>
    <t>1.320</t>
  </si>
  <si>
    <t>1.459</t>
  </si>
  <si>
    <t>1.398</t>
  </si>
  <si>
    <t>1.432</t>
  </si>
  <si>
    <t>1.338</t>
  </si>
  <si>
    <t>1.294</t>
  </si>
  <si>
    <t>1.319</t>
  </si>
  <si>
    <t>1.375</t>
  </si>
  <si>
    <t>1.210</t>
  </si>
  <si>
    <t>1.086</t>
  </si>
  <si>
    <t>1.051</t>
  </si>
  <si>
    <t>1.200</t>
  </si>
  <si>
    <t>1.147</t>
  </si>
  <si>
    <t>1.121</t>
  </si>
  <si>
    <t>1.221</t>
  </si>
  <si>
    <t>1.137</t>
  </si>
  <si>
    <t>1.059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</si>
  <si>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</si>
  <si>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</si>
  <si>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</si>
  <si>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</si>
  <si>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</si>
  <si>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</si>
  <si>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</si>
  <si>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</si>
  <si>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</si>
  <si>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</si>
  <si>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</si>
  <si>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570</t>
  </si>
  <si>
    <t>777</t>
  </si>
  <si>
    <t>889</t>
  </si>
  <si>
    <t>908</t>
  </si>
  <si>
    <t>1,206</t>
  </si>
  <si>
    <t>2,036</t>
  </si>
  <si>
    <t>1,646</t>
  </si>
  <si>
    <t>2,055</t>
  </si>
  <si>
    <t>1,939</t>
  </si>
  <si>
    <t>3,340</t>
  </si>
  <si>
    <t>2,993</t>
  </si>
  <si>
    <t>COGS</t>
  </si>
  <si>
    <t>353</t>
  </si>
  <si>
    <t>453</t>
  </si>
  <si>
    <t>498</t>
  </si>
  <si>
    <t>522</t>
  </si>
  <si>
    <t>761</t>
  </si>
  <si>
    <t>1,136</t>
  </si>
  <si>
    <t>1,600</t>
  </si>
  <si>
    <t>1,565</t>
  </si>
  <si>
    <t>1,475</t>
  </si>
  <si>
    <t>2,113</t>
  </si>
  <si>
    <t>1,840</t>
  </si>
  <si>
    <t>2,818</t>
  </si>
  <si>
    <t>3,285</t>
  </si>
  <si>
    <t>2,716</t>
  </si>
  <si>
    <t>1,629</t>
  </si>
  <si>
    <t>3,415</t>
  </si>
  <si>
    <t>4,145</t>
  </si>
  <si>
    <t>3,597</t>
  </si>
  <si>
    <t>4,217</t>
  </si>
  <si>
    <t>3,944</t>
  </si>
  <si>
    <t>3,683</t>
  </si>
  <si>
    <t>3,943</t>
  </si>
  <si>
    <t>5,969</t>
  </si>
  <si>
    <t>6,784</t>
  </si>
  <si>
    <t>7,332</t>
  </si>
  <si>
    <t>8,771</t>
  </si>
  <si>
    <t>10,006</t>
  </si>
  <si>
    <t>217</t>
  </si>
  <si>
    <t>324</t>
  </si>
  <si>
    <t>391</t>
  </si>
  <si>
    <t>387</t>
  </si>
  <si>
    <t>445</t>
  </si>
  <si>
    <t>900</t>
  </si>
  <si>
    <t>46</t>
  </si>
  <si>
    <t>491</t>
  </si>
  <si>
    <t>463</t>
  </si>
  <si>
    <t>1,227</t>
  </si>
  <si>
    <t>1,153</t>
  </si>
  <si>
    <t>1,930</t>
  </si>
  <si>
    <t>2,280</t>
  </si>
  <si>
    <t>1,423</t>
  </si>
  <si>
    <t>656</t>
  </si>
  <si>
    <t>2,616</t>
  </si>
  <si>
    <t>3,171</t>
  </si>
  <si>
    <t>2,646</t>
  </si>
  <si>
    <t>3,141</t>
  </si>
  <si>
    <t>3,145</t>
  </si>
  <si>
    <t>3,201</t>
  </si>
  <si>
    <t>4,890</t>
  </si>
  <si>
    <t>5,768</t>
  </si>
  <si>
    <t>5,919</t>
  </si>
  <si>
    <t>8,301</t>
  </si>
  <si>
    <t>11,151</t>
  </si>
  <si>
    <t>Gross Profit Ratio</t>
  </si>
  <si>
    <t>38.04%</t>
  </si>
  <si>
    <t>41.68%</t>
  </si>
  <si>
    <t>43.98%</t>
  </si>
  <si>
    <t>42.56%</t>
  </si>
  <si>
    <t>36.91%</t>
  </si>
  <si>
    <t>44.19%</t>
  </si>
  <si>
    <t>2.81%</t>
  </si>
  <si>
    <t>23.87%</t>
  </si>
  <si>
    <t>23.90%</t>
  </si>
  <si>
    <t>36.73%</t>
  </si>
  <si>
    <t>38.52%</t>
  </si>
  <si>
    <t>40.64%</t>
  </si>
  <si>
    <t>40.97%</t>
  </si>
  <si>
    <t>34.38%</t>
  </si>
  <si>
    <t>28.72%</t>
  </si>
  <si>
    <t>43.37%</t>
  </si>
  <si>
    <t>43.34%</t>
  </si>
  <si>
    <t>42.38%</t>
  </si>
  <si>
    <t>41.51%</t>
  </si>
  <si>
    <t>44.33%</t>
  </si>
  <si>
    <t>46.06%</t>
  </si>
  <si>
    <t>44.81%</t>
  </si>
  <si>
    <t>45.03%</t>
  </si>
  <si>
    <t>45.95%</t>
  </si>
  <si>
    <t>44.67%</t>
  </si>
  <si>
    <t>48.63%</t>
  </si>
  <si>
    <t>52.71%</t>
  </si>
  <si>
    <t>88</t>
  </si>
  <si>
    <t>133</t>
  </si>
  <si>
    <t>166</t>
  </si>
  <si>
    <t>283</t>
  </si>
  <si>
    <t>359</t>
  </si>
  <si>
    <t>439</t>
  </si>
  <si>
    <t>614</t>
  </si>
  <si>
    <t>589</t>
  </si>
  <si>
    <t>627</t>
  </si>
  <si>
    <t>722</t>
  </si>
  <si>
    <t>621</t>
  </si>
  <si>
    <t>781</t>
  </si>
  <si>
    <t>1,074</t>
  </si>
  <si>
    <t>1,021</t>
  </si>
  <si>
    <t>893</t>
  </si>
  <si>
    <t>943</t>
  </si>
  <si>
    <t>1,046</t>
  </si>
  <si>
    <t>1,119</t>
  </si>
  <si>
    <t>1,552</t>
  </si>
  <si>
    <t>1,590</t>
  </si>
  <si>
    <t>1,445</t>
  </si>
  <si>
    <t>1,458</t>
  </si>
  <si>
    <t>1,896</t>
  </si>
  <si>
    <t>2,367</t>
  </si>
  <si>
    <t>2,790</t>
  </si>
  <si>
    <t>3,353</t>
  </si>
  <si>
    <t>3,720</t>
  </si>
  <si>
    <t>R&amp;D Expenses</t>
  </si>
  <si>
    <t>86</t>
  </si>
  <si>
    <t>134</t>
  </si>
  <si>
    <t>175</t>
  </si>
  <si>
    <t>202</t>
  </si>
  <si>
    <t>364</t>
  </si>
  <si>
    <t>313</t>
  </si>
  <si>
    <t>360</t>
  </si>
  <si>
    <t>448</t>
  </si>
  <si>
    <t>383</t>
  </si>
  <si>
    <t>510</t>
  </si>
  <si>
    <t>710</t>
  </si>
  <si>
    <t>754</t>
  </si>
  <si>
    <t>668</t>
  </si>
  <si>
    <t>700</t>
  </si>
  <si>
    <t>764</t>
  </si>
  <si>
    <t>1,212</t>
  </si>
  <si>
    <t>1,299</t>
  </si>
  <si>
    <t>1,160</t>
  </si>
  <si>
    <t>1,162</t>
  </si>
  <si>
    <t>1,511</t>
  </si>
  <si>
    <t>1,807</t>
  </si>
  <si>
    <t>2,207</t>
  </si>
  <si>
    <t>2,688</t>
  </si>
  <si>
    <t>2,895</t>
  </si>
  <si>
    <t>Selling, G&amp;A Exp.</t>
  </si>
  <si>
    <t>General and Admin. Exp.</t>
  </si>
  <si>
    <t>Selling and Marketing Exp.</t>
  </si>
  <si>
    <t>Other Expenses</t>
  </si>
  <si>
    <t>80</t>
  </si>
  <si>
    <t>149</t>
  </si>
  <si>
    <t>184</t>
  </si>
  <si>
    <t>237</t>
  </si>
  <si>
    <t>250</t>
  </si>
  <si>
    <t>276</t>
  </si>
  <si>
    <t>267</t>
  </si>
  <si>
    <t>273</t>
  </si>
  <si>
    <t>238</t>
  </si>
  <si>
    <t>270</t>
  </si>
  <si>
    <t>266</t>
  </si>
  <si>
    <t>224</t>
  </si>
  <si>
    <t>242</t>
  </si>
  <si>
    <t>282</t>
  </si>
  <si>
    <t>342</t>
  </si>
  <si>
    <t>340</t>
  </si>
  <si>
    <t>290</t>
  </si>
  <si>
    <t>285</t>
  </si>
  <si>
    <t>295</t>
  </si>
  <si>
    <t>385</t>
  </si>
  <si>
    <t>560</t>
  </si>
  <si>
    <t>583</t>
  </si>
  <si>
    <t>665</t>
  </si>
  <si>
    <t>COGS and Expenses</t>
  </si>
  <si>
    <t>441</t>
  </si>
  <si>
    <t>585</t>
  </si>
  <si>
    <t>664</t>
  </si>
  <si>
    <t>805</t>
  </si>
  <si>
    <t>1,120</t>
  </si>
  <si>
    <t>1,576</t>
  </si>
  <si>
    <t>2,214</t>
  </si>
  <si>
    <t>2,154</t>
  </si>
  <si>
    <t>2,103</t>
  </si>
  <si>
    <t>2,835</t>
  </si>
  <si>
    <t>2,461</t>
  </si>
  <si>
    <t>4,359</t>
  </si>
  <si>
    <t>3,737</t>
  </si>
  <si>
    <t>2,522</t>
  </si>
  <si>
    <t>4,358</t>
  </si>
  <si>
    <t>5,191</t>
  </si>
  <si>
    <t>4,717</t>
  </si>
  <si>
    <t>5,769</t>
  </si>
  <si>
    <t>5,533</t>
  </si>
  <si>
    <t>5,128</t>
  </si>
  <si>
    <t>5,401</t>
  </si>
  <si>
    <t>7,865</t>
  </si>
  <si>
    <t>9,151</t>
  </si>
  <si>
    <t>10,122</t>
  </si>
  <si>
    <t>12,124</t>
  </si>
  <si>
    <t>13,726</t>
  </si>
  <si>
    <t>Interest Income</t>
  </si>
  <si>
    <t>61</t>
  </si>
  <si>
    <t>20</t>
  </si>
  <si>
    <t>53</t>
  </si>
  <si>
    <t>22</t>
  </si>
  <si>
    <t>13</t>
  </si>
  <si>
    <t>18</t>
  </si>
  <si>
    <t>15</t>
  </si>
  <si>
    <t>10</t>
  </si>
  <si>
    <t>Interest Expense</t>
  </si>
  <si>
    <t>71</t>
  </si>
  <si>
    <t>31</t>
  </si>
  <si>
    <t>44</t>
  </si>
  <si>
    <t>30</t>
  </si>
  <si>
    <t>38</t>
  </si>
  <si>
    <t>14</t>
  </si>
  <si>
    <t>48</t>
  </si>
  <si>
    <t>41</t>
  </si>
  <si>
    <t>Depreciation and Amortization</t>
  </si>
  <si>
    <t>8</t>
  </si>
  <si>
    <t>12</t>
  </si>
  <si>
    <t>17</t>
  </si>
  <si>
    <t>40</t>
  </si>
  <si>
    <t>43</t>
  </si>
  <si>
    <t>62</t>
  </si>
  <si>
    <t>142</t>
  </si>
  <si>
    <t>174</t>
  </si>
  <si>
    <t>182</t>
  </si>
  <si>
    <t>122</t>
  </si>
  <si>
    <t>107</t>
  </si>
  <si>
    <t>EBITDA</t>
  </si>
  <si>
    <t>138</t>
  </si>
  <si>
    <t>208</t>
  </si>
  <si>
    <t>258</t>
  </si>
  <si>
    <t>145</t>
  </si>
  <si>
    <t>162</t>
  </si>
  <si>
    <t>526</t>
  </si>
  <si>
    <t>(481)</t>
  </si>
  <si>
    <t>(89)</t>
  </si>
  <si>
    <t>(94)</t>
  </si>
  <si>
    <t>622</t>
  </si>
  <si>
    <t>1,263</t>
  </si>
  <si>
    <t>1,440</t>
  </si>
  <si>
    <t>601</t>
  </si>
  <si>
    <t>26</t>
  </si>
  <si>
    <t>2,392</t>
  </si>
  <si>
    <t>1,794</t>
  </si>
  <si>
    <t>1,760</t>
  </si>
  <si>
    <t>1,863</t>
  </si>
  <si>
    <t>2,004</t>
  </si>
  <si>
    <t>2,153</t>
  </si>
  <si>
    <t>3,435</t>
  </si>
  <si>
    <t>3,901</t>
  </si>
  <si>
    <t>3,644</t>
  </si>
  <si>
    <t>5,666</t>
  </si>
  <si>
    <t>8,158</t>
  </si>
  <si>
    <t>EBITDA ratio</t>
  </si>
  <si>
    <t>24.13%</t>
  </si>
  <si>
    <t>26.72%</t>
  </si>
  <si>
    <t>29.02%</t>
  </si>
  <si>
    <t>15.92%</t>
  </si>
  <si>
    <t>13.44%</t>
  </si>
  <si>
    <t>25.81%</t>
  </si>
  <si>
    <t>(29.19)%</t>
  </si>
  <si>
    <t>(4.32)%</t>
  </si>
  <si>
    <t>(4.87)%</t>
  </si>
  <si>
    <t>18.38%</t>
  </si>
  <si>
    <t>20.78%</t>
  </si>
  <si>
    <t>26.60%</t>
  </si>
  <si>
    <t>25.87%</t>
  </si>
  <si>
    <t>14.52%</t>
  </si>
  <si>
    <t>1.12%</t>
  </si>
  <si>
    <t>31.44%</t>
  </si>
  <si>
    <t>32.69%</t>
  </si>
  <si>
    <t>28.74%</t>
  </si>
  <si>
    <t>24.41%</t>
  </si>
  <si>
    <t>26.30%</t>
  </si>
  <si>
    <t>29.35%</t>
  </si>
  <si>
    <t>30.15%</t>
  </si>
  <si>
    <t>31.63%</t>
  </si>
  <si>
    <t>31.08%</t>
  </si>
  <si>
    <t>27.50%</t>
  </si>
  <si>
    <t>33.19%</t>
  </si>
  <si>
    <t>38.56%</t>
  </si>
  <si>
    <t>129</t>
  </si>
  <si>
    <t>191</t>
  </si>
  <si>
    <t>103</t>
  </si>
  <si>
    <t>460</t>
  </si>
  <si>
    <t>(619)</t>
  </si>
  <si>
    <t>(99)</t>
  </si>
  <si>
    <t>(195)</t>
  </si>
  <si>
    <t>513</t>
  </si>
  <si>
    <t>531</t>
  </si>
  <si>
    <t>1,149</t>
  </si>
  <si>
    <t>402</t>
  </si>
  <si>
    <t>(236)</t>
  </si>
  <si>
    <t>1,673</t>
  </si>
  <si>
    <t>2,125</t>
  </si>
  <si>
    <t>1,526</t>
  </si>
  <si>
    <t>1,551</t>
  </si>
  <si>
    <t>1,700</t>
  </si>
  <si>
    <t>1,743</t>
  </si>
  <si>
    <t>2,994</t>
  </si>
  <si>
    <t>3,401</t>
  </si>
  <si>
    <t>3,128</t>
  </si>
  <si>
    <t>4,948</t>
  </si>
  <si>
    <t>7,674</t>
  </si>
  <si>
    <t>Operating Income ratio</t>
  </si>
  <si>
    <t>22.61%</t>
  </si>
  <si>
    <t>24.61%</t>
  </si>
  <si>
    <t>25.26%</t>
  </si>
  <si>
    <t>11.39%</t>
  </si>
  <si>
    <t>7.13%</t>
  </si>
  <si>
    <t>(37.61)%</t>
  </si>
  <si>
    <t>(4.80)%</t>
  </si>
  <si>
    <t>(10.05)%</t>
  </si>
  <si>
    <t>15.37%</t>
  </si>
  <si>
    <t>17.76%</t>
  </si>
  <si>
    <t>24.20%</t>
  </si>
  <si>
    <t>21.67%</t>
  </si>
  <si>
    <t>9.72%</t>
  </si>
  <si>
    <t>(10.34)%</t>
  </si>
  <si>
    <t>27.74%</t>
  </si>
  <si>
    <t>29.04%</t>
  </si>
  <si>
    <t>24.45%</t>
  </si>
  <si>
    <t>19.98%</t>
  </si>
  <si>
    <t>21.90%</t>
  </si>
  <si>
    <t>24.89%</t>
  </si>
  <si>
    <t>24.40%</t>
  </si>
  <si>
    <t>27.57%</t>
  </si>
  <si>
    <t>27.10%</t>
  </si>
  <si>
    <t>23.61%</t>
  </si>
  <si>
    <t>28.98%</t>
  </si>
  <si>
    <t>36.27%</t>
  </si>
  <si>
    <t>Total Other Income Exp.(Gains)</t>
  </si>
  <si>
    <t>0</t>
  </si>
  <si>
    <t>5</t>
  </si>
  <si>
    <t>16</t>
  </si>
  <si>
    <t>1</t>
  </si>
  <si>
    <t>33</t>
  </si>
  <si>
    <t>2</t>
  </si>
  <si>
    <t>(3)</t>
  </si>
  <si>
    <t>(39)</t>
  </si>
  <si>
    <t>(37)</t>
  </si>
  <si>
    <t>(22)</t>
  </si>
  <si>
    <t>(17)</t>
  </si>
  <si>
    <t>(1)</t>
  </si>
  <si>
    <t>49</t>
  </si>
  <si>
    <t>32</t>
  </si>
  <si>
    <t>(9)</t>
  </si>
  <si>
    <t>(11)</t>
  </si>
  <si>
    <t>(8)</t>
  </si>
  <si>
    <t>(34)</t>
  </si>
  <si>
    <t>(10)</t>
  </si>
  <si>
    <t>(18)</t>
  </si>
  <si>
    <t>35</t>
  </si>
  <si>
    <t>(60)</t>
  </si>
  <si>
    <t>(32)</t>
  </si>
  <si>
    <t>(28)</t>
  </si>
  <si>
    <t>(43)</t>
  </si>
  <si>
    <t>(51)</t>
  </si>
  <si>
    <t>196</t>
  </si>
  <si>
    <t>241</t>
  </si>
  <si>
    <t>105</t>
  </si>
  <si>
    <t>119</t>
  </si>
  <si>
    <t>462</t>
  </si>
  <si>
    <t>(622)</t>
  </si>
  <si>
    <t>(137)</t>
  </si>
  <si>
    <t>(231)</t>
  </si>
  <si>
    <t>492</t>
  </si>
  <si>
    <t>515</t>
  </si>
  <si>
    <t>1,148</t>
  </si>
  <si>
    <t>1,255</t>
  </si>
  <si>
    <t>434</t>
  </si>
  <si>
    <t>(246)</t>
  </si>
  <si>
    <t>1,662</t>
  </si>
  <si>
    <t>2,134</t>
  </si>
  <si>
    <t>1,518</t>
  </si>
  <si>
    <t>1,407</t>
  </si>
  <si>
    <t>1,541</t>
  </si>
  <si>
    <t>1,682</t>
  </si>
  <si>
    <t>1,778</t>
  </si>
  <si>
    <t>2,934</t>
  </si>
  <si>
    <t>3,368</t>
  </si>
  <si>
    <t>3,100</t>
  </si>
  <si>
    <t>4,905</t>
  </si>
  <si>
    <t>7,623</t>
  </si>
  <si>
    <t>Income Before Tax ratio</t>
  </si>
  <si>
    <t>22.68%</t>
  </si>
  <si>
    <t>25.19%</t>
  </si>
  <si>
    <t>27.07%</t>
  </si>
  <si>
    <t>11.55%</t>
  </si>
  <si>
    <t>9.88%</t>
  </si>
  <si>
    <t>22.71%</t>
  </si>
  <si>
    <t>(37.80)%</t>
  </si>
  <si>
    <t>(6.68)%</t>
  </si>
  <si>
    <t>(11.94)%</t>
  </si>
  <si>
    <t>14.72%</t>
  </si>
  <si>
    <t>17.20%</t>
  </si>
  <si>
    <t>24.18%</t>
  </si>
  <si>
    <t>22.55%</t>
  </si>
  <si>
    <t>10.48%</t>
  </si>
  <si>
    <t>(10.75)%</t>
  </si>
  <si>
    <t>27.56%</t>
  </si>
  <si>
    <t>29.17%</t>
  </si>
  <si>
    <t>24.32%</t>
  </si>
  <si>
    <t>19.51%</t>
  </si>
  <si>
    <t>21.75%</t>
  </si>
  <si>
    <t>24.63%</t>
  </si>
  <si>
    <t>27.02%</t>
  </si>
  <si>
    <t>26.84%</t>
  </si>
  <si>
    <t>23.40%</t>
  </si>
  <si>
    <t>28.73%</t>
  </si>
  <si>
    <t>36.03%</t>
  </si>
  <si>
    <t>Income Tax Expense (Gain)</t>
  </si>
  <si>
    <t>69</t>
  </si>
  <si>
    <t>78</t>
  </si>
  <si>
    <t>(45)</t>
  </si>
  <si>
    <t>(75)</t>
  </si>
  <si>
    <t>173</t>
  </si>
  <si>
    <t>146</t>
  </si>
  <si>
    <t>(30)</t>
  </si>
  <si>
    <t>235</t>
  </si>
  <si>
    <t>6</t>
  </si>
  <si>
    <t>11</t>
  </si>
  <si>
    <t>93</t>
  </si>
  <si>
    <t>231</t>
  </si>
  <si>
    <t>373</t>
  </si>
  <si>
    <t>215</t>
  </si>
  <si>
    <t>674</t>
  </si>
  <si>
    <t>1,161</t>
  </si>
  <si>
    <t>82</t>
  </si>
  <si>
    <t>127</t>
  </si>
  <si>
    <t>72</t>
  </si>
  <si>
    <t>81</t>
  </si>
  <si>
    <t>326</t>
  </si>
  <si>
    <t>(427)</t>
  </si>
  <si>
    <t>(218)</t>
  </si>
  <si>
    <t>(201)</t>
  </si>
  <si>
    <t>319</t>
  </si>
  <si>
    <t>369</t>
  </si>
  <si>
    <t>Net Income Ratio</t>
  </si>
  <si>
    <t>14.33%</t>
  </si>
  <si>
    <t>16.36%</t>
  </si>
  <si>
    <t>18.25%</t>
  </si>
  <si>
    <t>7.96%</t>
  </si>
  <si>
    <t>6.75%</t>
  </si>
  <si>
    <t>15.99%</t>
  </si>
  <si>
    <t>(25.97)%</t>
  </si>
  <si>
    <t>(10.61)%</t>
  </si>
  <si>
    <t>(10.39)%</t>
  </si>
  <si>
    <t>9.55%</t>
  </si>
  <si>
    <t>12.32%</t>
  </si>
  <si>
    <t>17.37%</t>
  </si>
  <si>
    <t>18.06%</t>
  </si>
  <si>
    <t>10.91%</t>
  </si>
  <si>
    <t>(9.46)%</t>
  </si>
  <si>
    <t>22.67%</t>
  </si>
  <si>
    <t>25.96%</t>
  </si>
  <si>
    <t>24.23%</t>
  </si>
  <si>
    <t>19.36%</t>
  </si>
  <si>
    <t>20.43%</t>
  </si>
  <si>
    <t>22.06%</t>
  </si>
  <si>
    <t>21.66%</t>
  </si>
  <si>
    <t>23.59%</t>
  </si>
  <si>
    <t>23.62%</t>
  </si>
  <si>
    <t>21.78%</t>
  </si>
  <si>
    <t>25.42%</t>
  </si>
  <si>
    <t>30.54%</t>
  </si>
  <si>
    <t>EPS</t>
  </si>
  <si>
    <t>0.27</t>
  </si>
  <si>
    <t>0.41</t>
  </si>
  <si>
    <t>0.22</t>
  </si>
  <si>
    <t>0.28</t>
  </si>
  <si>
    <t>1.14</t>
  </si>
  <si>
    <t>(1.34)</t>
  </si>
  <si>
    <t>(0.68)</t>
  </si>
  <si>
    <t>(0.61)</t>
  </si>
  <si>
    <t>0.97</t>
  </si>
  <si>
    <t>2.83</t>
  </si>
  <si>
    <t>5.90</t>
  </si>
  <si>
    <t>3.56</t>
  </si>
  <si>
    <t>3.82</t>
  </si>
  <si>
    <t>3.92</t>
  </si>
  <si>
    <t>5.91</t>
  </si>
  <si>
    <t>6.81</t>
  </si>
  <si>
    <t>6.87</t>
  </si>
  <si>
    <t>10.37</t>
  </si>
  <si>
    <t>EPS Diluted</t>
  </si>
  <si>
    <t>2.45</t>
  </si>
  <si>
    <t>2.74</t>
  </si>
  <si>
    <t>1.34</t>
  </si>
  <si>
    <t>4.05</t>
  </si>
  <si>
    <t>5.85</t>
  </si>
  <si>
    <t>3.54</t>
  </si>
  <si>
    <t>3.78</t>
  </si>
  <si>
    <t>3.91</t>
  </si>
  <si>
    <t>3.49</t>
  </si>
  <si>
    <t>3.62</t>
  </si>
  <si>
    <t>5.89</t>
  </si>
  <si>
    <t>6.79</t>
  </si>
  <si>
    <t>10.36</t>
  </si>
  <si>
    <t>15.42</t>
  </si>
  <si>
    <t>Weighted Avg. Shares Outs.</t>
  </si>
  <si>
    <t>301</t>
  </si>
  <si>
    <t>320</t>
  </si>
  <si>
    <t>327</t>
  </si>
  <si>
    <t>286</t>
  </si>
  <si>
    <t>330</t>
  </si>
  <si>
    <t>331</t>
  </si>
  <si>
    <t>Weighted Avg. Shares Outs. Dil.</t>
  </si>
  <si>
    <t>288</t>
  </si>
  <si>
    <t>299</t>
  </si>
  <si>
    <t>372</t>
  </si>
  <si>
    <t>345</t>
  </si>
  <si>
    <t>374</t>
  </si>
  <si>
    <t>334</t>
  </si>
  <si>
    <t>338</t>
  </si>
  <si>
    <t>427</t>
  </si>
  <si>
    <t>433</t>
  </si>
  <si>
    <t>440</t>
  </si>
  <si>
    <t>428</t>
  </si>
  <si>
    <t>432</t>
  </si>
  <si>
    <t>422</t>
  </si>
  <si>
    <t>419</t>
  </si>
  <si>
    <t>Cash and Cash Equivalents</t>
  </si>
  <si>
    <t>77</t>
  </si>
  <si>
    <t>176</t>
  </si>
  <si>
    <t>608</t>
  </si>
  <si>
    <t>670</t>
  </si>
  <si>
    <t>813</t>
  </si>
  <si>
    <t>702</t>
  </si>
  <si>
    <t>1,292</t>
  </si>
  <si>
    <t>1,664</t>
  </si>
  <si>
    <t>2,254</t>
  </si>
  <si>
    <t>2,186</t>
  </si>
  <si>
    <t>1,858</t>
  </si>
  <si>
    <t>1,554</t>
  </si>
  <si>
    <t>1,485</t>
  </si>
  <si>
    <t>2,609</t>
  </si>
  <si>
    <t>3,536</t>
  </si>
  <si>
    <t>2,332</t>
  </si>
  <si>
    <t>3,204</t>
  </si>
  <si>
    <t>2,927</t>
  </si>
  <si>
    <t>2,670</t>
  </si>
  <si>
    <t>3,056</t>
  </si>
  <si>
    <t>2,710</t>
  </si>
  <si>
    <t>3,580</t>
  </si>
  <si>
    <t>3,960</t>
  </si>
  <si>
    <t>7,388</t>
  </si>
  <si>
    <t>7,903</t>
  </si>
  <si>
    <t>Short-Term Investments</t>
  </si>
  <si>
    <t>935</t>
  </si>
  <si>
    <t>405</t>
  </si>
  <si>
    <t>1,032</t>
  </si>
  <si>
    <t>1,209</t>
  </si>
  <si>
    <t>1,235</t>
  </si>
  <si>
    <t>1,047</t>
  </si>
  <si>
    <t>1,329</t>
  </si>
  <si>
    <t>726</t>
  </si>
  <si>
    <t>Cash &amp; Short-Term Investments</t>
  </si>
  <si>
    <t>3,559</t>
  </si>
  <si>
    <t>4,138</t>
  </si>
  <si>
    <t>3,332</t>
  </si>
  <si>
    <t>3,702</t>
  </si>
  <si>
    <t>4,265</t>
  </si>
  <si>
    <t>3,945</t>
  </si>
  <si>
    <t>4,627</t>
  </si>
  <si>
    <t>5,289</t>
  </si>
  <si>
    <t>8,979</t>
  </si>
  <si>
    <t>8,629</t>
  </si>
  <si>
    <t>Net Receivables</t>
  </si>
  <si>
    <t>294</t>
  </si>
  <si>
    <t>244</t>
  </si>
  <si>
    <t>459</t>
  </si>
  <si>
    <t>634</t>
  </si>
  <si>
    <t>509</t>
  </si>
  <si>
    <t>584</t>
  </si>
  <si>
    <t>395</t>
  </si>
  <si>
    <t>682</t>
  </si>
  <si>
    <t>358</t>
  </si>
  <si>
    <t>888</t>
  </si>
  <si>
    <t>932</t>
  </si>
  <si>
    <t>658</t>
  </si>
  <si>
    <t>571</t>
  </si>
  <si>
    <t>1,639</t>
  </si>
  <si>
    <t>1,242</t>
  </si>
  <si>
    <t>1,304</t>
  </si>
  <si>
    <t>1,728</t>
  </si>
  <si>
    <t>1,613</t>
  </si>
  <si>
    <t>1,265</t>
  </si>
  <si>
    <t>1,283</t>
  </si>
  <si>
    <t>2,358</t>
  </si>
  <si>
    <t>2,754</t>
  </si>
  <si>
    <t>3,195</t>
  </si>
  <si>
    <t>4,070</t>
  </si>
  <si>
    <t>5,025</t>
  </si>
  <si>
    <t>Inventory</t>
  </si>
  <si>
    <t>143</t>
  </si>
  <si>
    <t>454</t>
  </si>
  <si>
    <t>379</t>
  </si>
  <si>
    <t>468</t>
  </si>
  <si>
    <t>775</t>
  </si>
  <si>
    <t>766</t>
  </si>
  <si>
    <t>748</t>
  </si>
  <si>
    <t>972</t>
  </si>
  <si>
    <t>920</t>
  </si>
  <si>
    <t>1,067</t>
  </si>
  <si>
    <t>1,611</t>
  </si>
  <si>
    <t>1,400</t>
  </si>
  <si>
    <t>1,379</t>
  </si>
  <si>
    <t>2,003</t>
  </si>
  <si>
    <t>2,450</t>
  </si>
  <si>
    <t>3,289</t>
  </si>
  <si>
    <t>3,085</t>
  </si>
  <si>
    <t>2,795</t>
  </si>
  <si>
    <t>2,924</t>
  </si>
  <si>
    <t>3,549</t>
  </si>
  <si>
    <t>4,270</t>
  </si>
  <si>
    <t>5,581</t>
  </si>
  <si>
    <t>5,888</t>
  </si>
  <si>
    <t>Other Current Assets</t>
  </si>
  <si>
    <t>27</t>
  </si>
  <si>
    <t>45</t>
  </si>
  <si>
    <t>222</t>
  </si>
  <si>
    <t>483</t>
  </si>
  <si>
    <t>316</t>
  </si>
  <si>
    <t>262</t>
  </si>
  <si>
    <t>381</t>
  </si>
  <si>
    <t>449</t>
  </si>
  <si>
    <t>554</t>
  </si>
  <si>
    <t>500</t>
  </si>
  <si>
    <t>506</t>
  </si>
  <si>
    <t>615</t>
  </si>
  <si>
    <t>609</t>
  </si>
  <si>
    <t>524</t>
  </si>
  <si>
    <t>953</t>
  </si>
  <si>
    <t>753</t>
  </si>
  <si>
    <t>844</t>
  </si>
  <si>
    <t>826</t>
  </si>
  <si>
    <t>1,137</t>
  </si>
  <si>
    <t>363</t>
  </si>
  <si>
    <t>538</t>
  </si>
  <si>
    <t>640</t>
  </si>
  <si>
    <t>919</t>
  </si>
  <si>
    <t>1,474</t>
  </si>
  <si>
    <t>1,968</t>
  </si>
  <si>
    <t>2,319</t>
  </si>
  <si>
    <t>2,535</t>
  </si>
  <si>
    <t>2,701</t>
  </si>
  <si>
    <t>3,634</t>
  </si>
  <si>
    <t>3,794</t>
  </si>
  <si>
    <t>4,522</t>
  </si>
  <si>
    <t>4,851</t>
  </si>
  <si>
    <t>4,166</t>
  </si>
  <si>
    <t>3,936</t>
  </si>
  <si>
    <t>6,615</t>
  </si>
  <si>
    <t>7,387</t>
  </si>
  <si>
    <t>7,695</t>
  </si>
  <si>
    <t>9,657</t>
  </si>
  <si>
    <t>8,645</t>
  </si>
  <si>
    <t>8,371</t>
  </si>
  <si>
    <t>8,996</t>
  </si>
  <si>
    <t>10,805</t>
  </si>
  <si>
    <t>12,078</t>
  </si>
  <si>
    <t>13,599</t>
  </si>
  <si>
    <t>19,455</t>
  </si>
  <si>
    <t>20,679</t>
  </si>
  <si>
    <t>159</t>
  </si>
  <si>
    <t>204</t>
  </si>
  <si>
    <t>254</t>
  </si>
  <si>
    <t>520</t>
  </si>
  <si>
    <t>411</t>
  </si>
  <si>
    <t>557</t>
  </si>
  <si>
    <t>758</t>
  </si>
  <si>
    <t>886</t>
  </si>
  <si>
    <t>1,364</t>
  </si>
  <si>
    <t>1,359</t>
  </si>
  <si>
    <t>1,674</t>
  </si>
  <si>
    <t>1,751</t>
  </si>
  <si>
    <t>1,774</t>
  </si>
  <si>
    <t>1,920</t>
  </si>
  <si>
    <t>1,981</t>
  </si>
  <si>
    <t>2,604</t>
  </si>
  <si>
    <t>3,438</t>
  </si>
  <si>
    <t>3,578</t>
  </si>
  <si>
    <t>187</t>
  </si>
  <si>
    <t>188</t>
  </si>
  <si>
    <t>189</t>
  </si>
  <si>
    <t>197</t>
  </si>
  <si>
    <t>2,871</t>
  </si>
  <si>
    <t>2,852</t>
  </si>
  <si>
    <t>2,850</t>
  </si>
  <si>
    <t>5,124</t>
  </si>
  <si>
    <t>5,448</t>
  </si>
  <si>
    <t>5,208</t>
  </si>
  <si>
    <t>5,091</t>
  </si>
  <si>
    <t>5,654</t>
  </si>
  <si>
    <t>5,179</t>
  </si>
  <si>
    <t>Intangible Assets</t>
  </si>
  <si>
    <t>24</t>
  </si>
  <si>
    <t>56</t>
  </si>
  <si>
    <t>37</t>
  </si>
  <si>
    <t>959</t>
  </si>
  <si>
    <t>876</t>
  </si>
  <si>
    <t>802</t>
  </si>
  <si>
    <t>1,399</t>
  </si>
  <si>
    <t>1,266</t>
  </si>
  <si>
    <t>1,238</t>
  </si>
  <si>
    <t>1,281</t>
  </si>
  <si>
    <t>1,082</t>
  </si>
  <si>
    <t>Goodwill and Intangible Assets</t>
  </si>
  <si>
    <t>243</t>
  </si>
  <si>
    <t>207</t>
  </si>
  <si>
    <t>200</t>
  </si>
  <si>
    <t>210</t>
  </si>
  <si>
    <t>3,830</t>
  </si>
  <si>
    <t>3,728</t>
  </si>
  <si>
    <t>3,652</t>
  </si>
  <si>
    <t>6,515</t>
  </si>
  <si>
    <t>6,846</t>
  </si>
  <si>
    <t>6,474</t>
  </si>
  <si>
    <t>6,329</t>
  </si>
  <si>
    <t>6,935</t>
  </si>
  <si>
    <t>6,261</t>
  </si>
  <si>
    <t>Investments</t>
  </si>
  <si>
    <t>1,178</t>
  </si>
  <si>
    <t>1,050</t>
  </si>
  <si>
    <t>934</t>
  </si>
  <si>
    <t>1,002</t>
  </si>
  <si>
    <t>1,015</t>
  </si>
  <si>
    <t>Tax Assets</t>
  </si>
  <si>
    <t>234</t>
  </si>
  <si>
    <t>409</t>
  </si>
  <si>
    <t>272</t>
  </si>
  <si>
    <t>245</t>
  </si>
  <si>
    <t>264</t>
  </si>
  <si>
    <t>206</t>
  </si>
  <si>
    <t>95</t>
  </si>
  <si>
    <t>50</t>
  </si>
  <si>
    <t>52</t>
  </si>
  <si>
    <t>192</t>
  </si>
  <si>
    <t>271</t>
  </si>
  <si>
    <t>499</t>
  </si>
  <si>
    <t>820</t>
  </si>
  <si>
    <t>1,249</t>
  </si>
  <si>
    <t>Other Non-Current Assets</t>
  </si>
  <si>
    <t>65</t>
  </si>
  <si>
    <t>39</t>
  </si>
  <si>
    <t>34</t>
  </si>
  <si>
    <t>47</t>
  </si>
  <si>
    <t>110</t>
  </si>
  <si>
    <t>354</t>
  </si>
  <si>
    <t>398</t>
  </si>
  <si>
    <t>474</t>
  </si>
  <si>
    <t>605</t>
  </si>
  <si>
    <t>624</t>
  </si>
  <si>
    <t>767</t>
  </si>
  <si>
    <t>1,041</t>
  </si>
  <si>
    <t>1,240</t>
  </si>
  <si>
    <t>1,403</t>
  </si>
  <si>
    <t>1,651</t>
  </si>
  <si>
    <t>1,585</t>
  </si>
  <si>
    <t>Total Non-Current Assets</t>
  </si>
  <si>
    <t>933</t>
  </si>
  <si>
    <t>930</t>
  </si>
  <si>
    <t>903</t>
  </si>
  <si>
    <t>651</t>
  </si>
  <si>
    <t>693</t>
  </si>
  <si>
    <t>1,094</t>
  </si>
  <si>
    <t>1,354</t>
  </si>
  <si>
    <t>1,401</t>
  </si>
  <si>
    <t>1,654</t>
  </si>
  <si>
    <t>2,012</t>
  </si>
  <si>
    <t>2,083</t>
  </si>
  <si>
    <t>6,169</t>
  </si>
  <si>
    <t>6,118</t>
  </si>
  <si>
    <t>6,068</t>
  </si>
  <si>
    <t>9,092</t>
  </si>
  <si>
    <t>11,024</t>
  </si>
  <si>
    <t>11,017</t>
  </si>
  <si>
    <t>11,769</t>
  </si>
  <si>
    <t>13,846</t>
  </si>
  <si>
    <t>13,688</t>
  </si>
  <si>
    <t>Other Assets</t>
  </si>
  <si>
    <t>410</t>
  </si>
  <si>
    <t>626</t>
  </si>
  <si>
    <t>721</t>
  </si>
  <si>
    <t>1,093</t>
  </si>
  <si>
    <t>1,716</t>
  </si>
  <si>
    <t>3,252</t>
  </si>
  <si>
    <t>3,465</t>
  </si>
  <si>
    <t>3,604</t>
  </si>
  <si>
    <t>4,395</t>
  </si>
  <si>
    <t>4,445</t>
  </si>
  <si>
    <t>5,215</t>
  </si>
  <si>
    <t>5,944</t>
  </si>
  <si>
    <t>5,520</t>
  </si>
  <si>
    <t>5,337</t>
  </si>
  <si>
    <t>8,269</t>
  </si>
  <si>
    <t>9,399</t>
  </si>
  <si>
    <t>9,777</t>
  </si>
  <si>
    <t>15,826</t>
  </si>
  <si>
    <t>14,763</t>
  </si>
  <si>
    <t>14,438</t>
  </si>
  <si>
    <t>18,089</t>
  </si>
  <si>
    <t>21,828</t>
  </si>
  <si>
    <t>23,095</t>
  </si>
  <si>
    <t>25,368</t>
  </si>
  <si>
    <t>33,302</t>
  </si>
  <si>
    <t>34,367</t>
  </si>
  <si>
    <t>Accounts Payable</t>
  </si>
  <si>
    <t>96</t>
  </si>
  <si>
    <t>130</t>
  </si>
  <si>
    <t>144</t>
  </si>
  <si>
    <t>170</t>
  </si>
  <si>
    <t>259</t>
  </si>
  <si>
    <t>277</t>
  </si>
  <si>
    <t>465</t>
  </si>
  <si>
    <t>407</t>
  </si>
  <si>
    <t>413</t>
  </si>
  <si>
    <t>743</t>
  </si>
  <si>
    <t>575</t>
  </si>
  <si>
    <t>249</t>
  </si>
  <si>
    <t>860</t>
  </si>
  <si>
    <t>600</t>
  </si>
  <si>
    <t>455</t>
  </si>
  <si>
    <t>1,004</t>
  </si>
  <si>
    <t>1,106</t>
  </si>
  <si>
    <t>1,191</t>
  </si>
  <si>
    <t>1,683</t>
  </si>
  <si>
    <t>Short-Term Debt</t>
  </si>
  <si>
    <t>98</t>
  </si>
  <si>
    <t>3</t>
  </si>
  <si>
    <t>260</t>
  </si>
  <si>
    <t>19</t>
  </si>
  <si>
    <t>Tax Payable</t>
  </si>
  <si>
    <t>4</t>
  </si>
  <si>
    <t>212</t>
  </si>
  <si>
    <t>216</t>
  </si>
  <si>
    <t>74</t>
  </si>
  <si>
    <t>Deferred Revenue</t>
  </si>
  <si>
    <t>1,404</t>
  </si>
  <si>
    <t>1,973</t>
  </si>
  <si>
    <t>3,667</t>
  </si>
  <si>
    <t>Other Current Liabilities</t>
  </si>
  <si>
    <t>151</t>
  </si>
  <si>
    <t>481</t>
  </si>
  <si>
    <t>566</t>
  </si>
  <si>
    <t>586</t>
  </si>
  <si>
    <t>637</t>
  </si>
  <si>
    <t>1,273</t>
  </si>
  <si>
    <t>866</t>
  </si>
  <si>
    <t>1,061</t>
  </si>
  <si>
    <t>676</t>
  </si>
  <si>
    <t>1,200</t>
  </si>
  <si>
    <t>2,141</t>
  </si>
  <si>
    <t>2,312</t>
  </si>
  <si>
    <t>2,499</t>
  </si>
  <si>
    <t>3,077</t>
  </si>
  <si>
    <t>2,889</t>
  </si>
  <si>
    <t>2,915</t>
  </si>
  <si>
    <t>2,565</t>
  </si>
  <si>
    <t>2,974</t>
  </si>
  <si>
    <t>1,261</t>
  </si>
  <si>
    <t>1,239</t>
  </si>
  <si>
    <t>1,534</t>
  </si>
  <si>
    <t>13,980</t>
  </si>
  <si>
    <t>Total Current Liabilities</t>
  </si>
  <si>
    <t>240</t>
  </si>
  <si>
    <t>303</t>
  </si>
  <si>
    <t>740</t>
  </si>
  <si>
    <t>790</t>
  </si>
  <si>
    <t>863</t>
  </si>
  <si>
    <t>1,102</t>
  </si>
  <si>
    <t>1,680</t>
  </si>
  <si>
    <t>1,559</t>
  </si>
  <si>
    <t>1,907</t>
  </si>
  <si>
    <t>1,413</t>
  </si>
  <si>
    <t>1,495</t>
  </si>
  <si>
    <t>2,884</t>
  </si>
  <si>
    <t>2,891</t>
  </si>
  <si>
    <t>3,495</t>
  </si>
  <si>
    <t>3,374</t>
  </si>
  <si>
    <t>3,449</t>
  </si>
  <si>
    <t>4,009</t>
  </si>
  <si>
    <t>4,349</t>
  </si>
  <si>
    <t>5,262</t>
  </si>
  <si>
    <t>8,065</t>
  </si>
  <si>
    <t>Long-Term Debt</t>
  </si>
  <si>
    <t>317</t>
  </si>
  <si>
    <t>795</t>
  </si>
  <si>
    <t>772</t>
  </si>
  <si>
    <t>1,370</t>
  </si>
  <si>
    <t>1,138</t>
  </si>
  <si>
    <t>1,081</t>
  </si>
  <si>
    <t>1,107</t>
  </si>
  <si>
    <t>Deferred Tax Liabilities</t>
  </si>
  <si>
    <t>140</t>
  </si>
  <si>
    <t>213</t>
  </si>
  <si>
    <t>265</t>
  </si>
  <si>
    <t>229</t>
  </si>
  <si>
    <t>117</t>
  </si>
  <si>
    <t>287</t>
  </si>
  <si>
    <t>279</t>
  </si>
  <si>
    <t>417</t>
  </si>
  <si>
    <t>393</t>
  </si>
  <si>
    <t>263</t>
  </si>
  <si>
    <t>291</t>
  </si>
  <si>
    <t>274</t>
  </si>
  <si>
    <t>Other Non-Current Liabilities</t>
  </si>
  <si>
    <t>(0)</t>
  </si>
  <si>
    <t>28</t>
  </si>
  <si>
    <t>21</t>
  </si>
  <si>
    <t>120</t>
  </si>
  <si>
    <t>871</t>
  </si>
  <si>
    <t>545</t>
  </si>
  <si>
    <t>396</t>
  </si>
  <si>
    <t>502</t>
  </si>
  <si>
    <t>669</t>
  </si>
  <si>
    <t>1,020</t>
  </si>
  <si>
    <t>Total Non-Current Liabilities</t>
  </si>
  <si>
    <t>321</t>
  </si>
  <si>
    <t>797</t>
  </si>
  <si>
    <t>1,278</t>
  </si>
  <si>
    <t>1,294</t>
  </si>
  <si>
    <t>1,408</t>
  </si>
  <si>
    <t>739</t>
  </si>
  <si>
    <t>809</t>
  </si>
  <si>
    <t>1,250</t>
  </si>
  <si>
    <t>1,320</t>
  </si>
  <si>
    <t>1,301</t>
  </si>
  <si>
    <t>2,050</t>
  </si>
  <si>
    <t>1,659</t>
  </si>
  <si>
    <t>2,368</t>
  </si>
  <si>
    <t>2,180</t>
  </si>
  <si>
    <t>1,954</t>
  </si>
  <si>
    <t>4,315</t>
  </si>
  <si>
    <t>5,012</t>
  </si>
  <si>
    <t>5,395</t>
  </si>
  <si>
    <t>5,990</t>
  </si>
  <si>
    <t>8,303</t>
  </si>
  <si>
    <t>8,858</t>
  </si>
  <si>
    <t>Other Liabilities</t>
  </si>
  <si>
    <t>2,588</t>
  </si>
  <si>
    <t>1,477</t>
  </si>
  <si>
    <t>2,500</t>
  </si>
  <si>
    <t>2,641</t>
  </si>
  <si>
    <t>Capital Lease Obligations</t>
  </si>
  <si>
    <t>221</t>
  </si>
  <si>
    <t>1,100</t>
  </si>
  <si>
    <t>1,228</t>
  </si>
  <si>
    <t>2,140</t>
  </si>
  <si>
    <t>2,068</t>
  </si>
  <si>
    <t>2,157</t>
  </si>
  <si>
    <t>2,509</t>
  </si>
  <si>
    <t>2,419</t>
  </si>
  <si>
    <t>2,369</t>
  </si>
  <si>
    <t>3,157</t>
  </si>
  <si>
    <t>2,733</t>
  </si>
  <si>
    <t>2,796</t>
  </si>
  <si>
    <t>4,557</t>
  </si>
  <si>
    <t>4,941</t>
  </si>
  <si>
    <t>4,412</t>
  </si>
  <si>
    <t>6,311</t>
  </si>
  <si>
    <t>5,675</t>
  </si>
  <si>
    <t>5,328</t>
  </si>
  <si>
    <t>7,764</t>
  </si>
  <si>
    <t>9,021</t>
  </si>
  <si>
    <t>9,744</t>
  </si>
  <si>
    <t>11,252</t>
  </si>
  <si>
    <t>16,368</t>
  </si>
  <si>
    <t>22,839</t>
  </si>
  <si>
    <t>Preferred Stock</t>
  </si>
  <si>
    <t>Common Stock</t>
  </si>
  <si>
    <t>57</t>
  </si>
  <si>
    <t>54</t>
  </si>
  <si>
    <t>55</t>
  </si>
  <si>
    <t>42</t>
  </si>
  <si>
    <t>Retained Earnings</t>
  </si>
  <si>
    <t>457</t>
  </si>
  <si>
    <t>746</t>
  </si>
  <si>
    <t>476</t>
  </si>
  <si>
    <t>785</t>
  </si>
  <si>
    <t>1,636</t>
  </si>
  <si>
    <t>2,230</t>
  </si>
  <si>
    <t>2,381</t>
  </si>
  <si>
    <t>2,076</t>
  </si>
  <si>
    <t>3,166</t>
  </si>
  <si>
    <t>4,234</t>
  </si>
  <si>
    <t>5,187</t>
  </si>
  <si>
    <t>6,016</t>
  </si>
  <si>
    <t>5,623</t>
  </si>
  <si>
    <t>5,739</t>
  </si>
  <si>
    <t>6,605</t>
  </si>
  <si>
    <t>8,651</t>
  </si>
  <si>
    <t>10,549</t>
  </si>
  <si>
    <t>10,676</t>
  </si>
  <si>
    <t>13,106</t>
  </si>
  <si>
    <t>Other Compreh. Income(Loss)</t>
  </si>
  <si>
    <t>(38)</t>
  </si>
  <si>
    <t>(853)</t>
  </si>
  <si>
    <t>(59)</t>
  </si>
  <si>
    <t>(100)</t>
  </si>
  <si>
    <t>(127)</t>
  </si>
  <si>
    <t>(176)</t>
  </si>
  <si>
    <t>(495)</t>
  </si>
  <si>
    <t>113</t>
  </si>
  <si>
    <t>102</t>
  </si>
  <si>
    <t>104</t>
  </si>
  <si>
    <t>(58)</t>
  </si>
  <si>
    <t>256</t>
  </si>
  <si>
    <t>632</t>
  </si>
  <si>
    <t>302</t>
  </si>
  <si>
    <t>311</t>
  </si>
  <si>
    <t>219</t>
  </si>
  <si>
    <t>Other Total Stockhold. Equity</t>
  </si>
  <si>
    <t>141</t>
  </si>
  <si>
    <t>532</t>
  </si>
  <si>
    <t>248</t>
  </si>
  <si>
    <t>278</t>
  </si>
  <si>
    <t>1,166</t>
  </si>
  <si>
    <t>913</t>
  </si>
  <si>
    <t>1,101</t>
  </si>
  <si>
    <t>1,214</t>
  </si>
  <si>
    <t>1,086</t>
  </si>
  <si>
    <t>1,048</t>
  </si>
  <si>
    <t>310</t>
  </si>
  <si>
    <t>73</t>
  </si>
  <si>
    <t>25</t>
  </si>
  <si>
    <t>3,502</t>
  </si>
  <si>
    <t>3,160</t>
  </si>
  <si>
    <t>2,816</t>
  </si>
  <si>
    <t>3,046</t>
  </si>
  <si>
    <t>3,808</t>
  </si>
  <si>
    <t>2,431</t>
  </si>
  <si>
    <t>3,562</t>
  </si>
  <si>
    <t>Total Stockholders Equity</t>
  </si>
  <si>
    <t>376</t>
  </si>
  <si>
    <t>475</t>
  </si>
  <si>
    <t>616</t>
  </si>
  <si>
    <t>1,026</t>
  </si>
  <si>
    <t>1,111</t>
  </si>
  <si>
    <t>1,381</t>
  </si>
  <si>
    <t>1,434</t>
  </si>
  <si>
    <t>1,885</t>
  </si>
  <si>
    <t>2,026</t>
  </si>
  <si>
    <t>Total Liab.&amp;Stockhold. Equity</t>
  </si>
  <si>
    <t>3,591</t>
  </si>
  <si>
    <t>Minority Interest</t>
  </si>
  <si>
    <t>Total Liabilities &amp; Equity</t>
  </si>
  <si>
    <t>Deferred Income Tax</t>
  </si>
  <si>
    <t>(4)</t>
  </si>
  <si>
    <t>(175)</t>
  </si>
  <si>
    <t>(23)</t>
  </si>
  <si>
    <t>155</t>
  </si>
  <si>
    <t>(92)</t>
  </si>
  <si>
    <t>(48)</t>
  </si>
  <si>
    <t>(71)</t>
  </si>
  <si>
    <t>(95)</t>
  </si>
  <si>
    <t>(31)</t>
  </si>
  <si>
    <t>(274)</t>
  </si>
  <si>
    <t>(265)</t>
  </si>
  <si>
    <t>(258)</t>
  </si>
  <si>
    <t>(477)</t>
  </si>
  <si>
    <t>Stock Based Compensation</t>
  </si>
  <si>
    <t>64</t>
  </si>
  <si>
    <t>84</t>
  </si>
  <si>
    <t>66</t>
  </si>
  <si>
    <t>Change in Working Capital</t>
  </si>
  <si>
    <t>(189)</t>
  </si>
  <si>
    <t>(170)</t>
  </si>
  <si>
    <t>(90)</t>
  </si>
  <si>
    <t>(204)</t>
  </si>
  <si>
    <t>(86)</t>
  </si>
  <si>
    <t>(255)</t>
  </si>
  <si>
    <t>647</t>
  </si>
  <si>
    <t>(303)</t>
  </si>
  <si>
    <t>(441)</t>
  </si>
  <si>
    <t>(499)</t>
  </si>
  <si>
    <t>(434)</t>
  </si>
  <si>
    <t>(454)</t>
  </si>
  <si>
    <t>370</t>
  </si>
  <si>
    <t>(940)</t>
  </si>
  <si>
    <t>(552)</t>
  </si>
  <si>
    <t>(735)</t>
  </si>
  <si>
    <t>(310)</t>
  </si>
  <si>
    <t>(1,127)</t>
  </si>
  <si>
    <t>(68)</t>
  </si>
  <si>
    <t>125</t>
  </si>
  <si>
    <t>649</t>
  </si>
  <si>
    <t>5,562</t>
  </si>
  <si>
    <t>Accounts Receivable</t>
  </si>
  <si>
    <t>(1,002)</t>
  </si>
  <si>
    <t>346</t>
  </si>
  <si>
    <t>(264)</t>
  </si>
  <si>
    <t>(199)</t>
  </si>
  <si>
    <t>(1,370)</t>
  </si>
  <si>
    <t>(286)</t>
  </si>
  <si>
    <t>620</t>
  </si>
  <si>
    <t>(40)</t>
  </si>
  <si>
    <t>(62)</t>
  </si>
  <si>
    <t>(110)</t>
  </si>
  <si>
    <t>(158)</t>
  </si>
  <si>
    <t>(117)</t>
  </si>
  <si>
    <t>(336)</t>
  </si>
  <si>
    <t>(81)</t>
  </si>
  <si>
    <t>(202)</t>
  </si>
  <si>
    <t>(49)</t>
  </si>
  <si>
    <t>(112)</t>
  </si>
  <si>
    <t>(641)</t>
  </si>
  <si>
    <t>(123)</t>
  </si>
  <si>
    <t>(226)</t>
  </si>
  <si>
    <t>(945)</t>
  </si>
  <si>
    <t>(358)</t>
  </si>
  <si>
    <t>(465)</t>
  </si>
  <si>
    <t>(712)</t>
  </si>
  <si>
    <t>(355)</t>
  </si>
  <si>
    <t>(46)</t>
  </si>
  <si>
    <t>(285)</t>
  </si>
  <si>
    <t>(591)</t>
  </si>
  <si>
    <t>(863)</t>
  </si>
  <si>
    <t>469</t>
  </si>
  <si>
    <t>(163)</t>
  </si>
  <si>
    <t>(297)</t>
  </si>
  <si>
    <t>442</t>
  </si>
  <si>
    <t>(165)</t>
  </si>
  <si>
    <t>(84)</t>
  </si>
  <si>
    <t>112</t>
  </si>
  <si>
    <t>(14)</t>
  </si>
  <si>
    <t>408</t>
  </si>
  <si>
    <t>Other Working Capital</t>
  </si>
  <si>
    <t>(41)</t>
  </si>
  <si>
    <t>(247)</t>
  </si>
  <si>
    <t>(142)</t>
  </si>
  <si>
    <t>(169)</t>
  </si>
  <si>
    <t>(182)</t>
  </si>
  <si>
    <t>1,134</t>
  </si>
  <si>
    <t>1,116</t>
  </si>
  <si>
    <t>1,892</t>
  </si>
  <si>
    <t>6,530</t>
  </si>
  <si>
    <t>Other Non-Cash Items</t>
  </si>
  <si>
    <t>(12)</t>
  </si>
  <si>
    <t>(2)</t>
  </si>
  <si>
    <t>337</t>
  </si>
  <si>
    <t>99</t>
  </si>
  <si>
    <t>181</t>
  </si>
  <si>
    <t>89</t>
  </si>
  <si>
    <t>168</t>
  </si>
  <si>
    <t>341</t>
  </si>
  <si>
    <t>255</t>
  </si>
  <si>
    <t>114</t>
  </si>
  <si>
    <t>Cash Provided by Operating Activities</t>
  </si>
  <si>
    <t>51</t>
  </si>
  <si>
    <t>(63)</t>
  </si>
  <si>
    <t>(210)</t>
  </si>
  <si>
    <t>(57)</t>
  </si>
  <si>
    <t>842</t>
  </si>
  <si>
    <t>630</t>
  </si>
  <si>
    <t>980</t>
  </si>
  <si>
    <t>1,258</t>
  </si>
  <si>
    <t>2,680</t>
  </si>
  <si>
    <t>928</t>
  </si>
  <si>
    <t>1,449</t>
  </si>
  <si>
    <t>2,200</t>
  </si>
  <si>
    <t>2,158</t>
  </si>
  <si>
    <t>3,524</t>
  </si>
  <si>
    <t>3,673</t>
  </si>
  <si>
    <t>5,652</t>
  </si>
  <si>
    <t>12,330</t>
  </si>
  <si>
    <t>CAPEX</t>
  </si>
  <si>
    <t>(47)</t>
  </si>
  <si>
    <t>(115)</t>
  </si>
  <si>
    <t>(111)</t>
  </si>
  <si>
    <t>(124)</t>
  </si>
  <si>
    <t>(309)</t>
  </si>
  <si>
    <t>(145)</t>
  </si>
  <si>
    <t>(102)</t>
  </si>
  <si>
    <t>(93)</t>
  </si>
  <si>
    <t>(262)</t>
  </si>
  <si>
    <t>(364)</t>
  </si>
  <si>
    <t>(150)</t>
  </si>
  <si>
    <t>(172)</t>
  </si>
  <si>
    <t>(390)</t>
  </si>
  <si>
    <t>(237)</t>
  </si>
  <si>
    <t>(295)</t>
  </si>
  <si>
    <t>(437)</t>
  </si>
  <si>
    <t>(405)</t>
  </si>
  <si>
    <t>(341)</t>
  </si>
  <si>
    <t>(429)</t>
  </si>
  <si>
    <t>(699)</t>
  </si>
  <si>
    <t>(993)</t>
  </si>
  <si>
    <t>(1,222)</t>
  </si>
  <si>
    <t>(1,069)</t>
  </si>
  <si>
    <t>Acquisitions Net</t>
  </si>
  <si>
    <t>(275)</t>
  </si>
  <si>
    <t>(610)</t>
  </si>
  <si>
    <t>(2,777)</t>
  </si>
  <si>
    <t>(1,223)</t>
  </si>
  <si>
    <t>(272)</t>
  </si>
  <si>
    <t>Purchases of Investments</t>
  </si>
  <si>
    <t>(7)</t>
  </si>
  <si>
    <t>(1,821)</t>
  </si>
  <si>
    <t>(1,244)</t>
  </si>
  <si>
    <t>(611)</t>
  </si>
  <si>
    <t>(1,218)</t>
  </si>
  <si>
    <t>(2,665)</t>
  </si>
  <si>
    <t>(1,322)</t>
  </si>
  <si>
    <t>(1,056)</t>
  </si>
  <si>
    <t>(1,448)</t>
  </si>
  <si>
    <t>(1,802)</t>
  </si>
  <si>
    <t>Sales/Maturities of Investments</t>
  </si>
  <si>
    <t>7</t>
  </si>
  <si>
    <t>594</t>
  </si>
  <si>
    <t>1,643</t>
  </si>
  <si>
    <t>1,028</t>
  </si>
  <si>
    <t>2,439</t>
  </si>
  <si>
    <t>1,500</t>
  </si>
  <si>
    <t>1,186</t>
  </si>
  <si>
    <t>1,142</t>
  </si>
  <si>
    <t>1,660</t>
  </si>
  <si>
    <t>Other Investing Activities</t>
  </si>
  <si>
    <t>(5)</t>
  </si>
  <si>
    <t>(36)</t>
  </si>
  <si>
    <t>(133)</t>
  </si>
  <si>
    <t>(186)</t>
  </si>
  <si>
    <t>Cash Used for Investing Activities</t>
  </si>
  <si>
    <t>(119)</t>
  </si>
  <si>
    <t>(121)</t>
  </si>
  <si>
    <t>(321)</t>
  </si>
  <si>
    <t>(82)</t>
  </si>
  <si>
    <t>(72)</t>
  </si>
  <si>
    <t>(508)</t>
  </si>
  <si>
    <t>(140)</t>
  </si>
  <si>
    <t>(167)</t>
  </si>
  <si>
    <t>(1,478)</t>
  </si>
  <si>
    <t>(506)</t>
  </si>
  <si>
    <t>(20)</t>
  </si>
  <si>
    <t>(1,260)</t>
  </si>
  <si>
    <t>(3,352)</t>
  </si>
  <si>
    <t>(1,451)</t>
  </si>
  <si>
    <t>(564)</t>
  </si>
  <si>
    <t>(1,298)</t>
  </si>
  <si>
    <t>(1,651)</t>
  </si>
  <si>
    <t>Debt Repayment</t>
  </si>
  <si>
    <t>(512)</t>
  </si>
  <si>
    <t>(292)</t>
  </si>
  <si>
    <t>Common Stock Issued</t>
  </si>
  <si>
    <t>5,156</t>
  </si>
  <si>
    <t>36</t>
  </si>
  <si>
    <t>613</t>
  </si>
  <si>
    <t>Common Stock Repurchased</t>
  </si>
  <si>
    <t>(895)</t>
  </si>
  <si>
    <t>(526)</t>
  </si>
  <si>
    <t>(907)</t>
  </si>
  <si>
    <t>(706)</t>
  </si>
  <si>
    <t>(412)</t>
  </si>
  <si>
    <t>(847)</t>
  </si>
  <si>
    <t>(613)</t>
  </si>
  <si>
    <t>(421)</t>
  </si>
  <si>
    <t>(600)</t>
  </si>
  <si>
    <t>(1,315)</t>
  </si>
  <si>
    <t>(460)</t>
  </si>
  <si>
    <t>(1,475)</t>
  </si>
  <si>
    <t>(9,731)</t>
  </si>
  <si>
    <t>(151)</t>
  </si>
  <si>
    <t>(116)</t>
  </si>
  <si>
    <t>(223)</t>
  </si>
  <si>
    <t>(249)</t>
  </si>
  <si>
    <t>(324)</t>
  </si>
  <si>
    <t>(328)</t>
  </si>
  <si>
    <t>(469)</t>
  </si>
  <si>
    <t>(620)</t>
  </si>
  <si>
    <t>(685)</t>
  </si>
  <si>
    <t>(1,486)</t>
  </si>
  <si>
    <t>(1,302)</t>
  </si>
  <si>
    <t>(1,555)</t>
  </si>
  <si>
    <t>Other Financing Activities</t>
  </si>
  <si>
    <t>(27)</t>
  </si>
  <si>
    <t>508</t>
  </si>
  <si>
    <t>(139)</t>
  </si>
  <si>
    <t>(78)</t>
  </si>
  <si>
    <t>(15)</t>
  </si>
  <si>
    <t>(612)</t>
  </si>
  <si>
    <t>(194)</t>
  </si>
  <si>
    <t>(4,916)</t>
  </si>
  <si>
    <t>1,022</t>
  </si>
  <si>
    <t>2,346</t>
  </si>
  <si>
    <t>1,815</t>
  </si>
  <si>
    <t>Cash Used/Provided by Financing Activities</t>
  </si>
  <si>
    <t>318</t>
  </si>
  <si>
    <t>540</t>
  </si>
  <si>
    <t>450</t>
  </si>
  <si>
    <t>(70)</t>
  </si>
  <si>
    <t>(855)</t>
  </si>
  <si>
    <t>(1,021)</t>
  </si>
  <si>
    <t>(105)</t>
  </si>
  <si>
    <t>124</t>
  </si>
  <si>
    <t>(1,284)</t>
  </si>
  <si>
    <t>(720)</t>
  </si>
  <si>
    <t>(155)</t>
  </si>
  <si>
    <t>(1,123)</t>
  </si>
  <si>
    <t>(906)</t>
  </si>
  <si>
    <t>2,064</t>
  </si>
  <si>
    <t>(1,450)</t>
  </si>
  <si>
    <t>(1,978)</t>
  </si>
  <si>
    <t>(1,919)</t>
  </si>
  <si>
    <t>(920)</t>
  </si>
  <si>
    <t>(11,245)</t>
  </si>
  <si>
    <t>Effect of Forex Changes on Cash</t>
  </si>
  <si>
    <t>(87)</t>
  </si>
  <si>
    <t>(13)</t>
  </si>
  <si>
    <t>(6)</t>
  </si>
  <si>
    <t>23</t>
  </si>
  <si>
    <t>Net Change In Cash</t>
  </si>
  <si>
    <t>(66)</t>
  </si>
  <si>
    <t>(254)</t>
  </si>
  <si>
    <t>451</t>
  </si>
  <si>
    <t>801</t>
  </si>
  <si>
    <t>(561)</t>
  </si>
  <si>
    <t>(228)</t>
  </si>
  <si>
    <t>(103)</t>
  </si>
  <si>
    <t>1,221</t>
  </si>
  <si>
    <t>1,012</t>
  </si>
  <si>
    <t>(1,272)</t>
  </si>
  <si>
    <t>774</t>
  </si>
  <si>
    <t>471</t>
  </si>
  <si>
    <t>(777)</t>
  </si>
  <si>
    <t>989</t>
  </si>
  <si>
    <t>461</t>
  </si>
  <si>
    <t>3,074</t>
  </si>
  <si>
    <t>Cash at the End of Period</t>
  </si>
  <si>
    <t>783</t>
  </si>
  <si>
    <t>Cash at the Beginning of Period</t>
  </si>
  <si>
    <t>152</t>
  </si>
  <si>
    <t>562</t>
  </si>
  <si>
    <t>878</t>
  </si>
  <si>
    <t>956</t>
  </si>
  <si>
    <t>840</t>
  </si>
  <si>
    <t>1,392</t>
  </si>
  <si>
    <t>1,453</t>
  </si>
  <si>
    <t>2,514</t>
  </si>
  <si>
    <t>2,420</t>
  </si>
  <si>
    <t>1,782</t>
  </si>
  <si>
    <t>1,588</t>
  </si>
  <si>
    <t>1,388</t>
  </si>
  <si>
    <t>2,524</t>
  </si>
  <si>
    <t>2,430</t>
  </si>
  <si>
    <t>2,819</t>
  </si>
  <si>
    <t>2,628</t>
  </si>
  <si>
    <t>2,585</t>
  </si>
  <si>
    <t>3,487</t>
  </si>
  <si>
    <t>2,591</t>
  </si>
  <si>
    <t>3,499</t>
  </si>
  <si>
    <t>4,314</t>
  </si>
  <si>
    <t>6,877</t>
  </si>
  <si>
    <t>Free Cash Flow</t>
  </si>
  <si>
    <t>(177)</t>
  </si>
  <si>
    <t>(520)</t>
  </si>
  <si>
    <t>550</t>
  </si>
  <si>
    <t>239</t>
  </si>
  <si>
    <t>756</t>
  </si>
  <si>
    <t>537</t>
  </si>
  <si>
    <t>718</t>
  </si>
  <si>
    <t>29</t>
  </si>
  <si>
    <t>1,085</t>
  </si>
  <si>
    <t>2,291</t>
  </si>
  <si>
    <t>691</t>
  </si>
  <si>
    <t>1,154</t>
  </si>
  <si>
    <t>803</t>
  </si>
  <si>
    <t>1,795</t>
  </si>
  <si>
    <t>1,410</t>
  </si>
  <si>
    <t>2,825</t>
  </si>
  <si>
    <t>4,429</t>
  </si>
  <si>
    <t>11,261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</si>
</sst>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3" fontId="3" fillId="2" borderId="0" xfId="0" applyNumberFormat="1" applyFont="1" applyFill="1"/>
    <xf numFmtId="4" fontId="0" fillId="0" borderId="0" xfId="0" applyNumberFormat="1"/>
    <xf numFmtId="3" fontId="2" fillId="2" borderId="0" xfId="0" applyNumberFormat="1" applyFont="1" applyFill="1"/>
    <xf numFmtId="3" fontId="3" fillId="2" borderId="2" xfId="0" applyNumberFormat="1" applyFont="1" applyFill="1" applyBorder="1"/>
    <xf numFmtId="3" fontId="0" fillId="0" borderId="3" xfId="0" applyNumberFormat="1" applyBorder="1"/>
    <xf numFmtId="3" fontId="1" fillId="0" borderId="0" xfId="0" applyNumberFormat="1" applyFont="1"/>
    <xf numFmtId="3" fontId="4" fillId="3" borderId="0" xfId="0" applyNumberFormat="1" applyFont="1" applyFill="1"/>
    <xf numFmtId="3" fontId="1" fillId="0" borderId="4" xfId="0" applyNumberFormat="1" applyFont="1" applyBorder="1"/>
    <xf numFmtId="9" fontId="0" fillId="0" borderId="0" xfId="0" applyNumberFormat="1"/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01"/>
  <sheetViews>
    <sheetView tabSelected="1" workbookViewId="0">
      <pane xSplit="2" ySplit="3" topLeftCell="C52" activePane="bottomRight" state="frozen"/>
      <selection pane="topRight" activeCell="C1" sqref="C1"/>
      <selection pane="bottomLeft" activeCell="A4" sqref="A4"/>
      <selection pane="bottomRight" activeCell="X65" sqref="X65"/>
    </sheetView>
  </sheetViews>
  <sheetFormatPr defaultRowHeight="14.5" x14ac:dyDescent="0.35"/>
  <cols>
    <col min="9" max="19" width="8.81640625" bestFit="1" customWidth="1"/>
    <col min="20" max="21" width="8.90625" bestFit="1" customWidth="1"/>
  </cols>
  <sheetData>
    <row r="1" spans="2:22" x14ac:dyDescent="0.35">
      <c r="B1" t="s">
        <v>16</v>
      </c>
    </row>
    <row r="2" spans="2:22" x14ac:dyDescent="0.35">
      <c r="B2" t="s">
        <v>17</v>
      </c>
    </row>
    <row r="3" spans="2:22" x14ac:dyDescent="0.35">
      <c r="B3" t="s">
        <v>18</v>
      </c>
      <c r="I3">
        <f t="shared" ref="I3:T3" si="0">J3-1</f>
        <v>2009</v>
      </c>
      <c r="J3">
        <f t="shared" si="0"/>
        <v>2010</v>
      </c>
      <c r="K3">
        <f t="shared" si="0"/>
        <v>2011</v>
      </c>
      <c r="L3">
        <f t="shared" si="0"/>
        <v>2012</v>
      </c>
      <c r="M3">
        <f t="shared" si="0"/>
        <v>2013</v>
      </c>
      <c r="N3">
        <f t="shared" si="0"/>
        <v>2014</v>
      </c>
      <c r="O3">
        <f t="shared" si="0"/>
        <v>2015</v>
      </c>
      <c r="P3">
        <f t="shared" si="0"/>
        <v>2016</v>
      </c>
      <c r="Q3">
        <f t="shared" si="0"/>
        <v>2017</v>
      </c>
      <c r="R3">
        <f t="shared" si="0"/>
        <v>2018</v>
      </c>
      <c r="S3">
        <f t="shared" si="0"/>
        <v>2019</v>
      </c>
      <c r="T3">
        <f t="shared" si="0"/>
        <v>2020</v>
      </c>
      <c r="U3">
        <v>2021</v>
      </c>
      <c r="V3">
        <v>2022</v>
      </c>
    </row>
    <row r="4" spans="2:22" s="3" customFormat="1" x14ac:dyDescent="0.35"/>
    <row r="5" spans="2:22" s="7" customFormat="1" x14ac:dyDescent="0.35">
      <c r="B5" s="7" t="s">
        <v>19</v>
      </c>
    </row>
    <row r="6" spans="2:22" s="3" customFormat="1" x14ac:dyDescent="0.35">
      <c r="B6" s="3" t="s">
        <v>20</v>
      </c>
      <c r="S6" s="3">
        <v>2799.7</v>
      </c>
      <c r="T6" s="3">
        <v>4463.8</v>
      </c>
      <c r="U6" s="3">
        <v>6284</v>
      </c>
      <c r="V6" s="3">
        <v>7045.3</v>
      </c>
    </row>
    <row r="7" spans="2:22" s="3" customFormat="1" x14ac:dyDescent="0.35">
      <c r="B7" s="3" t="s">
        <v>21</v>
      </c>
      <c r="S7" s="3">
        <v>4707.7</v>
      </c>
      <c r="T7" s="3">
        <v>3917</v>
      </c>
      <c r="U7" s="3">
        <v>4959.6000000000004</v>
      </c>
      <c r="V7" s="3">
        <v>5236.5</v>
      </c>
    </row>
    <row r="8" spans="2:22" s="3" customFormat="1" x14ac:dyDescent="0.35">
      <c r="B8" s="3" t="s">
        <v>22</v>
      </c>
      <c r="S8" s="3">
        <v>401.2</v>
      </c>
      <c r="T8" s="3">
        <v>427</v>
      </c>
      <c r="U8" s="3">
        <v>431.9</v>
      </c>
      <c r="V8" s="3">
        <v>623.70000000000005</v>
      </c>
    </row>
    <row r="9" spans="2:22" s="3" customFormat="1" x14ac:dyDescent="0.35">
      <c r="B9" s="3" t="s">
        <v>23</v>
      </c>
      <c r="S9" s="3">
        <v>679.7</v>
      </c>
      <c r="T9" s="3">
        <v>1012.3</v>
      </c>
      <c r="U9" s="3">
        <v>1321.3</v>
      </c>
      <c r="V9" s="3">
        <v>1653.7</v>
      </c>
    </row>
    <row r="10" spans="2:22" s="3" customFormat="1" x14ac:dyDescent="0.35">
      <c r="B10" s="3" t="s">
        <v>24</v>
      </c>
      <c r="S10" s="3">
        <v>133.5</v>
      </c>
      <c r="T10" s="3">
        <v>146.4</v>
      </c>
      <c r="U10" s="3">
        <v>142.30000000000001</v>
      </c>
      <c r="V10" s="3">
        <v>211.5</v>
      </c>
    </row>
    <row r="11" spans="2:22" s="9" customFormat="1" x14ac:dyDescent="0.35">
      <c r="B11" s="9" t="s">
        <v>25</v>
      </c>
      <c r="S11" s="9">
        <v>274.39999999999998</v>
      </c>
      <c r="T11" s="9">
        <v>350.1</v>
      </c>
      <c r="U11" s="9">
        <v>513.70000000000005</v>
      </c>
      <c r="V11" s="9">
        <v>659.6</v>
      </c>
    </row>
    <row r="12" spans="2:22" s="10" customFormat="1" x14ac:dyDescent="0.35">
      <c r="B12" s="10" t="s">
        <v>26</v>
      </c>
      <c r="I12" s="10">
        <f t="shared" ref="I12:V12" si="1">SUM(I6:I11)</f>
        <v>0</v>
      </c>
      <c r="J12" s="10">
        <f t="shared" si="1"/>
        <v>0</v>
      </c>
      <c r="K12" s="10">
        <f t="shared" si="1"/>
        <v>0</v>
      </c>
      <c r="L12" s="10">
        <f t="shared" si="1"/>
        <v>0</v>
      </c>
      <c r="M12" s="10">
        <f t="shared" si="1"/>
        <v>0</v>
      </c>
      <c r="N12" s="10">
        <f t="shared" si="1"/>
        <v>0</v>
      </c>
      <c r="O12" s="10">
        <f t="shared" si="1"/>
        <v>0</v>
      </c>
      <c r="P12" s="10">
        <f t="shared" si="1"/>
        <v>0</v>
      </c>
      <c r="Q12" s="10">
        <f t="shared" si="1"/>
        <v>0</v>
      </c>
      <c r="R12" s="10">
        <f t="shared" si="1"/>
        <v>0</v>
      </c>
      <c r="S12" s="10">
        <f t="shared" si="1"/>
        <v>8996.1999999999989</v>
      </c>
      <c r="T12" s="10">
        <f t="shared" si="1"/>
        <v>10316.599999999999</v>
      </c>
      <c r="U12" s="10">
        <f t="shared" si="1"/>
        <v>13652.8</v>
      </c>
      <c r="V12" s="10">
        <f t="shared" si="1"/>
        <v>15430.300000000001</v>
      </c>
    </row>
    <row r="13" spans="2:22" s="11" customFormat="1" x14ac:dyDescent="0.35">
      <c r="B13" s="11" t="s">
        <v>27</v>
      </c>
    </row>
    <row r="14" spans="2:22" s="3" customFormat="1" x14ac:dyDescent="0.35">
      <c r="B14" s="3" t="s">
        <v>20</v>
      </c>
      <c r="I14" s="13" t="e">
        <f t="shared" ref="I14:V14" si="2">I6/I12</f>
        <v>#DIV/0!</v>
      </c>
      <c r="J14" s="13" t="e">
        <f t="shared" si="2"/>
        <v>#DIV/0!</v>
      </c>
      <c r="K14" s="13" t="e">
        <f t="shared" si="2"/>
        <v>#DIV/0!</v>
      </c>
      <c r="L14" s="13" t="e">
        <f t="shared" si="2"/>
        <v>#DIV/0!</v>
      </c>
      <c r="M14" s="13" t="e">
        <f t="shared" si="2"/>
        <v>#DIV/0!</v>
      </c>
      <c r="N14" s="13" t="e">
        <f t="shared" si="2"/>
        <v>#DIV/0!</v>
      </c>
      <c r="O14" s="13" t="e">
        <f t="shared" si="2"/>
        <v>#DIV/0!</v>
      </c>
      <c r="P14" s="13" t="e">
        <f t="shared" si="2"/>
        <v>#DIV/0!</v>
      </c>
      <c r="Q14" s="13" t="e">
        <f t="shared" si="2"/>
        <v>#DIV/0!</v>
      </c>
      <c r="R14" s="13" t="e">
        <f t="shared" si="2"/>
        <v>#DIV/0!</v>
      </c>
      <c r="S14" s="13">
        <f t="shared" si="2"/>
        <v>0.31120917720815455</v>
      </c>
      <c r="T14" s="13">
        <f t="shared" si="2"/>
        <v>0.43268130973382712</v>
      </c>
      <c r="U14" s="13">
        <f t="shared" si="2"/>
        <v>0.46027188562053206</v>
      </c>
      <c r="V14" s="13">
        <f t="shared" si="2"/>
        <v>0.45658865997420656</v>
      </c>
    </row>
    <row r="15" spans="2:22" s="3" customFormat="1" x14ac:dyDescent="0.35">
      <c r="B15" s="3" t="s">
        <v>21</v>
      </c>
      <c r="I15" s="13" t="e">
        <f t="shared" ref="I15:V15" si="3">I7/I12</f>
        <v>#DIV/0!</v>
      </c>
      <c r="J15" s="13" t="e">
        <f t="shared" si="3"/>
        <v>#DIV/0!</v>
      </c>
      <c r="K15" s="13" t="e">
        <f t="shared" si="3"/>
        <v>#DIV/0!</v>
      </c>
      <c r="L15" s="13" t="e">
        <f t="shared" si="3"/>
        <v>#DIV/0!</v>
      </c>
      <c r="M15" s="13" t="e">
        <f t="shared" si="3"/>
        <v>#DIV/0!</v>
      </c>
      <c r="N15" s="13" t="e">
        <f t="shared" si="3"/>
        <v>#DIV/0!</v>
      </c>
      <c r="O15" s="13" t="e">
        <f t="shared" si="3"/>
        <v>#DIV/0!</v>
      </c>
      <c r="P15" s="13" t="e">
        <f t="shared" si="3"/>
        <v>#DIV/0!</v>
      </c>
      <c r="Q15" s="13" t="e">
        <f t="shared" si="3"/>
        <v>#DIV/0!</v>
      </c>
      <c r="R15" s="13" t="e">
        <f t="shared" si="3"/>
        <v>#DIV/0!</v>
      </c>
      <c r="S15" s="13">
        <f t="shared" si="3"/>
        <v>0.52329872612881001</v>
      </c>
      <c r="T15" s="13">
        <f t="shared" si="3"/>
        <v>0.37967935172440537</v>
      </c>
      <c r="U15" s="13">
        <f t="shared" si="3"/>
        <v>0.36326614320871914</v>
      </c>
      <c r="V15" s="13">
        <f t="shared" si="3"/>
        <v>0.33936475635600083</v>
      </c>
    </row>
    <row r="16" spans="2:22" s="3" customFormat="1" x14ac:dyDescent="0.35">
      <c r="B16" s="3" t="s">
        <v>22</v>
      </c>
      <c r="I16" s="13" t="e">
        <f t="shared" ref="I16:V16" si="4">I8/I12</f>
        <v>#DIV/0!</v>
      </c>
      <c r="J16" s="13" t="e">
        <f t="shared" si="4"/>
        <v>#DIV/0!</v>
      </c>
      <c r="K16" s="13" t="e">
        <f t="shared" si="4"/>
        <v>#DIV/0!</v>
      </c>
      <c r="L16" s="13" t="e">
        <f t="shared" si="4"/>
        <v>#DIV/0!</v>
      </c>
      <c r="M16" s="13" t="e">
        <f t="shared" si="4"/>
        <v>#DIV/0!</v>
      </c>
      <c r="N16" s="13" t="e">
        <f t="shared" si="4"/>
        <v>#DIV/0!</v>
      </c>
      <c r="O16" s="13" t="e">
        <f t="shared" si="4"/>
        <v>#DIV/0!</v>
      </c>
      <c r="P16" s="13" t="e">
        <f t="shared" si="4"/>
        <v>#DIV/0!</v>
      </c>
      <c r="Q16" s="13" t="e">
        <f t="shared" si="4"/>
        <v>#DIV/0!</v>
      </c>
      <c r="R16" s="13" t="e">
        <f t="shared" si="4"/>
        <v>#DIV/0!</v>
      </c>
      <c r="S16" s="13">
        <f t="shared" si="4"/>
        <v>4.4596607456481627E-2</v>
      </c>
      <c r="T16" s="13">
        <f t="shared" si="4"/>
        <v>4.1389605102456241E-2</v>
      </c>
      <c r="U16" s="13">
        <f t="shared" si="4"/>
        <v>3.1634536505332239E-2</v>
      </c>
      <c r="V16" s="13">
        <f t="shared" si="4"/>
        <v>4.0420471410147568E-2</v>
      </c>
    </row>
    <row r="17" spans="2:22" s="3" customFormat="1" x14ac:dyDescent="0.35">
      <c r="B17" s="3" t="s">
        <v>23</v>
      </c>
      <c r="I17" s="13" t="e">
        <f t="shared" ref="I17:V17" si="5">I9/I12</f>
        <v>#DIV/0!</v>
      </c>
      <c r="J17" s="13" t="e">
        <f t="shared" si="5"/>
        <v>#DIV/0!</v>
      </c>
      <c r="K17" s="13" t="e">
        <f t="shared" si="5"/>
        <v>#DIV/0!</v>
      </c>
      <c r="L17" s="13" t="e">
        <f t="shared" si="5"/>
        <v>#DIV/0!</v>
      </c>
      <c r="M17" s="13" t="e">
        <f t="shared" si="5"/>
        <v>#DIV/0!</v>
      </c>
      <c r="N17" s="13" t="e">
        <f t="shared" si="5"/>
        <v>#DIV/0!</v>
      </c>
      <c r="O17" s="13" t="e">
        <f t="shared" si="5"/>
        <v>#DIV/0!</v>
      </c>
      <c r="P17" s="13" t="e">
        <f t="shared" si="5"/>
        <v>#DIV/0!</v>
      </c>
      <c r="Q17" s="13" t="e">
        <f t="shared" si="5"/>
        <v>#DIV/0!</v>
      </c>
      <c r="R17" s="13" t="e">
        <f t="shared" si="5"/>
        <v>#DIV/0!</v>
      </c>
      <c r="S17" s="13">
        <f t="shared" si="5"/>
        <v>7.5554122851870797E-2</v>
      </c>
      <c r="T17" s="13">
        <f t="shared" si="5"/>
        <v>9.8123412752263356E-2</v>
      </c>
      <c r="U17" s="13">
        <f t="shared" si="5"/>
        <v>9.6778682761045356E-2</v>
      </c>
      <c r="V17" s="13">
        <f t="shared" si="5"/>
        <v>0.10717225199769284</v>
      </c>
    </row>
    <row r="18" spans="2:22" s="3" customFormat="1" x14ac:dyDescent="0.35">
      <c r="B18" s="3" t="s">
        <v>24</v>
      </c>
      <c r="I18" s="13" t="e">
        <f t="shared" ref="I18:V18" si="6">I10/I12</f>
        <v>#DIV/0!</v>
      </c>
      <c r="J18" s="13" t="e">
        <f t="shared" si="6"/>
        <v>#DIV/0!</v>
      </c>
      <c r="K18" s="13" t="e">
        <f t="shared" si="6"/>
        <v>#DIV/0!</v>
      </c>
      <c r="L18" s="13" t="e">
        <f t="shared" si="6"/>
        <v>#DIV/0!</v>
      </c>
      <c r="M18" s="13" t="e">
        <f t="shared" si="6"/>
        <v>#DIV/0!</v>
      </c>
      <c r="N18" s="13" t="e">
        <f t="shared" si="6"/>
        <v>#DIV/0!</v>
      </c>
      <c r="O18" s="13" t="e">
        <f t="shared" si="6"/>
        <v>#DIV/0!</v>
      </c>
      <c r="P18" s="13" t="e">
        <f t="shared" si="6"/>
        <v>#DIV/0!</v>
      </c>
      <c r="Q18" s="13" t="e">
        <f t="shared" si="6"/>
        <v>#DIV/0!</v>
      </c>
      <c r="R18" s="13" t="e">
        <f t="shared" si="6"/>
        <v>#DIV/0!</v>
      </c>
      <c r="S18" s="13">
        <f t="shared" si="6"/>
        <v>1.4839598941775419E-2</v>
      </c>
      <c r="T18" s="13">
        <f t="shared" si="6"/>
        <v>1.4190721749413569E-2</v>
      </c>
      <c r="U18" s="13">
        <f t="shared" si="6"/>
        <v>1.0422770420719561E-2</v>
      </c>
      <c r="V18" s="13">
        <f t="shared" si="6"/>
        <v>1.3706797664335755E-2</v>
      </c>
    </row>
    <row r="19" spans="2:22" s="9" customFormat="1" x14ac:dyDescent="0.35">
      <c r="B19" s="9" t="s">
        <v>25</v>
      </c>
      <c r="I19" s="14" t="e">
        <f t="shared" ref="I19:V19" si="7">I11/I12</f>
        <v>#DIV/0!</v>
      </c>
      <c r="J19" s="14" t="e">
        <f t="shared" si="7"/>
        <v>#DIV/0!</v>
      </c>
      <c r="K19" s="14" t="e">
        <f t="shared" si="7"/>
        <v>#DIV/0!</v>
      </c>
      <c r="L19" s="14" t="e">
        <f t="shared" si="7"/>
        <v>#DIV/0!</v>
      </c>
      <c r="M19" s="14" t="e">
        <f t="shared" si="7"/>
        <v>#DIV/0!</v>
      </c>
      <c r="N19" s="14" t="e">
        <f t="shared" si="7"/>
        <v>#DIV/0!</v>
      </c>
      <c r="O19" s="14" t="e">
        <f t="shared" si="7"/>
        <v>#DIV/0!</v>
      </c>
      <c r="P19" s="14" t="e">
        <f t="shared" si="7"/>
        <v>#DIV/0!</v>
      </c>
      <c r="Q19" s="14" t="e">
        <f t="shared" si="7"/>
        <v>#DIV/0!</v>
      </c>
      <c r="R19" s="14" t="e">
        <f t="shared" si="7"/>
        <v>#DIV/0!</v>
      </c>
      <c r="S19" s="14">
        <f t="shared" si="7"/>
        <v>3.0501767412907672E-2</v>
      </c>
      <c r="T19" s="14">
        <f t="shared" si="7"/>
        <v>3.3935598937634502E-2</v>
      </c>
      <c r="U19" s="14">
        <f t="shared" si="7"/>
        <v>3.7625981483651712E-2</v>
      </c>
      <c r="V19" s="14">
        <f t="shared" si="7"/>
        <v>4.2747062597616375E-2</v>
      </c>
    </row>
    <row r="20" spans="2:22" s="3" customFormat="1" x14ac:dyDescent="0.35">
      <c r="B20" s="3" t="s">
        <v>28</v>
      </c>
      <c r="I20" s="13" t="e">
        <f t="shared" ref="I20:V20" si="8">SUM(I14:I19)</f>
        <v>#DIV/0!</v>
      </c>
      <c r="J20" s="13" t="e">
        <f t="shared" si="8"/>
        <v>#DIV/0!</v>
      </c>
      <c r="K20" s="13" t="e">
        <f t="shared" si="8"/>
        <v>#DIV/0!</v>
      </c>
      <c r="L20" s="13" t="e">
        <f t="shared" si="8"/>
        <v>#DIV/0!</v>
      </c>
      <c r="M20" s="13" t="e">
        <f t="shared" si="8"/>
        <v>#DIV/0!</v>
      </c>
      <c r="N20" s="13" t="e">
        <f t="shared" si="8"/>
        <v>#DIV/0!</v>
      </c>
      <c r="O20" s="13" t="e">
        <f t="shared" si="8"/>
        <v>#DIV/0!</v>
      </c>
      <c r="P20" s="13" t="e">
        <f t="shared" si="8"/>
        <v>#DIV/0!</v>
      </c>
      <c r="Q20" s="13" t="e">
        <f t="shared" si="8"/>
        <v>#DIV/0!</v>
      </c>
      <c r="R20" s="13" t="e">
        <f t="shared" si="8"/>
        <v>#DIV/0!</v>
      </c>
      <c r="S20" s="13">
        <f t="shared" si="8"/>
        <v>1.0000000000000002</v>
      </c>
      <c r="T20" s="13">
        <f t="shared" si="8"/>
        <v>1.0000000000000002</v>
      </c>
      <c r="U20" s="13">
        <f t="shared" si="8"/>
        <v>1.0000000000000002</v>
      </c>
      <c r="V20" s="13">
        <f t="shared" si="8"/>
        <v>1</v>
      </c>
    </row>
    <row r="21" spans="2:22" s="3" customFormat="1" x14ac:dyDescent="0.35"/>
    <row r="22" spans="2:22" s="5" customFormat="1" x14ac:dyDescent="0.35">
      <c r="B22" s="7" t="s">
        <v>29</v>
      </c>
      <c r="S22" s="8"/>
    </row>
    <row r="23" spans="2:22" s="3" customFormat="1" x14ac:dyDescent="0.35">
      <c r="B23" s="3" t="s">
        <v>30</v>
      </c>
      <c r="S23" s="3">
        <v>11820</v>
      </c>
      <c r="T23" s="3">
        <v>13978.5</v>
      </c>
      <c r="U23" s="3">
        <v>18611</v>
      </c>
      <c r="V23" s="3">
        <v>21173.4</v>
      </c>
    </row>
    <row r="24" spans="2:22" s="9" customFormat="1" x14ac:dyDescent="0.35">
      <c r="B24" s="9" t="s">
        <v>31</v>
      </c>
      <c r="S24" s="9">
        <v>6540.2</v>
      </c>
      <c r="T24" s="9">
        <v>7181</v>
      </c>
      <c r="U24" s="9">
        <v>8802</v>
      </c>
      <c r="V24" s="9">
        <v>10473.299999999999</v>
      </c>
    </row>
    <row r="25" spans="2:22" s="10" customFormat="1" x14ac:dyDescent="0.35">
      <c r="B25" s="10" t="s">
        <v>32</v>
      </c>
      <c r="I25" s="10">
        <f t="shared" ref="I25:V25" si="9">I23-I24</f>
        <v>0</v>
      </c>
      <c r="J25" s="10">
        <f t="shared" si="9"/>
        <v>0</v>
      </c>
      <c r="K25" s="10">
        <f t="shared" si="9"/>
        <v>0</v>
      </c>
      <c r="L25" s="10">
        <f t="shared" si="9"/>
        <v>0</v>
      </c>
      <c r="M25" s="10">
        <f t="shared" si="9"/>
        <v>0</v>
      </c>
      <c r="N25" s="10">
        <f t="shared" si="9"/>
        <v>0</v>
      </c>
      <c r="O25" s="10">
        <f t="shared" si="9"/>
        <v>0</v>
      </c>
      <c r="P25" s="10">
        <f t="shared" si="9"/>
        <v>0</v>
      </c>
      <c r="Q25" s="10">
        <f t="shared" si="9"/>
        <v>0</v>
      </c>
      <c r="R25" s="10">
        <f t="shared" si="9"/>
        <v>0</v>
      </c>
      <c r="S25" s="10">
        <f t="shared" si="9"/>
        <v>5279.8</v>
      </c>
      <c r="T25" s="10">
        <f t="shared" si="9"/>
        <v>6797.5</v>
      </c>
      <c r="U25" s="10">
        <f t="shared" si="9"/>
        <v>9809</v>
      </c>
      <c r="V25" s="10">
        <f t="shared" si="9"/>
        <v>10700.100000000002</v>
      </c>
    </row>
    <row r="26" spans="2:22" s="11" customFormat="1" x14ac:dyDescent="0.35">
      <c r="B26" s="11" t="s">
        <v>33</v>
      </c>
    </row>
    <row r="27" spans="2:22" s="3" customFormat="1" x14ac:dyDescent="0.35">
      <c r="B27" s="3" t="s">
        <v>34</v>
      </c>
      <c r="S27" s="3">
        <v>1968.5</v>
      </c>
      <c r="T27" s="3">
        <v>2200.8000000000002</v>
      </c>
      <c r="U27" s="3">
        <v>2547</v>
      </c>
      <c r="V27" s="3">
        <v>3253.5</v>
      </c>
    </row>
    <row r="28" spans="2:22" s="3" customFormat="1" x14ac:dyDescent="0.35">
      <c r="B28" s="3" t="s">
        <v>35</v>
      </c>
      <c r="S28" s="3">
        <v>520.5</v>
      </c>
      <c r="T28" s="3">
        <v>544.9</v>
      </c>
      <c r="U28" s="3">
        <v>725.6</v>
      </c>
      <c r="V28" s="3">
        <v>945.9</v>
      </c>
    </row>
    <row r="29" spans="2:22" s="9" customFormat="1" x14ac:dyDescent="0.35">
      <c r="B29" s="9" t="s">
        <v>36</v>
      </c>
      <c r="S29" s="9">
        <v>0</v>
      </c>
      <c r="T29" s="9">
        <v>0</v>
      </c>
      <c r="U29" s="9">
        <v>213.7</v>
      </c>
      <c r="V29" s="9">
        <v>0</v>
      </c>
    </row>
    <row r="30" spans="2:22" s="12" customFormat="1" x14ac:dyDescent="0.35">
      <c r="B30" s="12" t="s">
        <v>37</v>
      </c>
      <c r="I30" s="12">
        <f t="shared" ref="I30:V30" si="10">SUM(I27:I28)-I29</f>
        <v>0</v>
      </c>
      <c r="J30" s="12">
        <f t="shared" si="10"/>
        <v>0</v>
      </c>
      <c r="K30" s="12">
        <f t="shared" si="10"/>
        <v>0</v>
      </c>
      <c r="L30" s="12">
        <f t="shared" si="10"/>
        <v>0</v>
      </c>
      <c r="M30" s="12">
        <f t="shared" si="10"/>
        <v>0</v>
      </c>
      <c r="N30" s="12">
        <f t="shared" si="10"/>
        <v>0</v>
      </c>
      <c r="O30" s="12">
        <f t="shared" si="10"/>
        <v>0</v>
      </c>
      <c r="P30" s="12">
        <f t="shared" si="10"/>
        <v>0</v>
      </c>
      <c r="Q30" s="12">
        <f t="shared" si="10"/>
        <v>0</v>
      </c>
      <c r="R30" s="12">
        <f t="shared" si="10"/>
        <v>0</v>
      </c>
      <c r="S30" s="12">
        <f t="shared" si="10"/>
        <v>2489</v>
      </c>
      <c r="T30" s="12">
        <f t="shared" si="10"/>
        <v>2745.7000000000003</v>
      </c>
      <c r="U30" s="12">
        <f t="shared" si="10"/>
        <v>3058.9</v>
      </c>
      <c r="V30" s="12">
        <f t="shared" si="10"/>
        <v>4199.3999999999996</v>
      </c>
    </row>
    <row r="31" spans="2:22" s="10" customFormat="1" x14ac:dyDescent="0.35">
      <c r="B31" s="10" t="s">
        <v>38</v>
      </c>
      <c r="I31" s="10">
        <f t="shared" ref="I31:V31" si="11">I25-I30</f>
        <v>0</v>
      </c>
      <c r="J31" s="10">
        <f t="shared" si="11"/>
        <v>0</v>
      </c>
      <c r="K31" s="10">
        <f t="shared" si="11"/>
        <v>0</v>
      </c>
      <c r="L31" s="10">
        <f t="shared" si="11"/>
        <v>0</v>
      </c>
      <c r="M31" s="10">
        <f t="shared" si="11"/>
        <v>0</v>
      </c>
      <c r="N31" s="10">
        <f t="shared" si="11"/>
        <v>0</v>
      </c>
      <c r="O31" s="10">
        <f t="shared" si="11"/>
        <v>0</v>
      </c>
      <c r="P31" s="10">
        <f t="shared" si="11"/>
        <v>0</v>
      </c>
      <c r="Q31" s="10">
        <f t="shared" si="11"/>
        <v>0</v>
      </c>
      <c r="R31" s="10">
        <f t="shared" si="11"/>
        <v>0</v>
      </c>
      <c r="S31" s="10">
        <f t="shared" si="11"/>
        <v>2790.8</v>
      </c>
      <c r="T31" s="10">
        <f t="shared" si="11"/>
        <v>4051.7999999999997</v>
      </c>
      <c r="U31" s="10">
        <f t="shared" si="11"/>
        <v>6750.1</v>
      </c>
      <c r="V31" s="10">
        <f t="shared" si="11"/>
        <v>6500.7000000000025</v>
      </c>
    </row>
    <row r="32" spans="2:22" s="9" customFormat="1" x14ac:dyDescent="0.35">
      <c r="B32" s="9" t="s">
        <v>39</v>
      </c>
      <c r="S32" s="9">
        <v>-25</v>
      </c>
      <c r="T32" s="9">
        <v>-34.9</v>
      </c>
      <c r="U32" s="9">
        <v>-44.6</v>
      </c>
      <c r="V32" s="9">
        <v>-44.6</v>
      </c>
    </row>
    <row r="33" spans="2:22" s="10" customFormat="1" x14ac:dyDescent="0.35">
      <c r="B33" s="10" t="s">
        <v>40</v>
      </c>
      <c r="S33" s="10">
        <f>SUM(S31:S32)</f>
        <v>2765.8</v>
      </c>
      <c r="T33" s="10">
        <f>SUM(T31:T32)</f>
        <v>4016.8999999999996</v>
      </c>
      <c r="U33" s="10">
        <f>SUM(U31:U32)</f>
        <v>6705.5</v>
      </c>
      <c r="V33" s="10">
        <f>SUM(V31:V32)</f>
        <v>6456.1000000000022</v>
      </c>
    </row>
    <row r="34" spans="2:22" s="3" customFormat="1" x14ac:dyDescent="0.35">
      <c r="B34" s="3" t="s">
        <v>41</v>
      </c>
      <c r="S34" s="3">
        <v>-191.7</v>
      </c>
      <c r="T34" s="3">
        <v>-551.5</v>
      </c>
      <c r="U34" s="3">
        <v>-1021</v>
      </c>
      <c r="V34" s="3">
        <v>-969.9</v>
      </c>
    </row>
    <row r="35" spans="2:22" s="9" customFormat="1" x14ac:dyDescent="0.35">
      <c r="B35" s="9" t="s">
        <v>42</v>
      </c>
      <c r="S35" s="9">
        <v>18.2</v>
      </c>
      <c r="T35" s="9">
        <v>88.6</v>
      </c>
      <c r="U35" s="9">
        <v>199.1</v>
      </c>
      <c r="V35" s="9">
        <v>138</v>
      </c>
    </row>
    <row r="36" spans="2:22" s="10" customFormat="1" x14ac:dyDescent="0.35">
      <c r="B36" s="10" t="s">
        <v>43</v>
      </c>
      <c r="S36" s="10">
        <f>SUM(S33:S35)</f>
        <v>2592.3000000000002</v>
      </c>
      <c r="T36" s="10">
        <f>SUM(T33:T35)</f>
        <v>3553.9999999999995</v>
      </c>
      <c r="U36" s="10">
        <f>SUM(U33:U35)</f>
        <v>5883.6</v>
      </c>
      <c r="V36" s="10">
        <f>SUM(V33:V35)</f>
        <v>5624.2000000000025</v>
      </c>
    </row>
    <row r="37" spans="2:22" s="3" customFormat="1" x14ac:dyDescent="0.35"/>
    <row r="38" spans="2:22" s="6" customFormat="1" x14ac:dyDescent="0.35">
      <c r="B38" s="6" t="s">
        <v>44</v>
      </c>
      <c r="I38" s="6" t="e">
        <f t="shared" ref="I38:V38" si="12">I36/I40</f>
        <v>#DIV/0!</v>
      </c>
      <c r="J38" s="6" t="e">
        <f t="shared" si="12"/>
        <v>#DIV/0!</v>
      </c>
      <c r="K38" s="6" t="e">
        <f t="shared" si="12"/>
        <v>#DIV/0!</v>
      </c>
      <c r="L38" s="6" t="e">
        <f t="shared" si="12"/>
        <v>#DIV/0!</v>
      </c>
      <c r="M38" s="6" t="e">
        <f t="shared" si="12"/>
        <v>#DIV/0!</v>
      </c>
      <c r="N38" s="6" t="e">
        <f t="shared" si="12"/>
        <v>#DIV/0!</v>
      </c>
      <c r="O38" s="6" t="e">
        <f t="shared" si="12"/>
        <v>#DIV/0!</v>
      </c>
      <c r="P38" s="6" t="e">
        <f t="shared" si="12"/>
        <v>#DIV/0!</v>
      </c>
      <c r="Q38" s="6" t="e">
        <f t="shared" si="12"/>
        <v>#DIV/0!</v>
      </c>
      <c r="R38" s="6" t="e">
        <f t="shared" si="12"/>
        <v>#DIV/0!</v>
      </c>
      <c r="S38" s="6">
        <f t="shared" si="12"/>
        <v>6.1604087452471488</v>
      </c>
      <c r="T38" s="6">
        <f t="shared" si="12"/>
        <v>8.4962945254601951</v>
      </c>
      <c r="U38" s="6">
        <f t="shared" si="12"/>
        <v>14.357247437774525</v>
      </c>
      <c r="V38" s="6">
        <f t="shared" si="12"/>
        <v>14.141815438772952</v>
      </c>
    </row>
    <row r="39" spans="2:22" s="6" customFormat="1" x14ac:dyDescent="0.35">
      <c r="B39" s="6" t="s">
        <v>45</v>
      </c>
      <c r="I39" s="6" t="e">
        <f t="shared" ref="I39:V39" si="13">I36/I41</f>
        <v>#DIV/0!</v>
      </c>
      <c r="J39" s="6" t="e">
        <f t="shared" si="13"/>
        <v>#DIV/0!</v>
      </c>
      <c r="K39" s="6" t="e">
        <f t="shared" si="13"/>
        <v>#DIV/0!</v>
      </c>
      <c r="L39" s="6" t="e">
        <f t="shared" si="13"/>
        <v>#DIV/0!</v>
      </c>
      <c r="M39" s="6" t="e">
        <f t="shared" si="13"/>
        <v>#DIV/0!</v>
      </c>
      <c r="N39" s="6" t="e">
        <f t="shared" si="13"/>
        <v>#DIV/0!</v>
      </c>
      <c r="O39" s="6" t="e">
        <f t="shared" si="13"/>
        <v>#DIV/0!</v>
      </c>
      <c r="P39" s="6" t="e">
        <f t="shared" si="13"/>
        <v>#DIV/0!</v>
      </c>
      <c r="Q39" s="6" t="e">
        <f t="shared" si="13"/>
        <v>#DIV/0!</v>
      </c>
      <c r="R39" s="6" t="e">
        <f t="shared" si="13"/>
        <v>#DIV/0!</v>
      </c>
      <c r="S39" s="6">
        <f t="shared" si="13"/>
        <v>6.1487191650853887</v>
      </c>
      <c r="T39" s="6">
        <f t="shared" si="13"/>
        <v>8.4800763540921</v>
      </c>
      <c r="U39" s="6">
        <f t="shared" si="13"/>
        <v>14.336257309941523</v>
      </c>
      <c r="V39" s="6">
        <f t="shared" si="13"/>
        <v>14.131155778894479</v>
      </c>
    </row>
    <row r="40" spans="2:22" s="3" customFormat="1" x14ac:dyDescent="0.35">
      <c r="B40" s="3" t="s">
        <v>46</v>
      </c>
      <c r="S40" s="3">
        <v>420.8</v>
      </c>
      <c r="T40" s="3">
        <v>418.3</v>
      </c>
      <c r="U40" s="3">
        <v>409.8</v>
      </c>
      <c r="V40" s="3">
        <v>397.7</v>
      </c>
    </row>
    <row r="41" spans="2:22" s="3" customFormat="1" x14ac:dyDescent="0.35">
      <c r="B41" s="3" t="s">
        <v>47</v>
      </c>
      <c r="S41" s="3">
        <v>421.6</v>
      </c>
      <c r="T41" s="3">
        <v>419.1</v>
      </c>
      <c r="U41" s="3">
        <v>410.4</v>
      </c>
      <c r="V41" s="3">
        <v>398</v>
      </c>
    </row>
    <row r="42" spans="2:22" s="3" customFormat="1" x14ac:dyDescent="0.35"/>
    <row r="43" spans="2:22" s="3" customFormat="1" x14ac:dyDescent="0.35"/>
    <row r="44" spans="2:22" s="3" customFormat="1" x14ac:dyDescent="0.35"/>
    <row r="45" spans="2:22" s="3" customFormat="1" x14ac:dyDescent="0.35"/>
    <row r="46" spans="2:22" s="5" customFormat="1" x14ac:dyDescent="0.35">
      <c r="B46" s="7" t="s">
        <v>48</v>
      </c>
      <c r="S46" s="8"/>
    </row>
    <row r="47" spans="2:22" s="11" customFormat="1" x14ac:dyDescent="0.35">
      <c r="B47" s="11" t="s">
        <v>49</v>
      </c>
    </row>
    <row r="48" spans="2:22" s="3" customFormat="1" x14ac:dyDescent="0.35">
      <c r="B48" s="3" t="s">
        <v>50</v>
      </c>
      <c r="T48" s="3">
        <v>6049.4</v>
      </c>
      <c r="U48" s="3">
        <v>6951.8</v>
      </c>
      <c r="V48" s="3">
        <v>7268.3</v>
      </c>
    </row>
    <row r="49" spans="2:22" s="3" customFormat="1" x14ac:dyDescent="0.35">
      <c r="B49" s="3" t="s">
        <v>51</v>
      </c>
      <c r="T49" s="3">
        <v>1302.2</v>
      </c>
      <c r="U49" s="3">
        <v>638.5</v>
      </c>
      <c r="V49" s="3">
        <v>107.7</v>
      </c>
    </row>
    <row r="50" spans="2:22" s="3" customFormat="1" x14ac:dyDescent="0.35">
      <c r="B50" s="3" t="s">
        <v>52</v>
      </c>
      <c r="T50" s="3">
        <v>1310.3</v>
      </c>
      <c r="U50" s="3">
        <v>3028</v>
      </c>
      <c r="V50" s="3">
        <v>5323.8</v>
      </c>
    </row>
    <row r="51" spans="2:22" s="3" customFormat="1" x14ac:dyDescent="0.35">
      <c r="B51" s="3" t="s">
        <v>53</v>
      </c>
      <c r="T51" s="3">
        <v>1710.5</v>
      </c>
      <c r="U51" s="3">
        <v>1185.5999999999999</v>
      </c>
      <c r="V51" s="3">
        <v>1356.7</v>
      </c>
    </row>
    <row r="52" spans="2:22" s="3" customFormat="1" x14ac:dyDescent="0.35">
      <c r="B52" s="3" t="s">
        <v>54</v>
      </c>
      <c r="T52" s="3">
        <v>67.3</v>
      </c>
      <c r="U52" s="3">
        <v>42</v>
      </c>
      <c r="V52" s="3">
        <v>33.4</v>
      </c>
    </row>
    <row r="53" spans="2:22" s="3" customFormat="1" x14ac:dyDescent="0.35">
      <c r="B53" s="3" t="s">
        <v>55</v>
      </c>
      <c r="T53" s="3">
        <v>119.2</v>
      </c>
      <c r="U53" s="3">
        <v>164.6</v>
      </c>
      <c r="V53" s="3">
        <v>131.9</v>
      </c>
    </row>
    <row r="54" spans="2:22" s="3" customFormat="1" x14ac:dyDescent="0.35">
      <c r="B54" s="3" t="s">
        <v>56</v>
      </c>
      <c r="T54" s="3">
        <v>4569.3999999999996</v>
      </c>
      <c r="U54" s="3">
        <v>5179.2</v>
      </c>
      <c r="V54" s="3">
        <v>7199.7</v>
      </c>
    </row>
    <row r="55" spans="2:22" s="9" customFormat="1" x14ac:dyDescent="0.35">
      <c r="B55" s="9" t="s">
        <v>57</v>
      </c>
      <c r="T55" s="9">
        <v>801.7</v>
      </c>
      <c r="U55" s="9">
        <v>1000.5</v>
      </c>
      <c r="V55" s="9">
        <v>1643.4</v>
      </c>
    </row>
    <row r="56" spans="2:22" s="10" customFormat="1" x14ac:dyDescent="0.35">
      <c r="B56" s="10" t="s">
        <v>58</v>
      </c>
      <c r="I56" s="10">
        <f t="shared" ref="I56:V56" si="14">SUM(I48:I55)</f>
        <v>0</v>
      </c>
      <c r="J56" s="10">
        <f t="shared" si="14"/>
        <v>0</v>
      </c>
      <c r="K56" s="10">
        <f t="shared" si="14"/>
        <v>0</v>
      </c>
      <c r="L56" s="10">
        <f t="shared" si="14"/>
        <v>0</v>
      </c>
      <c r="M56" s="10">
        <f t="shared" si="14"/>
        <v>0</v>
      </c>
      <c r="N56" s="10">
        <f t="shared" si="14"/>
        <v>0</v>
      </c>
      <c r="O56" s="10">
        <f t="shared" si="14"/>
        <v>0</v>
      </c>
      <c r="P56" s="10">
        <f t="shared" si="14"/>
        <v>0</v>
      </c>
      <c r="Q56" s="10">
        <f t="shared" si="14"/>
        <v>0</v>
      </c>
      <c r="R56" s="10">
        <f t="shared" si="14"/>
        <v>0</v>
      </c>
      <c r="S56" s="10">
        <f t="shared" si="14"/>
        <v>0</v>
      </c>
      <c r="T56" s="10">
        <f t="shared" si="14"/>
        <v>15930</v>
      </c>
      <c r="U56" s="10">
        <f t="shared" si="14"/>
        <v>18190.2</v>
      </c>
      <c r="V56" s="10">
        <f t="shared" si="14"/>
        <v>23064.9</v>
      </c>
    </row>
    <row r="57" spans="2:22" s="11" customFormat="1" x14ac:dyDescent="0.35">
      <c r="B57" s="11" t="s">
        <v>59</v>
      </c>
    </row>
    <row r="58" spans="2:22" s="3" customFormat="1" x14ac:dyDescent="0.35">
      <c r="B58" s="3" t="s">
        <v>53</v>
      </c>
      <c r="T58" s="3">
        <v>400.5</v>
      </c>
      <c r="U58" s="3">
        <v>383</v>
      </c>
      <c r="V58" s="3">
        <v>0</v>
      </c>
    </row>
    <row r="59" spans="2:22" s="3" customFormat="1" x14ac:dyDescent="0.35">
      <c r="B59" s="3" t="s">
        <v>60</v>
      </c>
      <c r="T59" s="3">
        <v>671.5</v>
      </c>
      <c r="U59" s="3">
        <v>1098.7</v>
      </c>
      <c r="V59" s="3">
        <v>1672.8</v>
      </c>
    </row>
    <row r="60" spans="2:22" s="3" customFormat="1" x14ac:dyDescent="0.35">
      <c r="B60" s="3" t="s">
        <v>61</v>
      </c>
      <c r="T60" s="3">
        <v>0</v>
      </c>
      <c r="U60" s="3">
        <v>0</v>
      </c>
      <c r="V60" s="3">
        <v>364.4</v>
      </c>
    </row>
    <row r="61" spans="2:22" s="3" customFormat="1" x14ac:dyDescent="0.35">
      <c r="B61" s="3" t="s">
        <v>57</v>
      </c>
      <c r="T61" s="3">
        <v>951.5</v>
      </c>
      <c r="U61" s="3">
        <v>1011.4</v>
      </c>
      <c r="V61" s="3">
        <v>739.8</v>
      </c>
    </row>
    <row r="62" spans="2:22" s="3" customFormat="1" x14ac:dyDescent="0.35">
      <c r="B62" s="3" t="s">
        <v>62</v>
      </c>
      <c r="T62" s="3">
        <v>820.7</v>
      </c>
      <c r="U62" s="3">
        <v>892.5</v>
      </c>
      <c r="V62" s="3">
        <v>923.6</v>
      </c>
    </row>
    <row r="63" spans="2:22" s="3" customFormat="1" x14ac:dyDescent="0.35">
      <c r="B63" s="3" t="s">
        <v>63</v>
      </c>
      <c r="T63" s="3">
        <v>4629.1000000000004</v>
      </c>
      <c r="U63" s="3">
        <v>4555.6000000000004</v>
      </c>
      <c r="V63" s="3">
        <v>4555.6000000000004</v>
      </c>
    </row>
    <row r="64" spans="2:22" s="3" customFormat="1" x14ac:dyDescent="0.35">
      <c r="B64" s="3" t="s">
        <v>64</v>
      </c>
      <c r="O64" s="3">
        <v>180</v>
      </c>
      <c r="P64" s="3">
        <v>160</v>
      </c>
      <c r="T64" s="3">
        <v>1048.9000000000001</v>
      </c>
      <c r="U64" s="3">
        <v>952.1</v>
      </c>
      <c r="V64" s="3">
        <v>842.4</v>
      </c>
    </row>
    <row r="65" spans="2:24" s="3" customFormat="1" x14ac:dyDescent="0.35">
      <c r="B65" s="3" t="s">
        <v>65</v>
      </c>
      <c r="O65" s="3">
        <v>165</v>
      </c>
      <c r="P65" s="3">
        <v>5</v>
      </c>
      <c r="T65" s="3">
        <v>2470.3000000000002</v>
      </c>
      <c r="U65" s="3">
        <v>2982.7</v>
      </c>
      <c r="V65" s="3">
        <v>3944.2</v>
      </c>
      <c r="X65" s="6"/>
    </row>
    <row r="66" spans="2:24" s="3" customFormat="1" x14ac:dyDescent="0.35">
      <c r="B66" s="3" t="s">
        <v>66</v>
      </c>
      <c r="T66" s="3">
        <f>180+165</f>
        <v>345</v>
      </c>
      <c r="U66" s="3">
        <f>160+5</f>
        <v>165</v>
      </c>
      <c r="V66" s="3">
        <v>192.7</v>
      </c>
      <c r="X66" s="6"/>
    </row>
    <row r="67" spans="2:24" s="12" customFormat="1" x14ac:dyDescent="0.35">
      <c r="B67" s="12" t="s">
        <v>67</v>
      </c>
      <c r="I67" s="12">
        <f t="shared" ref="I67:V67" si="15">SUM(I58:I66)</f>
        <v>0</v>
      </c>
      <c r="J67" s="12">
        <f t="shared" si="15"/>
        <v>0</v>
      </c>
      <c r="K67" s="12">
        <f t="shared" si="15"/>
        <v>0</v>
      </c>
      <c r="L67" s="12">
        <f t="shared" si="15"/>
        <v>0</v>
      </c>
      <c r="M67" s="12">
        <f t="shared" si="15"/>
        <v>0</v>
      </c>
      <c r="N67" s="12">
        <f t="shared" si="15"/>
        <v>0</v>
      </c>
      <c r="O67" s="12">
        <f t="shared" si="15"/>
        <v>345</v>
      </c>
      <c r="P67" s="12">
        <f t="shared" si="15"/>
        <v>165</v>
      </c>
      <c r="Q67" s="12">
        <f t="shared" si="15"/>
        <v>0</v>
      </c>
      <c r="R67" s="12">
        <f t="shared" si="15"/>
        <v>0</v>
      </c>
      <c r="S67" s="12">
        <f t="shared" si="15"/>
        <v>0</v>
      </c>
      <c r="T67" s="12">
        <f t="shared" si="15"/>
        <v>11337.5</v>
      </c>
      <c r="U67" s="12">
        <f t="shared" si="15"/>
        <v>12041</v>
      </c>
      <c r="V67" s="12">
        <f t="shared" si="15"/>
        <v>13235.5</v>
      </c>
    </row>
    <row r="68" spans="2:24" s="10" customFormat="1" x14ac:dyDescent="0.35">
      <c r="B68" s="10" t="s">
        <v>68</v>
      </c>
      <c r="I68" s="10">
        <f t="shared" ref="I68:V68" si="16">I67+I56</f>
        <v>0</v>
      </c>
      <c r="J68" s="10">
        <f t="shared" si="16"/>
        <v>0</v>
      </c>
      <c r="K68" s="10">
        <f t="shared" si="16"/>
        <v>0</v>
      </c>
      <c r="L68" s="10">
        <f t="shared" si="16"/>
        <v>0</v>
      </c>
      <c r="M68" s="10">
        <f t="shared" si="16"/>
        <v>0</v>
      </c>
      <c r="N68" s="10">
        <f t="shared" si="16"/>
        <v>0</v>
      </c>
      <c r="O68" s="10">
        <f t="shared" si="16"/>
        <v>345</v>
      </c>
      <c r="P68" s="10">
        <f t="shared" si="16"/>
        <v>165</v>
      </c>
      <c r="Q68" s="10">
        <f t="shared" si="16"/>
        <v>0</v>
      </c>
      <c r="R68" s="10">
        <f t="shared" si="16"/>
        <v>0</v>
      </c>
      <c r="S68" s="10">
        <f t="shared" si="16"/>
        <v>0</v>
      </c>
      <c r="T68" s="10">
        <f t="shared" si="16"/>
        <v>27267.5</v>
      </c>
      <c r="U68" s="10">
        <f t="shared" si="16"/>
        <v>30231.200000000001</v>
      </c>
      <c r="V68" s="10">
        <f t="shared" si="16"/>
        <v>36300.400000000001</v>
      </c>
    </row>
    <row r="69" spans="2:24" s="11" customFormat="1" x14ac:dyDescent="0.35">
      <c r="B69" s="11" t="s">
        <v>69</v>
      </c>
    </row>
    <row r="70" spans="2:24" s="3" customFormat="1" x14ac:dyDescent="0.35">
      <c r="B70" s="3" t="s">
        <v>70</v>
      </c>
      <c r="T70" s="3">
        <v>1377.9</v>
      </c>
      <c r="U70" s="3">
        <v>2116.3000000000002</v>
      </c>
      <c r="V70" s="3">
        <v>2565.1999999999998</v>
      </c>
    </row>
    <row r="71" spans="2:24" s="3" customFormat="1" x14ac:dyDescent="0.35">
      <c r="B71" s="3" t="s">
        <v>71</v>
      </c>
      <c r="T71" s="3">
        <v>1146</v>
      </c>
      <c r="U71" s="3">
        <v>1435.5</v>
      </c>
      <c r="V71" s="3">
        <v>1875.9</v>
      </c>
    </row>
    <row r="72" spans="2:24" s="3" customFormat="1" x14ac:dyDescent="0.35">
      <c r="B72" s="3" t="s">
        <v>72</v>
      </c>
      <c r="T72" s="3">
        <v>110</v>
      </c>
      <c r="U72" s="3">
        <v>301.89999999999998</v>
      </c>
      <c r="V72" s="3">
        <v>315.3</v>
      </c>
    </row>
    <row r="73" spans="2:24" s="3" customFormat="1" x14ac:dyDescent="0.35">
      <c r="B73" s="3" t="s">
        <v>73</v>
      </c>
      <c r="T73" s="3">
        <v>15.4</v>
      </c>
      <c r="U73" s="3">
        <v>509.1</v>
      </c>
      <c r="V73" s="3">
        <v>746.2</v>
      </c>
    </row>
    <row r="74" spans="2:24" s="9" customFormat="1" x14ac:dyDescent="0.35">
      <c r="B74" s="9" t="s">
        <v>74</v>
      </c>
      <c r="T74" s="9">
        <v>3954.2</v>
      </c>
      <c r="U74" s="9">
        <v>7935.2</v>
      </c>
      <c r="V74" s="9">
        <v>12481</v>
      </c>
    </row>
    <row r="75" spans="2:24" s="10" customFormat="1" x14ac:dyDescent="0.35">
      <c r="B75" s="10" t="s">
        <v>75</v>
      </c>
      <c r="I75" s="10">
        <f t="shared" ref="I75:V75" si="17">SUM(I70:I74)</f>
        <v>0</v>
      </c>
      <c r="J75" s="10">
        <f t="shared" si="17"/>
        <v>0</v>
      </c>
      <c r="K75" s="10">
        <f t="shared" si="17"/>
        <v>0</v>
      </c>
      <c r="L75" s="10">
        <f t="shared" si="17"/>
        <v>0</v>
      </c>
      <c r="M75" s="10">
        <f t="shared" si="17"/>
        <v>0</v>
      </c>
      <c r="N75" s="10">
        <f t="shared" si="17"/>
        <v>0</v>
      </c>
      <c r="O75" s="10">
        <f t="shared" si="17"/>
        <v>0</v>
      </c>
      <c r="P75" s="10">
        <f t="shared" si="17"/>
        <v>0</v>
      </c>
      <c r="Q75" s="10">
        <f t="shared" si="17"/>
        <v>0</v>
      </c>
      <c r="R75" s="10">
        <f t="shared" si="17"/>
        <v>0</v>
      </c>
      <c r="S75" s="10">
        <f t="shared" si="17"/>
        <v>0</v>
      </c>
      <c r="T75" s="10">
        <f t="shared" si="17"/>
        <v>6603.5</v>
      </c>
      <c r="U75" s="10">
        <f t="shared" si="17"/>
        <v>12298</v>
      </c>
      <c r="V75" s="10">
        <f t="shared" si="17"/>
        <v>17983.599999999999</v>
      </c>
    </row>
    <row r="76" spans="2:24" s="11" customFormat="1" x14ac:dyDescent="0.35">
      <c r="B76" s="11" t="s">
        <v>76</v>
      </c>
    </row>
    <row r="77" spans="2:24" s="3" customFormat="1" x14ac:dyDescent="0.35">
      <c r="B77" s="3" t="s">
        <v>77</v>
      </c>
      <c r="T77" s="3">
        <v>4662.8</v>
      </c>
      <c r="U77" s="3">
        <v>4075</v>
      </c>
      <c r="V77" s="3">
        <v>3514.2</v>
      </c>
    </row>
    <row r="78" spans="2:24" s="3" customFormat="1" x14ac:dyDescent="0.35">
      <c r="B78" s="3" t="s">
        <v>78</v>
      </c>
      <c r="T78" s="3">
        <v>238.3</v>
      </c>
      <c r="U78" s="3">
        <v>240.6</v>
      </c>
      <c r="V78" s="3">
        <v>267</v>
      </c>
    </row>
    <row r="79" spans="2:24" s="3" customFormat="1" x14ac:dyDescent="0.35">
      <c r="B79" s="3" t="s">
        <v>74</v>
      </c>
      <c r="T79" s="3">
        <v>1639.9</v>
      </c>
      <c r="U79" s="3">
        <v>3225.7</v>
      </c>
      <c r="V79" s="3">
        <v>5269.9</v>
      </c>
    </row>
    <row r="80" spans="2:24" s="9" customFormat="1" x14ac:dyDescent="0.35">
      <c r="B80" s="9" t="s">
        <v>79</v>
      </c>
      <c r="T80" s="9">
        <v>257.5</v>
      </c>
      <c r="U80" s="9">
        <v>251.1</v>
      </c>
      <c r="V80" s="9">
        <v>454.9</v>
      </c>
    </row>
    <row r="81" spans="2:22" s="12" customFormat="1" x14ac:dyDescent="0.35">
      <c r="B81" s="12" t="s">
        <v>80</v>
      </c>
      <c r="I81" s="12">
        <f t="shared" ref="I81:V81" si="18">SUM(I77:I80)</f>
        <v>0</v>
      </c>
      <c r="J81" s="12">
        <f t="shared" si="18"/>
        <v>0</v>
      </c>
      <c r="K81" s="12">
        <f t="shared" si="18"/>
        <v>0</v>
      </c>
      <c r="L81" s="12">
        <f t="shared" si="18"/>
        <v>0</v>
      </c>
      <c r="M81" s="12">
        <f t="shared" si="18"/>
        <v>0</v>
      </c>
      <c r="N81" s="12">
        <f t="shared" si="18"/>
        <v>0</v>
      </c>
      <c r="O81" s="12">
        <f t="shared" si="18"/>
        <v>0</v>
      </c>
      <c r="P81" s="12">
        <f t="shared" si="18"/>
        <v>0</v>
      </c>
      <c r="Q81" s="12">
        <f t="shared" si="18"/>
        <v>0</v>
      </c>
      <c r="R81" s="12">
        <f t="shared" si="18"/>
        <v>0</v>
      </c>
      <c r="S81" s="12">
        <f t="shared" si="18"/>
        <v>0</v>
      </c>
      <c r="T81" s="12">
        <f t="shared" si="18"/>
        <v>6798.5</v>
      </c>
      <c r="U81" s="12">
        <f t="shared" si="18"/>
        <v>7792.4000000000005</v>
      </c>
      <c r="V81" s="12">
        <f t="shared" si="18"/>
        <v>9505.9999999999982</v>
      </c>
    </row>
    <row r="82" spans="2:22" s="10" customFormat="1" x14ac:dyDescent="0.35">
      <c r="B82" s="10" t="s">
        <v>81</v>
      </c>
      <c r="I82" s="10">
        <f t="shared" ref="I82:V82" si="19">I81+I75</f>
        <v>0</v>
      </c>
      <c r="J82" s="10">
        <f t="shared" si="19"/>
        <v>0</v>
      </c>
      <c r="K82" s="10">
        <f t="shared" si="19"/>
        <v>0</v>
      </c>
      <c r="L82" s="10">
        <f t="shared" si="19"/>
        <v>0</v>
      </c>
      <c r="M82" s="10">
        <f t="shared" si="19"/>
        <v>0</v>
      </c>
      <c r="N82" s="10">
        <f t="shared" si="19"/>
        <v>0</v>
      </c>
      <c r="O82" s="10">
        <f t="shared" si="19"/>
        <v>0</v>
      </c>
      <c r="P82" s="10">
        <f t="shared" si="19"/>
        <v>0</v>
      </c>
      <c r="Q82" s="10">
        <f t="shared" si="19"/>
        <v>0</v>
      </c>
      <c r="R82" s="10">
        <f t="shared" si="19"/>
        <v>0</v>
      </c>
      <c r="S82" s="10">
        <f t="shared" si="19"/>
        <v>0</v>
      </c>
      <c r="T82" s="10">
        <f t="shared" si="19"/>
        <v>13402</v>
      </c>
      <c r="U82" s="10">
        <f t="shared" si="19"/>
        <v>20090.400000000001</v>
      </c>
      <c r="V82" s="10">
        <f t="shared" si="19"/>
        <v>27489.599999999999</v>
      </c>
    </row>
    <row r="83" spans="2:22" s="11" customFormat="1" x14ac:dyDescent="0.35">
      <c r="B83" s="11" t="s">
        <v>82</v>
      </c>
    </row>
    <row r="84" spans="2:22" s="3" customFormat="1" x14ac:dyDescent="0.35">
      <c r="B84" s="3" t="s">
        <v>83</v>
      </c>
      <c r="T84" s="3">
        <v>37.6</v>
      </c>
      <c r="U84" s="3">
        <v>36.5</v>
      </c>
      <c r="V84" s="3">
        <v>36.299999999999997</v>
      </c>
    </row>
    <row r="85" spans="2:22" s="3" customFormat="1" x14ac:dyDescent="0.35">
      <c r="B85" s="3" t="s">
        <v>84</v>
      </c>
      <c r="T85" s="3">
        <v>3780.1</v>
      </c>
      <c r="U85" s="3">
        <v>3876.1</v>
      </c>
      <c r="V85" s="3">
        <v>3940.8</v>
      </c>
    </row>
    <row r="86" spans="2:22" s="3" customFormat="1" x14ac:dyDescent="0.35">
      <c r="B86" s="3" t="s">
        <v>85</v>
      </c>
      <c r="T86" s="3">
        <v>-863.2</v>
      </c>
      <c r="U86" s="3">
        <v>-2422.8000000000002</v>
      </c>
      <c r="V86" s="3">
        <v>-4641.3</v>
      </c>
    </row>
    <row r="87" spans="2:22" s="3" customFormat="1" x14ac:dyDescent="0.35">
      <c r="B87" s="3" t="s">
        <v>86</v>
      </c>
      <c r="T87" s="3">
        <v>10731.5</v>
      </c>
      <c r="U87" s="3">
        <v>8317.2999999999993</v>
      </c>
      <c r="V87" s="3">
        <v>9046.7000000000007</v>
      </c>
    </row>
    <row r="88" spans="2:22" s="9" customFormat="1" x14ac:dyDescent="0.35">
      <c r="B88" s="9" t="s">
        <v>87</v>
      </c>
      <c r="T88" s="9">
        <v>179.4</v>
      </c>
      <c r="U88" s="9">
        <v>333.5</v>
      </c>
      <c r="V88" s="9">
        <v>428.3</v>
      </c>
    </row>
    <row r="89" spans="2:22" s="12" customFormat="1" x14ac:dyDescent="0.35">
      <c r="B89" s="12" t="s">
        <v>88</v>
      </c>
      <c r="I89" s="12">
        <f t="shared" ref="I89:V89" si="20">SUM(I84:I88)</f>
        <v>0</v>
      </c>
      <c r="J89" s="12">
        <f t="shared" si="20"/>
        <v>0</v>
      </c>
      <c r="K89" s="12">
        <f t="shared" si="20"/>
        <v>0</v>
      </c>
      <c r="L89" s="12">
        <f t="shared" si="20"/>
        <v>0</v>
      </c>
      <c r="M89" s="12">
        <f t="shared" si="20"/>
        <v>0</v>
      </c>
      <c r="N89" s="12">
        <f t="shared" si="20"/>
        <v>0</v>
      </c>
      <c r="O89" s="12">
        <f t="shared" si="20"/>
        <v>0</v>
      </c>
      <c r="P89" s="12">
        <f t="shared" si="20"/>
        <v>0</v>
      </c>
      <c r="Q89" s="12">
        <f t="shared" si="20"/>
        <v>0</v>
      </c>
      <c r="R89" s="12">
        <f t="shared" si="20"/>
        <v>0</v>
      </c>
      <c r="S89" s="12">
        <f t="shared" si="20"/>
        <v>0</v>
      </c>
      <c r="T89" s="12">
        <f t="shared" si="20"/>
        <v>13865.4</v>
      </c>
      <c r="U89" s="12">
        <f t="shared" si="20"/>
        <v>10140.599999999999</v>
      </c>
      <c r="V89" s="12">
        <f t="shared" si="20"/>
        <v>8810.7999999999993</v>
      </c>
    </row>
    <row r="90" spans="2:22" s="10" customFormat="1" x14ac:dyDescent="0.35">
      <c r="B90" s="10" t="s">
        <v>89</v>
      </c>
      <c r="I90" s="10">
        <f t="shared" ref="I90:V90" si="21">I89+I82</f>
        <v>0</v>
      </c>
      <c r="J90" s="10">
        <f t="shared" si="21"/>
        <v>0</v>
      </c>
      <c r="K90" s="10">
        <f t="shared" si="21"/>
        <v>0</v>
      </c>
      <c r="L90" s="10">
        <f t="shared" si="21"/>
        <v>0</v>
      </c>
      <c r="M90" s="10">
        <f t="shared" si="21"/>
        <v>0</v>
      </c>
      <c r="N90" s="10">
        <f t="shared" si="21"/>
        <v>0</v>
      </c>
      <c r="O90" s="10">
        <f t="shared" si="21"/>
        <v>0</v>
      </c>
      <c r="P90" s="10">
        <f t="shared" si="21"/>
        <v>0</v>
      </c>
      <c r="Q90" s="10">
        <f t="shared" si="21"/>
        <v>0</v>
      </c>
      <c r="R90" s="10">
        <f t="shared" si="21"/>
        <v>0</v>
      </c>
      <c r="S90" s="10">
        <f t="shared" si="21"/>
        <v>0</v>
      </c>
      <c r="T90" s="10">
        <f t="shared" si="21"/>
        <v>27267.4</v>
      </c>
      <c r="U90" s="10">
        <f t="shared" si="21"/>
        <v>30231</v>
      </c>
      <c r="V90" s="10">
        <f t="shared" si="21"/>
        <v>36300.399999999994</v>
      </c>
    </row>
    <row r="91" spans="2:22" s="3" customFormat="1" x14ac:dyDescent="0.35"/>
    <row r="92" spans="2:22" s="5" customFormat="1" x14ac:dyDescent="0.35">
      <c r="B92" s="7" t="s">
        <v>90</v>
      </c>
      <c r="S92" s="8"/>
    </row>
    <row r="93" spans="2:22" s="3" customFormat="1" x14ac:dyDescent="0.35">
      <c r="B93" s="3" t="s">
        <v>91</v>
      </c>
      <c r="S93" s="3">
        <v>3276.4</v>
      </c>
      <c r="T93" s="3">
        <v>4627.6000000000004</v>
      </c>
      <c r="U93" s="3">
        <v>10845.8</v>
      </c>
      <c r="V93" s="3">
        <v>8486.7999999999993</v>
      </c>
    </row>
    <row r="94" spans="2:22" s="9" customFormat="1" x14ac:dyDescent="0.35">
      <c r="B94" s="9" t="s">
        <v>92</v>
      </c>
      <c r="S94" s="9">
        <f>-766.6-119.3</f>
        <v>-885.9</v>
      </c>
      <c r="T94" s="9">
        <f>-962-38.8</f>
        <v>-1000.8</v>
      </c>
      <c r="U94" s="9">
        <f>-900.7-39.6</f>
        <v>-940.30000000000007</v>
      </c>
      <c r="V94" s="9">
        <f>-1281.8-37.5</f>
        <v>-1319.3</v>
      </c>
    </row>
    <row r="95" spans="2:22" s="3" customFormat="1" x14ac:dyDescent="0.35">
      <c r="B95" s="3" t="s">
        <v>93</v>
      </c>
      <c r="S95" s="3">
        <f>SUM(S93:S94)</f>
        <v>2390.5</v>
      </c>
      <c r="T95" s="3">
        <f>SUM(T93:T94)</f>
        <v>3626.8</v>
      </c>
      <c r="U95" s="3">
        <f>SUM(U93:U94)</f>
        <v>9905.5</v>
      </c>
      <c r="V95" s="3">
        <f>SUM(V93:V94)</f>
        <v>7167.4999999999991</v>
      </c>
    </row>
    <row r="96" spans="2:22" s="3" customFormat="1" x14ac:dyDescent="0.35"/>
    <row r="97" spans="2:22" s="3" customFormat="1" x14ac:dyDescent="0.35">
      <c r="B97" s="3" t="s">
        <v>94</v>
      </c>
      <c r="S97" s="3">
        <v>-1325.7</v>
      </c>
      <c r="T97" s="3">
        <v>-1066.4000000000001</v>
      </c>
      <c r="U97" s="3">
        <v>-1368.3</v>
      </c>
      <c r="V97" s="3">
        <v>-2559.8000000000002</v>
      </c>
    </row>
    <row r="98" spans="2:22" s="3" customFormat="1" x14ac:dyDescent="0.35">
      <c r="B98" s="3" t="s">
        <v>95</v>
      </c>
      <c r="S98" s="3">
        <v>-410</v>
      </c>
      <c r="T98" s="3">
        <v>-1207.5</v>
      </c>
      <c r="U98" s="3">
        <v>-8560.2999999999993</v>
      </c>
      <c r="V98" s="3">
        <v>-4639.7</v>
      </c>
    </row>
    <row r="99" spans="2:22" s="3" customFormat="1" x14ac:dyDescent="0.35"/>
    <row r="100" spans="2:22" s="3" customFormat="1" x14ac:dyDescent="0.35"/>
    <row r="101" spans="2:22" s="3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>
      <selection activeCell="L3" sqref="L3"/>
    </sheetView>
  </sheetViews>
  <sheetFormatPr defaultRowHeight="14.5" x14ac:dyDescent="0.35"/>
  <cols>
    <col min="1" max="1" width="17.7265625" customWidth="1"/>
  </cols>
  <sheetData>
    <row r="1" spans="1:18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 x14ac:dyDescent="0.35">
      <c r="A2" s="1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122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</row>
    <row r="3" spans="1:18" x14ac:dyDescent="0.35">
      <c r="A3" s="1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118</v>
      </c>
      <c r="P3" t="s">
        <v>145</v>
      </c>
      <c r="Q3" t="s">
        <v>146</v>
      </c>
      <c r="R3" t="s">
        <v>147</v>
      </c>
    </row>
    <row r="4" spans="1:18" x14ac:dyDescent="0.35">
      <c r="A4" s="1" t="s">
        <v>148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  <c r="L4" t="s">
        <v>140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</row>
    <row r="5" spans="1:18" x14ac:dyDescent="0.35">
      <c r="A5" s="1" t="s">
        <v>165</v>
      </c>
      <c r="B5" t="s">
        <v>166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137</v>
      </c>
    </row>
    <row r="6" spans="1:18" x14ac:dyDescent="0.35">
      <c r="A6" s="1" t="s">
        <v>181</v>
      </c>
      <c r="B6" t="s">
        <v>182</v>
      </c>
      <c r="C6" t="s">
        <v>173</v>
      </c>
      <c r="D6" t="s">
        <v>175</v>
      </c>
      <c r="E6" t="s">
        <v>167</v>
      </c>
      <c r="F6" t="s">
        <v>183</v>
      </c>
      <c r="G6" t="s">
        <v>184</v>
      </c>
      <c r="H6" t="s">
        <v>185</v>
      </c>
      <c r="I6" t="s">
        <v>172</v>
      </c>
      <c r="J6" t="s">
        <v>186</v>
      </c>
      <c r="K6" t="s">
        <v>187</v>
      </c>
      <c r="L6" t="s">
        <v>188</v>
      </c>
      <c r="M6" t="s">
        <v>186</v>
      </c>
      <c r="N6" t="s">
        <v>149</v>
      </c>
      <c r="O6" t="s">
        <v>189</v>
      </c>
      <c r="P6" t="s">
        <v>190</v>
      </c>
      <c r="Q6" t="s">
        <v>191</v>
      </c>
      <c r="R6" t="s">
        <v>192</v>
      </c>
    </row>
    <row r="7" spans="1:18" x14ac:dyDescent="0.35">
      <c r="A7" s="1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209</v>
      </c>
      <c r="R7" t="s">
        <v>210</v>
      </c>
    </row>
    <row r="8" spans="1:18" x14ac:dyDescent="0.35">
      <c r="A8" s="1" t="s">
        <v>211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222</v>
      </c>
      <c r="M8" t="s">
        <v>219</v>
      </c>
      <c r="N8" t="s">
        <v>223</v>
      </c>
      <c r="O8" t="s">
        <v>224</v>
      </c>
      <c r="P8" t="s">
        <v>225</v>
      </c>
      <c r="Q8" t="s">
        <v>225</v>
      </c>
      <c r="R8" t="s">
        <v>226</v>
      </c>
    </row>
    <row r="9" spans="1:18" x14ac:dyDescent="0.35">
      <c r="A9" s="1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</row>
    <row r="10" spans="1:18" x14ac:dyDescent="0.35">
      <c r="A10" s="1" t="s">
        <v>245</v>
      </c>
      <c r="B10" t="s">
        <v>246</v>
      </c>
      <c r="C10" t="s">
        <v>247</v>
      </c>
      <c r="D10" t="s">
        <v>248</v>
      </c>
      <c r="E10" t="s">
        <v>249</v>
      </c>
      <c r="F10" t="s">
        <v>250</v>
      </c>
      <c r="G10" t="s">
        <v>250</v>
      </c>
      <c r="H10" t="s">
        <v>251</v>
      </c>
      <c r="I10" t="s">
        <v>252</v>
      </c>
      <c r="J10" t="s">
        <v>253</v>
      </c>
      <c r="K10" t="s">
        <v>254</v>
      </c>
      <c r="L10" t="s">
        <v>251</v>
      </c>
      <c r="M10" t="s">
        <v>255</v>
      </c>
      <c r="N10" t="s">
        <v>251</v>
      </c>
      <c r="O10" t="s">
        <v>254</v>
      </c>
      <c r="P10" t="s">
        <v>248</v>
      </c>
      <c r="Q10" t="s">
        <v>256</v>
      </c>
      <c r="R10" t="s">
        <v>252</v>
      </c>
    </row>
    <row r="11" spans="1:18" x14ac:dyDescent="0.35">
      <c r="A11" s="1" t="s">
        <v>257</v>
      </c>
      <c r="B11" t="s">
        <v>166</v>
      </c>
      <c r="C11" t="s">
        <v>166</v>
      </c>
      <c r="D11" t="s">
        <v>258</v>
      </c>
      <c r="E11" t="s">
        <v>259</v>
      </c>
      <c r="F11" t="s">
        <v>260</v>
      </c>
      <c r="G11" t="s">
        <v>258</v>
      </c>
      <c r="H11" t="s">
        <v>261</v>
      </c>
      <c r="I11" t="s">
        <v>262</v>
      </c>
      <c r="J11" t="s">
        <v>263</v>
      </c>
      <c r="K11" t="s">
        <v>263</v>
      </c>
      <c r="L11" t="s">
        <v>259</v>
      </c>
      <c r="M11" t="s">
        <v>260</v>
      </c>
      <c r="N11" t="s">
        <v>263</v>
      </c>
      <c r="O11" t="s">
        <v>264</v>
      </c>
      <c r="P11" t="s">
        <v>263</v>
      </c>
      <c r="Q11" t="s">
        <v>265</v>
      </c>
      <c r="R11" t="s">
        <v>260</v>
      </c>
    </row>
    <row r="12" spans="1:18" x14ac:dyDescent="0.35">
      <c r="A12" s="1" t="s">
        <v>266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</row>
    <row r="13" spans="1:18" x14ac:dyDescent="0.35">
      <c r="A13" s="1" t="s">
        <v>284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  <c r="L13" t="s">
        <v>291</v>
      </c>
      <c r="M13" t="s">
        <v>295</v>
      </c>
      <c r="N13" t="s">
        <v>296</v>
      </c>
      <c r="O13" t="s">
        <v>297</v>
      </c>
      <c r="P13" t="s">
        <v>290</v>
      </c>
      <c r="Q13" t="s">
        <v>298</v>
      </c>
      <c r="R13" t="s">
        <v>299</v>
      </c>
    </row>
    <row r="14" spans="1:18" x14ac:dyDescent="0.35">
      <c r="A14" s="1" t="s">
        <v>300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</row>
    <row r="15" spans="1:18" x14ac:dyDescent="0.35">
      <c r="A15" s="1" t="s">
        <v>318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  <c r="P15" t="s">
        <v>333</v>
      </c>
      <c r="Q15" t="s">
        <v>334</v>
      </c>
      <c r="R15" t="s">
        <v>335</v>
      </c>
    </row>
    <row r="16" spans="1:18" x14ac:dyDescent="0.35">
      <c r="A16" s="1" t="s">
        <v>336</v>
      </c>
      <c r="B16" t="s">
        <v>337</v>
      </c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260</v>
      </c>
      <c r="J16" t="s">
        <v>344</v>
      </c>
      <c r="K16" t="s">
        <v>345</v>
      </c>
      <c r="L16" t="s">
        <v>346</v>
      </c>
      <c r="M16" t="s">
        <v>347</v>
      </c>
      <c r="N16" t="s">
        <v>340</v>
      </c>
      <c r="O16" t="s">
        <v>348</v>
      </c>
      <c r="P16" t="s">
        <v>349</v>
      </c>
      <c r="Q16" t="s">
        <v>350</v>
      </c>
      <c r="R16" t="s">
        <v>351</v>
      </c>
    </row>
    <row r="17" spans="1:18" x14ac:dyDescent="0.35">
      <c r="A17" s="1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285</v>
      </c>
      <c r="I17" t="s">
        <v>359</v>
      </c>
      <c r="J17" t="s">
        <v>360</v>
      </c>
      <c r="K17" t="s">
        <v>361</v>
      </c>
      <c r="L17" t="s">
        <v>286</v>
      </c>
      <c r="M17" t="s">
        <v>297</v>
      </c>
      <c r="N17" t="s">
        <v>297</v>
      </c>
      <c r="O17" t="s">
        <v>362</v>
      </c>
      <c r="P17" t="s">
        <v>363</v>
      </c>
      <c r="Q17" t="s">
        <v>364</v>
      </c>
      <c r="R17" t="s">
        <v>365</v>
      </c>
    </row>
    <row r="18" spans="1:18" x14ac:dyDescent="0.35">
      <c r="A18" s="1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375</v>
      </c>
      <c r="K18" t="s">
        <v>376</v>
      </c>
      <c r="L18" t="s">
        <v>377</v>
      </c>
      <c r="M18" t="s">
        <v>378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</row>
    <row r="19" spans="1:18" x14ac:dyDescent="0.35">
      <c r="A19" s="1" t="s">
        <v>384</v>
      </c>
      <c r="B19" t="s">
        <v>314</v>
      </c>
      <c r="C19" t="s">
        <v>385</v>
      </c>
      <c r="D19" t="s">
        <v>386</v>
      </c>
      <c r="E19" t="s">
        <v>387</v>
      </c>
      <c r="F19" t="s">
        <v>388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</row>
    <row r="20" spans="1:18" x14ac:dyDescent="0.35">
      <c r="A20" s="1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410</v>
      </c>
      <c r="L20" t="s">
        <v>411</v>
      </c>
      <c r="M20" t="s">
        <v>412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</row>
    <row r="21" spans="1:18" x14ac:dyDescent="0.35">
      <c r="A21" s="1" t="s">
        <v>418</v>
      </c>
      <c r="B21" t="s">
        <v>419</v>
      </c>
      <c r="C21" t="s">
        <v>294</v>
      </c>
      <c r="D21" t="s">
        <v>342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346</v>
      </c>
      <c r="K21" t="s">
        <v>425</v>
      </c>
      <c r="L21" t="s">
        <v>426</v>
      </c>
      <c r="M21" t="s">
        <v>427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</row>
    <row r="22" spans="1:18" x14ac:dyDescent="0.35">
      <c r="A22" s="1" t="s">
        <v>433</v>
      </c>
      <c r="B22" t="s">
        <v>423</v>
      </c>
      <c r="C22" t="s">
        <v>434</v>
      </c>
      <c r="D22" t="s">
        <v>435</v>
      </c>
      <c r="E22" t="s">
        <v>436</v>
      </c>
      <c r="F22" t="s">
        <v>437</v>
      </c>
      <c r="G22" t="s">
        <v>438</v>
      </c>
      <c r="H22" t="s">
        <v>439</v>
      </c>
      <c r="I22" t="s">
        <v>440</v>
      </c>
      <c r="J22" t="s">
        <v>441</v>
      </c>
      <c r="K22" t="s">
        <v>442</v>
      </c>
      <c r="L22" t="s">
        <v>443</v>
      </c>
      <c r="M22" t="s">
        <v>444</v>
      </c>
      <c r="N22" t="s">
        <v>445</v>
      </c>
      <c r="O22" t="s">
        <v>446</v>
      </c>
      <c r="P22" t="s">
        <v>350</v>
      </c>
      <c r="Q22" t="s">
        <v>447</v>
      </c>
      <c r="R22" t="s">
        <v>292</v>
      </c>
    </row>
    <row r="23" spans="1:18" x14ac:dyDescent="0.35">
      <c r="A23" s="1" t="s">
        <v>448</v>
      </c>
      <c r="B23" t="s">
        <v>290</v>
      </c>
      <c r="C23" t="s">
        <v>449</v>
      </c>
      <c r="D23" t="s">
        <v>450</v>
      </c>
      <c r="E23" t="s">
        <v>451</v>
      </c>
      <c r="F23" t="s">
        <v>452</v>
      </c>
      <c r="G23" t="s">
        <v>453</v>
      </c>
      <c r="H23" t="s">
        <v>337</v>
      </c>
      <c r="I23" t="s">
        <v>454</v>
      </c>
      <c r="J23" t="s">
        <v>455</v>
      </c>
      <c r="K23" t="s">
        <v>456</v>
      </c>
      <c r="L23" t="s">
        <v>457</v>
      </c>
      <c r="M23" t="s">
        <v>292</v>
      </c>
      <c r="N23" t="s">
        <v>447</v>
      </c>
      <c r="O23" t="s">
        <v>360</v>
      </c>
      <c r="P23" t="s">
        <v>458</v>
      </c>
      <c r="Q23" t="s">
        <v>459</v>
      </c>
      <c r="R23" t="s">
        <v>460</v>
      </c>
    </row>
    <row r="24" spans="1:18" x14ac:dyDescent="0.35">
      <c r="A24" s="1" t="s">
        <v>461</v>
      </c>
      <c r="B24" t="s">
        <v>462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</row>
    <row r="25" spans="1:18" x14ac:dyDescent="0.35">
      <c r="A25" s="1" t="s">
        <v>478</v>
      </c>
      <c r="B25" t="s">
        <v>479</v>
      </c>
      <c r="C25" t="s">
        <v>480</v>
      </c>
      <c r="D25" t="s">
        <v>481</v>
      </c>
      <c r="E25" t="s">
        <v>166</v>
      </c>
      <c r="F25" t="s">
        <v>348</v>
      </c>
      <c r="G25" t="s">
        <v>482</v>
      </c>
      <c r="H25" t="s">
        <v>483</v>
      </c>
      <c r="I25" t="s">
        <v>484</v>
      </c>
      <c r="J25" t="s">
        <v>485</v>
      </c>
      <c r="K25" t="s">
        <v>486</v>
      </c>
      <c r="L25" t="s">
        <v>487</v>
      </c>
      <c r="M25" t="s">
        <v>488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</row>
    <row r="26" spans="1:18" x14ac:dyDescent="0.35">
      <c r="A26" s="1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500</v>
      </c>
      <c r="H26" t="s">
        <v>501</v>
      </c>
      <c r="I26" t="s">
        <v>502</v>
      </c>
      <c r="J26" t="s">
        <v>503</v>
      </c>
      <c r="K26" t="s">
        <v>504</v>
      </c>
      <c r="L26" t="s">
        <v>505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.5" x14ac:dyDescent="0.35"/>
  <cols>
    <col min="1" max="1" width="18.08984375" customWidth="1"/>
  </cols>
  <sheetData>
    <row r="1" spans="1:28" x14ac:dyDescent="0.35">
      <c r="A1" s="1" t="s">
        <v>96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35">
      <c r="A2" s="1" t="s">
        <v>30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  <c r="G2" t="s">
        <v>528</v>
      </c>
      <c r="H2" t="s">
        <v>529</v>
      </c>
      <c r="I2" t="s">
        <v>530</v>
      </c>
      <c r="J2" t="s">
        <v>531</v>
      </c>
      <c r="K2" t="s">
        <v>532</v>
      </c>
      <c r="L2" t="s">
        <v>533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</row>
    <row r="3" spans="1:28" x14ac:dyDescent="0.35">
      <c r="A3" s="1" t="s">
        <v>534</v>
      </c>
      <c r="B3" t="s">
        <v>535</v>
      </c>
      <c r="C3" t="s">
        <v>536</v>
      </c>
      <c r="D3" t="s">
        <v>537</v>
      </c>
      <c r="E3" t="s">
        <v>538</v>
      </c>
      <c r="F3" t="s">
        <v>539</v>
      </c>
      <c r="G3" t="s">
        <v>540</v>
      </c>
      <c r="H3" t="s">
        <v>541</v>
      </c>
      <c r="I3" t="s">
        <v>542</v>
      </c>
      <c r="J3" t="s">
        <v>543</v>
      </c>
      <c r="K3" t="s">
        <v>544</v>
      </c>
      <c r="L3" t="s">
        <v>545</v>
      </c>
      <c r="M3" t="s">
        <v>546</v>
      </c>
      <c r="N3" t="s">
        <v>547</v>
      </c>
      <c r="O3" t="s">
        <v>548</v>
      </c>
      <c r="P3" t="s">
        <v>549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556</v>
      </c>
      <c r="X3" t="s">
        <v>557</v>
      </c>
      <c r="Y3" t="s">
        <v>558</v>
      </c>
      <c r="Z3" t="s">
        <v>559</v>
      </c>
      <c r="AA3" t="s">
        <v>560</v>
      </c>
      <c r="AB3" t="s">
        <v>561</v>
      </c>
    </row>
    <row r="4" spans="1:28" x14ac:dyDescent="0.35">
      <c r="A4" s="1" t="s">
        <v>32</v>
      </c>
      <c r="B4" t="s">
        <v>562</v>
      </c>
      <c r="C4" t="s">
        <v>563</v>
      </c>
      <c r="D4" t="s">
        <v>564</v>
      </c>
      <c r="E4" t="s">
        <v>565</v>
      </c>
      <c r="F4" t="s">
        <v>566</v>
      </c>
      <c r="G4" t="s">
        <v>567</v>
      </c>
      <c r="H4" t="s">
        <v>568</v>
      </c>
      <c r="I4" t="s">
        <v>569</v>
      </c>
      <c r="J4" t="s">
        <v>570</v>
      </c>
      <c r="K4" t="s">
        <v>571</v>
      </c>
      <c r="L4" t="s">
        <v>572</v>
      </c>
      <c r="M4" t="s">
        <v>573</v>
      </c>
      <c r="N4" t="s">
        <v>574</v>
      </c>
      <c r="O4" t="s">
        <v>575</v>
      </c>
      <c r="P4" t="s">
        <v>576</v>
      </c>
      <c r="Q4" t="s">
        <v>577</v>
      </c>
      <c r="R4" t="s">
        <v>578</v>
      </c>
      <c r="S4" t="s">
        <v>579</v>
      </c>
      <c r="T4" t="s">
        <v>533</v>
      </c>
      <c r="U4" t="s">
        <v>580</v>
      </c>
      <c r="V4" t="s">
        <v>581</v>
      </c>
      <c r="W4" t="s">
        <v>582</v>
      </c>
      <c r="X4" t="s">
        <v>583</v>
      </c>
      <c r="Y4" t="s">
        <v>584</v>
      </c>
      <c r="Z4" t="s">
        <v>585</v>
      </c>
      <c r="AA4" t="s">
        <v>586</v>
      </c>
      <c r="AB4" t="s">
        <v>587</v>
      </c>
    </row>
    <row r="5" spans="1:28" x14ac:dyDescent="0.35">
      <c r="A5" s="1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  <c r="V5" t="s">
        <v>609</v>
      </c>
      <c r="W5" t="s">
        <v>610</v>
      </c>
      <c r="X5" t="s">
        <v>611</v>
      </c>
      <c r="Y5" t="s">
        <v>612</v>
      </c>
      <c r="Z5" t="s">
        <v>613</v>
      </c>
      <c r="AA5" t="s">
        <v>614</v>
      </c>
      <c r="AB5" t="s">
        <v>615</v>
      </c>
    </row>
    <row r="6" spans="1:28" x14ac:dyDescent="0.35">
      <c r="A6" s="1" t="s">
        <v>33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  <c r="N6" t="s">
        <v>628</v>
      </c>
      <c r="O6" t="s">
        <v>629</v>
      </c>
      <c r="P6" t="s">
        <v>630</v>
      </c>
      <c r="Q6" t="s">
        <v>631</v>
      </c>
      <c r="R6" t="s">
        <v>632</v>
      </c>
      <c r="S6" t="s">
        <v>633</v>
      </c>
      <c r="T6" t="s">
        <v>634</v>
      </c>
      <c r="U6" t="s">
        <v>635</v>
      </c>
      <c r="V6" t="s">
        <v>636</v>
      </c>
      <c r="W6" t="s">
        <v>637</v>
      </c>
      <c r="X6" t="s">
        <v>638</v>
      </c>
      <c r="Y6" t="s">
        <v>639</v>
      </c>
      <c r="Z6" t="s">
        <v>640</v>
      </c>
      <c r="AA6" t="s">
        <v>641</v>
      </c>
      <c r="AB6" t="s">
        <v>642</v>
      </c>
    </row>
    <row r="7" spans="1:28" x14ac:dyDescent="0.35">
      <c r="A7" s="1" t="s">
        <v>643</v>
      </c>
      <c r="B7" t="s">
        <v>166</v>
      </c>
      <c r="C7" t="s">
        <v>166</v>
      </c>
      <c r="D7" t="s">
        <v>644</v>
      </c>
      <c r="E7" t="s">
        <v>645</v>
      </c>
      <c r="F7" t="s">
        <v>646</v>
      </c>
      <c r="G7" t="s">
        <v>647</v>
      </c>
      <c r="H7" t="s">
        <v>648</v>
      </c>
      <c r="I7" t="s">
        <v>649</v>
      </c>
      <c r="J7" t="s">
        <v>650</v>
      </c>
      <c r="K7" t="s">
        <v>651</v>
      </c>
      <c r="L7" t="s">
        <v>652</v>
      </c>
      <c r="M7" t="s">
        <v>653</v>
      </c>
      <c r="N7" t="s">
        <v>654</v>
      </c>
      <c r="O7" t="s">
        <v>655</v>
      </c>
      <c r="P7" t="s">
        <v>656</v>
      </c>
      <c r="Q7" t="s">
        <v>657</v>
      </c>
      <c r="R7" t="s">
        <v>658</v>
      </c>
      <c r="S7" t="s">
        <v>524</v>
      </c>
      <c r="T7" t="s">
        <v>659</v>
      </c>
      <c r="U7" t="s">
        <v>660</v>
      </c>
      <c r="V7" t="s">
        <v>661</v>
      </c>
      <c r="W7" t="s">
        <v>662</v>
      </c>
      <c r="X7" t="s">
        <v>663</v>
      </c>
      <c r="Y7" t="s">
        <v>664</v>
      </c>
      <c r="Z7" t="s">
        <v>665</v>
      </c>
      <c r="AA7" t="s">
        <v>666</v>
      </c>
      <c r="AB7" t="s">
        <v>667</v>
      </c>
    </row>
    <row r="8" spans="1:28" x14ac:dyDescent="0.35">
      <c r="A8" s="1" t="s">
        <v>668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319</v>
      </c>
    </row>
    <row r="9" spans="1:28" x14ac:dyDescent="0.35">
      <c r="A9" s="1" t="s">
        <v>669</v>
      </c>
      <c r="B9" t="s">
        <v>166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</row>
    <row r="10" spans="1:28" x14ac:dyDescent="0.35">
      <c r="A10" s="1" t="s">
        <v>670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</row>
    <row r="11" spans="1:28" x14ac:dyDescent="0.35">
      <c r="A11" s="1" t="s">
        <v>671</v>
      </c>
      <c r="B11" t="s">
        <v>616</v>
      </c>
      <c r="C11" t="s">
        <v>617</v>
      </c>
      <c r="D11" t="s">
        <v>672</v>
      </c>
      <c r="E11" t="s">
        <v>673</v>
      </c>
      <c r="F11" t="s">
        <v>674</v>
      </c>
      <c r="G11" t="s">
        <v>675</v>
      </c>
      <c r="H11" t="s">
        <v>676</v>
      </c>
      <c r="I11" t="s">
        <v>677</v>
      </c>
      <c r="J11" t="s">
        <v>678</v>
      </c>
      <c r="K11" t="s">
        <v>679</v>
      </c>
      <c r="L11" t="s">
        <v>680</v>
      </c>
      <c r="M11" t="s">
        <v>681</v>
      </c>
      <c r="N11" t="s">
        <v>648</v>
      </c>
      <c r="O11" t="s">
        <v>682</v>
      </c>
      <c r="P11" t="s">
        <v>683</v>
      </c>
      <c r="Q11" t="s">
        <v>684</v>
      </c>
      <c r="R11" t="s">
        <v>685</v>
      </c>
      <c r="S11" t="s">
        <v>686</v>
      </c>
      <c r="T11" t="s">
        <v>687</v>
      </c>
      <c r="U11" t="s">
        <v>688</v>
      </c>
      <c r="V11" t="s">
        <v>689</v>
      </c>
      <c r="W11" t="s">
        <v>690</v>
      </c>
      <c r="X11" t="s">
        <v>691</v>
      </c>
      <c r="Y11" t="s">
        <v>692</v>
      </c>
      <c r="Z11" t="s">
        <v>693</v>
      </c>
      <c r="AA11" t="s">
        <v>694</v>
      </c>
      <c r="AB11" t="s">
        <v>166</v>
      </c>
    </row>
    <row r="12" spans="1:28" x14ac:dyDescent="0.35">
      <c r="A12" s="1" t="s">
        <v>695</v>
      </c>
      <c r="B12" t="s">
        <v>696</v>
      </c>
      <c r="C12" t="s">
        <v>697</v>
      </c>
      <c r="D12" t="s">
        <v>698</v>
      </c>
      <c r="E12" t="s">
        <v>699</v>
      </c>
      <c r="F12" t="s">
        <v>700</v>
      </c>
      <c r="G12" t="s">
        <v>701</v>
      </c>
      <c r="H12" t="s">
        <v>702</v>
      </c>
      <c r="I12" t="s">
        <v>703</v>
      </c>
      <c r="J12" t="s">
        <v>704</v>
      </c>
      <c r="K12" t="s">
        <v>705</v>
      </c>
      <c r="L12" t="s">
        <v>706</v>
      </c>
      <c r="M12" t="s">
        <v>394</v>
      </c>
      <c r="N12" t="s">
        <v>707</v>
      </c>
      <c r="O12" t="s">
        <v>708</v>
      </c>
      <c r="P12" t="s">
        <v>709</v>
      </c>
      <c r="Q12" t="s">
        <v>710</v>
      </c>
      <c r="R12" t="s">
        <v>711</v>
      </c>
      <c r="S12" t="s">
        <v>712</v>
      </c>
      <c r="T12" t="s">
        <v>713</v>
      </c>
      <c r="U12" t="s">
        <v>714</v>
      </c>
      <c r="V12" t="s">
        <v>715</v>
      </c>
      <c r="W12" t="s">
        <v>716</v>
      </c>
      <c r="X12" t="s">
        <v>717</v>
      </c>
      <c r="Y12" t="s">
        <v>718</v>
      </c>
      <c r="Z12" t="s">
        <v>719</v>
      </c>
      <c r="AA12" t="s">
        <v>720</v>
      </c>
      <c r="AB12" t="s">
        <v>721</v>
      </c>
    </row>
    <row r="13" spans="1:28" x14ac:dyDescent="0.35">
      <c r="A13" s="1" t="s">
        <v>722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723</v>
      </c>
      <c r="Q13" t="s">
        <v>724</v>
      </c>
      <c r="R13" t="s">
        <v>725</v>
      </c>
      <c r="S13" t="s">
        <v>726</v>
      </c>
      <c r="T13" t="s">
        <v>727</v>
      </c>
      <c r="U13" t="s">
        <v>728</v>
      </c>
      <c r="V13" t="s">
        <v>166</v>
      </c>
      <c r="W13" t="s">
        <v>166</v>
      </c>
      <c r="X13" t="s">
        <v>166</v>
      </c>
      <c r="Y13" t="s">
        <v>729</v>
      </c>
      <c r="Z13" t="s">
        <v>727</v>
      </c>
      <c r="AA13" t="s">
        <v>730</v>
      </c>
      <c r="AB13" t="s">
        <v>166</v>
      </c>
    </row>
    <row r="14" spans="1:28" x14ac:dyDescent="0.35">
      <c r="A14" s="1" t="s">
        <v>731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732</v>
      </c>
      <c r="Q14" t="s">
        <v>733</v>
      </c>
      <c r="R14" t="s">
        <v>734</v>
      </c>
      <c r="S14" t="s">
        <v>735</v>
      </c>
      <c r="T14" t="s">
        <v>736</v>
      </c>
      <c r="U14" t="s">
        <v>737</v>
      </c>
      <c r="V14" t="s">
        <v>166</v>
      </c>
      <c r="W14" t="s">
        <v>166</v>
      </c>
      <c r="X14" t="s">
        <v>166</v>
      </c>
      <c r="Y14" t="s">
        <v>738</v>
      </c>
      <c r="Z14" t="s">
        <v>739</v>
      </c>
      <c r="AA14" t="s">
        <v>725</v>
      </c>
      <c r="AB14" t="s">
        <v>166</v>
      </c>
    </row>
    <row r="15" spans="1:28" x14ac:dyDescent="0.35">
      <c r="A15" s="1" t="s">
        <v>740</v>
      </c>
      <c r="B15" t="s">
        <v>741</v>
      </c>
      <c r="C15" t="s">
        <v>742</v>
      </c>
      <c r="D15" t="s">
        <v>743</v>
      </c>
      <c r="E15" t="s">
        <v>744</v>
      </c>
      <c r="F15" t="s">
        <v>745</v>
      </c>
      <c r="G15" t="s">
        <v>746</v>
      </c>
      <c r="H15" t="s">
        <v>747</v>
      </c>
      <c r="I15" t="s">
        <v>748</v>
      </c>
      <c r="J15" t="s">
        <v>749</v>
      </c>
      <c r="K15" t="s">
        <v>750</v>
      </c>
      <c r="L15" t="s">
        <v>751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311</v>
      </c>
      <c r="X15" t="s">
        <v>312</v>
      </c>
      <c r="Y15" t="s">
        <v>313</v>
      </c>
      <c r="Z15" t="s">
        <v>314</v>
      </c>
      <c r="AA15" t="s">
        <v>315</v>
      </c>
      <c r="AB15" t="s">
        <v>316</v>
      </c>
    </row>
    <row r="16" spans="1:28" x14ac:dyDescent="0.35">
      <c r="A16" s="1" t="s">
        <v>752</v>
      </c>
      <c r="B16" t="s">
        <v>753</v>
      </c>
      <c r="C16" t="s">
        <v>754</v>
      </c>
      <c r="D16" t="s">
        <v>755</v>
      </c>
      <c r="E16" t="s">
        <v>756</v>
      </c>
      <c r="F16" t="s">
        <v>757</v>
      </c>
      <c r="G16" t="s">
        <v>758</v>
      </c>
      <c r="H16" t="s">
        <v>759</v>
      </c>
      <c r="I16" t="s">
        <v>760</v>
      </c>
      <c r="J16" t="s">
        <v>761</v>
      </c>
      <c r="K16" t="s">
        <v>622</v>
      </c>
      <c r="L16" t="s">
        <v>762</v>
      </c>
      <c r="M16" t="s">
        <v>763</v>
      </c>
      <c r="N16" t="s">
        <v>764</v>
      </c>
      <c r="O16" t="s">
        <v>765</v>
      </c>
      <c r="P16" t="s">
        <v>766</v>
      </c>
      <c r="Q16" t="s">
        <v>638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</row>
    <row r="17" spans="1:28" x14ac:dyDescent="0.35">
      <c r="A17" s="1" t="s">
        <v>778</v>
      </c>
      <c r="B17" t="s">
        <v>779</v>
      </c>
      <c r="C17" t="s">
        <v>780</v>
      </c>
      <c r="D17" t="s">
        <v>781</v>
      </c>
      <c r="E17" t="s">
        <v>782</v>
      </c>
      <c r="F17" t="s">
        <v>783</v>
      </c>
      <c r="G17" t="s">
        <v>784</v>
      </c>
      <c r="H17" t="s">
        <v>785</v>
      </c>
      <c r="I17" t="s">
        <v>786</v>
      </c>
      <c r="J17" t="s">
        <v>787</v>
      </c>
      <c r="K17" t="s">
        <v>788</v>
      </c>
      <c r="L17" t="s">
        <v>789</v>
      </c>
      <c r="M17" t="s">
        <v>790</v>
      </c>
      <c r="N17" t="s">
        <v>791</v>
      </c>
      <c r="O17" t="s">
        <v>792</v>
      </c>
      <c r="P17" t="s">
        <v>793</v>
      </c>
      <c r="Q17" t="s">
        <v>794</v>
      </c>
      <c r="R17" t="s">
        <v>795</v>
      </c>
      <c r="S17" t="s">
        <v>796</v>
      </c>
      <c r="T17" t="s">
        <v>797</v>
      </c>
      <c r="U17" t="s">
        <v>798</v>
      </c>
      <c r="V17" t="s">
        <v>799</v>
      </c>
      <c r="W17" t="s">
        <v>800</v>
      </c>
      <c r="X17" t="s">
        <v>801</v>
      </c>
      <c r="Y17" t="s">
        <v>802</v>
      </c>
      <c r="Z17" t="s">
        <v>803</v>
      </c>
      <c r="AA17" t="s">
        <v>804</v>
      </c>
      <c r="AB17" t="s">
        <v>805</v>
      </c>
    </row>
    <row r="18" spans="1:28" x14ac:dyDescent="0.35">
      <c r="A18" s="1" t="s">
        <v>38</v>
      </c>
      <c r="B18" t="s">
        <v>806</v>
      </c>
      <c r="C18" t="s">
        <v>807</v>
      </c>
      <c r="D18" t="s">
        <v>683</v>
      </c>
      <c r="E18" t="s">
        <v>808</v>
      </c>
      <c r="F18" t="s">
        <v>644</v>
      </c>
      <c r="G18" t="s">
        <v>809</v>
      </c>
      <c r="H18" t="s">
        <v>810</v>
      </c>
      <c r="I18" t="s">
        <v>811</v>
      </c>
      <c r="J18" t="s">
        <v>812</v>
      </c>
      <c r="K18" t="s">
        <v>813</v>
      </c>
      <c r="L18" t="s">
        <v>814</v>
      </c>
      <c r="M18" t="s">
        <v>815</v>
      </c>
      <c r="N18" t="s">
        <v>527</v>
      </c>
      <c r="O18" t="s">
        <v>816</v>
      </c>
      <c r="P18" t="s">
        <v>817</v>
      </c>
      <c r="Q18" t="s">
        <v>818</v>
      </c>
      <c r="R18" t="s">
        <v>819</v>
      </c>
      <c r="S18" t="s">
        <v>820</v>
      </c>
      <c r="T18" t="s">
        <v>764</v>
      </c>
      <c r="U18" t="s">
        <v>821</v>
      </c>
      <c r="V18" t="s">
        <v>822</v>
      </c>
      <c r="W18" t="s">
        <v>823</v>
      </c>
      <c r="X18" t="s">
        <v>824</v>
      </c>
      <c r="Y18" t="s">
        <v>825</v>
      </c>
      <c r="Z18" t="s">
        <v>826</v>
      </c>
      <c r="AA18" t="s">
        <v>827</v>
      </c>
      <c r="AB18" t="s">
        <v>828</v>
      </c>
    </row>
    <row r="19" spans="1:28" x14ac:dyDescent="0.35">
      <c r="A19" s="1" t="s">
        <v>829</v>
      </c>
      <c r="B19" t="s">
        <v>830</v>
      </c>
      <c r="C19" t="s">
        <v>831</v>
      </c>
      <c r="D19" t="s">
        <v>832</v>
      </c>
      <c r="E19" t="s">
        <v>833</v>
      </c>
      <c r="F19" t="s">
        <v>834</v>
      </c>
      <c r="G19" t="s">
        <v>830</v>
      </c>
      <c r="H19" t="s">
        <v>835</v>
      </c>
      <c r="I19" t="s">
        <v>836</v>
      </c>
      <c r="J19" t="s">
        <v>837</v>
      </c>
      <c r="K19" t="s">
        <v>838</v>
      </c>
      <c r="L19" t="s">
        <v>839</v>
      </c>
      <c r="M19" t="s">
        <v>840</v>
      </c>
      <c r="N19" t="s">
        <v>841</v>
      </c>
      <c r="O19" t="s">
        <v>842</v>
      </c>
      <c r="P19" t="s">
        <v>843</v>
      </c>
      <c r="Q19" t="s">
        <v>844</v>
      </c>
      <c r="R19" t="s">
        <v>845</v>
      </c>
      <c r="S19" t="s">
        <v>846</v>
      </c>
      <c r="T19" t="s">
        <v>847</v>
      </c>
      <c r="U19" t="s">
        <v>848</v>
      </c>
      <c r="V19" t="s">
        <v>849</v>
      </c>
      <c r="W19" t="s">
        <v>850</v>
      </c>
      <c r="X19" t="s">
        <v>851</v>
      </c>
      <c r="Y19" t="s">
        <v>852</v>
      </c>
      <c r="Z19" t="s">
        <v>853</v>
      </c>
      <c r="AA19" t="s">
        <v>854</v>
      </c>
      <c r="AB19" t="s">
        <v>855</v>
      </c>
    </row>
    <row r="20" spans="1:28" x14ac:dyDescent="0.35">
      <c r="A20" s="1" t="s">
        <v>856</v>
      </c>
      <c r="B20" t="s">
        <v>857</v>
      </c>
      <c r="C20" t="s">
        <v>858</v>
      </c>
      <c r="D20" t="s">
        <v>859</v>
      </c>
      <c r="E20" t="s">
        <v>860</v>
      </c>
      <c r="F20" t="s">
        <v>861</v>
      </c>
      <c r="G20" t="s">
        <v>862</v>
      </c>
      <c r="H20" t="s">
        <v>863</v>
      </c>
      <c r="I20" t="s">
        <v>864</v>
      </c>
      <c r="J20" t="s">
        <v>865</v>
      </c>
      <c r="K20" t="s">
        <v>866</v>
      </c>
      <c r="L20" t="s">
        <v>867</v>
      </c>
      <c r="M20" t="s">
        <v>868</v>
      </c>
      <c r="N20" t="s">
        <v>869</v>
      </c>
      <c r="O20" t="s">
        <v>870</v>
      </c>
      <c r="P20" t="s">
        <v>871</v>
      </c>
      <c r="Q20" t="s">
        <v>872</v>
      </c>
      <c r="R20" t="s">
        <v>730</v>
      </c>
      <c r="S20" t="s">
        <v>873</v>
      </c>
      <c r="T20" t="s">
        <v>874</v>
      </c>
      <c r="U20" t="s">
        <v>875</v>
      </c>
      <c r="V20" t="s">
        <v>876</v>
      </c>
      <c r="W20" t="s">
        <v>877</v>
      </c>
      <c r="X20" t="s">
        <v>878</v>
      </c>
      <c r="Y20" t="s">
        <v>879</v>
      </c>
      <c r="Z20" t="s">
        <v>880</v>
      </c>
      <c r="AA20" t="s">
        <v>881</v>
      </c>
      <c r="AB20" t="s">
        <v>882</v>
      </c>
    </row>
    <row r="21" spans="1:28" x14ac:dyDescent="0.35">
      <c r="A21" s="1" t="s">
        <v>40</v>
      </c>
      <c r="B21" t="s">
        <v>806</v>
      </c>
      <c r="C21" t="s">
        <v>883</v>
      </c>
      <c r="D21" t="s">
        <v>884</v>
      </c>
      <c r="E21" t="s">
        <v>885</v>
      </c>
      <c r="F21" t="s">
        <v>886</v>
      </c>
      <c r="G21" t="s">
        <v>887</v>
      </c>
      <c r="H21" t="s">
        <v>888</v>
      </c>
      <c r="I21" t="s">
        <v>889</v>
      </c>
      <c r="J21" t="s">
        <v>890</v>
      </c>
      <c r="K21" t="s">
        <v>891</v>
      </c>
      <c r="L21" t="s">
        <v>892</v>
      </c>
      <c r="M21" t="s">
        <v>893</v>
      </c>
      <c r="N21" t="s">
        <v>894</v>
      </c>
      <c r="O21" t="s">
        <v>895</v>
      </c>
      <c r="P21" t="s">
        <v>896</v>
      </c>
      <c r="Q21" t="s">
        <v>897</v>
      </c>
      <c r="R21" t="s">
        <v>898</v>
      </c>
      <c r="S21" t="s">
        <v>899</v>
      </c>
      <c r="T21" t="s">
        <v>900</v>
      </c>
      <c r="U21" t="s">
        <v>901</v>
      </c>
      <c r="V21" t="s">
        <v>902</v>
      </c>
      <c r="W21" t="s">
        <v>903</v>
      </c>
      <c r="X21" t="s">
        <v>904</v>
      </c>
      <c r="Y21" t="s">
        <v>905</v>
      </c>
      <c r="Z21" t="s">
        <v>906</v>
      </c>
      <c r="AA21" t="s">
        <v>907</v>
      </c>
      <c r="AB21" t="s">
        <v>908</v>
      </c>
    </row>
    <row r="22" spans="1:28" x14ac:dyDescent="0.35">
      <c r="A22" s="1" t="s">
        <v>909</v>
      </c>
      <c r="B22" t="s">
        <v>910</v>
      </c>
      <c r="C22" t="s">
        <v>911</v>
      </c>
      <c r="D22" t="s">
        <v>912</v>
      </c>
      <c r="E22" t="s">
        <v>913</v>
      </c>
      <c r="F22" t="s">
        <v>914</v>
      </c>
      <c r="G22" t="s">
        <v>915</v>
      </c>
      <c r="H22" t="s">
        <v>916</v>
      </c>
      <c r="I22" t="s">
        <v>917</v>
      </c>
      <c r="J22" t="s">
        <v>918</v>
      </c>
      <c r="K22" t="s">
        <v>919</v>
      </c>
      <c r="L22" t="s">
        <v>920</v>
      </c>
      <c r="M22" t="s">
        <v>921</v>
      </c>
      <c r="N22" t="s">
        <v>922</v>
      </c>
      <c r="O22" t="s">
        <v>923</v>
      </c>
      <c r="P22" t="s">
        <v>924</v>
      </c>
      <c r="Q22" t="s">
        <v>925</v>
      </c>
      <c r="R22" t="s">
        <v>926</v>
      </c>
      <c r="S22" t="s">
        <v>927</v>
      </c>
      <c r="T22" t="s">
        <v>928</v>
      </c>
      <c r="U22" t="s">
        <v>929</v>
      </c>
      <c r="V22" t="s">
        <v>930</v>
      </c>
      <c r="W22" t="s">
        <v>849</v>
      </c>
      <c r="X22" t="s">
        <v>931</v>
      </c>
      <c r="Y22" t="s">
        <v>932</v>
      </c>
      <c r="Z22" t="s">
        <v>933</v>
      </c>
      <c r="AA22" t="s">
        <v>934</v>
      </c>
      <c r="AB22" t="s">
        <v>935</v>
      </c>
    </row>
    <row r="23" spans="1:28" x14ac:dyDescent="0.35">
      <c r="A23" s="1" t="s">
        <v>936</v>
      </c>
      <c r="B23" t="s">
        <v>738</v>
      </c>
      <c r="C23" t="s">
        <v>937</v>
      </c>
      <c r="D23" t="s">
        <v>938</v>
      </c>
      <c r="E23" t="s">
        <v>861</v>
      </c>
      <c r="F23" t="s">
        <v>736</v>
      </c>
      <c r="G23" t="s">
        <v>753</v>
      </c>
      <c r="H23" t="s">
        <v>812</v>
      </c>
      <c r="I23" t="s">
        <v>939</v>
      </c>
      <c r="J23" t="s">
        <v>940</v>
      </c>
      <c r="K23" t="s">
        <v>941</v>
      </c>
      <c r="L23" t="s">
        <v>942</v>
      </c>
      <c r="M23" t="s">
        <v>563</v>
      </c>
      <c r="N23" t="s">
        <v>676</v>
      </c>
      <c r="O23" t="s">
        <v>876</v>
      </c>
      <c r="P23" t="s">
        <v>943</v>
      </c>
      <c r="Q23" t="s">
        <v>690</v>
      </c>
      <c r="R23" t="s">
        <v>944</v>
      </c>
      <c r="S23" t="s">
        <v>945</v>
      </c>
      <c r="T23" t="s">
        <v>946</v>
      </c>
      <c r="U23" t="s">
        <v>947</v>
      </c>
      <c r="V23" t="s">
        <v>646</v>
      </c>
      <c r="W23" t="s">
        <v>948</v>
      </c>
      <c r="X23" t="s">
        <v>949</v>
      </c>
      <c r="Y23" t="s">
        <v>226</v>
      </c>
      <c r="Z23" t="s">
        <v>950</v>
      </c>
      <c r="AA23" t="s">
        <v>951</v>
      </c>
      <c r="AB23" t="s">
        <v>952</v>
      </c>
    </row>
    <row r="24" spans="1:28" x14ac:dyDescent="0.35">
      <c r="A24" s="1" t="s">
        <v>43</v>
      </c>
      <c r="B24" t="s">
        <v>953</v>
      </c>
      <c r="C24" t="s">
        <v>954</v>
      </c>
      <c r="D24" t="s">
        <v>757</v>
      </c>
      <c r="E24" t="s">
        <v>955</v>
      </c>
      <c r="F24" t="s">
        <v>956</v>
      </c>
      <c r="G24" t="s">
        <v>957</v>
      </c>
      <c r="H24" t="s">
        <v>958</v>
      </c>
      <c r="I24" t="s">
        <v>959</v>
      </c>
      <c r="J24" t="s">
        <v>960</v>
      </c>
      <c r="K24" t="s">
        <v>961</v>
      </c>
      <c r="L24" t="s">
        <v>962</v>
      </c>
      <c r="M24" t="s">
        <v>319</v>
      </c>
      <c r="N24" t="s">
        <v>320</v>
      </c>
      <c r="O24" t="s">
        <v>321</v>
      </c>
      <c r="P24" t="s">
        <v>322</v>
      </c>
      <c r="Q24" t="s">
        <v>323</v>
      </c>
      <c r="R24" t="s">
        <v>324</v>
      </c>
      <c r="S24" t="s">
        <v>325</v>
      </c>
      <c r="T24" t="s">
        <v>326</v>
      </c>
      <c r="U24" t="s">
        <v>327</v>
      </c>
      <c r="V24" t="s">
        <v>328</v>
      </c>
      <c r="W24" t="s">
        <v>329</v>
      </c>
      <c r="X24" t="s">
        <v>330</v>
      </c>
      <c r="Y24" t="s">
        <v>331</v>
      </c>
      <c r="Z24" t="s">
        <v>332</v>
      </c>
      <c r="AA24" t="s">
        <v>333</v>
      </c>
      <c r="AB24" t="s">
        <v>334</v>
      </c>
    </row>
    <row r="25" spans="1:28" x14ac:dyDescent="0.35">
      <c r="A25" s="1" t="s">
        <v>963</v>
      </c>
      <c r="B25" t="s">
        <v>964</v>
      </c>
      <c r="C25" t="s">
        <v>965</v>
      </c>
      <c r="D25" t="s">
        <v>966</v>
      </c>
      <c r="E25" t="s">
        <v>967</v>
      </c>
      <c r="F25" t="s">
        <v>968</v>
      </c>
      <c r="G25" t="s">
        <v>969</v>
      </c>
      <c r="H25" t="s">
        <v>970</v>
      </c>
      <c r="I25" t="s">
        <v>971</v>
      </c>
      <c r="J25" t="s">
        <v>972</v>
      </c>
      <c r="K25" t="s">
        <v>973</v>
      </c>
      <c r="L25" t="s">
        <v>974</v>
      </c>
      <c r="M25" t="s">
        <v>975</v>
      </c>
      <c r="N25" t="s">
        <v>976</v>
      </c>
      <c r="O25" t="s">
        <v>977</v>
      </c>
      <c r="P25" t="s">
        <v>978</v>
      </c>
      <c r="Q25" t="s">
        <v>979</v>
      </c>
      <c r="R25" t="s">
        <v>980</v>
      </c>
      <c r="S25" t="s">
        <v>981</v>
      </c>
      <c r="T25" t="s">
        <v>982</v>
      </c>
      <c r="U25" t="s">
        <v>983</v>
      </c>
      <c r="V25" t="s">
        <v>984</v>
      </c>
      <c r="W25" t="s">
        <v>985</v>
      </c>
      <c r="X25" t="s">
        <v>986</v>
      </c>
      <c r="Y25" t="s">
        <v>987</v>
      </c>
      <c r="Z25" t="s">
        <v>988</v>
      </c>
      <c r="AA25" t="s">
        <v>989</v>
      </c>
      <c r="AB25" t="s">
        <v>990</v>
      </c>
    </row>
    <row r="26" spans="1:28" x14ac:dyDescent="0.35">
      <c r="A26" s="1" t="s">
        <v>991</v>
      </c>
      <c r="B26" t="s">
        <v>992</v>
      </c>
      <c r="C26" t="s">
        <v>993</v>
      </c>
      <c r="D26" t="s">
        <v>183</v>
      </c>
      <c r="E26" t="s">
        <v>994</v>
      </c>
      <c r="F26" t="s">
        <v>995</v>
      </c>
      <c r="G26" t="s">
        <v>996</v>
      </c>
      <c r="H26" t="s">
        <v>997</v>
      </c>
      <c r="I26" t="s">
        <v>998</v>
      </c>
      <c r="J26" t="s">
        <v>999</v>
      </c>
      <c r="K26" t="s">
        <v>1000</v>
      </c>
      <c r="L26" t="s">
        <v>175</v>
      </c>
      <c r="M26" t="s">
        <v>132</v>
      </c>
      <c r="N26" t="s">
        <v>1001</v>
      </c>
      <c r="O26" t="s">
        <v>134</v>
      </c>
      <c r="P26" t="s">
        <v>135</v>
      </c>
      <c r="Q26" t="s">
        <v>136</v>
      </c>
      <c r="R26" t="s">
        <v>1002</v>
      </c>
      <c r="S26" t="s">
        <v>1003</v>
      </c>
      <c r="T26" t="s">
        <v>1004</v>
      </c>
      <c r="U26" t="s">
        <v>1005</v>
      </c>
      <c r="V26" t="s">
        <v>141</v>
      </c>
      <c r="W26" t="s">
        <v>142</v>
      </c>
      <c r="X26" t="s">
        <v>1006</v>
      </c>
      <c r="Y26" t="s">
        <v>1007</v>
      </c>
      <c r="Z26" t="s">
        <v>1008</v>
      </c>
      <c r="AA26" t="s">
        <v>1009</v>
      </c>
      <c r="AB26" t="s">
        <v>146</v>
      </c>
    </row>
    <row r="27" spans="1:28" x14ac:dyDescent="0.35">
      <c r="A27" s="1" t="s">
        <v>1010</v>
      </c>
      <c r="B27" t="s">
        <v>992</v>
      </c>
      <c r="C27" t="s">
        <v>993</v>
      </c>
      <c r="D27" t="s">
        <v>183</v>
      </c>
      <c r="E27" t="s">
        <v>994</v>
      </c>
      <c r="F27" t="s">
        <v>995</v>
      </c>
      <c r="G27" t="s">
        <v>175</v>
      </c>
      <c r="H27" t="s">
        <v>997</v>
      </c>
      <c r="I27" t="s">
        <v>998</v>
      </c>
      <c r="J27" t="s">
        <v>999</v>
      </c>
      <c r="K27" t="s">
        <v>1000</v>
      </c>
      <c r="L27" t="s">
        <v>175</v>
      </c>
      <c r="M27" t="s">
        <v>1011</v>
      </c>
      <c r="N27" t="s">
        <v>1012</v>
      </c>
      <c r="O27" t="s">
        <v>1013</v>
      </c>
      <c r="P27" t="s">
        <v>135</v>
      </c>
      <c r="Q27" t="s">
        <v>1014</v>
      </c>
      <c r="R27" t="s">
        <v>1015</v>
      </c>
      <c r="S27" t="s">
        <v>1016</v>
      </c>
      <c r="T27" t="s">
        <v>1017</v>
      </c>
      <c r="U27" t="s">
        <v>1018</v>
      </c>
      <c r="V27" t="s">
        <v>1019</v>
      </c>
      <c r="W27" t="s">
        <v>1020</v>
      </c>
      <c r="X27" t="s">
        <v>1021</v>
      </c>
      <c r="Y27" t="s">
        <v>1022</v>
      </c>
      <c r="Z27" t="s">
        <v>118</v>
      </c>
      <c r="AA27" t="s">
        <v>1023</v>
      </c>
      <c r="AB27" t="s">
        <v>1024</v>
      </c>
    </row>
    <row r="28" spans="1:28" x14ac:dyDescent="0.35">
      <c r="A28" s="1" t="s">
        <v>1025</v>
      </c>
      <c r="B28" t="s">
        <v>1026</v>
      </c>
      <c r="C28" t="s">
        <v>649</v>
      </c>
      <c r="D28" t="s">
        <v>1027</v>
      </c>
      <c r="E28" t="s">
        <v>1028</v>
      </c>
      <c r="F28" t="s">
        <v>689</v>
      </c>
      <c r="G28" t="s">
        <v>1029</v>
      </c>
      <c r="H28" t="s">
        <v>961</v>
      </c>
      <c r="I28" t="s">
        <v>957</v>
      </c>
      <c r="J28" t="s">
        <v>1030</v>
      </c>
      <c r="K28" t="s">
        <v>1031</v>
      </c>
      <c r="L28" t="s">
        <v>1031</v>
      </c>
      <c r="M28" t="s">
        <v>212</v>
      </c>
      <c r="N28" t="s">
        <v>213</v>
      </c>
      <c r="O28" t="s">
        <v>214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  <c r="U28" t="s">
        <v>220</v>
      </c>
      <c r="V28" t="s">
        <v>221</v>
      </c>
      <c r="W28" t="s">
        <v>222</v>
      </c>
      <c r="X28" t="s">
        <v>219</v>
      </c>
      <c r="Y28" t="s">
        <v>223</v>
      </c>
      <c r="Z28" t="s">
        <v>224</v>
      </c>
      <c r="AA28" t="s">
        <v>225</v>
      </c>
      <c r="AB28" t="s">
        <v>225</v>
      </c>
    </row>
    <row r="29" spans="1:28" x14ac:dyDescent="0.35">
      <c r="A29" s="1" t="s">
        <v>1032</v>
      </c>
      <c r="B29" t="s">
        <v>1026</v>
      </c>
      <c r="C29" t="s">
        <v>649</v>
      </c>
      <c r="D29" t="s">
        <v>1027</v>
      </c>
      <c r="E29" t="s">
        <v>1028</v>
      </c>
      <c r="F29" t="s">
        <v>1033</v>
      </c>
      <c r="G29" t="s">
        <v>1034</v>
      </c>
      <c r="H29" t="s">
        <v>961</v>
      </c>
      <c r="I29" t="s">
        <v>957</v>
      </c>
      <c r="J29" t="s">
        <v>1030</v>
      </c>
      <c r="K29" t="s">
        <v>214</v>
      </c>
      <c r="L29" t="s">
        <v>1035</v>
      </c>
      <c r="M29" t="s">
        <v>1036</v>
      </c>
      <c r="N29" t="s">
        <v>1037</v>
      </c>
      <c r="O29" t="s">
        <v>1038</v>
      </c>
      <c r="P29" t="s">
        <v>215</v>
      </c>
      <c r="Q29" t="s">
        <v>1039</v>
      </c>
      <c r="R29" t="s">
        <v>1030</v>
      </c>
      <c r="S29" t="s">
        <v>1040</v>
      </c>
      <c r="T29" t="s">
        <v>1041</v>
      </c>
      <c r="U29" t="s">
        <v>1042</v>
      </c>
      <c r="V29" t="s">
        <v>1041</v>
      </c>
      <c r="W29" t="s">
        <v>1043</v>
      </c>
      <c r="X29" t="s">
        <v>1044</v>
      </c>
      <c r="Y29" t="s">
        <v>222</v>
      </c>
      <c r="Z29" t="s">
        <v>1045</v>
      </c>
      <c r="AA29" t="s">
        <v>1046</v>
      </c>
      <c r="AB29" t="s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0"/>
  <sheetViews>
    <sheetView workbookViewId="0"/>
  </sheetViews>
  <sheetFormatPr defaultRowHeight="14.5" x14ac:dyDescent="0.35"/>
  <sheetData>
    <row r="1" spans="1:28" x14ac:dyDescent="0.35">
      <c r="A1" s="1" t="s">
        <v>96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35">
      <c r="A2" s="1" t="s">
        <v>1047</v>
      </c>
      <c r="B2" t="s">
        <v>745</v>
      </c>
      <c r="C2" t="s">
        <v>1048</v>
      </c>
      <c r="D2" t="s">
        <v>736</v>
      </c>
      <c r="E2" t="s">
        <v>1049</v>
      </c>
      <c r="F2" t="s">
        <v>1050</v>
      </c>
      <c r="G2" t="s">
        <v>1051</v>
      </c>
      <c r="H2" t="s">
        <v>1052</v>
      </c>
      <c r="I2" t="s">
        <v>1053</v>
      </c>
      <c r="J2" t="s">
        <v>1054</v>
      </c>
      <c r="K2" t="s">
        <v>1055</v>
      </c>
      <c r="L2" t="s">
        <v>1056</v>
      </c>
      <c r="M2" t="s">
        <v>1057</v>
      </c>
      <c r="N2" t="s">
        <v>1058</v>
      </c>
      <c r="O2" t="s">
        <v>1059</v>
      </c>
      <c r="P2" t="s">
        <v>1060</v>
      </c>
      <c r="Q2" t="s">
        <v>1061</v>
      </c>
      <c r="R2" t="s">
        <v>1062</v>
      </c>
      <c r="S2" t="s">
        <v>1063</v>
      </c>
      <c r="T2" t="s">
        <v>1064</v>
      </c>
      <c r="U2" t="s">
        <v>1065</v>
      </c>
      <c r="V2" t="s">
        <v>1066</v>
      </c>
      <c r="W2" t="s">
        <v>1067</v>
      </c>
      <c r="X2" t="s">
        <v>1068</v>
      </c>
      <c r="Y2" t="s">
        <v>1069</v>
      </c>
      <c r="Z2" t="s">
        <v>1070</v>
      </c>
      <c r="AA2" t="s">
        <v>1071</v>
      </c>
      <c r="AB2" t="s">
        <v>1072</v>
      </c>
    </row>
    <row r="3" spans="1:28" x14ac:dyDescent="0.35">
      <c r="A3" s="1" t="s">
        <v>1073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571</v>
      </c>
      <c r="T3" t="s">
        <v>1074</v>
      </c>
      <c r="U3" t="s">
        <v>1075</v>
      </c>
      <c r="V3" t="s">
        <v>1076</v>
      </c>
      <c r="W3" t="s">
        <v>1077</v>
      </c>
      <c r="X3" t="s">
        <v>1078</v>
      </c>
      <c r="Y3" t="s">
        <v>1079</v>
      </c>
      <c r="Z3" t="s">
        <v>1080</v>
      </c>
      <c r="AA3" t="s">
        <v>635</v>
      </c>
      <c r="AB3" t="s">
        <v>1081</v>
      </c>
    </row>
    <row r="4" spans="1:28" x14ac:dyDescent="0.35">
      <c r="A4" s="1" t="s">
        <v>1082</v>
      </c>
      <c r="B4" t="s">
        <v>745</v>
      </c>
      <c r="C4" t="s">
        <v>1048</v>
      </c>
      <c r="D4" t="s">
        <v>736</v>
      </c>
      <c r="E4" t="s">
        <v>1049</v>
      </c>
      <c r="F4" t="s">
        <v>1050</v>
      </c>
      <c r="G4" t="s">
        <v>1051</v>
      </c>
      <c r="H4" t="s">
        <v>1052</v>
      </c>
      <c r="I4" t="s">
        <v>1053</v>
      </c>
      <c r="J4" t="s">
        <v>1054</v>
      </c>
      <c r="K4" t="s">
        <v>1055</v>
      </c>
      <c r="L4" t="s">
        <v>1056</v>
      </c>
      <c r="M4" t="s">
        <v>1057</v>
      </c>
      <c r="N4" t="s">
        <v>1058</v>
      </c>
      <c r="O4" t="s">
        <v>1059</v>
      </c>
      <c r="P4" t="s">
        <v>1060</v>
      </c>
      <c r="Q4" t="s">
        <v>1061</v>
      </c>
      <c r="R4" t="s">
        <v>1062</v>
      </c>
      <c r="S4" t="s">
        <v>1083</v>
      </c>
      <c r="T4" t="s">
        <v>1084</v>
      </c>
      <c r="U4" t="s">
        <v>1085</v>
      </c>
      <c r="V4" t="s">
        <v>1086</v>
      </c>
      <c r="W4" t="s">
        <v>1087</v>
      </c>
      <c r="X4" t="s">
        <v>1088</v>
      </c>
      <c r="Y4" t="s">
        <v>1089</v>
      </c>
      <c r="Z4" t="s">
        <v>1090</v>
      </c>
      <c r="AA4" t="s">
        <v>1091</v>
      </c>
      <c r="AB4" t="s">
        <v>1092</v>
      </c>
    </row>
    <row r="5" spans="1:28" x14ac:dyDescent="0.35">
      <c r="A5" s="1" t="s">
        <v>1093</v>
      </c>
      <c r="B5" t="s">
        <v>618</v>
      </c>
      <c r="C5" t="s">
        <v>680</v>
      </c>
      <c r="D5" t="s">
        <v>1094</v>
      </c>
      <c r="E5" t="s">
        <v>1095</v>
      </c>
      <c r="F5" t="s">
        <v>1096</v>
      </c>
      <c r="G5" t="s">
        <v>1097</v>
      </c>
      <c r="H5" t="s">
        <v>1098</v>
      </c>
      <c r="I5" t="s">
        <v>1099</v>
      </c>
      <c r="J5" t="s">
        <v>1100</v>
      </c>
      <c r="K5" t="s">
        <v>1101</v>
      </c>
      <c r="L5" t="s">
        <v>1102</v>
      </c>
      <c r="M5" t="s">
        <v>1103</v>
      </c>
      <c r="N5" t="s">
        <v>1104</v>
      </c>
      <c r="O5" t="s">
        <v>1105</v>
      </c>
      <c r="P5" t="s">
        <v>1106</v>
      </c>
      <c r="Q5" t="s">
        <v>1107</v>
      </c>
      <c r="R5" t="s">
        <v>1108</v>
      </c>
      <c r="S5" t="s">
        <v>1109</v>
      </c>
      <c r="T5" t="s">
        <v>1110</v>
      </c>
      <c r="U5" t="s">
        <v>1111</v>
      </c>
      <c r="V5" t="s">
        <v>1112</v>
      </c>
      <c r="W5" t="s">
        <v>1113</v>
      </c>
      <c r="X5" t="s">
        <v>1114</v>
      </c>
      <c r="Y5" t="s">
        <v>1115</v>
      </c>
      <c r="Z5" t="s">
        <v>1116</v>
      </c>
      <c r="AA5" t="s">
        <v>1117</v>
      </c>
      <c r="AB5" t="s">
        <v>1118</v>
      </c>
    </row>
    <row r="6" spans="1:28" x14ac:dyDescent="0.35">
      <c r="A6" s="1" t="s">
        <v>1119</v>
      </c>
      <c r="B6" t="s">
        <v>1120</v>
      </c>
      <c r="C6" t="s">
        <v>883</v>
      </c>
      <c r="D6" t="s">
        <v>677</v>
      </c>
      <c r="E6" t="s">
        <v>1121</v>
      </c>
      <c r="F6" t="s">
        <v>1122</v>
      </c>
      <c r="G6" t="s">
        <v>1123</v>
      </c>
      <c r="H6" t="s">
        <v>1124</v>
      </c>
      <c r="I6" t="s">
        <v>1125</v>
      </c>
      <c r="J6" t="s">
        <v>1126</v>
      </c>
      <c r="K6" t="s">
        <v>1127</v>
      </c>
      <c r="L6" t="s">
        <v>1128</v>
      </c>
      <c r="M6" t="s">
        <v>1129</v>
      </c>
      <c r="N6" t="s">
        <v>1130</v>
      </c>
      <c r="O6" t="s">
        <v>1131</v>
      </c>
      <c r="P6" t="s">
        <v>1132</v>
      </c>
      <c r="Q6" t="s">
        <v>1133</v>
      </c>
      <c r="R6" t="s">
        <v>704</v>
      </c>
      <c r="S6" t="s">
        <v>1134</v>
      </c>
      <c r="T6" t="s">
        <v>1135</v>
      </c>
      <c r="U6" t="s">
        <v>1136</v>
      </c>
      <c r="V6" t="s">
        <v>1137</v>
      </c>
      <c r="W6" t="s">
        <v>1138</v>
      </c>
      <c r="X6" t="s">
        <v>1139</v>
      </c>
      <c r="Y6" t="s">
        <v>1088</v>
      </c>
      <c r="Z6" t="s">
        <v>1140</v>
      </c>
      <c r="AA6" t="s">
        <v>1141</v>
      </c>
      <c r="AB6" t="s">
        <v>1142</v>
      </c>
    </row>
    <row r="7" spans="1:28" x14ac:dyDescent="0.35">
      <c r="A7" s="1" t="s">
        <v>1143</v>
      </c>
      <c r="B7" t="s">
        <v>946</v>
      </c>
      <c r="C7" t="s">
        <v>1144</v>
      </c>
      <c r="D7" t="s">
        <v>861</v>
      </c>
      <c r="E7" t="s">
        <v>1145</v>
      </c>
      <c r="F7" t="s">
        <v>735</v>
      </c>
      <c r="G7" t="s">
        <v>883</v>
      </c>
      <c r="H7" t="s">
        <v>1146</v>
      </c>
      <c r="I7" t="s">
        <v>1147</v>
      </c>
      <c r="J7" t="s">
        <v>678</v>
      </c>
      <c r="K7" t="s">
        <v>1148</v>
      </c>
      <c r="L7" t="s">
        <v>1149</v>
      </c>
      <c r="M7" t="s">
        <v>1150</v>
      </c>
      <c r="N7" t="s">
        <v>1151</v>
      </c>
      <c r="O7" t="s">
        <v>1152</v>
      </c>
      <c r="P7" t="s">
        <v>1153</v>
      </c>
      <c r="Q7" t="s">
        <v>648</v>
      </c>
      <c r="R7" t="s">
        <v>1154</v>
      </c>
      <c r="S7" t="s">
        <v>1150</v>
      </c>
      <c r="T7" t="s">
        <v>312</v>
      </c>
      <c r="U7" t="s">
        <v>1155</v>
      </c>
      <c r="V7" t="s">
        <v>1156</v>
      </c>
      <c r="W7" t="s">
        <v>1157</v>
      </c>
      <c r="X7" t="s">
        <v>1158</v>
      </c>
      <c r="Y7" t="s">
        <v>1159</v>
      </c>
      <c r="Z7" t="s">
        <v>1160</v>
      </c>
      <c r="AA7" t="s">
        <v>1161</v>
      </c>
      <c r="AB7" t="s">
        <v>1162</v>
      </c>
    </row>
    <row r="8" spans="1:28" x14ac:dyDescent="0.35">
      <c r="A8" s="1" t="s">
        <v>58</v>
      </c>
      <c r="B8" t="s">
        <v>1163</v>
      </c>
      <c r="C8" t="s">
        <v>1164</v>
      </c>
      <c r="D8" t="s">
        <v>1165</v>
      </c>
      <c r="E8" t="s">
        <v>1166</v>
      </c>
      <c r="F8" t="s">
        <v>1167</v>
      </c>
      <c r="G8" t="s">
        <v>1168</v>
      </c>
      <c r="H8" t="s">
        <v>1169</v>
      </c>
      <c r="I8" t="s">
        <v>1170</v>
      </c>
      <c r="J8" t="s">
        <v>1171</v>
      </c>
      <c r="K8" t="s">
        <v>1172</v>
      </c>
      <c r="L8" t="s">
        <v>1173</v>
      </c>
      <c r="M8" t="s">
        <v>1174</v>
      </c>
      <c r="N8" t="s">
        <v>1175</v>
      </c>
      <c r="O8" t="s">
        <v>1176</v>
      </c>
      <c r="P8" t="s">
        <v>1177</v>
      </c>
      <c r="Q8" t="s">
        <v>1178</v>
      </c>
      <c r="R8" t="s">
        <v>1179</v>
      </c>
      <c r="S8" t="s">
        <v>1180</v>
      </c>
      <c r="T8" t="s">
        <v>1181</v>
      </c>
      <c r="U8" t="s">
        <v>1182</v>
      </c>
      <c r="V8" t="s">
        <v>1183</v>
      </c>
      <c r="W8" t="s">
        <v>1184</v>
      </c>
      <c r="X8" t="s">
        <v>1185</v>
      </c>
      <c r="Y8" t="s">
        <v>1186</v>
      </c>
      <c r="Z8" t="s">
        <v>1187</v>
      </c>
      <c r="AA8" t="s">
        <v>1188</v>
      </c>
      <c r="AB8" t="s">
        <v>1189</v>
      </c>
    </row>
    <row r="9" spans="1:28" x14ac:dyDescent="0.35">
      <c r="A9" s="1" t="s">
        <v>65</v>
      </c>
      <c r="B9" t="s">
        <v>568</v>
      </c>
      <c r="C9" t="s">
        <v>938</v>
      </c>
      <c r="D9" t="s">
        <v>956</v>
      </c>
      <c r="E9" t="s">
        <v>1190</v>
      </c>
      <c r="F9" t="s">
        <v>1191</v>
      </c>
      <c r="G9" t="s">
        <v>1192</v>
      </c>
      <c r="H9" t="s">
        <v>765</v>
      </c>
      <c r="I9" t="s">
        <v>1193</v>
      </c>
      <c r="J9" t="s">
        <v>220</v>
      </c>
      <c r="K9" t="s">
        <v>1194</v>
      </c>
      <c r="L9" t="s">
        <v>1030</v>
      </c>
      <c r="M9" t="s">
        <v>1102</v>
      </c>
      <c r="N9" t="s">
        <v>1195</v>
      </c>
      <c r="O9" t="s">
        <v>1196</v>
      </c>
      <c r="P9" t="s">
        <v>1197</v>
      </c>
      <c r="Q9" t="s">
        <v>389</v>
      </c>
      <c r="R9" t="s">
        <v>1198</v>
      </c>
      <c r="S9" t="s">
        <v>1199</v>
      </c>
      <c r="T9" t="s">
        <v>1200</v>
      </c>
      <c r="U9" t="s">
        <v>1201</v>
      </c>
      <c r="V9" t="s">
        <v>769</v>
      </c>
      <c r="W9" t="s">
        <v>1202</v>
      </c>
      <c r="X9" t="s">
        <v>1203</v>
      </c>
      <c r="Y9" t="s">
        <v>1204</v>
      </c>
      <c r="Z9" t="s">
        <v>1205</v>
      </c>
      <c r="AA9" t="s">
        <v>1206</v>
      </c>
      <c r="AB9" t="s">
        <v>1207</v>
      </c>
    </row>
    <row r="10" spans="1:28" x14ac:dyDescent="0.35">
      <c r="A10" s="1" t="s">
        <v>63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1208</v>
      </c>
      <c r="O10" t="s">
        <v>674</v>
      </c>
      <c r="P10" t="s">
        <v>1209</v>
      </c>
      <c r="Q10" t="s">
        <v>1210</v>
      </c>
      <c r="R10" t="s">
        <v>1210</v>
      </c>
      <c r="S10" t="s">
        <v>1211</v>
      </c>
      <c r="T10" t="s">
        <v>1212</v>
      </c>
      <c r="U10" t="s">
        <v>1213</v>
      </c>
      <c r="V10" t="s">
        <v>1214</v>
      </c>
      <c r="W10" t="s">
        <v>1215</v>
      </c>
      <c r="X10" t="s">
        <v>1216</v>
      </c>
      <c r="Y10" t="s">
        <v>1217</v>
      </c>
      <c r="Z10" t="s">
        <v>1218</v>
      </c>
      <c r="AA10" t="s">
        <v>1219</v>
      </c>
      <c r="AB10" t="s">
        <v>1220</v>
      </c>
    </row>
    <row r="11" spans="1:28" x14ac:dyDescent="0.35">
      <c r="A11" s="1" t="s">
        <v>1221</v>
      </c>
      <c r="B11" t="s">
        <v>166</v>
      </c>
      <c r="C11" t="s">
        <v>166</v>
      </c>
      <c r="D11" t="s">
        <v>166</v>
      </c>
      <c r="E11" t="s">
        <v>166</v>
      </c>
      <c r="F11" t="s">
        <v>724</v>
      </c>
      <c r="G11" t="s">
        <v>743</v>
      </c>
      <c r="H11" t="s">
        <v>859</v>
      </c>
      <c r="I11" t="s">
        <v>729</v>
      </c>
      <c r="J11" t="s">
        <v>728</v>
      </c>
      <c r="K11" t="s">
        <v>745</v>
      </c>
      <c r="L11" t="s">
        <v>735</v>
      </c>
      <c r="M11" t="s">
        <v>1222</v>
      </c>
      <c r="N11" t="s">
        <v>1223</v>
      </c>
      <c r="O11" t="s">
        <v>1224</v>
      </c>
      <c r="P11" t="s">
        <v>766</v>
      </c>
      <c r="Q11" t="s">
        <v>728</v>
      </c>
      <c r="R11" t="s">
        <v>946</v>
      </c>
      <c r="S11" t="s">
        <v>727</v>
      </c>
      <c r="T11" t="s">
        <v>1225</v>
      </c>
      <c r="U11" t="s">
        <v>1226</v>
      </c>
      <c r="V11" t="s">
        <v>1227</v>
      </c>
      <c r="W11" t="s">
        <v>391</v>
      </c>
      <c r="X11" t="s">
        <v>1228</v>
      </c>
      <c r="Y11" t="s">
        <v>1229</v>
      </c>
      <c r="Z11" t="s">
        <v>1230</v>
      </c>
      <c r="AA11" t="s">
        <v>1231</v>
      </c>
      <c r="AB11" t="s">
        <v>1232</v>
      </c>
    </row>
    <row r="12" spans="1:28" x14ac:dyDescent="0.35">
      <c r="A12" s="1" t="s">
        <v>1233</v>
      </c>
      <c r="B12" t="s">
        <v>166</v>
      </c>
      <c r="C12" t="s">
        <v>166</v>
      </c>
      <c r="D12" t="s">
        <v>166</v>
      </c>
      <c r="E12" t="s">
        <v>166</v>
      </c>
      <c r="F12" t="s">
        <v>724</v>
      </c>
      <c r="G12" t="s">
        <v>743</v>
      </c>
      <c r="H12" t="s">
        <v>859</v>
      </c>
      <c r="I12" t="s">
        <v>729</v>
      </c>
      <c r="J12" t="s">
        <v>728</v>
      </c>
      <c r="K12" t="s">
        <v>745</v>
      </c>
      <c r="L12" t="s">
        <v>735</v>
      </c>
      <c r="M12" t="s">
        <v>1222</v>
      </c>
      <c r="N12" t="s">
        <v>1234</v>
      </c>
      <c r="O12" t="s">
        <v>1146</v>
      </c>
      <c r="P12" t="s">
        <v>306</v>
      </c>
      <c r="Q12" t="s">
        <v>1235</v>
      </c>
      <c r="R12" t="s">
        <v>1236</v>
      </c>
      <c r="S12" t="s">
        <v>1237</v>
      </c>
      <c r="T12" t="s">
        <v>1238</v>
      </c>
      <c r="U12" t="s">
        <v>1239</v>
      </c>
      <c r="V12" t="s">
        <v>1240</v>
      </c>
      <c r="W12" t="s">
        <v>1241</v>
      </c>
      <c r="X12" t="s">
        <v>1242</v>
      </c>
      <c r="Y12" t="s">
        <v>1243</v>
      </c>
      <c r="Z12" t="s">
        <v>1244</v>
      </c>
      <c r="AA12" t="s">
        <v>1245</v>
      </c>
      <c r="AB12" t="s">
        <v>1246</v>
      </c>
    </row>
    <row r="13" spans="1:28" x14ac:dyDescent="0.35">
      <c r="A13" s="1" t="s">
        <v>1247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1248</v>
      </c>
      <c r="Y13" t="s">
        <v>1249</v>
      </c>
      <c r="Z13" t="s">
        <v>1250</v>
      </c>
      <c r="AA13" t="s">
        <v>1251</v>
      </c>
      <c r="AB13" t="s">
        <v>1252</v>
      </c>
    </row>
    <row r="14" spans="1:28" x14ac:dyDescent="0.35">
      <c r="A14" s="1" t="s">
        <v>1253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1254</v>
      </c>
      <c r="I14" t="s">
        <v>1030</v>
      </c>
      <c r="J14" t="s">
        <v>1255</v>
      </c>
      <c r="K14" t="s">
        <v>1256</v>
      </c>
      <c r="L14" t="s">
        <v>1257</v>
      </c>
      <c r="M14" t="s">
        <v>1258</v>
      </c>
      <c r="N14" t="s">
        <v>1259</v>
      </c>
      <c r="O14" t="s">
        <v>754</v>
      </c>
      <c r="P14" t="s">
        <v>807</v>
      </c>
      <c r="Q14" t="s">
        <v>1260</v>
      </c>
      <c r="R14" t="s">
        <v>1261</v>
      </c>
      <c r="S14" t="s">
        <v>1262</v>
      </c>
      <c r="T14" t="s">
        <v>1263</v>
      </c>
      <c r="U14" t="s">
        <v>877</v>
      </c>
      <c r="V14" t="s">
        <v>870</v>
      </c>
      <c r="W14" t="s">
        <v>1224</v>
      </c>
      <c r="X14" t="s">
        <v>736</v>
      </c>
      <c r="Y14" t="s">
        <v>1264</v>
      </c>
      <c r="Z14" t="s">
        <v>1265</v>
      </c>
      <c r="AA14" t="s">
        <v>1266</v>
      </c>
      <c r="AB14" t="s">
        <v>1267</v>
      </c>
    </row>
    <row r="15" spans="1:28" x14ac:dyDescent="0.35">
      <c r="A15" s="1" t="s">
        <v>1268</v>
      </c>
      <c r="B15" t="s">
        <v>857</v>
      </c>
      <c r="C15" t="s">
        <v>730</v>
      </c>
      <c r="D15" t="s">
        <v>166</v>
      </c>
      <c r="E15" t="s">
        <v>729</v>
      </c>
      <c r="F15" t="s">
        <v>728</v>
      </c>
      <c r="G15" t="s">
        <v>737</v>
      </c>
      <c r="H15" t="s">
        <v>956</v>
      </c>
      <c r="I15" t="s">
        <v>1269</v>
      </c>
      <c r="J15" t="s">
        <v>1270</v>
      </c>
      <c r="K15" t="s">
        <v>1271</v>
      </c>
      <c r="L15" t="s">
        <v>1272</v>
      </c>
      <c r="M15" t="s">
        <v>1272</v>
      </c>
      <c r="N15" t="s">
        <v>616</v>
      </c>
      <c r="O15" t="s">
        <v>303</v>
      </c>
      <c r="P15" t="s">
        <v>1273</v>
      </c>
      <c r="Q15" t="s">
        <v>1274</v>
      </c>
      <c r="R15" t="s">
        <v>1275</v>
      </c>
      <c r="S15" t="s">
        <v>887</v>
      </c>
      <c r="T15" t="s">
        <v>1276</v>
      </c>
      <c r="U15" t="s">
        <v>1277</v>
      </c>
      <c r="V15" t="s">
        <v>1278</v>
      </c>
      <c r="W15" t="s">
        <v>1279</v>
      </c>
      <c r="X15" t="s">
        <v>1280</v>
      </c>
      <c r="Y15" t="s">
        <v>1281</v>
      </c>
      <c r="Z15" t="s">
        <v>1282</v>
      </c>
      <c r="AA15" t="s">
        <v>1283</v>
      </c>
      <c r="AB15" t="s">
        <v>1284</v>
      </c>
    </row>
    <row r="16" spans="1:28" x14ac:dyDescent="0.35">
      <c r="A16" s="1" t="s">
        <v>1285</v>
      </c>
      <c r="B16" t="s">
        <v>568</v>
      </c>
      <c r="C16" t="s">
        <v>616</v>
      </c>
      <c r="D16" t="s">
        <v>956</v>
      </c>
      <c r="E16" t="s">
        <v>748</v>
      </c>
      <c r="F16" t="s">
        <v>684</v>
      </c>
      <c r="G16" t="s">
        <v>689</v>
      </c>
      <c r="H16" t="s">
        <v>1286</v>
      </c>
      <c r="I16" t="s">
        <v>1287</v>
      </c>
      <c r="J16" t="s">
        <v>1288</v>
      </c>
      <c r="K16" t="s">
        <v>539</v>
      </c>
      <c r="L16" t="s">
        <v>1289</v>
      </c>
      <c r="M16" t="s">
        <v>1290</v>
      </c>
      <c r="N16" t="s">
        <v>1291</v>
      </c>
      <c r="O16" t="s">
        <v>1292</v>
      </c>
      <c r="P16" t="s">
        <v>1293</v>
      </c>
      <c r="Q16" t="s">
        <v>1294</v>
      </c>
      <c r="R16" t="s">
        <v>1295</v>
      </c>
      <c r="S16" t="s">
        <v>1296</v>
      </c>
      <c r="T16" t="s">
        <v>1297</v>
      </c>
      <c r="U16" t="s">
        <v>1298</v>
      </c>
      <c r="V16" t="s">
        <v>1299</v>
      </c>
      <c r="W16" t="s">
        <v>1300</v>
      </c>
      <c r="X16" t="s">
        <v>1301</v>
      </c>
      <c r="Y16" t="s">
        <v>1302</v>
      </c>
      <c r="Z16" t="s">
        <v>1303</v>
      </c>
      <c r="AA16" t="s">
        <v>1304</v>
      </c>
      <c r="AB16" t="s">
        <v>1305</v>
      </c>
    </row>
    <row r="17" spans="1:28" x14ac:dyDescent="0.35">
      <c r="A17" s="1" t="s">
        <v>1306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</row>
    <row r="18" spans="1:28" x14ac:dyDescent="0.35">
      <c r="A18" s="1" t="s">
        <v>68</v>
      </c>
      <c r="B18" t="s">
        <v>1307</v>
      </c>
      <c r="C18" t="s">
        <v>1308</v>
      </c>
      <c r="D18" t="s">
        <v>1309</v>
      </c>
      <c r="E18" t="s">
        <v>1310</v>
      </c>
      <c r="F18" t="s">
        <v>1311</v>
      </c>
      <c r="G18" t="s">
        <v>1056</v>
      </c>
      <c r="H18" t="s">
        <v>1312</v>
      </c>
      <c r="I18" t="s">
        <v>1313</v>
      </c>
      <c r="J18" t="s">
        <v>1314</v>
      </c>
      <c r="K18" t="s">
        <v>1315</v>
      </c>
      <c r="L18" t="s">
        <v>1316</v>
      </c>
      <c r="M18" t="s">
        <v>1317</v>
      </c>
      <c r="N18" t="s">
        <v>1318</v>
      </c>
      <c r="O18" t="s">
        <v>1319</v>
      </c>
      <c r="P18" t="s">
        <v>1320</v>
      </c>
      <c r="Q18" t="s">
        <v>1321</v>
      </c>
      <c r="R18" t="s">
        <v>1322</v>
      </c>
      <c r="S18" t="s">
        <v>1323</v>
      </c>
      <c r="T18" t="s">
        <v>1324</v>
      </c>
      <c r="U18" t="s">
        <v>1325</v>
      </c>
      <c r="V18" t="s">
        <v>1326</v>
      </c>
      <c r="W18" t="s">
        <v>1327</v>
      </c>
      <c r="X18" t="s">
        <v>1328</v>
      </c>
      <c r="Y18" t="s">
        <v>1329</v>
      </c>
      <c r="Z18" t="s">
        <v>1330</v>
      </c>
      <c r="AA18" t="s">
        <v>1331</v>
      </c>
      <c r="AB18" t="s">
        <v>1332</v>
      </c>
    </row>
    <row r="19" spans="1:28" x14ac:dyDescent="0.35">
      <c r="A19" s="1" t="s">
        <v>1333</v>
      </c>
      <c r="B19" t="s">
        <v>1223</v>
      </c>
      <c r="C19" t="s">
        <v>1334</v>
      </c>
      <c r="D19" t="s">
        <v>1335</v>
      </c>
      <c r="E19" t="s">
        <v>732</v>
      </c>
      <c r="F19" t="s">
        <v>1336</v>
      </c>
      <c r="G19" t="s">
        <v>1337</v>
      </c>
      <c r="H19" t="s">
        <v>1338</v>
      </c>
      <c r="I19" t="s">
        <v>683</v>
      </c>
      <c r="J19" t="s">
        <v>1339</v>
      </c>
      <c r="K19" t="s">
        <v>1340</v>
      </c>
      <c r="L19" t="s">
        <v>1341</v>
      </c>
      <c r="M19" t="s">
        <v>1044</v>
      </c>
      <c r="N19" t="s">
        <v>1342</v>
      </c>
      <c r="O19" t="s">
        <v>1264</v>
      </c>
      <c r="P19" t="s">
        <v>690</v>
      </c>
      <c r="Q19" t="s">
        <v>1343</v>
      </c>
      <c r="R19" t="s">
        <v>1344</v>
      </c>
      <c r="S19" t="s">
        <v>1345</v>
      </c>
      <c r="T19" t="s">
        <v>1346</v>
      </c>
      <c r="U19" t="s">
        <v>1347</v>
      </c>
      <c r="V19" t="s">
        <v>1348</v>
      </c>
      <c r="W19" t="s">
        <v>1278</v>
      </c>
      <c r="X19" t="s">
        <v>1349</v>
      </c>
      <c r="Y19" t="s">
        <v>1350</v>
      </c>
      <c r="Z19" t="s">
        <v>1351</v>
      </c>
      <c r="AA19" t="s">
        <v>1352</v>
      </c>
      <c r="AB19" t="s">
        <v>166</v>
      </c>
    </row>
    <row r="20" spans="1:28" x14ac:dyDescent="0.35">
      <c r="A20" s="1" t="s">
        <v>1353</v>
      </c>
      <c r="B20" t="s">
        <v>860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730</v>
      </c>
      <c r="N20" t="s">
        <v>862</v>
      </c>
      <c r="O20" t="s">
        <v>1354</v>
      </c>
      <c r="P20" t="s">
        <v>166</v>
      </c>
      <c r="Q20" t="s">
        <v>166</v>
      </c>
      <c r="R20" t="s">
        <v>1355</v>
      </c>
      <c r="S20" t="s">
        <v>858</v>
      </c>
      <c r="T20" t="s">
        <v>945</v>
      </c>
      <c r="U20" t="s">
        <v>858</v>
      </c>
      <c r="V20" t="s">
        <v>858</v>
      </c>
      <c r="W20" t="s">
        <v>1356</v>
      </c>
      <c r="X20" t="s">
        <v>735</v>
      </c>
      <c r="Y20" t="s">
        <v>166</v>
      </c>
      <c r="Z20" t="s">
        <v>166</v>
      </c>
      <c r="AA20" t="s">
        <v>1357</v>
      </c>
      <c r="AB20" t="s">
        <v>166</v>
      </c>
    </row>
    <row r="21" spans="1:28" x14ac:dyDescent="0.35">
      <c r="A21" s="1" t="s">
        <v>1358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726</v>
      </c>
      <c r="Q21" t="s">
        <v>953</v>
      </c>
      <c r="R21" t="s">
        <v>166</v>
      </c>
      <c r="S21" t="s">
        <v>737</v>
      </c>
      <c r="T21" t="s">
        <v>726</v>
      </c>
      <c r="U21" t="s">
        <v>734</v>
      </c>
      <c r="V21" t="s">
        <v>1359</v>
      </c>
      <c r="W21" t="s">
        <v>1360</v>
      </c>
      <c r="X21" t="s">
        <v>749</v>
      </c>
      <c r="Y21" t="s">
        <v>1361</v>
      </c>
      <c r="Z21" t="s">
        <v>1362</v>
      </c>
      <c r="AA21" t="s">
        <v>645</v>
      </c>
      <c r="AB21" t="s">
        <v>166</v>
      </c>
    </row>
    <row r="22" spans="1:28" x14ac:dyDescent="0.35">
      <c r="A22" s="1" t="s">
        <v>1363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1364</v>
      </c>
      <c r="Z22" t="s">
        <v>1365</v>
      </c>
      <c r="AA22" t="s">
        <v>1133</v>
      </c>
      <c r="AB22" t="s">
        <v>1366</v>
      </c>
    </row>
    <row r="23" spans="1:28" x14ac:dyDescent="0.35">
      <c r="A23" s="1" t="s">
        <v>1367</v>
      </c>
      <c r="B23" t="s">
        <v>1368</v>
      </c>
      <c r="C23" t="s">
        <v>673</v>
      </c>
      <c r="D23" t="s">
        <v>1273</v>
      </c>
      <c r="E23" t="s">
        <v>886</v>
      </c>
      <c r="F23" t="s">
        <v>1190</v>
      </c>
      <c r="G23" t="s">
        <v>619</v>
      </c>
      <c r="H23" t="s">
        <v>1369</v>
      </c>
      <c r="I23" t="s">
        <v>1370</v>
      </c>
      <c r="J23" t="s">
        <v>1371</v>
      </c>
      <c r="K23" t="s">
        <v>1372</v>
      </c>
      <c r="L23" t="s">
        <v>1373</v>
      </c>
      <c r="M23" t="s">
        <v>1374</v>
      </c>
      <c r="N23" t="s">
        <v>1375</v>
      </c>
      <c r="O23" t="s">
        <v>1376</v>
      </c>
      <c r="P23" t="s">
        <v>1377</v>
      </c>
      <c r="Q23" t="s">
        <v>1378</v>
      </c>
      <c r="R23" t="s">
        <v>1379</v>
      </c>
      <c r="S23" t="s">
        <v>1380</v>
      </c>
      <c r="T23" t="s">
        <v>1381</v>
      </c>
      <c r="U23" t="s">
        <v>1382</v>
      </c>
      <c r="V23" t="s">
        <v>1383</v>
      </c>
      <c r="W23" t="s">
        <v>1384</v>
      </c>
      <c r="X23" t="s">
        <v>1385</v>
      </c>
      <c r="Y23" t="s">
        <v>1386</v>
      </c>
      <c r="Z23" t="s">
        <v>1387</v>
      </c>
      <c r="AA23" t="s">
        <v>1388</v>
      </c>
      <c r="AB23" t="s">
        <v>1389</v>
      </c>
    </row>
    <row r="24" spans="1:28" x14ac:dyDescent="0.35">
      <c r="A24" s="1" t="s">
        <v>1390</v>
      </c>
      <c r="B24" t="s">
        <v>754</v>
      </c>
      <c r="C24" t="s">
        <v>1257</v>
      </c>
      <c r="D24" t="s">
        <v>1391</v>
      </c>
      <c r="E24" t="s">
        <v>1210</v>
      </c>
      <c r="F24" t="s">
        <v>1392</v>
      </c>
      <c r="G24" t="s">
        <v>536</v>
      </c>
      <c r="H24" t="s">
        <v>1393</v>
      </c>
      <c r="I24" t="s">
        <v>1394</v>
      </c>
      <c r="J24" t="s">
        <v>1395</v>
      </c>
      <c r="K24" t="s">
        <v>1396</v>
      </c>
      <c r="L24" t="s">
        <v>1397</v>
      </c>
      <c r="M24" t="s">
        <v>1398</v>
      </c>
      <c r="N24" t="s">
        <v>1399</v>
      </c>
      <c r="O24" t="s">
        <v>1400</v>
      </c>
      <c r="P24" t="s">
        <v>1401</v>
      </c>
      <c r="Q24" t="s">
        <v>1402</v>
      </c>
      <c r="R24" t="s">
        <v>1403</v>
      </c>
      <c r="S24" t="s">
        <v>369</v>
      </c>
      <c r="T24" t="s">
        <v>556</v>
      </c>
      <c r="U24" t="s">
        <v>1404</v>
      </c>
      <c r="V24" t="s">
        <v>1405</v>
      </c>
      <c r="W24" t="s">
        <v>1406</v>
      </c>
      <c r="X24" t="s">
        <v>1407</v>
      </c>
      <c r="Y24" t="s">
        <v>1408</v>
      </c>
      <c r="Z24" t="s">
        <v>1409</v>
      </c>
      <c r="AA24" t="s">
        <v>1410</v>
      </c>
      <c r="AB24" t="s">
        <v>1389</v>
      </c>
    </row>
    <row r="25" spans="1:28" x14ac:dyDescent="0.35">
      <c r="A25" s="1" t="s">
        <v>1411</v>
      </c>
      <c r="B25" t="s">
        <v>730</v>
      </c>
      <c r="C25" t="s">
        <v>166</v>
      </c>
      <c r="D25" t="s">
        <v>166</v>
      </c>
      <c r="E25" t="s">
        <v>1412</v>
      </c>
      <c r="F25" t="s">
        <v>1413</v>
      </c>
      <c r="G25" t="s">
        <v>1414</v>
      </c>
      <c r="H25" t="s">
        <v>1415</v>
      </c>
      <c r="I25" t="s">
        <v>1416</v>
      </c>
      <c r="J25" t="s">
        <v>1417</v>
      </c>
      <c r="K25" t="s">
        <v>1418</v>
      </c>
      <c r="L25" t="s">
        <v>536</v>
      </c>
      <c r="M25" t="s">
        <v>314</v>
      </c>
      <c r="N25" t="s">
        <v>385</v>
      </c>
      <c r="O25" t="s">
        <v>386</v>
      </c>
      <c r="P25" t="s">
        <v>387</v>
      </c>
      <c r="Q25" t="s">
        <v>388</v>
      </c>
      <c r="R25" t="s">
        <v>388</v>
      </c>
      <c r="S25" t="s">
        <v>389</v>
      </c>
      <c r="T25" t="s">
        <v>390</v>
      </c>
      <c r="U25" t="s">
        <v>391</v>
      </c>
      <c r="V25" t="s">
        <v>392</v>
      </c>
      <c r="W25" t="s">
        <v>393</v>
      </c>
      <c r="X25" t="s">
        <v>394</v>
      </c>
      <c r="Y25" t="s">
        <v>395</v>
      </c>
      <c r="Z25" t="s">
        <v>396</v>
      </c>
      <c r="AA25" t="s">
        <v>397</v>
      </c>
      <c r="AB25" t="s">
        <v>398</v>
      </c>
    </row>
    <row r="26" spans="1:28" x14ac:dyDescent="0.35">
      <c r="A26" s="1" t="s">
        <v>1419</v>
      </c>
      <c r="B26" t="s">
        <v>862</v>
      </c>
      <c r="C26" t="s">
        <v>858</v>
      </c>
      <c r="D26" t="s">
        <v>945</v>
      </c>
      <c r="E26" t="s">
        <v>1359</v>
      </c>
      <c r="F26" t="s">
        <v>862</v>
      </c>
      <c r="G26" t="s">
        <v>1355</v>
      </c>
      <c r="H26" t="s">
        <v>733</v>
      </c>
      <c r="I26" t="s">
        <v>1420</v>
      </c>
      <c r="J26" t="s">
        <v>1421</v>
      </c>
      <c r="K26" t="s">
        <v>1256</v>
      </c>
      <c r="L26" t="s">
        <v>1422</v>
      </c>
      <c r="M26" t="s">
        <v>690</v>
      </c>
      <c r="N26" t="s">
        <v>620</v>
      </c>
      <c r="O26" t="s">
        <v>1094</v>
      </c>
      <c r="P26" t="s">
        <v>681</v>
      </c>
      <c r="Q26" t="s">
        <v>754</v>
      </c>
      <c r="R26" t="s">
        <v>1423</v>
      </c>
      <c r="S26" t="s">
        <v>1424</v>
      </c>
      <c r="T26" t="s">
        <v>312</v>
      </c>
      <c r="U26" t="s">
        <v>1425</v>
      </c>
      <c r="V26" t="s">
        <v>1426</v>
      </c>
      <c r="W26" t="s">
        <v>1427</v>
      </c>
      <c r="X26" t="s">
        <v>1428</v>
      </c>
      <c r="Y26" t="s">
        <v>1033</v>
      </c>
      <c r="Z26" t="s">
        <v>1429</v>
      </c>
      <c r="AA26" t="s">
        <v>1430</v>
      </c>
      <c r="AB26" t="s">
        <v>1431</v>
      </c>
    </row>
    <row r="27" spans="1:28" x14ac:dyDescent="0.35">
      <c r="A27" s="1" t="s">
        <v>1432</v>
      </c>
      <c r="B27" t="s">
        <v>166</v>
      </c>
      <c r="C27" t="s">
        <v>1433</v>
      </c>
      <c r="D27" t="s">
        <v>857</v>
      </c>
      <c r="E27" t="s">
        <v>166</v>
      </c>
      <c r="F27" t="s">
        <v>1433</v>
      </c>
      <c r="G27" t="s">
        <v>166</v>
      </c>
      <c r="H27" t="s">
        <v>166</v>
      </c>
      <c r="I27" t="s">
        <v>166</v>
      </c>
      <c r="J27" t="s">
        <v>1433</v>
      </c>
      <c r="K27" t="s">
        <v>1434</v>
      </c>
      <c r="L27" t="s">
        <v>1435</v>
      </c>
      <c r="M27" t="s">
        <v>946</v>
      </c>
      <c r="N27" t="s">
        <v>742</v>
      </c>
      <c r="O27" t="s">
        <v>1436</v>
      </c>
      <c r="P27" t="s">
        <v>953</v>
      </c>
      <c r="Q27" t="s">
        <v>892</v>
      </c>
      <c r="R27" t="s">
        <v>1437</v>
      </c>
      <c r="S27" t="s">
        <v>1438</v>
      </c>
      <c r="T27" t="s">
        <v>1439</v>
      </c>
      <c r="U27" t="s">
        <v>1440</v>
      </c>
      <c r="V27" t="s">
        <v>536</v>
      </c>
      <c r="W27" t="s">
        <v>1441</v>
      </c>
      <c r="X27" t="s">
        <v>1442</v>
      </c>
      <c r="Y27" t="s">
        <v>948</v>
      </c>
      <c r="Z27" t="s">
        <v>681</v>
      </c>
      <c r="AA27" t="s">
        <v>308</v>
      </c>
      <c r="AB27" t="s">
        <v>689</v>
      </c>
    </row>
    <row r="28" spans="1:28" x14ac:dyDescent="0.35">
      <c r="A28" s="1" t="s">
        <v>1443</v>
      </c>
      <c r="B28" t="s">
        <v>727</v>
      </c>
      <c r="C28" t="s">
        <v>858</v>
      </c>
      <c r="D28" t="s">
        <v>945</v>
      </c>
      <c r="E28" t="s">
        <v>1444</v>
      </c>
      <c r="F28" t="s">
        <v>1445</v>
      </c>
      <c r="G28" t="s">
        <v>1124</v>
      </c>
      <c r="H28" t="s">
        <v>1293</v>
      </c>
      <c r="I28" t="s">
        <v>1446</v>
      </c>
      <c r="J28" t="s">
        <v>1447</v>
      </c>
      <c r="K28" t="s">
        <v>1448</v>
      </c>
      <c r="L28" t="s">
        <v>1449</v>
      </c>
      <c r="M28" t="s">
        <v>1450</v>
      </c>
      <c r="N28" t="s">
        <v>1451</v>
      </c>
      <c r="O28" t="s">
        <v>1452</v>
      </c>
      <c r="P28" t="s">
        <v>1453</v>
      </c>
      <c r="Q28" t="s">
        <v>818</v>
      </c>
      <c r="R28" t="s">
        <v>1454</v>
      </c>
      <c r="S28" t="s">
        <v>1455</v>
      </c>
      <c r="T28" t="s">
        <v>1456</v>
      </c>
      <c r="U28" t="s">
        <v>1457</v>
      </c>
      <c r="V28" t="s">
        <v>1458</v>
      </c>
      <c r="W28" t="s">
        <v>1459</v>
      </c>
      <c r="X28" t="s">
        <v>1460</v>
      </c>
      <c r="Y28" t="s">
        <v>1461</v>
      </c>
      <c r="Z28" t="s">
        <v>1462</v>
      </c>
      <c r="AA28" t="s">
        <v>1463</v>
      </c>
      <c r="AB28" t="s">
        <v>1464</v>
      </c>
    </row>
    <row r="29" spans="1:28" x14ac:dyDescent="0.35">
      <c r="A29" s="1" t="s">
        <v>1465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1466</v>
      </c>
      <c r="K29" t="s">
        <v>166</v>
      </c>
      <c r="L29" t="s">
        <v>1467</v>
      </c>
      <c r="M29" t="s">
        <v>166</v>
      </c>
      <c r="N29" t="s">
        <v>1468</v>
      </c>
      <c r="O29" t="s">
        <v>1469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</row>
    <row r="30" spans="1:28" x14ac:dyDescent="0.35">
      <c r="A30" s="1" t="s">
        <v>1470</v>
      </c>
      <c r="B30" t="s">
        <v>166</v>
      </c>
      <c r="C30" t="s">
        <v>166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</row>
    <row r="31" spans="1:28" x14ac:dyDescent="0.35">
      <c r="A31" s="1" t="s">
        <v>81</v>
      </c>
      <c r="B31" t="s">
        <v>1471</v>
      </c>
      <c r="C31" t="s">
        <v>676</v>
      </c>
      <c r="D31" t="s">
        <v>307</v>
      </c>
      <c r="E31" t="s">
        <v>653</v>
      </c>
      <c r="F31" t="s">
        <v>1472</v>
      </c>
      <c r="G31" t="s">
        <v>1473</v>
      </c>
      <c r="H31" t="s">
        <v>1474</v>
      </c>
      <c r="I31" t="s">
        <v>1475</v>
      </c>
      <c r="J31" t="s">
        <v>1476</v>
      </c>
      <c r="K31" t="s">
        <v>1477</v>
      </c>
      <c r="L31" t="s">
        <v>1478</v>
      </c>
      <c r="M31" t="s">
        <v>1479</v>
      </c>
      <c r="N31" t="s">
        <v>1480</v>
      </c>
      <c r="O31" t="s">
        <v>1481</v>
      </c>
      <c r="P31" t="s">
        <v>1482</v>
      </c>
      <c r="Q31" t="s">
        <v>1483</v>
      </c>
      <c r="R31" t="s">
        <v>1484</v>
      </c>
      <c r="S31" t="s">
        <v>1485</v>
      </c>
      <c r="T31" t="s">
        <v>1486</v>
      </c>
      <c r="U31" t="s">
        <v>1487</v>
      </c>
      <c r="V31" t="s">
        <v>1488</v>
      </c>
      <c r="W31" t="s">
        <v>1489</v>
      </c>
      <c r="X31" t="s">
        <v>1490</v>
      </c>
      <c r="Y31" t="s">
        <v>1491</v>
      </c>
      <c r="Z31" t="s">
        <v>1492</v>
      </c>
      <c r="AA31" t="s">
        <v>1493</v>
      </c>
      <c r="AB31" t="s">
        <v>1494</v>
      </c>
    </row>
    <row r="32" spans="1:28" x14ac:dyDescent="0.35">
      <c r="A32" s="1" t="s">
        <v>1495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  <c r="AB32" t="s">
        <v>166</v>
      </c>
    </row>
    <row r="33" spans="1:28" x14ac:dyDescent="0.35">
      <c r="A33" s="1" t="s">
        <v>1496</v>
      </c>
      <c r="B33" t="s">
        <v>166</v>
      </c>
      <c r="C33" t="s">
        <v>166</v>
      </c>
      <c r="D33" t="s">
        <v>166</v>
      </c>
      <c r="E33" t="s">
        <v>166</v>
      </c>
      <c r="F33" t="s">
        <v>741</v>
      </c>
      <c r="G33" t="s">
        <v>741</v>
      </c>
      <c r="H33" t="s">
        <v>741</v>
      </c>
      <c r="I33" t="s">
        <v>730</v>
      </c>
      <c r="J33" t="s">
        <v>742</v>
      </c>
      <c r="K33" t="s">
        <v>727</v>
      </c>
      <c r="L33" t="s">
        <v>946</v>
      </c>
      <c r="M33" t="s">
        <v>727</v>
      </c>
      <c r="N33" t="s">
        <v>1497</v>
      </c>
      <c r="O33" t="s">
        <v>1498</v>
      </c>
      <c r="P33" t="s">
        <v>1223</v>
      </c>
      <c r="Q33" t="s">
        <v>725</v>
      </c>
      <c r="R33" t="s">
        <v>1261</v>
      </c>
      <c r="S33" t="s">
        <v>869</v>
      </c>
      <c r="T33" t="s">
        <v>1499</v>
      </c>
      <c r="U33" t="s">
        <v>738</v>
      </c>
      <c r="V33" t="s">
        <v>1500</v>
      </c>
      <c r="W33" t="s">
        <v>739</v>
      </c>
      <c r="X33" t="s">
        <v>1272</v>
      </c>
      <c r="Y33" t="s">
        <v>734</v>
      </c>
      <c r="Z33" t="s">
        <v>745</v>
      </c>
      <c r="AA33" t="s">
        <v>568</v>
      </c>
      <c r="AB33" t="s">
        <v>166</v>
      </c>
    </row>
    <row r="34" spans="1:28" x14ac:dyDescent="0.35">
      <c r="A34" s="1" t="s">
        <v>1501</v>
      </c>
      <c r="B34" t="s">
        <v>644</v>
      </c>
      <c r="C34" t="s">
        <v>754</v>
      </c>
      <c r="D34" t="s">
        <v>862</v>
      </c>
      <c r="E34" t="s">
        <v>895</v>
      </c>
      <c r="F34" t="s">
        <v>1502</v>
      </c>
      <c r="G34" t="s">
        <v>1503</v>
      </c>
      <c r="H34" t="s">
        <v>1044</v>
      </c>
      <c r="I34" t="s">
        <v>688</v>
      </c>
      <c r="J34" t="s">
        <v>942</v>
      </c>
      <c r="K34" t="s">
        <v>1504</v>
      </c>
      <c r="L34" t="s">
        <v>1505</v>
      </c>
      <c r="M34" t="s">
        <v>1506</v>
      </c>
      <c r="N34" t="s">
        <v>1507</v>
      </c>
      <c r="O34" t="s">
        <v>1508</v>
      </c>
      <c r="P34" t="s">
        <v>1509</v>
      </c>
      <c r="Q34" t="s">
        <v>1510</v>
      </c>
      <c r="R34" t="s">
        <v>1511</v>
      </c>
      <c r="S34" t="s">
        <v>1512</v>
      </c>
      <c r="T34" t="s">
        <v>1513</v>
      </c>
      <c r="U34" t="s">
        <v>1514</v>
      </c>
      <c r="V34" t="s">
        <v>1515</v>
      </c>
      <c r="W34" t="s">
        <v>1516</v>
      </c>
      <c r="X34" t="s">
        <v>1517</v>
      </c>
      <c r="Y34" t="s">
        <v>1518</v>
      </c>
      <c r="Z34" t="s">
        <v>1519</v>
      </c>
      <c r="AA34" t="s">
        <v>1520</v>
      </c>
      <c r="AB34" t="s">
        <v>166</v>
      </c>
    </row>
    <row r="35" spans="1:28" x14ac:dyDescent="0.35">
      <c r="A35" s="1" t="s">
        <v>1521</v>
      </c>
      <c r="B35" t="s">
        <v>1522</v>
      </c>
      <c r="C35" t="s">
        <v>1523</v>
      </c>
      <c r="D35" t="s">
        <v>1524</v>
      </c>
      <c r="E35" t="s">
        <v>1525</v>
      </c>
      <c r="F35" t="s">
        <v>1526</v>
      </c>
      <c r="G35" t="s">
        <v>1527</v>
      </c>
      <c r="H35" t="s">
        <v>1528</v>
      </c>
      <c r="I35" t="s">
        <v>303</v>
      </c>
      <c r="J35" t="s">
        <v>646</v>
      </c>
      <c r="K35" t="s">
        <v>749</v>
      </c>
      <c r="L35" t="s">
        <v>1336</v>
      </c>
      <c r="M35" t="s">
        <v>673</v>
      </c>
      <c r="N35" t="s">
        <v>1529</v>
      </c>
      <c r="O35" t="s">
        <v>1500</v>
      </c>
      <c r="P35" t="s">
        <v>1270</v>
      </c>
      <c r="Q35" t="s">
        <v>1269</v>
      </c>
      <c r="R35" t="s">
        <v>1530</v>
      </c>
      <c r="S35" t="s">
        <v>1531</v>
      </c>
      <c r="T35" t="s">
        <v>1532</v>
      </c>
      <c r="U35" t="s">
        <v>1533</v>
      </c>
      <c r="V35" t="s">
        <v>813</v>
      </c>
      <c r="W35" t="s">
        <v>1534</v>
      </c>
      <c r="X35" t="s">
        <v>1535</v>
      </c>
      <c r="Y35" t="s">
        <v>1028</v>
      </c>
      <c r="Z35" t="s">
        <v>1536</v>
      </c>
      <c r="AA35" t="s">
        <v>1537</v>
      </c>
      <c r="AB35" t="s">
        <v>166</v>
      </c>
    </row>
    <row r="36" spans="1:28" x14ac:dyDescent="0.35">
      <c r="A36" s="1" t="s">
        <v>1538</v>
      </c>
      <c r="B36" t="s">
        <v>1539</v>
      </c>
      <c r="C36" t="s">
        <v>629</v>
      </c>
      <c r="D36" t="s">
        <v>1540</v>
      </c>
      <c r="E36" t="s">
        <v>1541</v>
      </c>
      <c r="F36" t="s">
        <v>1542</v>
      </c>
      <c r="G36" t="s">
        <v>651</v>
      </c>
      <c r="H36" t="s">
        <v>1543</v>
      </c>
      <c r="I36" t="s">
        <v>1544</v>
      </c>
      <c r="J36" t="s">
        <v>1545</v>
      </c>
      <c r="K36" t="s">
        <v>1546</v>
      </c>
      <c r="L36" t="s">
        <v>1547</v>
      </c>
      <c r="M36" t="s">
        <v>1548</v>
      </c>
      <c r="N36" t="s">
        <v>565</v>
      </c>
      <c r="O36" t="s">
        <v>1549</v>
      </c>
      <c r="P36" t="s">
        <v>962</v>
      </c>
      <c r="Q36" t="s">
        <v>1043</v>
      </c>
      <c r="R36" t="s">
        <v>1550</v>
      </c>
      <c r="S36" t="s">
        <v>1551</v>
      </c>
      <c r="T36" t="s">
        <v>1552</v>
      </c>
      <c r="U36" t="s">
        <v>1553</v>
      </c>
      <c r="V36" t="s">
        <v>1554</v>
      </c>
      <c r="W36" t="s">
        <v>1555</v>
      </c>
      <c r="X36" t="s">
        <v>1556</v>
      </c>
      <c r="Y36" t="s">
        <v>1557</v>
      </c>
      <c r="Z36" t="s">
        <v>1136</v>
      </c>
      <c r="AA36" t="s">
        <v>1558</v>
      </c>
      <c r="AB36" t="s">
        <v>166</v>
      </c>
    </row>
    <row r="37" spans="1:28" x14ac:dyDescent="0.35">
      <c r="A37" s="1" t="s">
        <v>1559</v>
      </c>
      <c r="B37" t="s">
        <v>1210</v>
      </c>
      <c r="C37" t="s">
        <v>1560</v>
      </c>
      <c r="D37" t="s">
        <v>1561</v>
      </c>
      <c r="E37" t="s">
        <v>693</v>
      </c>
      <c r="F37" t="s">
        <v>1562</v>
      </c>
      <c r="G37" t="s">
        <v>1563</v>
      </c>
      <c r="H37" t="s">
        <v>1564</v>
      </c>
      <c r="I37" t="s">
        <v>1565</v>
      </c>
      <c r="J37" t="s">
        <v>1566</v>
      </c>
      <c r="K37" t="s">
        <v>1567</v>
      </c>
      <c r="L37" t="s">
        <v>1568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 t="s">
        <v>406</v>
      </c>
      <c r="S37" t="s">
        <v>407</v>
      </c>
      <c r="T37" t="s">
        <v>408</v>
      </c>
      <c r="U37" t="s">
        <v>409</v>
      </c>
      <c r="V37" t="s">
        <v>410</v>
      </c>
      <c r="W37" t="s">
        <v>411</v>
      </c>
      <c r="X37" t="s">
        <v>412</v>
      </c>
      <c r="Y37" t="s">
        <v>413</v>
      </c>
      <c r="Z37" t="s">
        <v>414</v>
      </c>
      <c r="AA37" t="s">
        <v>415</v>
      </c>
      <c r="AB37" t="s">
        <v>416</v>
      </c>
    </row>
    <row r="38" spans="1:28" x14ac:dyDescent="0.35">
      <c r="A38" s="1" t="s">
        <v>1569</v>
      </c>
      <c r="B38" t="s">
        <v>1307</v>
      </c>
      <c r="C38" t="s">
        <v>1308</v>
      </c>
      <c r="D38" t="s">
        <v>1309</v>
      </c>
      <c r="E38" t="s">
        <v>1310</v>
      </c>
      <c r="F38" t="s">
        <v>1311</v>
      </c>
      <c r="G38" t="s">
        <v>1056</v>
      </c>
      <c r="H38" t="s">
        <v>1312</v>
      </c>
      <c r="I38" t="s">
        <v>1406</v>
      </c>
      <c r="J38" t="s">
        <v>1570</v>
      </c>
      <c r="K38" t="s">
        <v>1315</v>
      </c>
      <c r="L38" t="s">
        <v>1316</v>
      </c>
      <c r="M38" t="s">
        <v>1317</v>
      </c>
      <c r="N38" t="s">
        <v>1318</v>
      </c>
      <c r="O38" t="s">
        <v>1319</v>
      </c>
      <c r="P38" t="s">
        <v>1320</v>
      </c>
      <c r="Q38" t="s">
        <v>1321</v>
      </c>
      <c r="R38" t="s">
        <v>1322</v>
      </c>
      <c r="S38" t="s">
        <v>1323</v>
      </c>
      <c r="T38" t="s">
        <v>1324</v>
      </c>
      <c r="U38" t="s">
        <v>1325</v>
      </c>
      <c r="V38" t="s">
        <v>1326</v>
      </c>
      <c r="W38" t="s">
        <v>1327</v>
      </c>
      <c r="X38" t="s">
        <v>1328</v>
      </c>
      <c r="Y38" t="s">
        <v>1329</v>
      </c>
      <c r="Z38" t="s">
        <v>1330</v>
      </c>
      <c r="AA38" t="s">
        <v>1331</v>
      </c>
      <c r="AB38" t="s">
        <v>1332</v>
      </c>
    </row>
    <row r="39" spans="1:28" x14ac:dyDescent="0.35">
      <c r="A39" s="1" t="s">
        <v>1571</v>
      </c>
      <c r="B39" t="s">
        <v>166</v>
      </c>
      <c r="C39" t="s">
        <v>166</v>
      </c>
      <c r="D39" t="s">
        <v>166</v>
      </c>
      <c r="E39" t="s">
        <v>166</v>
      </c>
      <c r="F39" t="s">
        <v>166</v>
      </c>
      <c r="G39" t="s">
        <v>166</v>
      </c>
      <c r="H39" t="s">
        <v>166</v>
      </c>
      <c r="I39" t="s">
        <v>859</v>
      </c>
      <c r="J39" t="s">
        <v>737</v>
      </c>
      <c r="K39" t="s">
        <v>166</v>
      </c>
      <c r="L39" t="s">
        <v>1433</v>
      </c>
      <c r="M39" t="s">
        <v>857</v>
      </c>
      <c r="N39" t="s">
        <v>1433</v>
      </c>
      <c r="O39" t="s">
        <v>166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166</v>
      </c>
      <c r="X39" t="s">
        <v>166</v>
      </c>
      <c r="Y39" t="s">
        <v>166</v>
      </c>
      <c r="Z39" t="s">
        <v>166</v>
      </c>
      <c r="AA39" t="s">
        <v>166</v>
      </c>
      <c r="AB39" t="s">
        <v>166</v>
      </c>
    </row>
    <row r="40" spans="1:28" x14ac:dyDescent="0.35">
      <c r="A40" s="1" t="s">
        <v>1572</v>
      </c>
      <c r="B40" t="s">
        <v>1307</v>
      </c>
      <c r="C40" t="s">
        <v>1308</v>
      </c>
      <c r="D40" t="s">
        <v>1309</v>
      </c>
      <c r="E40" t="s">
        <v>1310</v>
      </c>
      <c r="F40" t="s">
        <v>1311</v>
      </c>
      <c r="G40" t="s">
        <v>1056</v>
      </c>
      <c r="H40" t="s">
        <v>1312</v>
      </c>
      <c r="I40" t="s">
        <v>1313</v>
      </c>
      <c r="J40" t="s">
        <v>1314</v>
      </c>
      <c r="K40" t="s">
        <v>1315</v>
      </c>
      <c r="L40" t="s">
        <v>1316</v>
      </c>
      <c r="M40" t="s">
        <v>1317</v>
      </c>
      <c r="N40" t="s">
        <v>1318</v>
      </c>
      <c r="O40" t="s">
        <v>1319</v>
      </c>
      <c r="P40" t="s">
        <v>1320</v>
      </c>
      <c r="Q40" t="s">
        <v>1321</v>
      </c>
      <c r="R40" t="s">
        <v>1322</v>
      </c>
      <c r="S40" t="s">
        <v>1323</v>
      </c>
      <c r="T40" t="s">
        <v>1324</v>
      </c>
      <c r="U40" t="s">
        <v>1325</v>
      </c>
      <c r="V40" t="s">
        <v>1326</v>
      </c>
      <c r="W40" t="s">
        <v>1327</v>
      </c>
      <c r="X40" t="s">
        <v>1328</v>
      </c>
      <c r="Y40" t="s">
        <v>1329</v>
      </c>
      <c r="Z40" t="s">
        <v>1330</v>
      </c>
      <c r="AA40" t="s">
        <v>1331</v>
      </c>
      <c r="AB40" t="s">
        <v>1332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9"/>
  <sheetViews>
    <sheetView workbookViewId="0"/>
  </sheetViews>
  <sheetFormatPr defaultRowHeight="14.5" x14ac:dyDescent="0.35"/>
  <sheetData>
    <row r="1" spans="1:28" x14ac:dyDescent="0.35">
      <c r="A1" s="1" t="s">
        <v>96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35">
      <c r="A2" s="1" t="s">
        <v>43</v>
      </c>
      <c r="B2" t="s">
        <v>953</v>
      </c>
      <c r="C2" t="s">
        <v>954</v>
      </c>
      <c r="D2" t="s">
        <v>757</v>
      </c>
      <c r="E2" t="s">
        <v>955</v>
      </c>
      <c r="F2" t="s">
        <v>956</v>
      </c>
      <c r="G2" t="s">
        <v>957</v>
      </c>
      <c r="H2" t="s">
        <v>958</v>
      </c>
      <c r="I2" t="s">
        <v>959</v>
      </c>
      <c r="J2" t="s">
        <v>960</v>
      </c>
      <c r="K2" t="s">
        <v>961</v>
      </c>
      <c r="L2" t="s">
        <v>962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326</v>
      </c>
      <c r="U2" t="s">
        <v>327</v>
      </c>
      <c r="V2" t="s">
        <v>328</v>
      </c>
      <c r="W2" t="s">
        <v>329</v>
      </c>
      <c r="X2" t="s">
        <v>330</v>
      </c>
      <c r="Y2" t="s">
        <v>331</v>
      </c>
      <c r="Z2" t="s">
        <v>332</v>
      </c>
      <c r="AA2" t="s">
        <v>333</v>
      </c>
      <c r="AB2" t="s">
        <v>334</v>
      </c>
    </row>
    <row r="3" spans="1:28" x14ac:dyDescent="0.35">
      <c r="A3" s="1" t="s">
        <v>740</v>
      </c>
      <c r="B3" t="s">
        <v>741</v>
      </c>
      <c r="C3" t="s">
        <v>742</v>
      </c>
      <c r="D3" t="s">
        <v>743</v>
      </c>
      <c r="E3" t="s">
        <v>744</v>
      </c>
      <c r="F3" t="s">
        <v>745</v>
      </c>
      <c r="G3" t="s">
        <v>746</v>
      </c>
      <c r="H3" t="s">
        <v>747</v>
      </c>
      <c r="I3" t="s">
        <v>748</v>
      </c>
      <c r="J3" t="s">
        <v>749</v>
      </c>
      <c r="K3" t="s">
        <v>750</v>
      </c>
      <c r="L3" t="s">
        <v>751</v>
      </c>
      <c r="M3" t="s">
        <v>301</v>
      </c>
      <c r="N3" t="s">
        <v>302</v>
      </c>
      <c r="O3" t="s">
        <v>303</v>
      </c>
      <c r="P3" t="s">
        <v>304</v>
      </c>
      <c r="Q3" t="s">
        <v>305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311</v>
      </c>
      <c r="X3" t="s">
        <v>312</v>
      </c>
      <c r="Y3" t="s">
        <v>313</v>
      </c>
      <c r="Z3" t="s">
        <v>314</v>
      </c>
      <c r="AA3" t="s">
        <v>315</v>
      </c>
      <c r="AB3" t="s">
        <v>316</v>
      </c>
    </row>
    <row r="4" spans="1:28" x14ac:dyDescent="0.35">
      <c r="A4" s="1" t="s">
        <v>1573</v>
      </c>
      <c r="B4" t="s">
        <v>1355</v>
      </c>
      <c r="C4" t="s">
        <v>1355</v>
      </c>
      <c r="D4" t="s">
        <v>1359</v>
      </c>
      <c r="E4" t="s">
        <v>1574</v>
      </c>
      <c r="F4" t="s">
        <v>1359</v>
      </c>
      <c r="G4" t="s">
        <v>873</v>
      </c>
      <c r="H4" t="s">
        <v>1575</v>
      </c>
      <c r="I4" t="s">
        <v>1576</v>
      </c>
      <c r="J4" t="s">
        <v>1525</v>
      </c>
      <c r="K4" t="s">
        <v>1577</v>
      </c>
      <c r="L4" t="s">
        <v>1435</v>
      </c>
      <c r="M4" t="s">
        <v>1578</v>
      </c>
      <c r="N4" t="s">
        <v>1190</v>
      </c>
      <c r="O4" t="s">
        <v>1579</v>
      </c>
      <c r="P4" t="s">
        <v>1580</v>
      </c>
      <c r="Q4" t="s">
        <v>736</v>
      </c>
      <c r="R4" t="s">
        <v>953</v>
      </c>
      <c r="S4" t="s">
        <v>1581</v>
      </c>
      <c r="T4" t="s">
        <v>1582</v>
      </c>
      <c r="U4" t="s">
        <v>1580</v>
      </c>
      <c r="V4" t="s">
        <v>869</v>
      </c>
      <c r="W4" t="s">
        <v>868</v>
      </c>
      <c r="X4" t="s">
        <v>871</v>
      </c>
      <c r="Y4" t="s">
        <v>1583</v>
      </c>
      <c r="Z4" t="s">
        <v>1584</v>
      </c>
      <c r="AA4" t="s">
        <v>1585</v>
      </c>
      <c r="AB4" t="s">
        <v>1586</v>
      </c>
    </row>
    <row r="5" spans="1:28" x14ac:dyDescent="0.35">
      <c r="A5" s="1" t="s">
        <v>1587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1357</v>
      </c>
      <c r="Q5" t="s">
        <v>859</v>
      </c>
      <c r="R5" t="s">
        <v>859</v>
      </c>
      <c r="S5" t="s">
        <v>1551</v>
      </c>
      <c r="T5" t="s">
        <v>955</v>
      </c>
      <c r="U5" t="s">
        <v>1048</v>
      </c>
      <c r="V5" t="s">
        <v>1588</v>
      </c>
      <c r="W5" t="s">
        <v>1261</v>
      </c>
      <c r="X5" t="s">
        <v>1588</v>
      </c>
      <c r="Y5" t="s">
        <v>725</v>
      </c>
      <c r="Z5" t="s">
        <v>1589</v>
      </c>
      <c r="AA5" t="s">
        <v>1590</v>
      </c>
      <c r="AB5" t="s">
        <v>645</v>
      </c>
    </row>
    <row r="6" spans="1:28" x14ac:dyDescent="0.35">
      <c r="A6" s="1" t="s">
        <v>1591</v>
      </c>
      <c r="B6" t="s">
        <v>882</v>
      </c>
      <c r="C6" t="s">
        <v>1581</v>
      </c>
      <c r="D6" t="s">
        <v>1592</v>
      </c>
      <c r="E6" t="s">
        <v>1593</v>
      </c>
      <c r="F6" t="s">
        <v>1594</v>
      </c>
      <c r="G6" t="s">
        <v>1595</v>
      </c>
      <c r="H6" t="s">
        <v>1596</v>
      </c>
      <c r="I6" t="s">
        <v>1597</v>
      </c>
      <c r="J6" t="s">
        <v>1598</v>
      </c>
      <c r="K6" t="s">
        <v>1599</v>
      </c>
      <c r="L6" t="s">
        <v>1444</v>
      </c>
      <c r="M6" t="s">
        <v>1600</v>
      </c>
      <c r="N6" t="s">
        <v>1601</v>
      </c>
      <c r="O6" t="s">
        <v>1602</v>
      </c>
      <c r="P6" t="s">
        <v>1262</v>
      </c>
      <c r="Q6" t="s">
        <v>1603</v>
      </c>
      <c r="R6" t="s">
        <v>1604</v>
      </c>
      <c r="S6" t="s">
        <v>1605</v>
      </c>
      <c r="T6" t="s">
        <v>1606</v>
      </c>
      <c r="U6" t="s">
        <v>1607</v>
      </c>
      <c r="V6" t="s">
        <v>1357</v>
      </c>
      <c r="W6" t="s">
        <v>1608</v>
      </c>
      <c r="X6" t="s">
        <v>1609</v>
      </c>
      <c r="Y6" t="s">
        <v>1610</v>
      </c>
      <c r="Z6" t="s">
        <v>1611</v>
      </c>
      <c r="AA6" t="s">
        <v>1612</v>
      </c>
      <c r="AB6" t="s">
        <v>1613</v>
      </c>
    </row>
    <row r="7" spans="1:28" x14ac:dyDescent="0.35">
      <c r="A7" s="1" t="s">
        <v>1614</v>
      </c>
      <c r="B7" t="s">
        <v>166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1420</v>
      </c>
      <c r="Q7" t="s">
        <v>1615</v>
      </c>
      <c r="R7" t="s">
        <v>1616</v>
      </c>
      <c r="S7" t="s">
        <v>957</v>
      </c>
      <c r="T7" t="s">
        <v>1617</v>
      </c>
      <c r="U7" t="s">
        <v>1618</v>
      </c>
      <c r="V7" t="s">
        <v>1258</v>
      </c>
      <c r="W7" t="s">
        <v>1211</v>
      </c>
      <c r="X7" t="s">
        <v>1619</v>
      </c>
      <c r="Y7" t="s">
        <v>948</v>
      </c>
      <c r="Z7" t="s">
        <v>1620</v>
      </c>
      <c r="AA7" t="s">
        <v>1621</v>
      </c>
      <c r="AB7" t="s">
        <v>166</v>
      </c>
    </row>
    <row r="8" spans="1:28" x14ac:dyDescent="0.35">
      <c r="A8" s="1" t="s">
        <v>1119</v>
      </c>
      <c r="B8" t="s">
        <v>1622</v>
      </c>
      <c r="C8" t="s">
        <v>1623</v>
      </c>
      <c r="D8" t="s">
        <v>1624</v>
      </c>
      <c r="E8" t="s">
        <v>1625</v>
      </c>
      <c r="F8" t="s">
        <v>727</v>
      </c>
      <c r="G8" t="s">
        <v>1626</v>
      </c>
      <c r="H8" t="s">
        <v>1627</v>
      </c>
      <c r="I8" t="s">
        <v>1628</v>
      </c>
      <c r="J8" t="s">
        <v>1436</v>
      </c>
      <c r="K8" t="s">
        <v>1629</v>
      </c>
      <c r="L8" t="s">
        <v>1630</v>
      </c>
      <c r="M8" t="s">
        <v>1631</v>
      </c>
      <c r="N8" t="s">
        <v>1632</v>
      </c>
      <c r="O8" t="s">
        <v>1633</v>
      </c>
      <c r="P8" t="s">
        <v>1634</v>
      </c>
      <c r="Q8" t="s">
        <v>1635</v>
      </c>
      <c r="R8" t="s">
        <v>1636</v>
      </c>
      <c r="S8" t="s">
        <v>1637</v>
      </c>
      <c r="T8" t="s">
        <v>1638</v>
      </c>
      <c r="U8" t="s">
        <v>1639</v>
      </c>
      <c r="V8" t="s">
        <v>1581</v>
      </c>
      <c r="W8" t="s">
        <v>1640</v>
      </c>
      <c r="X8" t="s">
        <v>1641</v>
      </c>
      <c r="Y8" t="s">
        <v>1642</v>
      </c>
      <c r="Z8" t="s">
        <v>1603</v>
      </c>
      <c r="AA8" t="s">
        <v>1643</v>
      </c>
      <c r="AB8" t="s">
        <v>166</v>
      </c>
    </row>
    <row r="9" spans="1:28" x14ac:dyDescent="0.35">
      <c r="A9" s="1" t="s">
        <v>1333</v>
      </c>
      <c r="B9" t="s">
        <v>166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729</v>
      </c>
      <c r="Q9" t="s">
        <v>1644</v>
      </c>
      <c r="R9" t="s">
        <v>1645</v>
      </c>
      <c r="S9" t="s">
        <v>1646</v>
      </c>
      <c r="T9" t="s">
        <v>1647</v>
      </c>
      <c r="U9" t="s">
        <v>1648</v>
      </c>
      <c r="V9" t="s">
        <v>1649</v>
      </c>
      <c r="W9" t="s">
        <v>1498</v>
      </c>
      <c r="X9" t="s">
        <v>1027</v>
      </c>
      <c r="Y9" t="s">
        <v>1650</v>
      </c>
      <c r="Z9" t="s">
        <v>1651</v>
      </c>
      <c r="AA9" t="s">
        <v>1652</v>
      </c>
      <c r="AB9" t="s">
        <v>166</v>
      </c>
    </row>
    <row r="10" spans="1:28" x14ac:dyDescent="0.35">
      <c r="A10" s="1" t="s">
        <v>1653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1654</v>
      </c>
      <c r="N10" t="s">
        <v>1655</v>
      </c>
      <c r="O10" t="s">
        <v>1656</v>
      </c>
      <c r="P10" t="s">
        <v>1435</v>
      </c>
      <c r="Q10" t="s">
        <v>166</v>
      </c>
      <c r="R10" t="s">
        <v>1657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1658</v>
      </c>
      <c r="Y10" t="s">
        <v>1659</v>
      </c>
      <c r="Z10" t="s">
        <v>1660</v>
      </c>
      <c r="AA10" t="s">
        <v>1661</v>
      </c>
      <c r="AB10" t="s">
        <v>1662</v>
      </c>
    </row>
    <row r="11" spans="1:28" x14ac:dyDescent="0.35">
      <c r="A11" s="1" t="s">
        <v>1663</v>
      </c>
      <c r="B11" t="s">
        <v>1359</v>
      </c>
      <c r="C11" t="s">
        <v>1359</v>
      </c>
      <c r="D11" t="s">
        <v>1664</v>
      </c>
      <c r="E11" t="s">
        <v>1433</v>
      </c>
      <c r="F11" t="s">
        <v>166</v>
      </c>
      <c r="G11" t="s">
        <v>1665</v>
      </c>
      <c r="H11" t="s">
        <v>1666</v>
      </c>
      <c r="I11" t="s">
        <v>1422</v>
      </c>
      <c r="J11" t="s">
        <v>1650</v>
      </c>
      <c r="K11" t="s">
        <v>1272</v>
      </c>
      <c r="L11" t="s">
        <v>1222</v>
      </c>
      <c r="M11" t="s">
        <v>683</v>
      </c>
      <c r="N11" t="s">
        <v>1335</v>
      </c>
      <c r="O11" t="s">
        <v>1533</v>
      </c>
      <c r="P11" t="s">
        <v>1577</v>
      </c>
      <c r="Q11" t="s">
        <v>616</v>
      </c>
      <c r="R11" t="s">
        <v>1667</v>
      </c>
      <c r="S11" t="s">
        <v>1668</v>
      </c>
      <c r="T11" t="s">
        <v>676</v>
      </c>
      <c r="U11" t="s">
        <v>306</v>
      </c>
      <c r="V11" t="s">
        <v>680</v>
      </c>
      <c r="W11" t="s">
        <v>1669</v>
      </c>
      <c r="X11" t="s">
        <v>1670</v>
      </c>
      <c r="Y11" t="s">
        <v>1163</v>
      </c>
      <c r="Z11" t="s">
        <v>1671</v>
      </c>
      <c r="AA11" t="s">
        <v>1672</v>
      </c>
      <c r="AB11" t="s">
        <v>1673</v>
      </c>
    </row>
    <row r="12" spans="1:28" x14ac:dyDescent="0.35">
      <c r="A12" s="1" t="s">
        <v>1674</v>
      </c>
      <c r="B12" t="s">
        <v>568</v>
      </c>
      <c r="C12" t="s">
        <v>1675</v>
      </c>
      <c r="D12" t="s">
        <v>867</v>
      </c>
      <c r="E12" t="s">
        <v>1676</v>
      </c>
      <c r="F12" t="s">
        <v>736</v>
      </c>
      <c r="G12" t="s">
        <v>748</v>
      </c>
      <c r="H12" t="s">
        <v>1677</v>
      </c>
      <c r="I12" t="s">
        <v>1678</v>
      </c>
      <c r="J12" t="s">
        <v>1165</v>
      </c>
      <c r="K12" t="s">
        <v>687</v>
      </c>
      <c r="L12" t="s">
        <v>1679</v>
      </c>
      <c r="M12" t="s">
        <v>1680</v>
      </c>
      <c r="N12" t="s">
        <v>1681</v>
      </c>
      <c r="O12" t="s">
        <v>1428</v>
      </c>
      <c r="P12" t="s">
        <v>1420</v>
      </c>
      <c r="Q12" t="s">
        <v>1682</v>
      </c>
      <c r="R12" t="s">
        <v>1683</v>
      </c>
      <c r="S12" t="s">
        <v>1684</v>
      </c>
      <c r="T12" t="s">
        <v>1685</v>
      </c>
      <c r="U12" t="s">
        <v>1281</v>
      </c>
      <c r="V12" t="s">
        <v>1686</v>
      </c>
      <c r="W12" t="s">
        <v>1201</v>
      </c>
      <c r="X12" t="s">
        <v>1687</v>
      </c>
      <c r="Y12" t="s">
        <v>1688</v>
      </c>
      <c r="Z12" t="s">
        <v>1689</v>
      </c>
      <c r="AA12" t="s">
        <v>1690</v>
      </c>
      <c r="AB12" t="s">
        <v>1691</v>
      </c>
    </row>
    <row r="13" spans="1:28" x14ac:dyDescent="0.35">
      <c r="A13" s="1" t="s">
        <v>1692</v>
      </c>
      <c r="B13" t="s">
        <v>880</v>
      </c>
      <c r="C13" t="s">
        <v>1693</v>
      </c>
      <c r="D13" t="s">
        <v>939</v>
      </c>
      <c r="E13" t="s">
        <v>1694</v>
      </c>
      <c r="F13" t="s">
        <v>1695</v>
      </c>
      <c r="G13" t="s">
        <v>1696</v>
      </c>
      <c r="H13" t="s">
        <v>1697</v>
      </c>
      <c r="I13" t="s">
        <v>1698</v>
      </c>
      <c r="J13" t="s">
        <v>1594</v>
      </c>
      <c r="K13" t="s">
        <v>1699</v>
      </c>
      <c r="L13" t="s">
        <v>1596</v>
      </c>
      <c r="M13" t="s">
        <v>1700</v>
      </c>
      <c r="N13" t="s">
        <v>1701</v>
      </c>
      <c r="O13" t="s">
        <v>1702</v>
      </c>
      <c r="P13" t="s">
        <v>1703</v>
      </c>
      <c r="Q13" t="s">
        <v>1704</v>
      </c>
      <c r="R13" t="s">
        <v>1705</v>
      </c>
      <c r="S13" t="s">
        <v>1706</v>
      </c>
      <c r="T13" t="s">
        <v>1707</v>
      </c>
      <c r="U13" t="s">
        <v>1708</v>
      </c>
      <c r="V13" t="s">
        <v>1709</v>
      </c>
      <c r="W13" t="s">
        <v>1710</v>
      </c>
      <c r="X13" t="s">
        <v>1711</v>
      </c>
      <c r="Y13" t="s">
        <v>1712</v>
      </c>
      <c r="Z13" t="s">
        <v>1713</v>
      </c>
      <c r="AA13" t="s">
        <v>1714</v>
      </c>
      <c r="AB13" t="s">
        <v>1715</v>
      </c>
    </row>
    <row r="14" spans="1:28" x14ac:dyDescent="0.35">
      <c r="A14" s="1" t="s">
        <v>1716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1717</v>
      </c>
      <c r="O14" t="s">
        <v>166</v>
      </c>
      <c r="P14" t="s">
        <v>166</v>
      </c>
      <c r="Q14" t="s">
        <v>166</v>
      </c>
      <c r="R14" t="s">
        <v>166</v>
      </c>
      <c r="S14" t="s">
        <v>1651</v>
      </c>
      <c r="T14" t="s">
        <v>1718</v>
      </c>
      <c r="U14" t="s">
        <v>166</v>
      </c>
      <c r="V14" t="s">
        <v>166</v>
      </c>
      <c r="W14" t="s">
        <v>1719</v>
      </c>
      <c r="X14" t="s">
        <v>1720</v>
      </c>
      <c r="Y14" t="s">
        <v>166</v>
      </c>
      <c r="Z14" t="s">
        <v>166</v>
      </c>
      <c r="AA14" t="s">
        <v>1721</v>
      </c>
      <c r="AB14" t="s">
        <v>1037</v>
      </c>
    </row>
    <row r="15" spans="1:28" x14ac:dyDescent="0.35">
      <c r="A15" s="1" t="s">
        <v>1722</v>
      </c>
      <c r="B15" t="s">
        <v>1723</v>
      </c>
      <c r="C15" t="s">
        <v>1665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1724</v>
      </c>
      <c r="T15" t="s">
        <v>1725</v>
      </c>
      <c r="U15" t="s">
        <v>1726</v>
      </c>
      <c r="V15" t="s">
        <v>1727</v>
      </c>
      <c r="W15" t="s">
        <v>1728</v>
      </c>
      <c r="X15" t="s">
        <v>1729</v>
      </c>
      <c r="Y15" t="s">
        <v>1730</v>
      </c>
      <c r="Z15" t="s">
        <v>1731</v>
      </c>
      <c r="AA15" t="s">
        <v>1732</v>
      </c>
      <c r="AB15" t="s">
        <v>1729</v>
      </c>
    </row>
    <row r="16" spans="1:28" x14ac:dyDescent="0.35">
      <c r="A16" s="1" t="s">
        <v>1733</v>
      </c>
      <c r="B16" t="s">
        <v>166</v>
      </c>
      <c r="C16" t="s">
        <v>1734</v>
      </c>
      <c r="D16" t="s">
        <v>743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1735</v>
      </c>
      <c r="T16" t="s">
        <v>1736</v>
      </c>
      <c r="U16" t="s">
        <v>1737</v>
      </c>
      <c r="V16" t="s">
        <v>648</v>
      </c>
      <c r="W16" t="s">
        <v>1738</v>
      </c>
      <c r="X16" t="s">
        <v>1739</v>
      </c>
      <c r="Y16" t="s">
        <v>1740</v>
      </c>
      <c r="Z16" t="s">
        <v>1741</v>
      </c>
      <c r="AA16" t="s">
        <v>1742</v>
      </c>
      <c r="AB16" t="s">
        <v>1509</v>
      </c>
    </row>
    <row r="17" spans="1:28" x14ac:dyDescent="0.35">
      <c r="A17" s="1" t="s">
        <v>1743</v>
      </c>
      <c r="B17" t="s">
        <v>1355</v>
      </c>
      <c r="C17" t="s">
        <v>166</v>
      </c>
      <c r="D17" t="s">
        <v>737</v>
      </c>
      <c r="E17" t="s">
        <v>1574</v>
      </c>
      <c r="F17" t="s">
        <v>875</v>
      </c>
      <c r="G17" t="s">
        <v>1355</v>
      </c>
      <c r="H17" t="s">
        <v>1664</v>
      </c>
      <c r="I17" t="s">
        <v>746</v>
      </c>
      <c r="J17" t="s">
        <v>1497</v>
      </c>
      <c r="K17" t="s">
        <v>724</v>
      </c>
      <c r="L17" t="s">
        <v>737</v>
      </c>
      <c r="M17" t="s">
        <v>1734</v>
      </c>
      <c r="N17" t="s">
        <v>1434</v>
      </c>
      <c r="O17" t="s">
        <v>166</v>
      </c>
      <c r="P17" t="s">
        <v>730</v>
      </c>
      <c r="Q17" t="s">
        <v>858</v>
      </c>
      <c r="R17" t="s">
        <v>166</v>
      </c>
      <c r="S17" t="s">
        <v>875</v>
      </c>
      <c r="T17" t="s">
        <v>1744</v>
      </c>
      <c r="U17" t="s">
        <v>1574</v>
      </c>
      <c r="V17" t="s">
        <v>868</v>
      </c>
      <c r="W17" t="s">
        <v>867</v>
      </c>
      <c r="X17" t="s">
        <v>862</v>
      </c>
      <c r="Y17" t="s">
        <v>1745</v>
      </c>
      <c r="Z17" t="s">
        <v>1746</v>
      </c>
      <c r="AA17" t="s">
        <v>1623</v>
      </c>
      <c r="AB17" t="s">
        <v>1747</v>
      </c>
    </row>
    <row r="18" spans="1:28" x14ac:dyDescent="0.35">
      <c r="A18" s="1" t="s">
        <v>1748</v>
      </c>
      <c r="B18" t="s">
        <v>879</v>
      </c>
      <c r="C18" t="s">
        <v>881</v>
      </c>
      <c r="D18" t="s">
        <v>1651</v>
      </c>
      <c r="E18" t="s">
        <v>1749</v>
      </c>
      <c r="F18" t="s">
        <v>1750</v>
      </c>
      <c r="G18" t="s">
        <v>1750</v>
      </c>
      <c r="H18" t="s">
        <v>1751</v>
      </c>
      <c r="I18" t="s">
        <v>1649</v>
      </c>
      <c r="J18" t="s">
        <v>879</v>
      </c>
      <c r="K18" t="s">
        <v>1752</v>
      </c>
      <c r="L18" t="s">
        <v>1753</v>
      </c>
      <c r="M18" t="s">
        <v>1596</v>
      </c>
      <c r="N18" t="s">
        <v>1754</v>
      </c>
      <c r="O18" t="s">
        <v>1702</v>
      </c>
      <c r="P18" t="s">
        <v>1755</v>
      </c>
      <c r="Q18" t="s">
        <v>1756</v>
      </c>
      <c r="R18" t="s">
        <v>1705</v>
      </c>
      <c r="S18" t="s">
        <v>1757</v>
      </c>
      <c r="T18" t="s">
        <v>1758</v>
      </c>
      <c r="U18" t="s">
        <v>1759</v>
      </c>
      <c r="V18" t="s">
        <v>1760</v>
      </c>
      <c r="W18" t="s">
        <v>1761</v>
      </c>
      <c r="X18" t="s">
        <v>1762</v>
      </c>
      <c r="Y18" t="s">
        <v>1763</v>
      </c>
      <c r="Z18" t="s">
        <v>1764</v>
      </c>
      <c r="AA18" t="s">
        <v>1765</v>
      </c>
      <c r="AB18" t="s">
        <v>1752</v>
      </c>
    </row>
    <row r="19" spans="1:28" x14ac:dyDescent="0.35">
      <c r="A19" s="1" t="s">
        <v>1766</v>
      </c>
      <c r="B19" t="s">
        <v>166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1433</v>
      </c>
      <c r="Q19" t="s">
        <v>1665</v>
      </c>
      <c r="R19" t="s">
        <v>863</v>
      </c>
      <c r="S19" t="s">
        <v>1574</v>
      </c>
      <c r="T19" t="s">
        <v>1767</v>
      </c>
      <c r="U19" t="s">
        <v>1744</v>
      </c>
      <c r="V19" t="s">
        <v>1574</v>
      </c>
      <c r="W19" t="s">
        <v>1744</v>
      </c>
      <c r="X19" t="s">
        <v>1768</v>
      </c>
      <c r="Y19" t="s">
        <v>863</v>
      </c>
      <c r="Z19" t="s">
        <v>1574</v>
      </c>
      <c r="AA19" t="s">
        <v>1574</v>
      </c>
      <c r="AB19" t="s">
        <v>1651</v>
      </c>
    </row>
    <row r="20" spans="1:28" x14ac:dyDescent="0.35">
      <c r="A20" s="1" t="s">
        <v>1769</v>
      </c>
      <c r="B20" t="s">
        <v>166</v>
      </c>
      <c r="C20" t="s">
        <v>1499</v>
      </c>
      <c r="D20" t="s">
        <v>166</v>
      </c>
      <c r="E20" t="s">
        <v>862</v>
      </c>
      <c r="F20" t="s">
        <v>870</v>
      </c>
      <c r="G20" t="s">
        <v>743</v>
      </c>
      <c r="H20" t="s">
        <v>1222</v>
      </c>
      <c r="I20" t="s">
        <v>1434</v>
      </c>
      <c r="J20" t="s">
        <v>741</v>
      </c>
      <c r="K20" t="s">
        <v>1144</v>
      </c>
      <c r="L20" t="s">
        <v>1357</v>
      </c>
      <c r="M20" t="s">
        <v>1675</v>
      </c>
      <c r="N20" t="s">
        <v>1424</v>
      </c>
      <c r="O20" t="s">
        <v>859</v>
      </c>
      <c r="P20" t="s">
        <v>859</v>
      </c>
      <c r="Q20" t="s">
        <v>739</v>
      </c>
      <c r="R20" t="s">
        <v>734</v>
      </c>
      <c r="S20" t="s">
        <v>1770</v>
      </c>
      <c r="T20" t="s">
        <v>734</v>
      </c>
      <c r="U20" t="s">
        <v>738</v>
      </c>
      <c r="V20" t="s">
        <v>1771</v>
      </c>
      <c r="W20" t="s">
        <v>1772</v>
      </c>
      <c r="X20" t="s">
        <v>723</v>
      </c>
      <c r="Y20" t="s">
        <v>1551</v>
      </c>
      <c r="Z20" t="s">
        <v>735</v>
      </c>
      <c r="AA20" t="s">
        <v>568</v>
      </c>
      <c r="AB20" t="s">
        <v>1223</v>
      </c>
    </row>
    <row r="21" spans="1:28" x14ac:dyDescent="0.35">
      <c r="A21" s="1" t="s">
        <v>1773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1774</v>
      </c>
      <c r="N21" t="s">
        <v>1775</v>
      </c>
      <c r="O21" t="s">
        <v>1633</v>
      </c>
      <c r="P21" t="s">
        <v>166</v>
      </c>
      <c r="Q21" t="s">
        <v>166</v>
      </c>
      <c r="R21" t="s">
        <v>1776</v>
      </c>
      <c r="S21" t="s">
        <v>1777</v>
      </c>
      <c r="T21" t="s">
        <v>1778</v>
      </c>
      <c r="U21" t="s">
        <v>1779</v>
      </c>
      <c r="V21" t="s">
        <v>1780</v>
      </c>
      <c r="W21" t="s">
        <v>1781</v>
      </c>
      <c r="X21" t="s">
        <v>1782</v>
      </c>
      <c r="Y21" t="s">
        <v>1783</v>
      </c>
      <c r="Z21" t="s">
        <v>1784</v>
      </c>
      <c r="AA21" t="s">
        <v>1785</v>
      </c>
      <c r="AB21" t="s">
        <v>1786</v>
      </c>
    </row>
    <row r="22" spans="1:28" x14ac:dyDescent="0.35">
      <c r="A22" s="1" t="s">
        <v>94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1787</v>
      </c>
      <c r="P22" t="s">
        <v>1696</v>
      </c>
      <c r="Q22" t="s">
        <v>1788</v>
      </c>
      <c r="R22" t="s">
        <v>1789</v>
      </c>
      <c r="S22" t="s">
        <v>1790</v>
      </c>
      <c r="T22" t="s">
        <v>1646</v>
      </c>
      <c r="U22" t="s">
        <v>1791</v>
      </c>
      <c r="V22" t="s">
        <v>1792</v>
      </c>
      <c r="W22" t="s">
        <v>1793</v>
      </c>
      <c r="X22" t="s">
        <v>1794</v>
      </c>
      <c r="Y22" t="s">
        <v>1795</v>
      </c>
      <c r="Z22" t="s">
        <v>1796</v>
      </c>
      <c r="AA22" t="s">
        <v>1797</v>
      </c>
      <c r="AB22" t="s">
        <v>1798</v>
      </c>
    </row>
    <row r="23" spans="1:28" x14ac:dyDescent="0.35">
      <c r="A23" s="1" t="s">
        <v>1799</v>
      </c>
      <c r="B23" t="s">
        <v>729</v>
      </c>
      <c r="C23" t="s">
        <v>1800</v>
      </c>
      <c r="D23" t="s">
        <v>1359</v>
      </c>
      <c r="E23" t="s">
        <v>1148</v>
      </c>
      <c r="F23" t="s">
        <v>1801</v>
      </c>
      <c r="G23" t="s">
        <v>1529</v>
      </c>
      <c r="H23" t="s">
        <v>1040</v>
      </c>
      <c r="I23" t="s">
        <v>1802</v>
      </c>
      <c r="J23" t="s">
        <v>1803</v>
      </c>
      <c r="K23" t="s">
        <v>1665</v>
      </c>
      <c r="L23" t="s">
        <v>1804</v>
      </c>
      <c r="M23" t="s">
        <v>872</v>
      </c>
      <c r="N23" t="s">
        <v>1805</v>
      </c>
      <c r="O23" t="s">
        <v>1433</v>
      </c>
      <c r="P23" t="s">
        <v>1355</v>
      </c>
      <c r="Q23" t="s">
        <v>304</v>
      </c>
      <c r="R23" t="s">
        <v>1806</v>
      </c>
      <c r="S23" t="s">
        <v>1807</v>
      </c>
      <c r="T23" t="s">
        <v>1808</v>
      </c>
      <c r="U23" t="s">
        <v>858</v>
      </c>
      <c r="V23" t="s">
        <v>1359</v>
      </c>
      <c r="W23" t="s">
        <v>1809</v>
      </c>
      <c r="X23" t="s">
        <v>166</v>
      </c>
      <c r="Y23" t="s">
        <v>166</v>
      </c>
      <c r="Z23" t="s">
        <v>166</v>
      </c>
      <c r="AA23" t="s">
        <v>1810</v>
      </c>
      <c r="AB23" t="s">
        <v>166</v>
      </c>
    </row>
    <row r="24" spans="1:28" x14ac:dyDescent="0.35">
      <c r="A24" s="1" t="s">
        <v>1811</v>
      </c>
      <c r="B24" t="s">
        <v>729</v>
      </c>
      <c r="C24" t="s">
        <v>1434</v>
      </c>
      <c r="D24" t="s">
        <v>1359</v>
      </c>
      <c r="E24" t="s">
        <v>1812</v>
      </c>
      <c r="F24" t="s">
        <v>1813</v>
      </c>
      <c r="G24" t="s">
        <v>1335</v>
      </c>
      <c r="H24" t="s">
        <v>1814</v>
      </c>
      <c r="I24" t="s">
        <v>1695</v>
      </c>
      <c r="J24" t="s">
        <v>1815</v>
      </c>
      <c r="K24" t="s">
        <v>766</v>
      </c>
      <c r="L24" t="s">
        <v>1355</v>
      </c>
      <c r="M24" t="s">
        <v>1816</v>
      </c>
      <c r="N24" t="s">
        <v>1817</v>
      </c>
      <c r="O24" t="s">
        <v>1585</v>
      </c>
      <c r="P24" t="s">
        <v>1818</v>
      </c>
      <c r="Q24" t="s">
        <v>1819</v>
      </c>
      <c r="R24" t="s">
        <v>1820</v>
      </c>
      <c r="S24" t="s">
        <v>1821</v>
      </c>
      <c r="T24" t="s">
        <v>1822</v>
      </c>
      <c r="U24" t="s">
        <v>1823</v>
      </c>
      <c r="V24" t="s">
        <v>1824</v>
      </c>
      <c r="W24" t="s">
        <v>1825</v>
      </c>
      <c r="X24" t="s">
        <v>1826</v>
      </c>
      <c r="Y24" t="s">
        <v>1827</v>
      </c>
      <c r="Z24" t="s">
        <v>1828</v>
      </c>
      <c r="AA24" t="s">
        <v>1829</v>
      </c>
      <c r="AB24" t="s">
        <v>1830</v>
      </c>
    </row>
    <row r="25" spans="1:28" x14ac:dyDescent="0.35">
      <c r="A25" s="1" t="s">
        <v>1831</v>
      </c>
      <c r="B25" t="s">
        <v>1433</v>
      </c>
      <c r="C25" t="s">
        <v>860</v>
      </c>
      <c r="D25" t="s">
        <v>860</v>
      </c>
      <c r="E25" t="s">
        <v>868</v>
      </c>
      <c r="F25" t="s">
        <v>1665</v>
      </c>
      <c r="G25" t="s">
        <v>736</v>
      </c>
      <c r="H25" t="s">
        <v>859</v>
      </c>
      <c r="I25" t="s">
        <v>1665</v>
      </c>
      <c r="J25" t="s">
        <v>1832</v>
      </c>
      <c r="K25" t="s">
        <v>1833</v>
      </c>
      <c r="L25" t="s">
        <v>1144</v>
      </c>
      <c r="M25" t="s">
        <v>867</v>
      </c>
      <c r="N25" t="s">
        <v>872</v>
      </c>
      <c r="O25" t="s">
        <v>860</v>
      </c>
      <c r="P25" t="s">
        <v>862</v>
      </c>
      <c r="Q25" t="s">
        <v>1734</v>
      </c>
      <c r="R25" t="s">
        <v>858</v>
      </c>
      <c r="S25" t="s">
        <v>863</v>
      </c>
      <c r="T25" t="s">
        <v>1833</v>
      </c>
      <c r="U25" t="s">
        <v>730</v>
      </c>
      <c r="V25" t="s">
        <v>741</v>
      </c>
      <c r="W25" t="s">
        <v>1734</v>
      </c>
      <c r="X25" t="s">
        <v>874</v>
      </c>
      <c r="Y25" t="s">
        <v>945</v>
      </c>
      <c r="Z25" t="s">
        <v>858</v>
      </c>
      <c r="AA25" t="s">
        <v>1834</v>
      </c>
      <c r="AB25" t="s">
        <v>1835</v>
      </c>
    </row>
    <row r="26" spans="1:28" x14ac:dyDescent="0.35">
      <c r="A26" s="1" t="s">
        <v>1836</v>
      </c>
      <c r="B26" t="s">
        <v>729</v>
      </c>
      <c r="C26" t="s">
        <v>1434</v>
      </c>
      <c r="D26" t="s">
        <v>1359</v>
      </c>
      <c r="E26" t="s">
        <v>1812</v>
      </c>
      <c r="F26" t="s">
        <v>1348</v>
      </c>
      <c r="G26" t="s">
        <v>1471</v>
      </c>
      <c r="H26" t="s">
        <v>1837</v>
      </c>
      <c r="I26" t="s">
        <v>1838</v>
      </c>
      <c r="J26" t="s">
        <v>1839</v>
      </c>
      <c r="K26" t="s">
        <v>1264</v>
      </c>
      <c r="L26" t="s">
        <v>1840</v>
      </c>
      <c r="M26" t="s">
        <v>1792</v>
      </c>
      <c r="N26" t="s">
        <v>1841</v>
      </c>
      <c r="O26" t="s">
        <v>1842</v>
      </c>
      <c r="P26" t="s">
        <v>1843</v>
      </c>
      <c r="Q26" t="s">
        <v>1844</v>
      </c>
      <c r="R26" t="s">
        <v>1845</v>
      </c>
      <c r="S26" t="s">
        <v>1846</v>
      </c>
      <c r="T26" t="s">
        <v>1847</v>
      </c>
      <c r="U26" t="s">
        <v>751</v>
      </c>
      <c r="V26" t="s">
        <v>745</v>
      </c>
      <c r="W26" t="s">
        <v>1848</v>
      </c>
      <c r="X26" t="s">
        <v>1849</v>
      </c>
      <c r="Y26" t="s">
        <v>1850</v>
      </c>
      <c r="Z26" t="s">
        <v>1851</v>
      </c>
      <c r="AA26" t="s">
        <v>1852</v>
      </c>
      <c r="AB26" t="s">
        <v>1563</v>
      </c>
    </row>
    <row r="27" spans="1:28" x14ac:dyDescent="0.35">
      <c r="A27" s="1" t="s">
        <v>1853</v>
      </c>
      <c r="B27" t="s">
        <v>166</v>
      </c>
      <c r="C27" t="s">
        <v>166</v>
      </c>
      <c r="D27" t="s">
        <v>166</v>
      </c>
      <c r="E27" t="s">
        <v>166</v>
      </c>
      <c r="F27" t="s">
        <v>1050</v>
      </c>
      <c r="G27" t="s">
        <v>1854</v>
      </c>
      <c r="H27" t="s">
        <v>1052</v>
      </c>
      <c r="I27" t="s">
        <v>1053</v>
      </c>
      <c r="J27" t="s">
        <v>1054</v>
      </c>
      <c r="K27" t="s">
        <v>1055</v>
      </c>
      <c r="L27" t="s">
        <v>1056</v>
      </c>
      <c r="M27" t="s">
        <v>1057</v>
      </c>
      <c r="N27" t="s">
        <v>1058</v>
      </c>
      <c r="O27" t="s">
        <v>1059</v>
      </c>
      <c r="P27" t="s">
        <v>1060</v>
      </c>
      <c r="Q27" t="s">
        <v>1061</v>
      </c>
      <c r="R27" t="s">
        <v>1062</v>
      </c>
      <c r="S27" t="s">
        <v>1063</v>
      </c>
      <c r="T27" t="s">
        <v>1064</v>
      </c>
      <c r="U27" t="s">
        <v>1065</v>
      </c>
      <c r="V27" t="s">
        <v>1066</v>
      </c>
      <c r="W27" t="s">
        <v>1067</v>
      </c>
      <c r="X27" t="s">
        <v>1068</v>
      </c>
      <c r="Y27" t="s">
        <v>1069</v>
      </c>
      <c r="Z27" t="s">
        <v>1070</v>
      </c>
      <c r="AA27" t="s">
        <v>1071</v>
      </c>
      <c r="AB27" t="s">
        <v>1072</v>
      </c>
    </row>
    <row r="28" spans="1:28" x14ac:dyDescent="0.35">
      <c r="A28" s="1" t="s">
        <v>1855</v>
      </c>
      <c r="B28" t="s">
        <v>729</v>
      </c>
      <c r="C28" t="s">
        <v>744</v>
      </c>
      <c r="D28" t="s">
        <v>1269</v>
      </c>
      <c r="E28" t="s">
        <v>739</v>
      </c>
      <c r="F28" t="s">
        <v>1856</v>
      </c>
      <c r="G28" t="s">
        <v>1857</v>
      </c>
      <c r="H28" t="s">
        <v>1858</v>
      </c>
      <c r="I28" t="s">
        <v>1859</v>
      </c>
      <c r="J28" t="s">
        <v>1860</v>
      </c>
      <c r="K28" t="s">
        <v>1861</v>
      </c>
      <c r="L28" t="s">
        <v>1862</v>
      </c>
      <c r="M28" t="s">
        <v>1863</v>
      </c>
      <c r="N28" t="s">
        <v>1864</v>
      </c>
      <c r="O28" t="s">
        <v>1865</v>
      </c>
      <c r="P28" t="s">
        <v>1866</v>
      </c>
      <c r="Q28" t="s">
        <v>1867</v>
      </c>
      <c r="R28" t="s">
        <v>1868</v>
      </c>
      <c r="S28" t="s">
        <v>1314</v>
      </c>
      <c r="T28" t="s">
        <v>1869</v>
      </c>
      <c r="U28" t="s">
        <v>1870</v>
      </c>
      <c r="V28" t="s">
        <v>1871</v>
      </c>
      <c r="W28" t="s">
        <v>1872</v>
      </c>
      <c r="X28" t="s">
        <v>1873</v>
      </c>
      <c r="Y28" t="s">
        <v>1874</v>
      </c>
      <c r="Z28" t="s">
        <v>1875</v>
      </c>
      <c r="AA28" t="s">
        <v>1876</v>
      </c>
      <c r="AB28" t="s">
        <v>1877</v>
      </c>
    </row>
    <row r="29" spans="1:28" x14ac:dyDescent="0.35">
      <c r="A29" s="1" t="s">
        <v>1878</v>
      </c>
      <c r="B29" t="s">
        <v>728</v>
      </c>
      <c r="C29" t="s">
        <v>1355</v>
      </c>
      <c r="D29" t="s">
        <v>1676</v>
      </c>
      <c r="E29" t="s">
        <v>1879</v>
      </c>
      <c r="F29" t="s">
        <v>1753</v>
      </c>
      <c r="G29" t="s">
        <v>1261</v>
      </c>
      <c r="H29" t="s">
        <v>1880</v>
      </c>
      <c r="I29" t="s">
        <v>1629</v>
      </c>
      <c r="J29" t="s">
        <v>1881</v>
      </c>
      <c r="K29" t="s">
        <v>1882</v>
      </c>
      <c r="L29" t="s">
        <v>1883</v>
      </c>
      <c r="M29" t="s">
        <v>1884</v>
      </c>
      <c r="N29" t="s">
        <v>1885</v>
      </c>
      <c r="O29" t="s">
        <v>1886</v>
      </c>
      <c r="P29" t="s">
        <v>875</v>
      </c>
      <c r="Q29" t="s">
        <v>1887</v>
      </c>
      <c r="R29" t="s">
        <v>1888</v>
      </c>
      <c r="S29" t="s">
        <v>1889</v>
      </c>
      <c r="T29" t="s">
        <v>1890</v>
      </c>
      <c r="U29" t="s">
        <v>1891</v>
      </c>
      <c r="V29" t="s">
        <v>1892</v>
      </c>
      <c r="W29" t="s">
        <v>1893</v>
      </c>
      <c r="X29" t="s">
        <v>1110</v>
      </c>
      <c r="Y29" t="s">
        <v>1894</v>
      </c>
      <c r="Z29" t="s">
        <v>1683</v>
      </c>
      <c r="AA29" t="s">
        <v>1895</v>
      </c>
      <c r="AB29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2022-09-30T00:43:57Z</dcterms:created>
  <dcterms:modified xsi:type="dcterms:W3CDTF">2024-01-17T20:21:12Z</dcterms:modified>
</cp:coreProperties>
</file>