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RTX/"/>
    </mc:Choice>
  </mc:AlternateContent>
  <xr:revisionPtr revIDLastSave="727" documentId="11_54579FCEF9D5A112B9236A963DE005276658B7FE" xr6:coauthVersionLast="47" xr6:coauthVersionMax="47" xr10:uidLastSave="{7FBA6D1D-A78B-451F-8BEE-4D8A836D43AD}"/>
  <bookViews>
    <workbookView xWindow="-110" yWindow="-110" windowWidth="38620" windowHeight="21220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2" i="3" l="1"/>
  <c r="AB9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M132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D128" i="3" s="1"/>
  <c r="AE127" i="3"/>
  <c r="AF127" i="3"/>
  <c r="AG127" i="3"/>
  <c r="AH127" i="3"/>
  <c r="AI127" i="3"/>
  <c r="AJ127" i="3"/>
  <c r="AK127" i="3"/>
  <c r="AL127" i="3"/>
  <c r="AM127" i="3"/>
  <c r="AN127" i="3"/>
  <c r="M127" i="3"/>
  <c r="N116" i="3"/>
  <c r="N117" i="3" s="1"/>
  <c r="O116" i="3"/>
  <c r="O117" i="3" s="1"/>
  <c r="P116" i="3"/>
  <c r="Q116" i="3"/>
  <c r="R116" i="3"/>
  <c r="S116" i="3"/>
  <c r="T116" i="3"/>
  <c r="U116" i="3"/>
  <c r="V116" i="3"/>
  <c r="W116" i="3"/>
  <c r="W117" i="3" s="1"/>
  <c r="X116" i="3"/>
  <c r="X117" i="3" s="1"/>
  <c r="Y116" i="3"/>
  <c r="Y117" i="3" s="1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L117" i="3" s="1"/>
  <c r="AM116" i="3"/>
  <c r="AM117" i="3" s="1"/>
  <c r="AN116" i="3"/>
  <c r="AN117" i="3" s="1"/>
  <c r="M116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D117" i="3" s="1"/>
  <c r="AE110" i="3"/>
  <c r="AF110" i="3"/>
  <c r="AG110" i="3"/>
  <c r="AH110" i="3"/>
  <c r="AI110" i="3"/>
  <c r="AJ110" i="3"/>
  <c r="AK110" i="3"/>
  <c r="AL110" i="3"/>
  <c r="AM110" i="3"/>
  <c r="AN110" i="3"/>
  <c r="M110" i="3"/>
  <c r="N100" i="3"/>
  <c r="N101" i="3" s="1"/>
  <c r="O100" i="3"/>
  <c r="O101" i="3" s="1"/>
  <c r="P100" i="3"/>
  <c r="Q100" i="3"/>
  <c r="R100" i="3"/>
  <c r="S100" i="3"/>
  <c r="T100" i="3"/>
  <c r="U100" i="3"/>
  <c r="V100" i="3"/>
  <c r="V101" i="3" s="1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L101" i="3" s="1"/>
  <c r="AM100" i="3"/>
  <c r="AN100" i="3"/>
  <c r="M100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M92" i="3"/>
  <c r="N75" i="3"/>
  <c r="N77" i="3" s="1"/>
  <c r="O75" i="3"/>
  <c r="O77" i="3" s="1"/>
  <c r="P75" i="3"/>
  <c r="P77" i="3" s="1"/>
  <c r="Q75" i="3"/>
  <c r="Q77" i="3" s="1"/>
  <c r="R75" i="3"/>
  <c r="R77" i="3" s="1"/>
  <c r="S75" i="3"/>
  <c r="S77" i="3" s="1"/>
  <c r="T75" i="3"/>
  <c r="T77" i="3" s="1"/>
  <c r="U75" i="3"/>
  <c r="U77" i="3" s="1"/>
  <c r="V75" i="3"/>
  <c r="V77" i="3" s="1"/>
  <c r="W75" i="3"/>
  <c r="W77" i="3" s="1"/>
  <c r="X75" i="3"/>
  <c r="X77" i="3" s="1"/>
  <c r="Y75" i="3"/>
  <c r="Y77" i="3" s="1"/>
  <c r="Z75" i="3"/>
  <c r="Z77" i="3" s="1"/>
  <c r="AA75" i="3"/>
  <c r="AA77" i="3" s="1"/>
  <c r="AB75" i="3"/>
  <c r="AB77" i="3" s="1"/>
  <c r="AC75" i="3"/>
  <c r="AC77" i="3" s="1"/>
  <c r="AD75" i="3"/>
  <c r="AD77" i="3" s="1"/>
  <c r="AE75" i="3"/>
  <c r="AE77" i="3" s="1"/>
  <c r="AF75" i="3"/>
  <c r="AF77" i="3" s="1"/>
  <c r="AG75" i="3"/>
  <c r="AG77" i="3" s="1"/>
  <c r="AH75" i="3"/>
  <c r="AH77" i="3" s="1"/>
  <c r="AI75" i="3"/>
  <c r="AI77" i="3" s="1"/>
  <c r="AJ75" i="3"/>
  <c r="AJ77" i="3" s="1"/>
  <c r="AK75" i="3"/>
  <c r="AK77" i="3" s="1"/>
  <c r="AL75" i="3"/>
  <c r="AL77" i="3" s="1"/>
  <c r="AM75" i="3"/>
  <c r="AM77" i="3" s="1"/>
  <c r="AN75" i="3"/>
  <c r="AN77" i="3" s="1"/>
  <c r="M75" i="3"/>
  <c r="M77" i="3" s="1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M6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M57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M51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M46" i="3"/>
  <c r="N36" i="3"/>
  <c r="N38" i="3" s="1"/>
  <c r="O36" i="3"/>
  <c r="O38" i="3" s="1"/>
  <c r="P36" i="3"/>
  <c r="P38" i="3" s="1"/>
  <c r="Q36" i="3"/>
  <c r="Q38" i="3" s="1"/>
  <c r="R36" i="3"/>
  <c r="R38" i="3" s="1"/>
  <c r="S36" i="3"/>
  <c r="S38" i="3" s="1"/>
  <c r="T36" i="3"/>
  <c r="T38" i="3" s="1"/>
  <c r="U36" i="3"/>
  <c r="U38" i="3" s="1"/>
  <c r="V36" i="3"/>
  <c r="V38" i="3" s="1"/>
  <c r="W36" i="3"/>
  <c r="W38" i="3" s="1"/>
  <c r="X36" i="3"/>
  <c r="X38" i="3" s="1"/>
  <c r="Y36" i="3"/>
  <c r="Y38" i="3" s="1"/>
  <c r="Z36" i="3"/>
  <c r="Z38" i="3" s="1"/>
  <c r="AA36" i="3"/>
  <c r="AA38" i="3" s="1"/>
  <c r="AB36" i="3"/>
  <c r="AB38" i="3" s="1"/>
  <c r="AC36" i="3"/>
  <c r="AC38" i="3" s="1"/>
  <c r="AD36" i="3"/>
  <c r="AD38" i="3" s="1"/>
  <c r="AE36" i="3"/>
  <c r="AE38" i="3" s="1"/>
  <c r="AF36" i="3"/>
  <c r="AF38" i="3" s="1"/>
  <c r="AG36" i="3"/>
  <c r="AG38" i="3" s="1"/>
  <c r="AH36" i="3"/>
  <c r="AH38" i="3" s="1"/>
  <c r="AI36" i="3"/>
  <c r="AI38" i="3" s="1"/>
  <c r="AJ36" i="3"/>
  <c r="AJ38" i="3" s="1"/>
  <c r="AK36" i="3"/>
  <c r="AK38" i="3" s="1"/>
  <c r="AL36" i="3"/>
  <c r="AL38" i="3" s="1"/>
  <c r="AM36" i="3"/>
  <c r="AM38" i="3" s="1"/>
  <c r="AN36" i="3"/>
  <c r="AN38" i="3" s="1"/>
  <c r="M36" i="3"/>
  <c r="M38" i="3" s="1"/>
  <c r="N39" i="3"/>
  <c r="N44" i="3" s="1"/>
  <c r="O39" i="3"/>
  <c r="O44" i="3" s="1"/>
  <c r="P39" i="3"/>
  <c r="P44" i="3" s="1"/>
  <c r="Q39" i="3"/>
  <c r="Q44" i="3" s="1"/>
  <c r="R39" i="3"/>
  <c r="R44" i="3" s="1"/>
  <c r="S39" i="3"/>
  <c r="S44" i="3" s="1"/>
  <c r="T39" i="3"/>
  <c r="T44" i="3" s="1"/>
  <c r="U39" i="3"/>
  <c r="U44" i="3" s="1"/>
  <c r="V39" i="3"/>
  <c r="V44" i="3" s="1"/>
  <c r="W39" i="3"/>
  <c r="W44" i="3" s="1"/>
  <c r="X39" i="3"/>
  <c r="X44" i="3" s="1"/>
  <c r="Y39" i="3"/>
  <c r="Y44" i="3" s="1"/>
  <c r="Z39" i="3"/>
  <c r="Z44" i="3" s="1"/>
  <c r="AA39" i="3"/>
  <c r="AA44" i="3" s="1"/>
  <c r="AB39" i="3"/>
  <c r="AB44" i="3" s="1"/>
  <c r="AC39" i="3"/>
  <c r="AC44" i="3" s="1"/>
  <c r="AD39" i="3"/>
  <c r="AD44" i="3" s="1"/>
  <c r="AE39" i="3"/>
  <c r="AE44" i="3" s="1"/>
  <c r="AF39" i="3"/>
  <c r="AF44" i="3" s="1"/>
  <c r="AG39" i="3"/>
  <c r="AG44" i="3" s="1"/>
  <c r="AH39" i="3"/>
  <c r="AH44" i="3" s="1"/>
  <c r="AI39" i="3"/>
  <c r="AI44" i="3" s="1"/>
  <c r="AJ39" i="3"/>
  <c r="AJ44" i="3" s="1"/>
  <c r="AK39" i="3"/>
  <c r="AK44" i="3" s="1"/>
  <c r="AL39" i="3"/>
  <c r="AL44" i="3" s="1"/>
  <c r="AM39" i="3"/>
  <c r="AM44" i="3" s="1"/>
  <c r="AN39" i="3"/>
  <c r="AN44" i="3" s="1"/>
  <c r="M39" i="3"/>
  <c r="M44" i="3" s="1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M18" i="3"/>
  <c r="S3" i="3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B38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O128" i="3" l="1"/>
  <c r="AF117" i="3"/>
  <c r="AF128" i="3" s="1"/>
  <c r="P117" i="3"/>
  <c r="P128" i="3" s="1"/>
  <c r="AE117" i="3"/>
  <c r="AE128" i="3" s="1"/>
  <c r="N128" i="3"/>
  <c r="AH101" i="3"/>
  <c r="V117" i="3"/>
  <c r="V128" i="3" s="1"/>
  <c r="AG101" i="3"/>
  <c r="AF101" i="3"/>
  <c r="M101" i="3"/>
  <c r="AN101" i="3"/>
  <c r="X101" i="3"/>
  <c r="R117" i="3"/>
  <c r="R128" i="3" s="1"/>
  <c r="AM101" i="3"/>
  <c r="W101" i="3"/>
  <c r="Q117" i="3"/>
  <c r="Q128" i="3" s="1"/>
  <c r="AK117" i="3"/>
  <c r="U117" i="3"/>
  <c r="AE101" i="3"/>
  <c r="Z128" i="3"/>
  <c r="AD101" i="3"/>
  <c r="Y128" i="3"/>
  <c r="AN128" i="3"/>
  <c r="X128" i="3"/>
  <c r="AH117" i="3"/>
  <c r="AH128" i="3" s="1"/>
  <c r="AM128" i="3"/>
  <c r="W128" i="3"/>
  <c r="AK101" i="3"/>
  <c r="U101" i="3"/>
  <c r="AG117" i="3"/>
  <c r="AG128" i="3" s="1"/>
  <c r="AL128" i="3"/>
  <c r="AJ101" i="3"/>
  <c r="T101" i="3"/>
  <c r="AK128" i="3"/>
  <c r="U128" i="3"/>
  <c r="AI101" i="3"/>
  <c r="S101" i="3"/>
  <c r="AJ128" i="3"/>
  <c r="T128" i="3"/>
  <c r="R101" i="3"/>
  <c r="M128" i="3"/>
  <c r="AI128" i="3"/>
  <c r="S128" i="3"/>
  <c r="Q101" i="3"/>
  <c r="M117" i="3"/>
  <c r="P101" i="3"/>
  <c r="AA117" i="3"/>
  <c r="AA128" i="3" s="1"/>
  <c r="Z117" i="3"/>
  <c r="AJ117" i="3"/>
  <c r="T117" i="3"/>
  <c r="AI117" i="3"/>
  <c r="S117" i="3"/>
  <c r="AC101" i="3"/>
  <c r="AB101" i="3"/>
  <c r="AA101" i="3"/>
  <c r="Z101" i="3"/>
  <c r="AC117" i="3"/>
  <c r="AC128" i="3" s="1"/>
  <c r="Y101" i="3"/>
  <c r="AB117" i="3"/>
  <c r="AB128" i="3" s="1"/>
  <c r="AI60" i="3"/>
  <c r="AI61" i="3" s="1"/>
  <c r="R60" i="3"/>
  <c r="R61" i="3" s="1"/>
  <c r="AG60" i="3"/>
  <c r="AG61" i="3" s="1"/>
  <c r="Q60" i="3"/>
  <c r="Q61" i="3" s="1"/>
  <c r="AH60" i="3"/>
  <c r="AH67" i="3" s="1"/>
  <c r="AH69" i="3" s="1"/>
  <c r="AH71" i="3" s="1"/>
  <c r="AH78" i="3" s="1"/>
  <c r="AH80" i="3" s="1"/>
  <c r="AF60" i="3"/>
  <c r="AF61" i="3" s="1"/>
  <c r="P60" i="3"/>
  <c r="P67" i="3" s="1"/>
  <c r="P69" i="3" s="1"/>
  <c r="P71" i="3" s="1"/>
  <c r="AE60" i="3"/>
  <c r="AE67" i="3" s="1"/>
  <c r="AE69" i="3" s="1"/>
  <c r="AE71" i="3" s="1"/>
  <c r="AE78" i="3" s="1"/>
  <c r="AE80" i="3" s="1"/>
  <c r="O60" i="3"/>
  <c r="O67" i="3" s="1"/>
  <c r="O69" i="3" s="1"/>
  <c r="O71" i="3" s="1"/>
  <c r="O78" i="3" s="1"/>
  <c r="O80" i="3" s="1"/>
  <c r="AD60" i="3"/>
  <c r="AD67" i="3" s="1"/>
  <c r="AD69" i="3" s="1"/>
  <c r="AD71" i="3" s="1"/>
  <c r="AD78" i="3" s="1"/>
  <c r="AD80" i="3" s="1"/>
  <c r="N60" i="3"/>
  <c r="N67" i="3" s="1"/>
  <c r="N69" i="3" s="1"/>
  <c r="N71" i="3" s="1"/>
  <c r="N78" i="3" s="1"/>
  <c r="N80" i="3" s="1"/>
  <c r="AC60" i="3"/>
  <c r="AC61" i="3" s="1"/>
  <c r="M45" i="3"/>
  <c r="Y45" i="3"/>
  <c r="P78" i="3"/>
  <c r="P80" i="3" s="1"/>
  <c r="AF67" i="3"/>
  <c r="AF69" i="3" s="1"/>
  <c r="AF71" i="3" s="1"/>
  <c r="AF78" i="3" s="1"/>
  <c r="AF80" i="3" s="1"/>
  <c r="AA60" i="3"/>
  <c r="AA61" i="3" s="1"/>
  <c r="Z60" i="3"/>
  <c r="Z61" i="3" s="1"/>
  <c r="M60" i="3"/>
  <c r="M67" i="3" s="1"/>
  <c r="M69" i="3" s="1"/>
  <c r="M71" i="3" s="1"/>
  <c r="M78" i="3" s="1"/>
  <c r="M80" i="3" s="1"/>
  <c r="Y60" i="3"/>
  <c r="Y61" i="3" s="1"/>
  <c r="AM60" i="3"/>
  <c r="AM61" i="3" s="1"/>
  <c r="W60" i="3"/>
  <c r="W61" i="3" s="1"/>
  <c r="AL60" i="3"/>
  <c r="AL61" i="3" s="1"/>
  <c r="V60" i="3"/>
  <c r="V61" i="3" s="1"/>
  <c r="X60" i="3"/>
  <c r="X61" i="3" s="1"/>
  <c r="AK60" i="3"/>
  <c r="AK61" i="3" s="1"/>
  <c r="U60" i="3"/>
  <c r="U61" i="3" s="1"/>
  <c r="AJ60" i="3"/>
  <c r="AJ61" i="3" s="1"/>
  <c r="T60" i="3"/>
  <c r="T61" i="3" s="1"/>
  <c r="S60" i="3"/>
  <c r="S61" i="3" s="1"/>
  <c r="AN60" i="3"/>
  <c r="AN61" i="3" s="1"/>
  <c r="AB60" i="3"/>
  <c r="AB61" i="3" s="1"/>
  <c r="AM45" i="3"/>
  <c r="AL45" i="3"/>
  <c r="Q45" i="3"/>
  <c r="P45" i="3"/>
  <c r="O45" i="3"/>
  <c r="R45" i="3"/>
  <c r="AH45" i="3"/>
  <c r="AG45" i="3"/>
  <c r="AF45" i="3"/>
  <c r="AE45" i="3"/>
  <c r="W45" i="3"/>
  <c r="V45" i="3"/>
  <c r="U45" i="3"/>
  <c r="AN45" i="3"/>
  <c r="X45" i="3"/>
  <c r="AA45" i="3"/>
  <c r="AC45" i="3"/>
  <c r="AB45" i="3"/>
  <c r="AK45" i="3"/>
  <c r="AJ45" i="3"/>
  <c r="T45" i="3"/>
  <c r="N45" i="3"/>
  <c r="Z45" i="3"/>
  <c r="AI45" i="3"/>
  <c r="S45" i="3"/>
  <c r="AD45" i="3"/>
  <c r="Q67" i="3" l="1"/>
  <c r="Q69" i="3" s="1"/>
  <c r="Q71" i="3" s="1"/>
  <c r="Q78" i="3" s="1"/>
  <c r="Q80" i="3" s="1"/>
  <c r="R67" i="3"/>
  <c r="R69" i="3" s="1"/>
  <c r="R71" i="3" s="1"/>
  <c r="R78" i="3" s="1"/>
  <c r="R80" i="3" s="1"/>
  <c r="P61" i="3"/>
  <c r="AI67" i="3"/>
  <c r="AI69" i="3" s="1"/>
  <c r="AI71" i="3" s="1"/>
  <c r="AI78" i="3" s="1"/>
  <c r="AI80" i="3" s="1"/>
  <c r="AC67" i="3"/>
  <c r="AC69" i="3" s="1"/>
  <c r="AC71" i="3" s="1"/>
  <c r="AC78" i="3" s="1"/>
  <c r="AC80" i="3" s="1"/>
  <c r="AH61" i="3"/>
  <c r="AG67" i="3"/>
  <c r="AG69" i="3" s="1"/>
  <c r="AG71" i="3" s="1"/>
  <c r="AG78" i="3" s="1"/>
  <c r="AG80" i="3" s="1"/>
  <c r="N61" i="3"/>
  <c r="AD61" i="3"/>
  <c r="S67" i="3"/>
  <c r="S69" i="3" s="1"/>
  <c r="S71" i="3" s="1"/>
  <c r="S78" i="3" s="1"/>
  <c r="S80" i="3" s="1"/>
  <c r="AJ67" i="3"/>
  <c r="AJ69" i="3" s="1"/>
  <c r="AJ71" i="3" s="1"/>
  <c r="AJ78" i="3" s="1"/>
  <c r="AJ80" i="3" s="1"/>
  <c r="O61" i="3"/>
  <c r="AE61" i="3"/>
  <c r="T67" i="3"/>
  <c r="T69" i="3" s="1"/>
  <c r="T71" i="3" s="1"/>
  <c r="T78" i="3" s="1"/>
  <c r="T80" i="3" s="1"/>
  <c r="U67" i="3"/>
  <c r="U69" i="3" s="1"/>
  <c r="U71" i="3" s="1"/>
  <c r="U78" i="3" s="1"/>
  <c r="U80" i="3" s="1"/>
  <c r="AK67" i="3"/>
  <c r="AK69" i="3" s="1"/>
  <c r="AK71" i="3" s="1"/>
  <c r="AK78" i="3" s="1"/>
  <c r="AK80" i="3" s="1"/>
  <c r="Y67" i="3"/>
  <c r="Y69" i="3" s="1"/>
  <c r="Y71" i="3" s="1"/>
  <c r="Y78" i="3" s="1"/>
  <c r="Y80" i="3" s="1"/>
  <c r="M61" i="3"/>
  <c r="AL67" i="3"/>
  <c r="AL69" i="3" s="1"/>
  <c r="AL71" i="3" s="1"/>
  <c r="AL78" i="3" s="1"/>
  <c r="AL80" i="3" s="1"/>
  <c r="V67" i="3"/>
  <c r="V69" i="3" s="1"/>
  <c r="V71" i="3" s="1"/>
  <c r="V78" i="3" s="1"/>
  <c r="V80" i="3" s="1"/>
  <c r="Z67" i="3"/>
  <c r="Z69" i="3" s="1"/>
  <c r="Z71" i="3" s="1"/>
  <c r="Z78" i="3" s="1"/>
  <c r="Z80" i="3" s="1"/>
  <c r="W67" i="3"/>
  <c r="W69" i="3" s="1"/>
  <c r="W71" i="3" s="1"/>
  <c r="W78" i="3" s="1"/>
  <c r="W80" i="3" s="1"/>
  <c r="AN67" i="3"/>
  <c r="AN69" i="3" s="1"/>
  <c r="AN71" i="3" s="1"/>
  <c r="AN78" i="3" s="1"/>
  <c r="AN80" i="3" s="1"/>
  <c r="AA67" i="3"/>
  <c r="AA69" i="3" s="1"/>
  <c r="AA71" i="3" s="1"/>
  <c r="AA78" i="3" s="1"/>
  <c r="AA80" i="3" s="1"/>
  <c r="AM67" i="3"/>
  <c r="AM69" i="3" s="1"/>
  <c r="AM71" i="3" s="1"/>
  <c r="AM78" i="3" s="1"/>
  <c r="AM80" i="3" s="1"/>
  <c r="X67" i="3"/>
  <c r="X69" i="3" s="1"/>
  <c r="X71" i="3" s="1"/>
  <c r="X78" i="3" s="1"/>
  <c r="X80" i="3" s="1"/>
  <c r="AB67" i="3"/>
  <c r="AB69" i="3" s="1"/>
  <c r="AB71" i="3" s="1"/>
  <c r="AB78" i="3" s="1"/>
  <c r="AB80" i="3" s="1"/>
</calcChain>
</file>

<file path=xl/sharedStrings.xml><?xml version="1.0" encoding="utf-8"?>
<sst xmlns="http://schemas.openxmlformats.org/spreadsheetml/2006/main" count="4129" uniqueCount="2292">
  <si>
    <t>Ticker</t>
  </si>
  <si>
    <t>Price</t>
  </si>
  <si>
    <t>Shares</t>
  </si>
  <si>
    <t>MC</t>
  </si>
  <si>
    <t>Cash</t>
  </si>
  <si>
    <t>Debt</t>
  </si>
  <si>
    <t>EV</t>
  </si>
  <si>
    <t>Company Name</t>
  </si>
  <si>
    <t>Raytheon Technologies Corporation</t>
  </si>
  <si>
    <t>RTX</t>
  </si>
  <si>
    <t>Country</t>
  </si>
  <si>
    <t>USA</t>
  </si>
  <si>
    <t>Sector</t>
  </si>
  <si>
    <t>Industrials</t>
  </si>
  <si>
    <t>Industry</t>
  </si>
  <si>
    <t>Aerospace &amp; Defense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</si>
  <si>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</si>
  <si>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</si>
  <si>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</si>
  <si>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</si>
  <si>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</si>
  <si>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</si>
  <si>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</si>
  <si>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</si>
  <si>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</si>
  <si>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</si>
  <si>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</si>
  <si>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</si>
  <si>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</si>
  <si>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</si>
  <si>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</si>
  <si>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</si>
  <si>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</si>
  <si>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</si>
  <si>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48.81</t>
  </si>
  <si>
    <t>56.80</t>
  </si>
  <si>
    <t>62.56</t>
  </si>
  <si>
    <t>57.71</t>
  </si>
  <si>
    <t>59.83</t>
  </si>
  <si>
    <t>65.24</t>
  </si>
  <si>
    <t>64.46</t>
  </si>
  <si>
    <t>69.51</t>
  </si>
  <si>
    <t>72.49</t>
  </si>
  <si>
    <t>64.26</t>
  </si>
  <si>
    <t>69.98</t>
  </si>
  <si>
    <t>75.74</t>
  </si>
  <si>
    <t>83.13</t>
  </si>
  <si>
    <t>90.11</t>
  </si>
  <si>
    <t>41.68</t>
  </si>
  <si>
    <t>43.20</t>
  </si>
  <si>
    <t>43.86</t>
  </si>
  <si>
    <t>Earnings per share</t>
  </si>
  <si>
    <t>3.81</t>
  </si>
  <si>
    <t>4.38</t>
  </si>
  <si>
    <t>5.00</t>
  </si>
  <si>
    <t>4.18</t>
  </si>
  <si>
    <t>4.82</t>
  </si>
  <si>
    <t>5.58</t>
  </si>
  <si>
    <t>5.73</t>
  </si>
  <si>
    <t>6.35</t>
  </si>
  <si>
    <t>6.93</t>
  </si>
  <si>
    <t>8.71</t>
  </si>
  <si>
    <t>6.18</t>
  </si>
  <si>
    <t>5.76</t>
  </si>
  <si>
    <t>6.59</t>
  </si>
  <si>
    <t>6.48</t>
  </si>
  <si>
    <t>(2.59)</t>
  </si>
  <si>
    <t>2.59</t>
  </si>
  <si>
    <t>3.02</t>
  </si>
  <si>
    <t>FCF per share</t>
  </si>
  <si>
    <t>3.93</t>
  </si>
  <si>
    <t>4.33</t>
  </si>
  <si>
    <t>5.27</t>
  </si>
  <si>
    <t>4.94</t>
  </si>
  <si>
    <t>5.55</t>
  </si>
  <si>
    <t>6.29</t>
  </si>
  <si>
    <t>4.15</t>
  </si>
  <si>
    <t>4.96</t>
  </si>
  <si>
    <t>5.60</t>
  </si>
  <si>
    <t>4.85</t>
  </si>
  <si>
    <t>2.19</t>
  </si>
  <si>
    <t>4.10</t>
  </si>
  <si>
    <t>5.03</t>
  </si>
  <si>
    <t>7.34</t>
  </si>
  <si>
    <t>1.21</t>
  </si>
  <si>
    <t>3.19</t>
  </si>
  <si>
    <t>2.91</t>
  </si>
  <si>
    <t>Dividends per share</t>
  </si>
  <si>
    <t>0.97</t>
  </si>
  <si>
    <t>1.12</t>
  </si>
  <si>
    <t>1.29</t>
  </si>
  <si>
    <t>1.48</t>
  </si>
  <si>
    <t>1.63</t>
  </si>
  <si>
    <t>1.80</t>
  </si>
  <si>
    <t>1.96</t>
  </si>
  <si>
    <t>2.12</t>
  </si>
  <si>
    <t>2.28</t>
  </si>
  <si>
    <t>2.50</t>
  </si>
  <si>
    <t>2.53</t>
  </si>
  <si>
    <t>2.63</t>
  </si>
  <si>
    <t>2.71</t>
  </si>
  <si>
    <t>2.86</t>
  </si>
  <si>
    <t>2.01</t>
  </si>
  <si>
    <t>1.98</t>
  </si>
  <si>
    <t>2.04</t>
  </si>
  <si>
    <t>CAPEX per share</t>
  </si>
  <si>
    <t>1.20</t>
  </si>
  <si>
    <t>1.30</t>
  </si>
  <si>
    <t>0.90</t>
  </si>
  <si>
    <t>0.95</t>
  </si>
  <si>
    <t>1.10</t>
  </si>
  <si>
    <t>3.27</t>
  </si>
  <si>
    <t>2.67</t>
  </si>
  <si>
    <t>2.57</t>
  </si>
  <si>
    <t>2.39</t>
  </si>
  <si>
    <t>2.55</t>
  </si>
  <si>
    <t>3.03</t>
  </si>
  <si>
    <t>2.88</t>
  </si>
  <si>
    <t>3.05</t>
  </si>
  <si>
    <t>1.45</t>
  </si>
  <si>
    <t>1.56</t>
  </si>
  <si>
    <t>1.67</t>
  </si>
  <si>
    <t>Book Value per sh.</t>
  </si>
  <si>
    <t>17.65</t>
  </si>
  <si>
    <t>22.15</t>
  </si>
  <si>
    <t>16.97</t>
  </si>
  <si>
    <t>21.88</t>
  </si>
  <si>
    <t>23.55</t>
  </si>
  <si>
    <t>24.53</t>
  </si>
  <si>
    <t>28.94</t>
  </si>
  <si>
    <t>35.37</t>
  </si>
  <si>
    <t>34.76</t>
  </si>
  <si>
    <t>31.34</t>
  </si>
  <si>
    <t>33.72</t>
  </si>
  <si>
    <t>37.48</t>
  </si>
  <si>
    <t>48.06</t>
  </si>
  <si>
    <t>48.86</t>
  </si>
  <si>
    <t>53.15</t>
  </si>
  <si>
    <t>49.02</t>
  </si>
  <si>
    <t>48.25</t>
  </si>
  <si>
    <t>Comm.Shares outs.</t>
  </si>
  <si>
    <t>980</t>
  </si>
  <si>
    <t>964</t>
  </si>
  <si>
    <t>938</t>
  </si>
  <si>
    <t>917</t>
  </si>
  <si>
    <t>908</t>
  </si>
  <si>
    <t>892</t>
  </si>
  <si>
    <t>895</t>
  </si>
  <si>
    <t>901</t>
  </si>
  <si>
    <t>898</t>
  </si>
  <si>
    <t>873</t>
  </si>
  <si>
    <t>818</t>
  </si>
  <si>
    <t>790</t>
  </si>
  <si>
    <t>800</t>
  </si>
  <si>
    <t>855</t>
  </si>
  <si>
    <t>1,358</t>
  </si>
  <si>
    <t>1,491</t>
  </si>
  <si>
    <t>1,489</t>
  </si>
  <si>
    <t>Avg. annual P/E ratio</t>
  </si>
  <si>
    <t>10.2</t>
  </si>
  <si>
    <t>10.3</t>
  </si>
  <si>
    <t>8.0</t>
  </si>
  <si>
    <t>8.2</t>
  </si>
  <si>
    <t>9.3</t>
  </si>
  <si>
    <t>9.0</t>
  </si>
  <si>
    <t>8.6</t>
  </si>
  <si>
    <t>9.8</t>
  </si>
  <si>
    <t>7.7</t>
  </si>
  <si>
    <t>12.8</t>
  </si>
  <si>
    <t>12.2</t>
  </si>
  <si>
    <t>12.9</t>
  </si>
  <si>
    <t>(26.1)</t>
  </si>
  <si>
    <t>31.6</t>
  </si>
  <si>
    <t>31.8</t>
  </si>
  <si>
    <t>P/E to S&amp;P500</t>
  </si>
  <si>
    <t>0.6</t>
  </si>
  <si>
    <t>0.4</t>
  </si>
  <si>
    <t>0.1</t>
  </si>
  <si>
    <t>0.5</t>
  </si>
  <si>
    <t>(0.7)</t>
  </si>
  <si>
    <t>1.1</t>
  </si>
  <si>
    <t>1.5</t>
  </si>
  <si>
    <t>Avg. annual div. yield</t>
  </si>
  <si>
    <t>2.5%</t>
  </si>
  <si>
    <t>3.2%</t>
  </si>
  <si>
    <t>4.3%</t>
  </si>
  <si>
    <t>3.6%</t>
  </si>
  <si>
    <t>4.0%</t>
  </si>
  <si>
    <t>3.4%</t>
  </si>
  <si>
    <t>3.7%</t>
  </si>
  <si>
    <t>3.0%</t>
  </si>
  <si>
    <t>2.4%</t>
  </si>
  <si>
    <t>2.2%</t>
  </si>
  <si>
    <t>Revenue (m)</t>
  </si>
  <si>
    <t>47,829</t>
  </si>
  <si>
    <t>54,759</t>
  </si>
  <si>
    <t>58,681</t>
  </si>
  <si>
    <t>52,920</t>
  </si>
  <si>
    <t>54,326</t>
  </si>
  <si>
    <t>58,190</t>
  </si>
  <si>
    <t>57,708</t>
  </si>
  <si>
    <t>62,626</t>
  </si>
  <si>
    <t>65,100</t>
  </si>
  <si>
    <t>56,098</t>
  </si>
  <si>
    <t>57,244</t>
  </si>
  <si>
    <t>59,837</t>
  </si>
  <si>
    <t>66,501</t>
  </si>
  <si>
    <t>77,046</t>
  </si>
  <si>
    <t>56,587</t>
  </si>
  <si>
    <t>64,388</t>
  </si>
  <si>
    <t>65,287</t>
  </si>
  <si>
    <t>Operating margin</t>
  </si>
  <si>
    <t>12.7%</t>
  </si>
  <si>
    <t>12.9%</t>
  </si>
  <si>
    <t>13.0%</t>
  </si>
  <si>
    <t>12.2%</t>
  </si>
  <si>
    <t>13.2%</t>
  </si>
  <si>
    <t>13.9%</t>
  </si>
  <si>
    <t>13.3%</t>
  </si>
  <si>
    <t>14.7%</t>
  </si>
  <si>
    <t>15.0%</t>
  </si>
  <si>
    <t>14.3%</t>
  </si>
  <si>
    <t>14.5%</t>
  </si>
  <si>
    <t>11.6%</t>
  </si>
  <si>
    <t>(3.3)%</t>
  </si>
  <si>
    <t>7.7%</t>
  </si>
  <si>
    <t>7.8%</t>
  </si>
  <si>
    <t>Depreciation (m)</t>
  </si>
  <si>
    <t>1,033</t>
  </si>
  <si>
    <t>1,173</t>
  </si>
  <si>
    <t>1,321</t>
  </si>
  <si>
    <t>1,258</t>
  </si>
  <si>
    <t>1,356</t>
  </si>
  <si>
    <t>1,347</t>
  </si>
  <si>
    <t>1,524</t>
  </si>
  <si>
    <t>1,821</t>
  </si>
  <si>
    <t>1,907</t>
  </si>
  <si>
    <t>1,863</t>
  </si>
  <si>
    <t>1,962</t>
  </si>
  <si>
    <t>2,140</t>
  </si>
  <si>
    <t>2,433</t>
  </si>
  <si>
    <t>3,783</t>
  </si>
  <si>
    <t>4,156</t>
  </si>
  <si>
    <t>4,557</t>
  </si>
  <si>
    <t>4,315</t>
  </si>
  <si>
    <t>Net profit (m)</t>
  </si>
  <si>
    <t>3,732</t>
  </si>
  <si>
    <t>4,224</t>
  </si>
  <si>
    <t>4,689</t>
  </si>
  <si>
    <t>3,829</t>
  </si>
  <si>
    <t>4,373</t>
  </si>
  <si>
    <t>4,979</t>
  </si>
  <si>
    <t>5,130</t>
  </si>
  <si>
    <t>5,721</t>
  </si>
  <si>
    <t>6,220</t>
  </si>
  <si>
    <t>7,608</t>
  </si>
  <si>
    <t>5,055</t>
  </si>
  <si>
    <t>4,552</t>
  </si>
  <si>
    <t>5,269</t>
  </si>
  <si>
    <t>5,537</t>
  </si>
  <si>
    <t>(3,519)</t>
  </si>
  <si>
    <t>3,864</t>
  </si>
  <si>
    <t>4,501</t>
  </si>
  <si>
    <t>Income tax rate</t>
  </si>
  <si>
    <t>27.2%</t>
  </si>
  <si>
    <t>28.8%</t>
  </si>
  <si>
    <t>27.1%</t>
  </si>
  <si>
    <t>27.4%</t>
  </si>
  <si>
    <t>27.9%</t>
  </si>
  <si>
    <t>29.3%</t>
  </si>
  <si>
    <t>24.8%</t>
  </si>
  <si>
    <t>26.9%</t>
  </si>
  <si>
    <t>25.5%</t>
  </si>
  <si>
    <t>32.6%</t>
  </si>
  <si>
    <t>23.8%</t>
  </si>
  <si>
    <t>36.6%</t>
  </si>
  <si>
    <t>31.7%</t>
  </si>
  <si>
    <t>27.8%</t>
  </si>
  <si>
    <t>(24.4)%</t>
  </si>
  <si>
    <t>15.9%</t>
  </si>
  <si>
    <t>Net profit margin</t>
  </si>
  <si>
    <t>8.0%</t>
  </si>
  <si>
    <t>7.2%</t>
  </si>
  <si>
    <t>8.6%</t>
  </si>
  <si>
    <t>8.9%</t>
  </si>
  <si>
    <t>9.1%</t>
  </si>
  <si>
    <t>9.6%</t>
  </si>
  <si>
    <t>13.6%</t>
  </si>
  <si>
    <t>8.8%</t>
  </si>
  <si>
    <t>7.6%</t>
  </si>
  <si>
    <t>7.9%</t>
  </si>
  <si>
    <t>(6.2)%</t>
  </si>
  <si>
    <t>6.0%</t>
  </si>
  <si>
    <t>6.9%</t>
  </si>
  <si>
    <t>Working capital (m)</t>
  </si>
  <si>
    <t>3,636</t>
  </si>
  <si>
    <t>4,602</t>
  </si>
  <si>
    <t>4,665</t>
  </si>
  <si>
    <t>5,281</t>
  </si>
  <si>
    <t>5,778</t>
  </si>
  <si>
    <t>7,142</t>
  </si>
  <si>
    <t>5,824</t>
  </si>
  <si>
    <t>6,642</t>
  </si>
  <si>
    <t>6,863</t>
  </si>
  <si>
    <t>4,088</t>
  </si>
  <si>
    <t>6,644</t>
  </si>
  <si>
    <t>8,467</t>
  </si>
  <si>
    <t>4,135</t>
  </si>
  <si>
    <t>2,911</t>
  </si>
  <si>
    <t>7,528</t>
  </si>
  <si>
    <t>6,601</t>
  </si>
  <si>
    <t>3,674</t>
  </si>
  <si>
    <t>Long-term debt (m)</t>
  </si>
  <si>
    <t>7,037</t>
  </si>
  <si>
    <t>8,015</t>
  </si>
  <si>
    <t>9,337</t>
  </si>
  <si>
    <t>8,257</t>
  </si>
  <si>
    <t>10,010</t>
  </si>
  <si>
    <t>9,501</t>
  </si>
  <si>
    <t>21,597</t>
  </si>
  <si>
    <t>19,741</t>
  </si>
  <si>
    <t>17,872</t>
  </si>
  <si>
    <t>19,320</t>
  </si>
  <si>
    <t>21,697</t>
  </si>
  <si>
    <t>24,989</t>
  </si>
  <si>
    <t>41,192</t>
  </si>
  <si>
    <t>37,788</t>
  </si>
  <si>
    <t>32,542</t>
  </si>
  <si>
    <t>32,984</t>
  </si>
  <si>
    <t>32,867</t>
  </si>
  <si>
    <t>Equity (m)</t>
  </si>
  <si>
    <t>17,297</t>
  </si>
  <si>
    <t>21,355</t>
  </si>
  <si>
    <t>15,917</t>
  </si>
  <si>
    <t>20,066</t>
  </si>
  <si>
    <t>21,385</t>
  </si>
  <si>
    <t>21,880</t>
  </si>
  <si>
    <t>25,914</t>
  </si>
  <si>
    <t>31,866</t>
  </si>
  <si>
    <t>31,213</t>
  </si>
  <si>
    <t>27,358</t>
  </si>
  <si>
    <t>27,579</t>
  </si>
  <si>
    <t>29,610</t>
  </si>
  <si>
    <t>38,446</t>
  </si>
  <si>
    <t>41,774</t>
  </si>
  <si>
    <t>72,163</t>
  </si>
  <si>
    <t>73,068</t>
  </si>
  <si>
    <t>70,441</t>
  </si>
  <si>
    <t>ROIC</t>
  </si>
  <si>
    <t>13.7%</t>
  </si>
  <si>
    <t>12.0%</t>
  </si>
  <si>
    <t>13.4%</t>
  </si>
  <si>
    <t>9.0%</t>
  </si>
  <si>
    <t>9.9%</t>
  </si>
  <si>
    <t>10.7%</t>
  </si>
  <si>
    <t>11.3%</t>
  </si>
  <si>
    <t>7.5%</t>
  </si>
  <si>
    <t>6.2%</t>
  </si>
  <si>
    <t>6.8%</t>
  </si>
  <si>
    <t>(1.5)%</t>
  </si>
  <si>
    <t>4.8%</t>
  </si>
  <si>
    <t>Return on capital</t>
  </si>
  <si>
    <t>12.6%</t>
  </si>
  <si>
    <t>12.5%</t>
  </si>
  <si>
    <t>13.1%</t>
  </si>
  <si>
    <t>11.2%</t>
  </si>
  <si>
    <t>12.1%</t>
  </si>
  <si>
    <t>10.1%</t>
  </si>
  <si>
    <t>12.4%</t>
  </si>
  <si>
    <t>7.0%</t>
  </si>
  <si>
    <t>(1.0)%</t>
  </si>
  <si>
    <t>Return on equity</t>
  </si>
  <si>
    <t>21.6%</t>
  </si>
  <si>
    <t>19.8%</t>
  </si>
  <si>
    <t>29.5%</t>
  </si>
  <si>
    <t>19.1%</t>
  </si>
  <si>
    <t>20.4%</t>
  </si>
  <si>
    <t>22.8%</t>
  </si>
  <si>
    <t>18.0%</t>
  </si>
  <si>
    <t>19.9%</t>
  </si>
  <si>
    <t>18.3%</t>
  </si>
  <si>
    <t>15.4%</t>
  </si>
  <si>
    <t>(4.9)%</t>
  </si>
  <si>
    <t>5.3%</t>
  </si>
  <si>
    <t>6.4%</t>
  </si>
  <si>
    <t>Plowback ratio</t>
  </si>
  <si>
    <t>74.5%</t>
  </si>
  <si>
    <t>74.4%</t>
  </si>
  <si>
    <t>74.2%</t>
  </si>
  <si>
    <t>64.6%</t>
  </si>
  <si>
    <t>66.1%</t>
  </si>
  <si>
    <t>67.8%</t>
  </si>
  <si>
    <t>65.8%</t>
  </si>
  <si>
    <t>66.6%</t>
  </si>
  <si>
    <t>67.1%</t>
  </si>
  <si>
    <t>71.3%</t>
  </si>
  <si>
    <t>59.1%</t>
  </si>
  <si>
    <t>54.4%</t>
  </si>
  <si>
    <t>58.8%</t>
  </si>
  <si>
    <t>55.9%</t>
  </si>
  <si>
    <t>177.6%</t>
  </si>
  <si>
    <t>23.5%</t>
  </si>
  <si>
    <t>33.1%</t>
  </si>
  <si>
    <t>Div.&amp;Repurch./FCF</t>
  </si>
  <si>
    <t>69.4%</t>
  </si>
  <si>
    <t>63.8%</t>
  </si>
  <si>
    <t>85.1%</t>
  </si>
  <si>
    <t>46.7%</t>
  </si>
  <si>
    <t>65.4%</t>
  </si>
  <si>
    <t>63.3%</t>
  </si>
  <si>
    <t>47.2%</t>
  </si>
  <si>
    <t>69.6%</t>
  </si>
  <si>
    <t>70.5%</t>
  </si>
  <si>
    <t>261.6%</t>
  </si>
  <si>
    <t>241.1%</t>
  </si>
  <si>
    <t>109.0%</t>
  </si>
  <si>
    <t>62.1%</t>
  </si>
  <si>
    <t>41.3%</t>
  </si>
  <si>
    <t>- -</t>
  </si>
  <si>
    <t>111.1%</t>
  </si>
  <si>
    <t>141.8%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</si>
  <si>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</si>
  <si>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</si>
  <si>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</si>
  <si>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</si>
  <si>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</si>
  <si>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</si>
  <si>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</si>
  <si>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</si>
  <si>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</si>
  <si>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</si>
  <si>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</si>
  <si>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</si>
  <si>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</si>
  <si>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</si>
  <si>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</si>
  <si>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</si>
  <si>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</si>
  <si>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</si>
  <si>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</si>
  <si>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</si>
  <si>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</si>
  <si>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</si>
  <si>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14,992</t>
  </si>
  <si>
    <t>15,669</t>
  </si>
  <si>
    <t>17,170</t>
  </si>
  <si>
    <t>18,000</t>
  </si>
  <si>
    <t>19,532</t>
  </si>
  <si>
    <t>21,783</t>
  </si>
  <si>
    <t>21,262</t>
  </si>
  <si>
    <t>22,032</t>
  </si>
  <si>
    <t>20,736</t>
  </si>
  <si>
    <t>20,801</t>
  </si>
  <si>
    <t>22,624</t>
  </si>
  <si>
    <t>23,273</t>
  </si>
  <si>
    <t>24,495</t>
  </si>
  <si>
    <t>25,687</t>
  </si>
  <si>
    <t>23,844</t>
  </si>
  <si>
    <t>26,206</t>
  </si>
  <si>
    <t>27,897</t>
  </si>
  <si>
    <t>28,212</t>
  </si>
  <si>
    <t>31,034</t>
  </si>
  <si>
    <t>37,445</t>
  </si>
  <si>
    <t>42,725</t>
  </si>
  <si>
    <t>COGS</t>
  </si>
  <si>
    <t>10,472</t>
  </si>
  <si>
    <t>11,892</t>
  </si>
  <si>
    <t>12,133</t>
  </si>
  <si>
    <t>12,950</t>
  </si>
  <si>
    <t>13,762</t>
  </si>
  <si>
    <t>15,340</t>
  </si>
  <si>
    <t>15,652</t>
  </si>
  <si>
    <t>16,063</t>
  </si>
  <si>
    <t>15,422</t>
  </si>
  <si>
    <t>15,492</t>
  </si>
  <si>
    <t>16,756</t>
  </si>
  <si>
    <t>16,884</t>
  </si>
  <si>
    <t>17,804</t>
  </si>
  <si>
    <t>18,422</t>
  </si>
  <si>
    <t>17,341</t>
  </si>
  <si>
    <t>18,111</t>
  </si>
  <si>
    <t>20,087</t>
  </si>
  <si>
    <t>20,161</t>
  </si>
  <si>
    <t>22,508</t>
  </si>
  <si>
    <t>27,221</t>
  </si>
  <si>
    <t>30,935</t>
  </si>
  <si>
    <t>34,740</t>
  </si>
  <si>
    <t>39,922</t>
  </si>
  <si>
    <t>42,561</t>
  </si>
  <si>
    <t>38,861</t>
  </si>
  <si>
    <t>39,414</t>
  </si>
  <si>
    <t>42,153</t>
  </si>
  <si>
    <t>45,321</t>
  </si>
  <si>
    <t>47,447</t>
  </si>
  <si>
    <t>40,431</t>
  </si>
  <si>
    <t>41,460</t>
  </si>
  <si>
    <t>43,953</t>
  </si>
  <si>
    <t>49,985</t>
  </si>
  <si>
    <t>57,065</t>
  </si>
  <si>
    <t>48,056</t>
  </si>
  <si>
    <t>51,897</t>
  </si>
  <si>
    <t>Gross Profit</t>
  </si>
  <si>
    <t>4,519</t>
  </si>
  <si>
    <t>3,777</t>
  </si>
  <si>
    <t>5,038</t>
  </si>
  <si>
    <t>5,051</t>
  </si>
  <si>
    <t>5,770</t>
  </si>
  <si>
    <t>6,443</t>
  </si>
  <si>
    <t>5,610</t>
  </si>
  <si>
    <t>5,969</t>
  </si>
  <si>
    <t>5,314</t>
  </si>
  <si>
    <t>5,309</t>
  </si>
  <si>
    <t>5,868</t>
  </si>
  <si>
    <t>6,389</t>
  </si>
  <si>
    <t>6,691</t>
  </si>
  <si>
    <t>7,265</t>
  </si>
  <si>
    <t>6,503</t>
  </si>
  <si>
    <t>8,095</t>
  </si>
  <si>
    <t>7,810</t>
  </si>
  <si>
    <t>8,051</t>
  </si>
  <si>
    <t>8,526</t>
  </si>
  <si>
    <t>10,224</t>
  </si>
  <si>
    <t>11,790</t>
  </si>
  <si>
    <t>13,089</t>
  </si>
  <si>
    <t>14,837</t>
  </si>
  <si>
    <t>16,120</t>
  </si>
  <si>
    <t>14,059</t>
  </si>
  <si>
    <t>14,912</t>
  </si>
  <si>
    <t>16,037</t>
  </si>
  <si>
    <t>15,555</t>
  </si>
  <si>
    <t>17,305</t>
  </si>
  <si>
    <t>17,653</t>
  </si>
  <si>
    <t>15,667</t>
  </si>
  <si>
    <t>15,784</t>
  </si>
  <si>
    <t>15,884</t>
  </si>
  <si>
    <t>16,516</t>
  </si>
  <si>
    <t>19,981</t>
  </si>
  <si>
    <t>8,531</t>
  </si>
  <si>
    <t>12,491</t>
  </si>
  <si>
    <t>Operating Expenses</t>
  </si>
  <si>
    <t>3,341</t>
  </si>
  <si>
    <t>3,621</t>
  </si>
  <si>
    <t>3,868</t>
  </si>
  <si>
    <t>4,091</t>
  </si>
  <si>
    <t>4,388</t>
  </si>
  <si>
    <t>4,790</t>
  </si>
  <si>
    <t>4,887</t>
  </si>
  <si>
    <t>5,402</t>
  </si>
  <si>
    <t>4,499</t>
  </si>
  <si>
    <t>4,354</t>
  </si>
  <si>
    <t>4,458</t>
  </si>
  <si>
    <t>4,847</t>
  </si>
  <si>
    <t>4,950</t>
  </si>
  <si>
    <t>5,126</t>
  </si>
  <si>
    <t>5,332</t>
  </si>
  <si>
    <t>4,577</t>
  </si>
  <si>
    <t>4,394</t>
  </si>
  <si>
    <t>4,681</t>
  </si>
  <si>
    <t>5,754</t>
  </si>
  <si>
    <t>6,608</t>
  </si>
  <si>
    <t>6,991</t>
  </si>
  <si>
    <t>7,787</t>
  </si>
  <si>
    <t>8,495</t>
  </si>
  <si>
    <t>7,594</t>
  </si>
  <si>
    <t>7,726</t>
  </si>
  <si>
    <t>7,938</t>
  </si>
  <si>
    <t>7,871</t>
  </si>
  <si>
    <t>8,096</t>
  </si>
  <si>
    <t>7,884</t>
  </si>
  <si>
    <t>8,376</t>
  </si>
  <si>
    <t>7,612</t>
  </si>
  <si>
    <t>7,212</t>
  </si>
  <si>
    <t>7,963</t>
  </si>
  <si>
    <t>11,015</t>
  </si>
  <si>
    <t>7,237</t>
  </si>
  <si>
    <t>7,533</t>
  </si>
  <si>
    <t>R&amp;D Expenses</t>
  </si>
  <si>
    <t>1,137</t>
  </si>
  <si>
    <t>978</t>
  </si>
  <si>
    <t>963</t>
  </si>
  <si>
    <t>1,122</t>
  </si>
  <si>
    <t>1,187</t>
  </si>
  <si>
    <t>1,315</t>
  </si>
  <si>
    <t>1,292</t>
  </si>
  <si>
    <t>1,302</t>
  </si>
  <si>
    <t>1,254</t>
  </si>
  <si>
    <t>1,191</t>
  </si>
  <si>
    <t>1,027</t>
  </si>
  <si>
    <t>1,256</t>
  </si>
  <si>
    <t>1,367</t>
  </si>
  <si>
    <t>1,529</t>
  </si>
  <si>
    <t>1,678</t>
  </si>
  <si>
    <t>1,771</t>
  </si>
  <si>
    <t>1,558</t>
  </si>
  <si>
    <t>1,746</t>
  </si>
  <si>
    <t>2,058</t>
  </si>
  <si>
    <t>2,371</t>
  </si>
  <si>
    <t>2,529</t>
  </si>
  <si>
    <t>2,635</t>
  </si>
  <si>
    <t>2,279</t>
  </si>
  <si>
    <t>2,337</t>
  </si>
  <si>
    <t>2,387</t>
  </si>
  <si>
    <t>2,462</t>
  </si>
  <si>
    <t>3,015</t>
  </si>
  <si>
    <t>2,582</t>
  </si>
  <si>
    <t>2,732</t>
  </si>
  <si>
    <t>Selling, G&amp;A Exp.</t>
  </si>
  <si>
    <t>2,919</t>
  </si>
  <si>
    <t>3,140</t>
  </si>
  <si>
    <t>3,339</t>
  </si>
  <si>
    <t>3,555</t>
  </si>
  <si>
    <t>3,767</t>
  </si>
  <si>
    <t>4,115</t>
  </si>
  <si>
    <t>4,152</t>
  </si>
  <si>
    <t>4,550</t>
  </si>
  <si>
    <t>2,547</t>
  </si>
  <si>
    <t>2,536</t>
  </si>
  <si>
    <t>2,651</t>
  </si>
  <si>
    <t>2,872</t>
  </si>
  <si>
    <t>2,915</t>
  </si>
  <si>
    <t>2,957</t>
  </si>
  <si>
    <t>3,133</t>
  </si>
  <si>
    <t>3,171</t>
  </si>
  <si>
    <t>3,323</t>
  </si>
  <si>
    <t>3,203</t>
  </si>
  <si>
    <t>3,654</t>
  </si>
  <si>
    <t>4,498</t>
  </si>
  <si>
    <t>5,241</t>
  </si>
  <si>
    <t>5,462</t>
  </si>
  <si>
    <t>6,109</t>
  </si>
  <si>
    <t>6,724</t>
  </si>
  <si>
    <t>6,036</t>
  </si>
  <si>
    <t>6,024</t>
  </si>
  <si>
    <t>6,464</t>
  </si>
  <si>
    <t>6,452</t>
  </si>
  <si>
    <t>6,718</t>
  </si>
  <si>
    <t>6,500</t>
  </si>
  <si>
    <t>5,886</t>
  </si>
  <si>
    <t>6,060</t>
  </si>
  <si>
    <t>6,183</t>
  </si>
  <si>
    <t>7,066</t>
  </si>
  <si>
    <t>8,521</t>
  </si>
  <si>
    <t>5,540</t>
  </si>
  <si>
    <t>5,224</t>
  </si>
  <si>
    <t>General and Admin. Exp.</t>
  </si>
  <si>
    <t>Selling and Marketing Exp.</t>
  </si>
  <si>
    <t>422</t>
  </si>
  <si>
    <t>481</t>
  </si>
  <si>
    <t>529</t>
  </si>
  <si>
    <t>536</t>
  </si>
  <si>
    <t>620</t>
  </si>
  <si>
    <t>675</t>
  </si>
  <si>
    <t>735</t>
  </si>
  <si>
    <t>852</t>
  </si>
  <si>
    <t>815</t>
  </si>
  <si>
    <t>840</t>
  </si>
  <si>
    <t>844</t>
  </si>
  <si>
    <t>853</t>
  </si>
  <si>
    <t>848</t>
  </si>
  <si>
    <t>854</t>
  </si>
  <si>
    <t>859</t>
  </si>
  <si>
    <t>(44)</t>
  </si>
  <si>
    <t>(584)</t>
  </si>
  <si>
    <t>(952)</t>
  </si>
  <si>
    <t>(1,151)</t>
  </si>
  <si>
    <t>(1,251)</t>
  </si>
  <si>
    <t>211</t>
  </si>
  <si>
    <t>(785)</t>
  </si>
  <si>
    <t>(1,358)</t>
  </si>
  <si>
    <t>(1,565)</t>
  </si>
  <si>
    <t>(521)</t>
  </si>
  <si>
    <t>(885)</t>
  </si>
  <si>
    <t>(423)</t>
  </si>
  <si>
    <t>COGS and Expenses</t>
  </si>
  <si>
    <t>13,813</t>
  </si>
  <si>
    <t>15,513</t>
  </si>
  <si>
    <t>16,001</t>
  </si>
  <si>
    <t>17,041</t>
  </si>
  <si>
    <t>18,150</t>
  </si>
  <si>
    <t>20,130</t>
  </si>
  <si>
    <t>20,539</t>
  </si>
  <si>
    <t>21,465</t>
  </si>
  <si>
    <t>19,921</t>
  </si>
  <si>
    <t>19,846</t>
  </si>
  <si>
    <t>21,214</t>
  </si>
  <si>
    <t>21,731</t>
  </si>
  <si>
    <t>22,754</t>
  </si>
  <si>
    <t>23,548</t>
  </si>
  <si>
    <t>22,610</t>
  </si>
  <si>
    <t>23,443</t>
  </si>
  <si>
    <t>24,664</t>
  </si>
  <si>
    <t>24,555</t>
  </si>
  <si>
    <t>27,189</t>
  </si>
  <si>
    <t>32,975</t>
  </si>
  <si>
    <t>37,543</t>
  </si>
  <si>
    <t>41,731</t>
  </si>
  <si>
    <t>47,709</t>
  </si>
  <si>
    <t>51,056</t>
  </si>
  <si>
    <t>46,455</t>
  </si>
  <si>
    <t>47,140</t>
  </si>
  <si>
    <t>50,091</t>
  </si>
  <si>
    <t>50,024</t>
  </si>
  <si>
    <t>53,417</t>
  </si>
  <si>
    <t>55,331</t>
  </si>
  <si>
    <t>48,807</t>
  </si>
  <si>
    <t>49,072</t>
  </si>
  <si>
    <t>51,165</t>
  </si>
  <si>
    <t>57,948</t>
  </si>
  <si>
    <t>68,080</t>
  </si>
  <si>
    <t>55,293</t>
  </si>
  <si>
    <t>59,430</t>
  </si>
  <si>
    <t>Interest Income</t>
  </si>
  <si>
    <t>102</t>
  </si>
  <si>
    <t>179</t>
  </si>
  <si>
    <t>120</t>
  </si>
  <si>
    <t>137</t>
  </si>
  <si>
    <t>218</t>
  </si>
  <si>
    <t>121</t>
  </si>
  <si>
    <t>122</t>
  </si>
  <si>
    <t>108</t>
  </si>
  <si>
    <t>187</t>
  </si>
  <si>
    <t>162</t>
  </si>
  <si>
    <t>42</t>
  </si>
  <si>
    <t>Interest Expense</t>
  </si>
  <si>
    <t>426</t>
  </si>
  <si>
    <t>381</t>
  </si>
  <si>
    <t>375</t>
  </si>
  <si>
    <t>363</t>
  </si>
  <si>
    <t>498</t>
  </si>
  <si>
    <t>606</t>
  </si>
  <si>
    <t>666</t>
  </si>
  <si>
    <t>689</t>
  </si>
  <si>
    <t>705</t>
  </si>
  <si>
    <t>750</t>
  </si>
  <si>
    <t>673</t>
  </si>
  <si>
    <t>893</t>
  </si>
  <si>
    <t>1,034</t>
  </si>
  <si>
    <t>1,100</t>
  </si>
  <si>
    <t>945</t>
  </si>
  <si>
    <t>1,161</t>
  </si>
  <si>
    <t>1,017</t>
  </si>
  <si>
    <t>1,225</t>
  </si>
  <si>
    <t>1,773</t>
  </si>
  <si>
    <t>1,408</t>
  </si>
  <si>
    <t>1,322</t>
  </si>
  <si>
    <t>Depreciation and Amortization</t>
  </si>
  <si>
    <t>905</t>
  </si>
  <si>
    <t>727</t>
  </si>
  <si>
    <t>799</t>
  </si>
  <si>
    <t>984</t>
  </si>
  <si>
    <t>EBITDA</t>
  </si>
  <si>
    <t>124</t>
  </si>
  <si>
    <t>1,032</t>
  </si>
  <si>
    <t>1,119</t>
  </si>
  <si>
    <t>1,820</t>
  </si>
  <si>
    <t>1,905</t>
  </si>
  <si>
    <t>(211)</t>
  </si>
  <si>
    <t>642</t>
  </si>
  <si>
    <t>1,638</t>
  </si>
  <si>
    <t>1,809</t>
  </si>
  <si>
    <t>2,282</t>
  </si>
  <si>
    <t>2,493</t>
  </si>
  <si>
    <t>2,700</t>
  </si>
  <si>
    <t>3,520</t>
  </si>
  <si>
    <t>4,024</t>
  </si>
  <si>
    <t>4,231</t>
  </si>
  <si>
    <t>4,476</t>
  </si>
  <si>
    <t>5,214</t>
  </si>
  <si>
    <t>5,804</t>
  </si>
  <si>
    <t>6,865</t>
  </si>
  <si>
    <t>7,899</t>
  </si>
  <si>
    <t>8,582</t>
  </si>
  <si>
    <t>7,373</t>
  </si>
  <si>
    <t>8,306</t>
  </si>
  <si>
    <t>9,230</t>
  </si>
  <si>
    <t>9,258</t>
  </si>
  <si>
    <t>10,814</t>
  </si>
  <si>
    <t>11,491</t>
  </si>
  <si>
    <t>12,527</t>
  </si>
  <si>
    <t>9,875</t>
  </si>
  <si>
    <t>10,552</t>
  </si>
  <si>
    <t>11,553</t>
  </si>
  <si>
    <t>13,388</t>
  </si>
  <si>
    <t>2,620</t>
  </si>
  <si>
    <t>10,529</t>
  </si>
  <si>
    <t>Operating Income</t>
  </si>
  <si>
    <t>1,179</t>
  </si>
  <si>
    <t>156</t>
  </si>
  <si>
    <t>1,170</t>
  </si>
  <si>
    <t>959</t>
  </si>
  <si>
    <t>1,383</t>
  </si>
  <si>
    <t>1,653</t>
  </si>
  <si>
    <t>723</t>
  </si>
  <si>
    <t>567</t>
  </si>
  <si>
    <t>955</t>
  </si>
  <si>
    <t>1,410</t>
  </si>
  <si>
    <t>1,542</t>
  </si>
  <si>
    <t>1,741</t>
  </si>
  <si>
    <t>2,139</t>
  </si>
  <si>
    <t>1,234</t>
  </si>
  <si>
    <t>2,763</t>
  </si>
  <si>
    <t>3,233</t>
  </si>
  <si>
    <t>3,657</t>
  </si>
  <si>
    <t>3,845</t>
  </si>
  <si>
    <t>4,470</t>
  </si>
  <si>
    <t>5,182</t>
  </si>
  <si>
    <t>6,098</t>
  </si>
  <si>
    <t>7,050</t>
  </si>
  <si>
    <t>7,625</t>
  </si>
  <si>
    <t>6,465</t>
  </si>
  <si>
    <t>7,186</t>
  </si>
  <si>
    <t>8,099</t>
  </si>
  <si>
    <t>7,684</t>
  </si>
  <si>
    <t>9,209</t>
  </si>
  <si>
    <t>9,769</t>
  </si>
  <si>
    <t>7,291</t>
  </si>
  <si>
    <t>8,172</t>
  </si>
  <si>
    <t>8,672</t>
  </si>
  <si>
    <t>8,553</t>
  </si>
  <si>
    <t>8,966</t>
  </si>
  <si>
    <t>(1,889)</t>
  </si>
  <si>
    <t>4,958</t>
  </si>
  <si>
    <t>Total Other Income Exp.(Gains)</t>
  </si>
  <si>
    <t>(120)</t>
  </si>
  <si>
    <t>(56)</t>
  </si>
  <si>
    <t>(137)</t>
  </si>
  <si>
    <t>160</t>
  </si>
  <si>
    <t>(183)</t>
  </si>
  <si>
    <t>(1,669)</t>
  </si>
  <si>
    <t>(455)</t>
  </si>
  <si>
    <t>8</t>
  </si>
  <si>
    <t>14</t>
  </si>
  <si>
    <t>(196)</t>
  </si>
  <si>
    <t>(113)</t>
  </si>
  <si>
    <t>(96)</t>
  </si>
  <si>
    <t>(261)</t>
  </si>
  <si>
    <t>(68)</t>
  </si>
  <si>
    <t>(102)</t>
  </si>
  <si>
    <t>(426)</t>
  </si>
  <si>
    <t>(381)</t>
  </si>
  <si>
    <t>(375)</t>
  </si>
  <si>
    <t>(363)</t>
  </si>
  <si>
    <t>(498)</t>
  </si>
  <si>
    <t>(606)</t>
  </si>
  <si>
    <t>(666)</t>
  </si>
  <si>
    <t>(689)</t>
  </si>
  <si>
    <t>(705)</t>
  </si>
  <si>
    <t>(648)</t>
  </si>
  <si>
    <t>(494)</t>
  </si>
  <si>
    <t>(773)</t>
  </si>
  <si>
    <t>(897)</t>
  </si>
  <si>
    <t>(882)</t>
  </si>
  <si>
    <t>(824)</t>
  </si>
  <si>
    <t>(1,039)</t>
  </si>
  <si>
    <t>(909)</t>
  </si>
  <si>
    <t>(273)</t>
  </si>
  <si>
    <t>(723)</t>
  </si>
  <si>
    <t>(464)</t>
  </si>
  <si>
    <t>(27)</t>
  </si>
  <si>
    <t>Income Before Tax</t>
  </si>
  <si>
    <t>1,059</t>
  </si>
  <si>
    <t>100</t>
  </si>
  <si>
    <t>1,200</t>
  </si>
  <si>
    <t>1,230</t>
  </si>
  <si>
    <t>(946)</t>
  </si>
  <si>
    <t>112</t>
  </si>
  <si>
    <t>823</t>
  </si>
  <si>
    <t>969</t>
  </si>
  <si>
    <t>1,214</t>
  </si>
  <si>
    <t>1,429</t>
  </si>
  <si>
    <t>1,645</t>
  </si>
  <si>
    <t>1,878</t>
  </si>
  <si>
    <t>1,166</t>
  </si>
  <si>
    <t>2,661</t>
  </si>
  <si>
    <t>2,807</t>
  </si>
  <si>
    <t>3,276</t>
  </si>
  <si>
    <t>3,470</t>
  </si>
  <si>
    <t>4,107</t>
  </si>
  <si>
    <t>4,684</t>
  </si>
  <si>
    <t>5,492</t>
  </si>
  <si>
    <t>6,384</t>
  </si>
  <si>
    <t>6,936</t>
  </si>
  <si>
    <t>5,760</t>
  </si>
  <si>
    <t>6,538</t>
  </si>
  <si>
    <t>7,605</t>
  </si>
  <si>
    <t>6,911</t>
  </si>
  <si>
    <t>8,312</t>
  </si>
  <si>
    <t>8,887</t>
  </si>
  <si>
    <t>6,467</t>
  </si>
  <si>
    <t>7,133</t>
  </si>
  <si>
    <t>7,763</t>
  </si>
  <si>
    <t>8,280</t>
  </si>
  <si>
    <t>8,243</t>
  </si>
  <si>
    <t>(2,353)</t>
  </si>
  <si>
    <t>4,931</t>
  </si>
  <si>
    <t>Income Tax Expense (Gain)</t>
  </si>
  <si>
    <t>51</t>
  </si>
  <si>
    <t>441</t>
  </si>
  <si>
    <t>460</t>
  </si>
  <si>
    <t>479</t>
  </si>
  <si>
    <t>75</t>
  </si>
  <si>
    <t>77</t>
  </si>
  <si>
    <t>336</t>
  </si>
  <si>
    <t>384</t>
  </si>
  <si>
    <t>464</t>
  </si>
  <si>
    <t>523</t>
  </si>
  <si>
    <t>573</t>
  </si>
  <si>
    <t>623</t>
  </si>
  <si>
    <t>325</t>
  </si>
  <si>
    <t>755</t>
  </si>
  <si>
    <t>887</t>
  </si>
  <si>
    <t>941</t>
  </si>
  <si>
    <t>1,085</t>
  </si>
  <si>
    <t>1,253</t>
  </si>
  <si>
    <t>1,494</t>
  </si>
  <si>
    <t>1,836</t>
  </si>
  <si>
    <t>1,883</t>
  </si>
  <si>
    <t>1,581</t>
  </si>
  <si>
    <t>1,827</t>
  </si>
  <si>
    <t>2,231</t>
  </si>
  <si>
    <t>1,711</t>
  </si>
  <si>
    <t>2,238</t>
  </si>
  <si>
    <t>2,264</t>
  </si>
  <si>
    <t>2,111</t>
  </si>
  <si>
    <t>1,697</t>
  </si>
  <si>
    <t>2,843</t>
  </si>
  <si>
    <t>2,626</t>
  </si>
  <si>
    <t>2,295</t>
  </si>
  <si>
    <t>575</t>
  </si>
  <si>
    <t>786</t>
  </si>
  <si>
    <t>Net Income</t>
  </si>
  <si>
    <t>313</t>
  </si>
  <si>
    <t>73</t>
  </si>
  <si>
    <t>592</t>
  </si>
  <si>
    <t>659</t>
  </si>
  <si>
    <t>702</t>
  </si>
  <si>
    <t>751</t>
  </si>
  <si>
    <t>(1,021)</t>
  </si>
  <si>
    <t>(287)</t>
  </si>
  <si>
    <t>487</t>
  </si>
  <si>
    <t>585</t>
  </si>
  <si>
    <t>906</t>
  </si>
  <si>
    <t>1,072</t>
  </si>
  <si>
    <t>1,255</t>
  </si>
  <si>
    <t>1,531</t>
  </si>
  <si>
    <t>1,808</t>
  </si>
  <si>
    <t>1,938</t>
  </si>
  <si>
    <t>2,236</t>
  </si>
  <si>
    <t>2,361</t>
  </si>
  <si>
    <t>2,788</t>
  </si>
  <si>
    <t>3,069</t>
  </si>
  <si>
    <t>EPS</t>
  </si>
  <si>
    <t>0.03</t>
  </si>
  <si>
    <t>0.00</t>
  </si>
  <si>
    <t>0.07</t>
  </si>
  <si>
    <t>0.08</t>
  </si>
  <si>
    <t>0.09</t>
  </si>
  <si>
    <t>(0.14)</t>
  </si>
  <si>
    <t>(0.04)</t>
  </si>
  <si>
    <t>0.06</t>
  </si>
  <si>
    <t>0.55</t>
  </si>
  <si>
    <t>0.71</t>
  </si>
  <si>
    <t>0.86</t>
  </si>
  <si>
    <t>1.11</t>
  </si>
  <si>
    <t>1.34</t>
  </si>
  <si>
    <t>1.61</t>
  </si>
  <si>
    <t>1.89</t>
  </si>
  <si>
    <t>2.03</t>
  </si>
  <si>
    <t>2.33</t>
  </si>
  <si>
    <t>2.46</t>
  </si>
  <si>
    <t>2.84</t>
  </si>
  <si>
    <t>3.10</t>
  </si>
  <si>
    <t>4.17</t>
  </si>
  <si>
    <t>6.92</t>
  </si>
  <si>
    <t>8.72</t>
  </si>
  <si>
    <t>6.58</t>
  </si>
  <si>
    <t>2.78</t>
  </si>
  <si>
    <t>EPS Diluted</t>
  </si>
  <si>
    <t>0.05</t>
  </si>
  <si>
    <t>1.05</t>
  </si>
  <si>
    <t>1.26</t>
  </si>
  <si>
    <t>1.50</t>
  </si>
  <si>
    <t>1.77</t>
  </si>
  <si>
    <t>1.92</t>
  </si>
  <si>
    <t>2.21</t>
  </si>
  <si>
    <t>2.35</t>
  </si>
  <si>
    <t>2.77</t>
  </si>
  <si>
    <t>3.71</t>
  </si>
  <si>
    <t>4.27</t>
  </si>
  <si>
    <t>4.90</t>
  </si>
  <si>
    <t>4.12</t>
  </si>
  <si>
    <t>4.74</t>
  </si>
  <si>
    <t>5.49</t>
  </si>
  <si>
    <t>5.66</t>
  </si>
  <si>
    <t>6.25</t>
  </si>
  <si>
    <t>6.82</t>
  </si>
  <si>
    <t>8.62</t>
  </si>
  <si>
    <t>6.12</t>
  </si>
  <si>
    <t>5.70</t>
  </si>
  <si>
    <t>6.50</t>
  </si>
  <si>
    <t>6.41</t>
  </si>
  <si>
    <t>2.76</t>
  </si>
  <si>
    <t>Weighted Avg. Shares Outs.</t>
  </si>
  <si>
    <t>983</t>
  </si>
  <si>
    <t>1,044</t>
  </si>
  <si>
    <t>1,043</t>
  </si>
  <si>
    <t>1,046</t>
  </si>
  <si>
    <t>975</t>
  </si>
  <si>
    <t>990</t>
  </si>
  <si>
    <t>8,064</t>
  </si>
  <si>
    <t>1,005</t>
  </si>
  <si>
    <t>1,023</t>
  </si>
  <si>
    <t>1,050</t>
  </si>
  <si>
    <t>966</t>
  </si>
  <si>
    <t>937</t>
  </si>
  <si>
    <t>930</t>
  </si>
  <si>
    <t>940</t>
  </si>
  <si>
    <t>948</t>
  </si>
  <si>
    <t>991</t>
  </si>
  <si>
    <t>Weighted Avg. Shares Outs. Dil.</t>
  </si>
  <si>
    <t>8,935</t>
  </si>
  <si>
    <t>1,019</t>
  </si>
  <si>
    <t>994</t>
  </si>
  <si>
    <t>995</t>
  </si>
  <si>
    <t>1,001</t>
  </si>
  <si>
    <t>1,011</t>
  </si>
  <si>
    <t>1,006</t>
  </si>
  <si>
    <t>1,014</t>
  </si>
  <si>
    <t>989</t>
  </si>
  <si>
    <t>956</t>
  </si>
  <si>
    <t>929</t>
  </si>
  <si>
    <t>923</t>
  </si>
  <si>
    <t>907</t>
  </si>
  <si>
    <t>915</t>
  </si>
  <si>
    <t>912</t>
  </si>
  <si>
    <t>883</t>
  </si>
  <si>
    <t>826</t>
  </si>
  <si>
    <t>810</t>
  </si>
  <si>
    <t>864</t>
  </si>
  <si>
    <t>1,500</t>
  </si>
  <si>
    <t>revenue y/y</t>
  </si>
  <si>
    <t>net profit y/y</t>
  </si>
  <si>
    <t>Gross Margin</t>
  </si>
  <si>
    <t>Net Margin</t>
  </si>
  <si>
    <t>SO From 1992 - 2021</t>
  </si>
  <si>
    <t>Cash and Cash Equivalents</t>
  </si>
  <si>
    <t>2,080</t>
  </si>
  <si>
    <t>1,623</t>
  </si>
  <si>
    <t>2,265</t>
  </si>
  <si>
    <t>2,247</t>
  </si>
  <si>
    <t>2,546</t>
  </si>
  <si>
    <t>2,904</t>
  </si>
  <si>
    <t>4,327</t>
  </si>
  <si>
    <t>4,449</t>
  </si>
  <si>
    <t>4,083</t>
  </si>
  <si>
    <t>5,960</t>
  </si>
  <si>
    <t>4,819</t>
  </si>
  <si>
    <t>4,619</t>
  </si>
  <si>
    <t>5,235</t>
  </si>
  <si>
    <t>7,075</t>
  </si>
  <si>
    <t>7,157</t>
  </si>
  <si>
    <t>8,985</t>
  </si>
  <si>
    <t>6,152</t>
  </si>
  <si>
    <t>7,378</t>
  </si>
  <si>
    <t>8,802</t>
  </si>
  <si>
    <t>7,832</t>
  </si>
  <si>
    <t>Short-Term Investments</t>
  </si>
  <si>
    <t>Cash &amp; Short-Term Investments</t>
  </si>
  <si>
    <t>Net Receivables</t>
  </si>
  <si>
    <t>4,093</t>
  </si>
  <si>
    <t>4,277</t>
  </si>
  <si>
    <t>5,187</t>
  </si>
  <si>
    <t>6,315</t>
  </si>
  <si>
    <t>7,240</t>
  </si>
  <si>
    <t>7,679</t>
  </si>
  <si>
    <t>8,844</t>
  </si>
  <si>
    <t>9,112</t>
  </si>
  <si>
    <t>8,469</t>
  </si>
  <si>
    <t>8,925</t>
  </si>
  <si>
    <t>9,546</t>
  </si>
  <si>
    <t>12,710</t>
  </si>
  <si>
    <t>13,422</t>
  </si>
  <si>
    <t>13,248</t>
  </si>
  <si>
    <t>10,653</t>
  </si>
  <si>
    <t>11,481</t>
  </si>
  <si>
    <t>12,595</t>
  </si>
  <si>
    <t>17,757</t>
  </si>
  <si>
    <t>17,708</t>
  </si>
  <si>
    <t>19,185</t>
  </si>
  <si>
    <t>21,022</t>
  </si>
  <si>
    <t>Inventory</t>
  </si>
  <si>
    <t>3,973</t>
  </si>
  <si>
    <t>3,719</t>
  </si>
  <si>
    <t>3,794</t>
  </si>
  <si>
    <t>5,006</t>
  </si>
  <si>
    <t>5,659</t>
  </si>
  <si>
    <t>6,657</t>
  </si>
  <si>
    <t>8,101</t>
  </si>
  <si>
    <t>8,340</t>
  </si>
  <si>
    <t>7,509</t>
  </si>
  <si>
    <t>7,766</t>
  </si>
  <si>
    <t>7,797</t>
  </si>
  <si>
    <t>9,537</t>
  </si>
  <si>
    <t>10,330</t>
  </si>
  <si>
    <t>9,865</t>
  </si>
  <si>
    <t>8,135</t>
  </si>
  <si>
    <t>8,704</t>
  </si>
  <si>
    <t>9,881</t>
  </si>
  <si>
    <t>10,083</t>
  </si>
  <si>
    <t>10,950</t>
  </si>
  <si>
    <t>9,411</t>
  </si>
  <si>
    <t>9,178</t>
  </si>
  <si>
    <t>Other Current Assets</t>
  </si>
  <si>
    <t>1,639</t>
  </si>
  <si>
    <t>1,675</t>
  </si>
  <si>
    <t>1,760</t>
  </si>
  <si>
    <t>1,936</t>
  </si>
  <si>
    <t>2,060</t>
  </si>
  <si>
    <t>2,222</t>
  </si>
  <si>
    <t>2,320</t>
  </si>
  <si>
    <t>2,767</t>
  </si>
  <si>
    <t>2,736</t>
  </si>
  <si>
    <t>2,455</t>
  </si>
  <si>
    <t>2,544</t>
  </si>
  <si>
    <t>1,071</t>
  </si>
  <si>
    <t>843</t>
  </si>
  <si>
    <t>1,208</t>
  </si>
  <si>
    <t>1,397</t>
  </si>
  <si>
    <t>1,511</t>
  </si>
  <si>
    <t>1,461</t>
  </si>
  <si>
    <t>5,978</t>
  </si>
  <si>
    <t>4,018</t>
  </si>
  <si>
    <t>Total Current Assets</t>
  </si>
  <si>
    <t>11,263</t>
  </si>
  <si>
    <t>11,751</t>
  </si>
  <si>
    <t>12,364</t>
  </si>
  <si>
    <t>15,522</t>
  </si>
  <si>
    <t>17,206</t>
  </si>
  <si>
    <t>18,844</t>
  </si>
  <si>
    <t>22,071</t>
  </si>
  <si>
    <t>24,099</t>
  </si>
  <si>
    <t>23,194</t>
  </si>
  <si>
    <t>23,510</t>
  </si>
  <si>
    <t>25,758</t>
  </si>
  <si>
    <t>29,442</t>
  </si>
  <si>
    <t>29,758</t>
  </si>
  <si>
    <t>26,706</t>
  </si>
  <si>
    <t>28,550</t>
  </si>
  <si>
    <t>32,858</t>
  </si>
  <si>
    <t>35,503</t>
  </si>
  <si>
    <t>37,497</t>
  </si>
  <si>
    <t>43,376</t>
  </si>
  <si>
    <t>42,050</t>
  </si>
  <si>
    <t>PP&amp;E</t>
  </si>
  <si>
    <t>4,549</t>
  </si>
  <si>
    <t>4,587</t>
  </si>
  <si>
    <t>5,080</t>
  </si>
  <si>
    <t>5,231</t>
  </si>
  <si>
    <t>5,623</t>
  </si>
  <si>
    <t>5,725</t>
  </si>
  <si>
    <t>6,296</t>
  </si>
  <si>
    <t>6,348</t>
  </si>
  <si>
    <t>6,364</t>
  </si>
  <si>
    <t>6,280</t>
  </si>
  <si>
    <t>6,201</t>
  </si>
  <si>
    <t>8,518</t>
  </si>
  <si>
    <t>8,866</t>
  </si>
  <si>
    <t>9,276</t>
  </si>
  <si>
    <t>8,732</t>
  </si>
  <si>
    <t>9,158</t>
  </si>
  <si>
    <t>10,186</t>
  </si>
  <si>
    <t>12,297</t>
  </si>
  <si>
    <t>15,354</t>
  </si>
  <si>
    <t>16,842</t>
  </si>
  <si>
    <t>16,930</t>
  </si>
  <si>
    <t>Goodwill</t>
  </si>
  <si>
    <t>6,802</t>
  </si>
  <si>
    <t>6,981</t>
  </si>
  <si>
    <t>9,329</t>
  </si>
  <si>
    <t>10,111</t>
  </si>
  <si>
    <t>13,007</t>
  </si>
  <si>
    <t>14,146</t>
  </si>
  <si>
    <t>15,363</t>
  </si>
  <si>
    <t>16,298</t>
  </si>
  <si>
    <t>17,721</t>
  </si>
  <si>
    <t>17,943</t>
  </si>
  <si>
    <t>27,801</t>
  </si>
  <si>
    <t>28,168</t>
  </si>
  <si>
    <t>27,796</t>
  </si>
  <si>
    <t>27,301</t>
  </si>
  <si>
    <t>27,059</t>
  </si>
  <si>
    <t>27,910</t>
  </si>
  <si>
    <t>48,112</t>
  </si>
  <si>
    <t>48,063</t>
  </si>
  <si>
    <t>54,285</t>
  </si>
  <si>
    <t>54,436</t>
  </si>
  <si>
    <t>Intangible Assets</t>
  </si>
  <si>
    <t>2,016</t>
  </si>
  <si>
    <t>3,059</t>
  </si>
  <si>
    <t>3,216</t>
  </si>
  <si>
    <t>3,757</t>
  </si>
  <si>
    <t>3,443</t>
  </si>
  <si>
    <t>3,538</t>
  </si>
  <si>
    <t>4,060</t>
  </si>
  <si>
    <t>3,918</t>
  </si>
  <si>
    <t>15,189</t>
  </si>
  <si>
    <t>15,521</t>
  </si>
  <si>
    <t>15,560</t>
  </si>
  <si>
    <t>15,603</t>
  </si>
  <si>
    <t>15,684</t>
  </si>
  <si>
    <t>15,883</t>
  </si>
  <si>
    <t>26,424</t>
  </si>
  <si>
    <t>26,046</t>
  </si>
  <si>
    <t>40,539</t>
  </si>
  <si>
    <t>38,516</t>
  </si>
  <si>
    <t>Goodwill and Intangible Assets</t>
  </si>
  <si>
    <t>12,127</t>
  </si>
  <si>
    <t>16,066</t>
  </si>
  <si>
    <t>17,362</t>
  </si>
  <si>
    <t>19,877</t>
  </si>
  <si>
    <t>18,806</t>
  </si>
  <si>
    <t>19,836</t>
  </si>
  <si>
    <t>21,781</t>
  </si>
  <si>
    <t>21,861</t>
  </si>
  <si>
    <t>42,990</t>
  </si>
  <si>
    <t>43,689</t>
  </si>
  <si>
    <t>43,356</t>
  </si>
  <si>
    <t>42,904</t>
  </si>
  <si>
    <t>42,743</t>
  </si>
  <si>
    <t>43,793</t>
  </si>
  <si>
    <t>74,536</t>
  </si>
  <si>
    <t>74,109</t>
  </si>
  <si>
    <t>94,824</t>
  </si>
  <si>
    <t>92,952</t>
  </si>
  <si>
    <t>Investments</t>
  </si>
  <si>
    <t>1,150</t>
  </si>
  <si>
    <t>1,156</t>
  </si>
  <si>
    <t>1,018</t>
  </si>
  <si>
    <t>1,398</t>
  </si>
  <si>
    <t>2,372</t>
  </si>
  <si>
    <t>3,023</t>
  </si>
  <si>
    <t>3,477</t>
  </si>
  <si>
    <t>3,144</t>
  </si>
  <si>
    <t>2,848</t>
  </si>
  <si>
    <t>Tax Assets</t>
  </si>
  <si>
    <t>1,205</t>
  </si>
  <si>
    <t>1,658</t>
  </si>
  <si>
    <t>1,283</t>
  </si>
  <si>
    <t>1,124</t>
  </si>
  <si>
    <t>719</t>
  </si>
  <si>
    <t>1,690</t>
  </si>
  <si>
    <t>1,126</t>
  </si>
  <si>
    <t>3,633</t>
  </si>
  <si>
    <t>2,102</t>
  </si>
  <si>
    <t>1,970</t>
  </si>
  <si>
    <t>Other Non-Current Assets</t>
  </si>
  <si>
    <t>3,150</t>
  </si>
  <si>
    <t>4,113</t>
  </si>
  <si>
    <t>6,592</t>
  </si>
  <si>
    <t>6,031</t>
  </si>
  <si>
    <t>6,311</t>
  </si>
  <si>
    <t>5,205</t>
  </si>
  <si>
    <t>3,583</t>
  </si>
  <si>
    <t>4,266</t>
  </si>
  <si>
    <t>4,952</t>
  </si>
  <si>
    <t>5,245</t>
  </si>
  <si>
    <t>7,141</t>
  </si>
  <si>
    <t>7,441</t>
  </si>
  <si>
    <t>7,921</t>
  </si>
  <si>
    <t>8,124</t>
  </si>
  <si>
    <t>7,857</t>
  </si>
  <si>
    <t>7,711</t>
  </si>
  <si>
    <t>8,852</t>
  </si>
  <si>
    <t>9,279</t>
  </si>
  <si>
    <t>3,967</t>
  </si>
  <si>
    <t>6,624</t>
  </si>
  <si>
    <t>Total Non-Current Assets</t>
  </si>
  <si>
    <t>15,706</t>
  </si>
  <si>
    <t>17,339</t>
  </si>
  <si>
    <t>22,284</t>
  </si>
  <si>
    <t>24,513</t>
  </si>
  <si>
    <t>28,719</t>
  </si>
  <si>
    <t>28,297</t>
  </si>
  <si>
    <t>32,504</t>
  </si>
  <si>
    <t>32,370</t>
  </si>
  <si>
    <t>32,568</t>
  </si>
  <si>
    <t>34,983</t>
  </si>
  <si>
    <t>35,694</t>
  </si>
  <si>
    <t>59,799</t>
  </si>
  <si>
    <t>61,152</t>
  </si>
  <si>
    <t>61,531</t>
  </si>
  <si>
    <t>60,778</t>
  </si>
  <si>
    <t>61,156</t>
  </si>
  <si>
    <t>64,062</t>
  </si>
  <si>
    <t>98,708</t>
  </si>
  <si>
    <t>102,219</t>
  </si>
  <si>
    <t>118,777</t>
  </si>
  <si>
    <t>119,354</t>
  </si>
  <si>
    <t>Other Assets</t>
  </si>
  <si>
    <t>Total Assets</t>
  </si>
  <si>
    <t>26,969</t>
  </si>
  <si>
    <t>29,090</t>
  </si>
  <si>
    <t>34,648</t>
  </si>
  <si>
    <t>40,035</t>
  </si>
  <si>
    <t>45,925</t>
  </si>
  <si>
    <t>47,141</t>
  </si>
  <si>
    <t>54,575</t>
  </si>
  <si>
    <t>56,469</t>
  </si>
  <si>
    <t>55,762</t>
  </si>
  <si>
    <t>58,493</t>
  </si>
  <si>
    <t>61,452</t>
  </si>
  <si>
    <t>89,409</t>
  </si>
  <si>
    <t>90,594</t>
  </si>
  <si>
    <t>91,289</t>
  </si>
  <si>
    <t>87,484</t>
  </si>
  <si>
    <t>89,706</t>
  </si>
  <si>
    <t>96,920</t>
  </si>
  <si>
    <t>134,211</t>
  </si>
  <si>
    <t>139,716</t>
  </si>
  <si>
    <t>162,153</t>
  </si>
  <si>
    <t>161,404</t>
  </si>
  <si>
    <t>Accounts Payable</t>
  </si>
  <si>
    <t>2,156</t>
  </si>
  <si>
    <t>2,095</t>
  </si>
  <si>
    <t>2,867</t>
  </si>
  <si>
    <t>3,490</t>
  </si>
  <si>
    <t>3,820</t>
  </si>
  <si>
    <t>4,263</t>
  </si>
  <si>
    <t>5,059</t>
  </si>
  <si>
    <t>5,226</t>
  </si>
  <si>
    <t>4,634</t>
  </si>
  <si>
    <t>5,206</t>
  </si>
  <si>
    <t>5,570</t>
  </si>
  <si>
    <t>6,431</t>
  </si>
  <si>
    <t>6,965</t>
  </si>
  <si>
    <t>6,967</t>
  </si>
  <si>
    <t>6,875</t>
  </si>
  <si>
    <t>7,483</t>
  </si>
  <si>
    <t>9,579</t>
  </si>
  <si>
    <t>11,080</t>
  </si>
  <si>
    <t>10,809</t>
  </si>
  <si>
    <t>8,639</t>
  </si>
  <si>
    <t>8,751</t>
  </si>
  <si>
    <t>Short-Term Debt</t>
  </si>
  <si>
    <t>722</t>
  </si>
  <si>
    <t>241</t>
  </si>
  <si>
    <t>1,360</t>
  </si>
  <si>
    <t>2,305</t>
  </si>
  <si>
    <t>894</t>
  </si>
  <si>
    <t>1,133</t>
  </si>
  <si>
    <t>1,487</t>
  </si>
  <si>
    <t>279</t>
  </si>
  <si>
    <t>759</t>
  </si>
  <si>
    <t>1,624</t>
  </si>
  <si>
    <t>500</t>
  </si>
  <si>
    <t>1,922</t>
  </si>
  <si>
    <t>1,105</t>
  </si>
  <si>
    <t>2,204</t>
  </si>
  <si>
    <t>2,496</t>
  </si>
  <si>
    <t>4,345</t>
  </si>
  <si>
    <t>5,860</t>
  </si>
  <si>
    <t>797</t>
  </si>
  <si>
    <t>158</t>
  </si>
  <si>
    <t>Tax Payable</t>
  </si>
  <si>
    <t>Deferred Revenue</t>
  </si>
  <si>
    <t>5,732</t>
  </si>
  <si>
    <t>Other Current Liabilities</t>
  </si>
  <si>
    <t>5,493</t>
  </si>
  <si>
    <t>5,567</t>
  </si>
  <si>
    <t>8,097</t>
  </si>
  <si>
    <t>9,220</t>
  </si>
  <si>
    <t>10,051</t>
  </si>
  <si>
    <t>11,277</t>
  </si>
  <si>
    <t>12,069</t>
  </si>
  <si>
    <t>11,792</t>
  </si>
  <si>
    <t>12,247</t>
  </si>
  <si>
    <t>12,287</t>
  </si>
  <si>
    <t>9,795</t>
  </si>
  <si>
    <t>8,891</t>
  </si>
  <si>
    <t>8,744</t>
  </si>
  <si>
    <t>10,686</t>
  </si>
  <si>
    <t>8,002</t>
  </si>
  <si>
    <t>7,769</t>
  </si>
  <si>
    <t>10,223</t>
  </si>
  <si>
    <t>11,737</t>
  </si>
  <si>
    <t>13,523</t>
  </si>
  <si>
    <t>12,820</t>
  </si>
  <si>
    <t>Total Current Liabilities</t>
  </si>
  <si>
    <t>8,371</t>
  </si>
  <si>
    <t>7,903</t>
  </si>
  <si>
    <t>10,295</t>
  </si>
  <si>
    <t>12,947</t>
  </si>
  <si>
    <t>15,345</t>
  </si>
  <si>
    <t>15,208</t>
  </si>
  <si>
    <t>17,469</t>
  </si>
  <si>
    <t>19,434</t>
  </si>
  <si>
    <t>17,913</t>
  </si>
  <si>
    <t>17,732</t>
  </si>
  <si>
    <t>18,616</t>
  </si>
  <si>
    <t>23,786</t>
  </si>
  <si>
    <t>22,800</t>
  </si>
  <si>
    <t>22,895</t>
  </si>
  <si>
    <t>22,618</t>
  </si>
  <si>
    <t>21,906</t>
  </si>
  <si>
    <t>24,391</t>
  </si>
  <si>
    <t>31,368</t>
  </si>
  <si>
    <t>34,586</t>
  </si>
  <si>
    <t>35,848</t>
  </si>
  <si>
    <t>35,449</t>
  </si>
  <si>
    <t>Long-Term Debt</t>
  </si>
  <si>
    <t>4,237</t>
  </si>
  <si>
    <t>4,632</t>
  </si>
  <si>
    <t>4,257</t>
  </si>
  <si>
    <t>5,935</t>
  </si>
  <si>
    <t>Deferred Tax Liabilities</t>
  </si>
  <si>
    <t>Other Non-Current Liabilities</t>
  </si>
  <si>
    <t>5,442</t>
  </si>
  <si>
    <t>7,611</t>
  </si>
  <si>
    <t>7,680</t>
  </si>
  <si>
    <t>7,939</t>
  </si>
  <si>
    <t>6,876</t>
  </si>
  <si>
    <t>6,763</t>
  </si>
  <si>
    <t>6,824</t>
  </si>
  <si>
    <t>10,772</t>
  </si>
  <si>
    <t>8,593</t>
  </si>
  <si>
    <t>8,102</t>
  </si>
  <si>
    <t>10,157</t>
  </si>
  <si>
    <t>16,957</t>
  </si>
  <si>
    <t>14,834</t>
  </si>
  <si>
    <t>17,958</t>
  </si>
  <si>
    <t>16,702</t>
  </si>
  <si>
    <t>16,934</t>
  </si>
  <si>
    <t>16,119</t>
  </si>
  <si>
    <t>21,041</t>
  </si>
  <si>
    <t>17,379</t>
  </si>
  <si>
    <t>19,911</t>
  </si>
  <si>
    <t>18,272</t>
  </si>
  <si>
    <t>Total Non-Current Liabilities</t>
  </si>
  <si>
    <t>9,679</t>
  </si>
  <si>
    <t>12,243</t>
  </si>
  <si>
    <t>11,937</t>
  </si>
  <si>
    <t>12,170</t>
  </si>
  <si>
    <t>12,811</t>
  </si>
  <si>
    <t>13,800</t>
  </si>
  <si>
    <t>14,839</t>
  </si>
  <si>
    <t>20,109</t>
  </si>
  <si>
    <t>16,850</t>
  </si>
  <si>
    <t>18,112</t>
  </si>
  <si>
    <t>19,658</t>
  </si>
  <si>
    <t>38,554</t>
  </si>
  <si>
    <t>34,575</t>
  </si>
  <si>
    <t>35,830</t>
  </si>
  <si>
    <t>36,022</t>
  </si>
  <si>
    <t>38,631</t>
  </si>
  <si>
    <t>41,108</t>
  </si>
  <si>
    <t>62,233</t>
  </si>
  <si>
    <t>60,899</t>
  </si>
  <si>
    <t>52,453</t>
  </si>
  <si>
    <t>51,256</t>
  </si>
  <si>
    <t>Other Liabilities</t>
  </si>
  <si>
    <t>Capital Lease Obligations</t>
  </si>
  <si>
    <t>2,688</t>
  </si>
  <si>
    <t>1,516</t>
  </si>
  <si>
    <t>1,657</t>
  </si>
  <si>
    <t>Total Liabilities</t>
  </si>
  <si>
    <t>18,050</t>
  </si>
  <si>
    <t>20,146</t>
  </si>
  <si>
    <t>22,232</t>
  </si>
  <si>
    <t>25,117</t>
  </si>
  <si>
    <t>28,156</t>
  </si>
  <si>
    <t>29,008</t>
  </si>
  <si>
    <t>32,308</t>
  </si>
  <si>
    <t>39,543</t>
  </si>
  <si>
    <t>34,763</t>
  </si>
  <si>
    <t>35,844</t>
  </si>
  <si>
    <t>38,274</t>
  </si>
  <si>
    <t>62,340</t>
  </si>
  <si>
    <t>57,375</t>
  </si>
  <si>
    <t>58,725</t>
  </si>
  <si>
    <t>58,640</t>
  </si>
  <si>
    <t>60,537</t>
  </si>
  <si>
    <t>65,499</t>
  </si>
  <si>
    <t>93,601</t>
  </si>
  <si>
    <t>95,485</t>
  </si>
  <si>
    <t>88,301</t>
  </si>
  <si>
    <t>86,705</t>
  </si>
  <si>
    <t>Preferred Stock</t>
  </si>
  <si>
    <t>Common Stock</t>
  </si>
  <si>
    <t>5,090</t>
  </si>
  <si>
    <t>5,447</t>
  </si>
  <si>
    <t>6,587</t>
  </si>
  <si>
    <t>7,159</t>
  </si>
  <si>
    <t>8,793</t>
  </si>
  <si>
    <t>9,622</t>
  </si>
  <si>
    <t>10,572</t>
  </si>
  <si>
    <t>11,179</t>
  </si>
  <si>
    <t>11,746</t>
  </si>
  <si>
    <t>12,597</t>
  </si>
  <si>
    <t>13,445</t>
  </si>
  <si>
    <t>13,976</t>
  </si>
  <si>
    <t>14,764</t>
  </si>
  <si>
    <t>15,300</t>
  </si>
  <si>
    <t>16,033</t>
  </si>
  <si>
    <t>17,285</t>
  </si>
  <si>
    <t>17,574</t>
  </si>
  <si>
    <t>22,514</t>
  </si>
  <si>
    <t>23,019</t>
  </si>
  <si>
    <t>36,930</t>
  </si>
  <si>
    <t>Retained Earnings</t>
  </si>
  <si>
    <t>9,149</t>
  </si>
  <si>
    <t>10,836</t>
  </si>
  <si>
    <t>14,569</t>
  </si>
  <si>
    <t>16,051</t>
  </si>
  <si>
    <t>18,754</t>
  </si>
  <si>
    <t>21,751</t>
  </si>
  <si>
    <t>25,159</t>
  </si>
  <si>
    <t>27,396</t>
  </si>
  <si>
    <t>30,191</t>
  </si>
  <si>
    <t>33,487</t>
  </si>
  <si>
    <t>36,776</t>
  </si>
  <si>
    <t>44,611</t>
  </si>
  <si>
    <t>49,956</t>
  </si>
  <si>
    <t>52,873</t>
  </si>
  <si>
    <t>55,242</t>
  </si>
  <si>
    <t>57,823</t>
  </si>
  <si>
    <t>61,594</t>
  </si>
  <si>
    <t>49,423</t>
  </si>
  <si>
    <t>50,265</t>
  </si>
  <si>
    <t>Other Compreh. Income(Loss)</t>
  </si>
  <si>
    <t>(5,856)</t>
  </si>
  <si>
    <t>(6,282)</t>
  </si>
  <si>
    <t>(7,002)</t>
  </si>
  <si>
    <t>(7,505)</t>
  </si>
  <si>
    <t>(194)</t>
  </si>
  <si>
    <t>(1,439)</t>
  </si>
  <si>
    <t>584</t>
  </si>
  <si>
    <t>(5,934)</t>
  </si>
  <si>
    <t>(3,487)</t>
  </si>
  <si>
    <t>(3,769)</t>
  </si>
  <si>
    <t>(5,490)</t>
  </si>
  <si>
    <t>(5,448)</t>
  </si>
  <si>
    <t>(2,880)</t>
  </si>
  <si>
    <t>(6,661)</t>
  </si>
  <si>
    <t>(7,619)</t>
  </si>
  <si>
    <t>(8,334)</t>
  </si>
  <si>
    <t>(7,525)</t>
  </si>
  <si>
    <t>(9,333)</t>
  </si>
  <si>
    <t>(10,149)</t>
  </si>
  <si>
    <t>(3,734)</t>
  </si>
  <si>
    <t>(1,915)</t>
  </si>
  <si>
    <t>Other Total Stockhold. Equity</t>
  </si>
  <si>
    <t>(1,646)</t>
  </si>
  <si>
    <t>(405)</t>
  </si>
  <si>
    <t>(215)</t>
  </si>
  <si>
    <t>(7,659)</t>
  </si>
  <si>
    <t>(9,640)</t>
  </si>
  <si>
    <t>(11,552)</t>
  </si>
  <si>
    <t>(14,487)</t>
  </si>
  <si>
    <t>(15,589)</t>
  </si>
  <si>
    <t>(17,634)</t>
  </si>
  <si>
    <t>(19,562)</t>
  </si>
  <si>
    <t>(19,390)</t>
  </si>
  <si>
    <t>(20,557)</t>
  </si>
  <si>
    <t>(22,037)</t>
  </si>
  <si>
    <t>(31,012)</t>
  </si>
  <si>
    <t>(34,245)</t>
  </si>
  <si>
    <t>(35,681)</t>
  </si>
  <si>
    <t>(32,558)</t>
  </si>
  <si>
    <t>(32,690)</t>
  </si>
  <si>
    <t>(10,456)</t>
  </si>
  <si>
    <t>Total Stockholders Equity</t>
  </si>
  <si>
    <t>8,369</t>
  </si>
  <si>
    <t>8,355</t>
  </si>
  <si>
    <t>11,707</t>
  </si>
  <si>
    <t>14,008</t>
  </si>
  <si>
    <t>16,991</t>
  </si>
  <si>
    <t>Total Liab.&amp;Stockhold. Equity</t>
  </si>
  <si>
    <t>26,419</t>
  </si>
  <si>
    <t>28,501</t>
  </si>
  <si>
    <t>33,939</t>
  </si>
  <si>
    <t>39,125</t>
  </si>
  <si>
    <t>45,147</t>
  </si>
  <si>
    <t>46,305</t>
  </si>
  <si>
    <t>53,663</t>
  </si>
  <si>
    <t>55,460</t>
  </si>
  <si>
    <t>54,829</t>
  </si>
  <si>
    <t>57,229</t>
  </si>
  <si>
    <t>60,154</t>
  </si>
  <si>
    <t>88,254</t>
  </si>
  <si>
    <t>89,241</t>
  </si>
  <si>
    <t>89,938</t>
  </si>
  <si>
    <t>85,998</t>
  </si>
  <si>
    <t>88,116</t>
  </si>
  <si>
    <t>95,109</t>
  </si>
  <si>
    <t>132,047</t>
  </si>
  <si>
    <t>137,259</t>
  </si>
  <si>
    <t>160,464</t>
  </si>
  <si>
    <t>159,773</t>
  </si>
  <si>
    <t>Minority Interest</t>
  </si>
  <si>
    <t>550</t>
  </si>
  <si>
    <t>589</t>
  </si>
  <si>
    <t>709</t>
  </si>
  <si>
    <t>910</t>
  </si>
  <si>
    <t>778</t>
  </si>
  <si>
    <t>836</t>
  </si>
  <si>
    <t>1,009</t>
  </si>
  <si>
    <t>933</t>
  </si>
  <si>
    <t>1,264</t>
  </si>
  <si>
    <t>1,298</t>
  </si>
  <si>
    <t>1,155</t>
  </si>
  <si>
    <t>1,353</t>
  </si>
  <si>
    <t>1,351</t>
  </si>
  <si>
    <t>1,486</t>
  </si>
  <si>
    <t>1,590</t>
  </si>
  <si>
    <t>1,811</t>
  </si>
  <si>
    <t>2,164</t>
  </si>
  <si>
    <t>2,457</t>
  </si>
  <si>
    <t>1,689</t>
  </si>
  <si>
    <t>1,631</t>
  </si>
  <si>
    <t>Total Liabilities &amp; Equity</t>
  </si>
  <si>
    <t>Deferred Income Tax</t>
  </si>
  <si>
    <t>103</t>
  </si>
  <si>
    <t>(141)</t>
  </si>
  <si>
    <t>(346)</t>
  </si>
  <si>
    <t>(626)</t>
  </si>
  <si>
    <t>(526)</t>
  </si>
  <si>
    <t>(252)</t>
  </si>
  <si>
    <t>4</t>
  </si>
  <si>
    <t>(5)</t>
  </si>
  <si>
    <t>318</t>
  </si>
  <si>
    <t>254</t>
  </si>
  <si>
    <t>209</t>
  </si>
  <si>
    <t>262</t>
  </si>
  <si>
    <t>(214)</t>
  </si>
  <si>
    <t>58</t>
  </si>
  <si>
    <t>45</t>
  </si>
  <si>
    <t>451</t>
  </si>
  <si>
    <t>413</t>
  </si>
  <si>
    <t>331</t>
  </si>
  <si>
    <t>242</t>
  </si>
  <si>
    <t>376</t>
  </si>
  <si>
    <t>662</t>
  </si>
  <si>
    <t>398</t>
  </si>
  <si>
    <t>62</t>
  </si>
  <si>
    <t>669</t>
  </si>
  <si>
    <t>(99)</t>
  </si>
  <si>
    <t>(88)</t>
  </si>
  <si>
    <t>Stock Based Compensation</t>
  </si>
  <si>
    <t>153</t>
  </si>
  <si>
    <t>180</t>
  </si>
  <si>
    <t>198</t>
  </si>
  <si>
    <t>154</t>
  </si>
  <si>
    <t>229</t>
  </si>
  <si>
    <t>210</t>
  </si>
  <si>
    <t>275</t>
  </si>
  <si>
    <t>240</t>
  </si>
  <si>
    <t>152</t>
  </si>
  <si>
    <t>192</t>
  </si>
  <si>
    <t>251</t>
  </si>
  <si>
    <t>356</t>
  </si>
  <si>
    <t>330</t>
  </si>
  <si>
    <t>442</t>
  </si>
  <si>
    <t>Change in Working Capital</t>
  </si>
  <si>
    <t>(204)</t>
  </si>
  <si>
    <t>(181)</t>
  </si>
  <si>
    <t>902</t>
  </si>
  <si>
    <t>1,060</t>
  </si>
  <si>
    <t>(304)</t>
  </si>
  <si>
    <t>194</t>
  </si>
  <si>
    <t>250</t>
  </si>
  <si>
    <t>285</t>
  </si>
  <si>
    <t>604</t>
  </si>
  <si>
    <t>(418)</t>
  </si>
  <si>
    <t>(218)</t>
  </si>
  <si>
    <t>116</t>
  </si>
  <si>
    <t>56</t>
  </si>
  <si>
    <t>(87)</t>
  </si>
  <si>
    <t>(437)</t>
  </si>
  <si>
    <t>191</t>
  </si>
  <si>
    <t>32</t>
  </si>
  <si>
    <t>(230)</t>
  </si>
  <si>
    <t>1,065</t>
  </si>
  <si>
    <t>525</t>
  </si>
  <si>
    <t>(199)</t>
  </si>
  <si>
    <t>(1,247)</t>
  </si>
  <si>
    <t>(847)</t>
  </si>
  <si>
    <t>(1,161)</t>
  </si>
  <si>
    <t>(52)</t>
  </si>
  <si>
    <t>(755)</t>
  </si>
  <si>
    <t>(231)</t>
  </si>
  <si>
    <t>811</t>
  </si>
  <si>
    <t>(278)</t>
  </si>
  <si>
    <t>Accounts Receivable</t>
  </si>
  <si>
    <t>(491)</t>
  </si>
  <si>
    <t>(319)</t>
  </si>
  <si>
    <t>(729)</t>
  </si>
  <si>
    <t>(165)</t>
  </si>
  <si>
    <t>(531)</t>
  </si>
  <si>
    <t>7</t>
  </si>
  <si>
    <t>(438)</t>
  </si>
  <si>
    <t>(941)</t>
  </si>
  <si>
    <t>(448)</t>
  </si>
  <si>
    <t>(2,426)</t>
  </si>
  <si>
    <t>419</t>
  </si>
  <si>
    <t>1,318</t>
  </si>
  <si>
    <t>(570)</t>
  </si>
  <si>
    <t>317</t>
  </si>
  <si>
    <t>(182)</t>
  </si>
  <si>
    <t>168</t>
  </si>
  <si>
    <t>328</t>
  </si>
  <si>
    <t>335</t>
  </si>
  <si>
    <t>290</t>
  </si>
  <si>
    <t>2</t>
  </si>
  <si>
    <t>(364)</t>
  </si>
  <si>
    <t>174</t>
  </si>
  <si>
    <t>(184)</t>
  </si>
  <si>
    <t>(154)</t>
  </si>
  <si>
    <t>327</t>
  </si>
  <si>
    <t>(144)</t>
  </si>
  <si>
    <t>(430)</t>
  </si>
  <si>
    <t>(789)</t>
  </si>
  <si>
    <t>(1,111)</t>
  </si>
  <si>
    <t>(562)</t>
  </si>
  <si>
    <t>695</t>
  </si>
  <si>
    <t>(244)</t>
  </si>
  <si>
    <t>(314)</t>
  </si>
  <si>
    <t>(539)</t>
  </si>
  <si>
    <t>(1,096)</t>
  </si>
  <si>
    <t>(1,091)</t>
  </si>
  <si>
    <t>(844)</t>
  </si>
  <si>
    <t>(719)</t>
  </si>
  <si>
    <t>(1,074)</t>
  </si>
  <si>
    <t>(537)</t>
  </si>
  <si>
    <t>(1,216)</t>
  </si>
  <si>
    <t>412</t>
  </si>
  <si>
    <t>163</t>
  </si>
  <si>
    <t>Other Working Capital</t>
  </si>
  <si>
    <t>2,892</t>
  </si>
  <si>
    <t>3,848</t>
  </si>
  <si>
    <t>2,069</t>
  </si>
  <si>
    <t>2,575</t>
  </si>
  <si>
    <t>1,861</t>
  </si>
  <si>
    <t>205</t>
  </si>
  <si>
    <t>(47)</t>
  </si>
  <si>
    <t>1,129</t>
  </si>
  <si>
    <t>1,372</t>
  </si>
  <si>
    <t>Other Non-Cash Items</t>
  </si>
  <si>
    <t>(46)</t>
  </si>
  <si>
    <t>48</t>
  </si>
  <si>
    <t>1,620</t>
  </si>
  <si>
    <t>204</t>
  </si>
  <si>
    <t>206</t>
  </si>
  <si>
    <t>236</t>
  </si>
  <si>
    <t>256</t>
  </si>
  <si>
    <t>86</t>
  </si>
  <si>
    <t>495</t>
  </si>
  <si>
    <t>367</t>
  </si>
  <si>
    <t>146</t>
  </si>
  <si>
    <t>265</t>
  </si>
  <si>
    <t>(544)</t>
  </si>
  <si>
    <t>(595)</t>
  </si>
  <si>
    <t>(189)</t>
  </si>
  <si>
    <t>303</t>
  </si>
  <si>
    <t>(119)</t>
  </si>
  <si>
    <t>(355)</t>
  </si>
  <si>
    <t>125</t>
  </si>
  <si>
    <t>(1,403)</t>
  </si>
  <si>
    <t>(915)</t>
  </si>
  <si>
    <t>(441)</t>
  </si>
  <si>
    <t>(983)</t>
  </si>
  <si>
    <t>(160)</t>
  </si>
  <si>
    <t>(3,118)</t>
  </si>
  <si>
    <t>(2,526)</t>
  </si>
  <si>
    <t>(1,263)</t>
  </si>
  <si>
    <t>(1,611)</t>
  </si>
  <si>
    <t>(1,231)</t>
  </si>
  <si>
    <t>1,927</t>
  </si>
  <si>
    <t>(1,426)</t>
  </si>
  <si>
    <t>Cash Provided by Operating Activities</t>
  </si>
  <si>
    <t>1,176</t>
  </si>
  <si>
    <t>1,151</t>
  </si>
  <si>
    <t>1,890</t>
  </si>
  <si>
    <t>1,203</t>
  </si>
  <si>
    <t>1,508</t>
  </si>
  <si>
    <t>1,357</t>
  </si>
  <si>
    <t>2,044</t>
  </si>
  <si>
    <t>2,131</t>
  </si>
  <si>
    <t>2,509</t>
  </si>
  <si>
    <t>4,469</t>
  </si>
  <si>
    <t>2,503</t>
  </si>
  <si>
    <t>2,885</t>
  </si>
  <si>
    <t>2,853</t>
  </si>
  <si>
    <t>2,875</t>
  </si>
  <si>
    <t>3,699</t>
  </si>
  <si>
    <t>4,334</t>
  </si>
  <si>
    <t>4,803</t>
  </si>
  <si>
    <t>5,330</t>
  </si>
  <si>
    <t>6,161</t>
  </si>
  <si>
    <t>5,353</t>
  </si>
  <si>
    <t>5,906</t>
  </si>
  <si>
    <t>6,590</t>
  </si>
  <si>
    <t>6,646</t>
  </si>
  <si>
    <t>6,877</t>
  </si>
  <si>
    <t>7,336</t>
  </si>
  <si>
    <t>6,326</t>
  </si>
  <si>
    <t>3,880</t>
  </si>
  <si>
    <t>5,631</t>
  </si>
  <si>
    <t>6,322</t>
  </si>
  <si>
    <t>8,883</t>
  </si>
  <si>
    <t>3,606</t>
  </si>
  <si>
    <t>7,071</t>
  </si>
  <si>
    <t>CAPEX</t>
  </si>
  <si>
    <t>(1,412)</t>
  </si>
  <si>
    <t>(1,200)</t>
  </si>
  <si>
    <t>(1,048)</t>
  </si>
  <si>
    <t>(920)</t>
  </si>
  <si>
    <t>(846)</t>
  </si>
  <si>
    <t>(759)</t>
  </si>
  <si>
    <t>(984)</t>
  </si>
  <si>
    <t>(794)</t>
  </si>
  <si>
    <t>(1,427)</t>
  </si>
  <si>
    <t>(2,107)</t>
  </si>
  <si>
    <t>(4,309)</t>
  </si>
  <si>
    <t>(937)</t>
  </si>
  <si>
    <t>(793)</t>
  </si>
  <si>
    <t>(586)</t>
  </si>
  <si>
    <t>(530)</t>
  </si>
  <si>
    <t>(795)</t>
  </si>
  <si>
    <t>(929)</t>
  </si>
  <si>
    <t>(954)</t>
  </si>
  <si>
    <t>(1,153)</t>
  </si>
  <si>
    <t>(826)</t>
  </si>
  <si>
    <t>(865)</t>
  </si>
  <si>
    <t>(2,932)</t>
  </si>
  <si>
    <t>(2,410)</t>
  </si>
  <si>
    <t>(2,304)</t>
  </si>
  <si>
    <t>(2,089)</t>
  </si>
  <si>
    <t>(2,087)</t>
  </si>
  <si>
    <t>(2,394)</t>
  </si>
  <si>
    <t>(2,302)</t>
  </si>
  <si>
    <t>(2,607)</t>
  </si>
  <si>
    <t>(1,967)</t>
  </si>
  <si>
    <t>(2,322)</t>
  </si>
  <si>
    <t>Acquisitions Net</t>
  </si>
  <si>
    <t>(1,168)</t>
  </si>
  <si>
    <t>(422)</t>
  </si>
  <si>
    <t>(376)</t>
  </si>
  <si>
    <t>(1,082)</t>
  </si>
  <si>
    <t>(3,755)</t>
  </si>
  <si>
    <t>(460)</t>
  </si>
  <si>
    <t>(1,739)</t>
  </si>
  <si>
    <t>337</t>
  </si>
  <si>
    <t>(545)</t>
  </si>
  <si>
    <t>(2,550)</t>
  </si>
  <si>
    <t>140</t>
  </si>
  <si>
    <t>(15,601)</t>
  </si>
  <si>
    <t>1,409</t>
  </si>
  <si>
    <t>(58)</t>
  </si>
  <si>
    <t>(338)</t>
  </si>
  <si>
    <t>(499)</t>
  </si>
  <si>
    <t>435</t>
  </si>
  <si>
    <t>(14,293)</t>
  </si>
  <si>
    <t>82</t>
  </si>
  <si>
    <t>5,345</t>
  </si>
  <si>
    <t>791</t>
  </si>
  <si>
    <t>Purchases of Investments</t>
  </si>
  <si>
    <t>(9)</t>
  </si>
  <si>
    <t>(20)</t>
  </si>
  <si>
    <t>(1,252)</t>
  </si>
  <si>
    <t>(100)</t>
  </si>
  <si>
    <t>(245)</t>
  </si>
  <si>
    <t>(202)</t>
  </si>
  <si>
    <t>(286)</t>
  </si>
  <si>
    <t>(1,514)</t>
  </si>
  <si>
    <t>(988)</t>
  </si>
  <si>
    <t>(787)</t>
  </si>
  <si>
    <t>(312)</t>
  </si>
  <si>
    <t>(16)</t>
  </si>
  <si>
    <t>Sales/Maturities of Investments</t>
  </si>
  <si>
    <t>110</t>
  </si>
  <si>
    <t>277</t>
  </si>
  <si>
    <t>466</t>
  </si>
  <si>
    <t>222</t>
  </si>
  <si>
    <t>749</t>
  </si>
  <si>
    <t>465</t>
  </si>
  <si>
    <t>368</t>
  </si>
  <si>
    <t>Other Investing Activities</t>
  </si>
  <si>
    <t>127</t>
  </si>
  <si>
    <t>20</t>
  </si>
  <si>
    <t>(6)</t>
  </si>
  <si>
    <t>470</t>
  </si>
  <si>
    <t>(8)</t>
  </si>
  <si>
    <t>(162)</t>
  </si>
  <si>
    <t>(855)</t>
  </si>
  <si>
    <t>(712)</t>
  </si>
  <si>
    <t>(679)</t>
  </si>
  <si>
    <t>(714)</t>
  </si>
  <si>
    <t>(894)</t>
  </si>
  <si>
    <t>(801)</t>
  </si>
  <si>
    <t>(1,443)</t>
  </si>
  <si>
    <t>(1,421)</t>
  </si>
  <si>
    <t>(559)</t>
  </si>
  <si>
    <t>(637)</t>
  </si>
  <si>
    <t>(195)</t>
  </si>
  <si>
    <t>(2,387)</t>
  </si>
  <si>
    <t>(2,376)</t>
  </si>
  <si>
    <t>6,820</t>
  </si>
  <si>
    <t>(2,032)</t>
  </si>
  <si>
    <t>(2,162)</t>
  </si>
  <si>
    <t>(2,441)</t>
  </si>
  <si>
    <t>(2,852)</t>
  </si>
  <si>
    <t>(2,299)</t>
  </si>
  <si>
    <t>(2,297)</t>
  </si>
  <si>
    <t>Cash Used for Investing Activities</t>
  </si>
  <si>
    <t>(1,294)</t>
  </si>
  <si>
    <t>(961)</t>
  </si>
  <si>
    <t>(1,028)</t>
  </si>
  <si>
    <t>(926)</t>
  </si>
  <si>
    <t>(1,026)</t>
  </si>
  <si>
    <t>(289)</t>
  </si>
  <si>
    <t>(654)</t>
  </si>
  <si>
    <t>(802)</t>
  </si>
  <si>
    <t>(1,185)</t>
  </si>
  <si>
    <t>(2,269)</t>
  </si>
  <si>
    <t>(4,411)</t>
  </si>
  <si>
    <t>(2,101)</t>
  </si>
  <si>
    <t>(1,277)</t>
  </si>
  <si>
    <t>(1,088)</t>
  </si>
  <si>
    <t>(1,761)</t>
  </si>
  <si>
    <t>(1,762)</t>
  </si>
  <si>
    <t>(4,649)</t>
  </si>
  <si>
    <t>(1,261)</t>
  </si>
  <si>
    <t>(3,182)</t>
  </si>
  <si>
    <t>(2,336)</t>
  </si>
  <si>
    <t>(1,104)</t>
  </si>
  <si>
    <t>(3,187)</t>
  </si>
  <si>
    <t>(707)</t>
  </si>
  <si>
    <t>(15,821)</t>
  </si>
  <si>
    <t>(1,113)</t>
  </si>
  <si>
    <t>(2,305)</t>
  </si>
  <si>
    <t>6,473</t>
  </si>
  <si>
    <t>(2,503)</t>
  </si>
  <si>
    <t>(3,019)</t>
  </si>
  <si>
    <t>(16,973)</t>
  </si>
  <si>
    <t>(3,092)</t>
  </si>
  <si>
    <t>3,102</t>
  </si>
  <si>
    <t>(1,364)</t>
  </si>
  <si>
    <t>Debt Repayment</t>
  </si>
  <si>
    <t>(354)</t>
  </si>
  <si>
    <t>(1,092)</t>
  </si>
  <si>
    <t>(535)</t>
  </si>
  <si>
    <t>(504)</t>
  </si>
  <si>
    <t>(825)</t>
  </si>
  <si>
    <t>(330)</t>
  </si>
  <si>
    <t>(48)</t>
  </si>
  <si>
    <t>(1,012)</t>
  </si>
  <si>
    <t>(1,892)</t>
  </si>
  <si>
    <t>(616)</t>
  </si>
  <si>
    <t>(1,056)</t>
  </si>
  <si>
    <t>(2,975)</t>
  </si>
  <si>
    <t>(651)</t>
  </si>
  <si>
    <t>(1,764)</t>
  </si>
  <si>
    <t>(2,783)</t>
  </si>
  <si>
    <t>(1,875)</t>
  </si>
  <si>
    <t>(2,876)</t>
  </si>
  <si>
    <t>(2,830)</t>
  </si>
  <si>
    <t>(16,082)</t>
  </si>
  <si>
    <t>(4,254)</t>
  </si>
  <si>
    <t>Common Stock Issued</t>
  </si>
  <si>
    <t>52</t>
  </si>
  <si>
    <t>101</t>
  </si>
  <si>
    <t>96</t>
  </si>
  <si>
    <t>143</t>
  </si>
  <si>
    <t>220</t>
  </si>
  <si>
    <t>354</t>
  </si>
  <si>
    <t>438</t>
  </si>
  <si>
    <t>315</t>
  </si>
  <si>
    <t>183</t>
  </si>
  <si>
    <t>431</t>
  </si>
  <si>
    <t>282</t>
  </si>
  <si>
    <t>346</t>
  </si>
  <si>
    <t>415</t>
  </si>
  <si>
    <t>342</t>
  </si>
  <si>
    <t>386</t>
  </si>
  <si>
    <t>226</t>
  </si>
  <si>
    <t>Common Stock Repurchased</t>
  </si>
  <si>
    <t>(594)</t>
  </si>
  <si>
    <t>(85)</t>
  </si>
  <si>
    <t>(270)</t>
  </si>
  <si>
    <t>(221)</t>
  </si>
  <si>
    <t>(459)</t>
  </si>
  <si>
    <t>(849)</t>
  </si>
  <si>
    <t>(650)</t>
  </si>
  <si>
    <t>(822)</t>
  </si>
  <si>
    <t>(800)</t>
  </si>
  <si>
    <t>(599)</t>
  </si>
  <si>
    <t>(700)</t>
  </si>
  <si>
    <t>(401)</t>
  </si>
  <si>
    <t>(992)</t>
  </si>
  <si>
    <t>(1,181)</t>
  </si>
  <si>
    <t>(2,068)</t>
  </si>
  <si>
    <t>(2,001)</t>
  </si>
  <si>
    <t>(3,160)</t>
  </si>
  <si>
    <t>(1,100)</t>
  </si>
  <si>
    <t>(2,200)</t>
  </si>
  <si>
    <t>(2,175)</t>
  </si>
  <si>
    <t>(1,500)</t>
  </si>
  <si>
    <t>(10,000)</t>
  </si>
  <si>
    <t>(2,254)</t>
  </si>
  <si>
    <t>(1,453)</t>
  </si>
  <si>
    <t>(325)</t>
  </si>
  <si>
    <t>(151)</t>
  </si>
  <si>
    <t>(2,327)</t>
  </si>
  <si>
    <t>Dividends Paid</t>
  </si>
  <si>
    <t>(227)</t>
  </si>
  <si>
    <t>(254)</t>
  </si>
  <si>
    <t>(281)</t>
  </si>
  <si>
    <t>(264)</t>
  </si>
  <si>
    <t>(267)</t>
  </si>
  <si>
    <t>(340)</t>
  </si>
  <si>
    <t>(356)</t>
  </si>
  <si>
    <t>(453)</t>
  </si>
  <si>
    <t>(512)</t>
  </si>
  <si>
    <t>(580)</t>
  </si>
  <si>
    <t>(462)</t>
  </si>
  <si>
    <t>(533)</t>
  </si>
  <si>
    <t>(660)</t>
  </si>
  <si>
    <t>(832)</t>
  </si>
  <si>
    <t>(951)</t>
  </si>
  <si>
    <t>(1,080)</t>
  </si>
  <si>
    <t>(1,210)</t>
  </si>
  <si>
    <t>(1,356)</t>
  </si>
  <si>
    <t>(1,482)</t>
  </si>
  <si>
    <t>(1,602)</t>
  </si>
  <si>
    <t>(1,752)</t>
  </si>
  <si>
    <t>(1,908)</t>
  </si>
  <si>
    <t>(2,048)</t>
  </si>
  <si>
    <t>(2,184)</t>
  </si>
  <si>
    <t>(2,069)</t>
  </si>
  <si>
    <t>(2,074)</t>
  </si>
  <si>
    <t>(2,170)</t>
  </si>
  <si>
    <t>(2,442)</t>
  </si>
  <si>
    <t>(2,732)</t>
  </si>
  <si>
    <t>(2,957)</t>
  </si>
  <si>
    <t>Other Financing Activities</t>
  </si>
  <si>
    <t>6</t>
  </si>
  <si>
    <t>(309)</t>
  </si>
  <si>
    <t>(283)</t>
  </si>
  <si>
    <t>(222)</t>
  </si>
  <si>
    <t>(488)</t>
  </si>
  <si>
    <t>(391)</t>
  </si>
  <si>
    <t>(336)</t>
  </si>
  <si>
    <t>(133)</t>
  </si>
  <si>
    <t>542</t>
  </si>
  <si>
    <t>1,355</t>
  </si>
  <si>
    <t>360</t>
  </si>
  <si>
    <t>292</t>
  </si>
  <si>
    <t>(41)</t>
  </si>
  <si>
    <t>(1)</t>
  </si>
  <si>
    <t>2,570</t>
  </si>
  <si>
    <t>1,041</t>
  </si>
  <si>
    <t>2,017</t>
  </si>
  <si>
    <t>(1,065)</t>
  </si>
  <si>
    <t>2,035</t>
  </si>
  <si>
    <t>10,829</t>
  </si>
  <si>
    <t>(60)</t>
  </si>
  <si>
    <t>2,063</t>
  </si>
  <si>
    <t>5,918</t>
  </si>
  <si>
    <t>4,409</t>
  </si>
  <si>
    <t>13,336</t>
  </si>
  <si>
    <t>13,587</t>
  </si>
  <si>
    <t>2,846</t>
  </si>
  <si>
    <t>Cash Used/Provided by Financing Activities</t>
  </si>
  <si>
    <t>186</t>
  </si>
  <si>
    <t>(255)</t>
  </si>
  <si>
    <t>(517)</t>
  </si>
  <si>
    <t>(435)</t>
  </si>
  <si>
    <t>(379)</t>
  </si>
  <si>
    <t>(1,098)</t>
  </si>
  <si>
    <t>(874)</t>
  </si>
  <si>
    <t>(1,055)</t>
  </si>
  <si>
    <t>(1,269)</t>
  </si>
  <si>
    <t>(341)</t>
  </si>
  <si>
    <t>(582)</t>
  </si>
  <si>
    <t>(769)</t>
  </si>
  <si>
    <t>(1,696)</t>
  </si>
  <si>
    <t>(1,402)</t>
  </si>
  <si>
    <t>(3,342)</t>
  </si>
  <si>
    <t>(1,955)</t>
  </si>
  <si>
    <t>(2,238)</t>
  </si>
  <si>
    <t>(4,191)</t>
  </si>
  <si>
    <t>(3,153)</t>
  </si>
  <si>
    <t>(4,005)</t>
  </si>
  <si>
    <t>8,021</t>
  </si>
  <si>
    <t>(5,940)</t>
  </si>
  <si>
    <t>(4,259)</t>
  </si>
  <si>
    <t>(10,785)</t>
  </si>
  <si>
    <t>(1,188)</t>
  </si>
  <si>
    <t>(993)</t>
  </si>
  <si>
    <t>7,965</t>
  </si>
  <si>
    <t>(4,564)</t>
  </si>
  <si>
    <t>(5,274)</t>
  </si>
  <si>
    <t>(6,685)</t>
  </si>
  <si>
    <t>Effect of Forex Changes on Cash</t>
  </si>
  <si>
    <t>(23)</t>
  </si>
  <si>
    <t>(11)</t>
  </si>
  <si>
    <t>(36)</t>
  </si>
  <si>
    <t>(2)</t>
  </si>
  <si>
    <t>(49)</t>
  </si>
  <si>
    <t>(4)</t>
  </si>
  <si>
    <t>(26)</t>
  </si>
  <si>
    <t>(29)</t>
  </si>
  <si>
    <t>107</t>
  </si>
  <si>
    <t>(38)</t>
  </si>
  <si>
    <t>99</t>
  </si>
  <si>
    <t>165</t>
  </si>
  <si>
    <t>(164)</t>
  </si>
  <si>
    <t>64</t>
  </si>
  <si>
    <t>68</t>
  </si>
  <si>
    <t>30</t>
  </si>
  <si>
    <t>(156)</t>
  </si>
  <si>
    <t>(174)</t>
  </si>
  <si>
    <t>(19)</t>
  </si>
  <si>
    <t>(22)</t>
  </si>
  <si>
    <t>Net Change In Cash</t>
  </si>
  <si>
    <t>67</t>
  </si>
  <si>
    <t>(35)</t>
  </si>
  <si>
    <t>514</t>
  </si>
  <si>
    <t>227</t>
  </si>
  <si>
    <t>(372)</t>
  </si>
  <si>
    <t>(105)</t>
  </si>
  <si>
    <t>407</t>
  </si>
  <si>
    <t>(209)</t>
  </si>
  <si>
    <t>522</t>
  </si>
  <si>
    <t>(457)</t>
  </si>
  <si>
    <t>(18)</t>
  </si>
  <si>
    <t>299</t>
  </si>
  <si>
    <t>358</t>
  </si>
  <si>
    <t>1,423</t>
  </si>
  <si>
    <t>(366)</t>
  </si>
  <si>
    <t>1,877</t>
  </si>
  <si>
    <t>(1,124)</t>
  </si>
  <si>
    <t>(217)</t>
  </si>
  <si>
    <t>616</t>
  </si>
  <si>
    <t>1,840</t>
  </si>
  <si>
    <t>37</t>
  </si>
  <si>
    <t>1,796</t>
  </si>
  <si>
    <t>(2,866)</t>
  </si>
  <si>
    <t>1,412</t>
  </si>
  <si>
    <t>(1,000)</t>
  </si>
  <si>
    <t>Cash at the End of Period</t>
  </si>
  <si>
    <t>421</t>
  </si>
  <si>
    <t>900</t>
  </si>
  <si>
    <t>1,127</t>
  </si>
  <si>
    <t>957</t>
  </si>
  <si>
    <t>748</t>
  </si>
  <si>
    <t>4,836</t>
  </si>
  <si>
    <t>8,832</t>
  </si>
  <si>
    <t>Cash at the Beginning of Period</t>
  </si>
  <si>
    <t>243</t>
  </si>
  <si>
    <t>267</t>
  </si>
  <si>
    <t>201</t>
  </si>
  <si>
    <t>655</t>
  </si>
  <si>
    <t>7,120</t>
  </si>
  <si>
    <t>7,189</t>
  </si>
  <si>
    <t>9,018</t>
  </si>
  <si>
    <t>6,212</t>
  </si>
  <si>
    <t>7,420</t>
  </si>
  <si>
    <t>Free Cash Flow</t>
  </si>
  <si>
    <t>(236)</t>
  </si>
  <si>
    <t>842</t>
  </si>
  <si>
    <t>283</t>
  </si>
  <si>
    <t>598</t>
  </si>
  <si>
    <t>1,301</t>
  </si>
  <si>
    <t>704</t>
  </si>
  <si>
    <t>402</t>
  </si>
  <si>
    <t>1,566</t>
  </si>
  <si>
    <t>2,092</t>
  </si>
  <si>
    <t>2,267</t>
  </si>
  <si>
    <t>2,345</t>
  </si>
  <si>
    <t>3,405</t>
  </si>
  <si>
    <t>3,849</t>
  </si>
  <si>
    <t>4,177</t>
  </si>
  <si>
    <t>4,945</t>
  </si>
  <si>
    <t>4,527</t>
  </si>
  <si>
    <t>5,041</t>
  </si>
  <si>
    <t>5,607</t>
  </si>
  <si>
    <t>3,714</t>
  </si>
  <si>
    <t>4,467</t>
  </si>
  <si>
    <t>5,032</t>
  </si>
  <si>
    <t>1,793</t>
  </si>
  <si>
    <t>3,237</t>
  </si>
  <si>
    <t>4,020</t>
  </si>
  <si>
    <t>6,276</t>
  </si>
  <si>
    <t>4,749</t>
  </si>
  <si>
    <t>Info</t>
  </si>
  <si>
    <t>Quarter</t>
  </si>
  <si>
    <t>Filing Date</t>
  </si>
  <si>
    <t>Period of Report</t>
  </si>
  <si>
    <t>Stock Prices</t>
  </si>
  <si>
    <t>High</t>
  </si>
  <si>
    <t>Low</t>
  </si>
  <si>
    <t>Average</t>
  </si>
  <si>
    <t>Revenue by Segment *in millions, USD</t>
  </si>
  <si>
    <t>Collins Aerospace</t>
  </si>
  <si>
    <t>Operating Margin</t>
  </si>
  <si>
    <t>Pratt &amp; Whitney</t>
  </si>
  <si>
    <t>Raytheon Missle &amp; Defense</t>
  </si>
  <si>
    <t>Raytheon Intelligence &amp; Space</t>
  </si>
  <si>
    <t>Consolidated</t>
  </si>
  <si>
    <t>Revenue, before eleminations</t>
  </si>
  <si>
    <t>Eliminations &amp; Other</t>
  </si>
  <si>
    <t>Total Revenue</t>
  </si>
  <si>
    <t>Backlog *in billions</t>
  </si>
  <si>
    <t>Total Backlog *in billions</t>
  </si>
  <si>
    <t>Income Statement *in millions, USD</t>
  </si>
  <si>
    <t>Product Sales</t>
  </si>
  <si>
    <t>Service Sales</t>
  </si>
  <si>
    <t>COGs - Products</t>
  </si>
  <si>
    <t>COGs - Services</t>
  </si>
  <si>
    <t>R&amp;D</t>
  </si>
  <si>
    <t>SG&amp;A</t>
  </si>
  <si>
    <t>Costs and expenses</t>
  </si>
  <si>
    <t>Total costs and expenses</t>
  </si>
  <si>
    <t>Goodwill impairment</t>
  </si>
  <si>
    <t>Other income, net</t>
  </si>
  <si>
    <t>Operating Profit</t>
  </si>
  <si>
    <t>Non-operating expense</t>
  </si>
  <si>
    <t>Non-service pension income</t>
  </si>
  <si>
    <t>Debt extinguishment costs</t>
  </si>
  <si>
    <t>Interest expense, net</t>
  </si>
  <si>
    <t>Income from continuing operations before income taxes</t>
  </si>
  <si>
    <t>Taxes</t>
  </si>
  <si>
    <t>Net Income from continuing operations</t>
  </si>
  <si>
    <t>Less: Noncontrolling interest in subsidiaries' earnings from continuing operations</t>
  </si>
  <si>
    <t>Net Income from continuing operations attributable to common shareowners</t>
  </si>
  <si>
    <t>Discontinued Operations</t>
  </si>
  <si>
    <t>Loss from discontinued operations</t>
  </si>
  <si>
    <t>Income tax expense (benefit) from discontinued operations</t>
  </si>
  <si>
    <t>Less: Noncontrolling interest in subsidiaries' earnings from discontinued operations</t>
  </si>
  <si>
    <t>Loss from discontinued operations attributable to common shareowners</t>
  </si>
  <si>
    <t>Net Income attributable to common shareowners</t>
  </si>
  <si>
    <t>Operating Income, eliminations</t>
  </si>
  <si>
    <t>Corporate expenses and other unallocated items</t>
  </si>
  <si>
    <t>FAS/CAS operating adjustment</t>
  </si>
  <si>
    <t>Acquisition accounting adjustments</t>
  </si>
  <si>
    <t>Total non-operating expense (income)</t>
  </si>
  <si>
    <t>EPS - Basic</t>
  </si>
  <si>
    <t>Shares - Basic</t>
  </si>
  <si>
    <t>Current Assets</t>
  </si>
  <si>
    <t>Non-current Assets</t>
  </si>
  <si>
    <t>Current Liabilities</t>
  </si>
  <si>
    <t>Non-current Liabilities</t>
  </si>
  <si>
    <t>Equity</t>
  </si>
  <si>
    <t>AR</t>
  </si>
  <si>
    <t>Contract assets</t>
  </si>
  <si>
    <t>Other assets, current</t>
  </si>
  <si>
    <t>Customer financing assets</t>
  </si>
  <si>
    <t>Fixed assets, net</t>
  </si>
  <si>
    <t>Operating lease right-of-use assets</t>
  </si>
  <si>
    <t>Intangible assets</t>
  </si>
  <si>
    <t>Other assets</t>
  </si>
  <si>
    <t>Total Non-current Assets</t>
  </si>
  <si>
    <t>Short-term borrowings</t>
  </si>
  <si>
    <t>AP</t>
  </si>
  <si>
    <t>Accrued employee compensation</t>
  </si>
  <si>
    <t>Other accrued liabilities</t>
  </si>
  <si>
    <t>Contract liabilities</t>
  </si>
  <si>
    <t>Long-term debt, currently due</t>
  </si>
  <si>
    <t xml:space="preserve">Long-term debt   </t>
  </si>
  <si>
    <t>Operating lease liabilities, non-current</t>
  </si>
  <si>
    <t>Future pension and postretirement benefit obligations</t>
  </si>
  <si>
    <t>Other long-term liabilities</t>
  </si>
  <si>
    <t>Total Non-current Liabilities</t>
  </si>
  <si>
    <t>Redeemable noncontrolling interests</t>
  </si>
  <si>
    <t>Treasury Stock</t>
  </si>
  <si>
    <t>Retained earnings</t>
  </si>
  <si>
    <t>Unearned ESOP Shares</t>
  </si>
  <si>
    <t>Accumulated other comprehensive loss</t>
  </si>
  <si>
    <t>Total Equity</t>
  </si>
  <si>
    <t>Total Equity &amp; Liabilities</t>
  </si>
  <si>
    <t>Cash Flow, *in millions, USD</t>
  </si>
  <si>
    <t>CFFO</t>
  </si>
  <si>
    <t>CapEx</t>
  </si>
  <si>
    <t>FCF</t>
  </si>
  <si>
    <t>SBI</t>
  </si>
  <si>
    <t>SBC</t>
  </si>
  <si>
    <t>SBB</t>
  </si>
  <si>
    <t>Dividends</t>
  </si>
  <si>
    <t>Noncontrolling interest</t>
  </si>
  <si>
    <t>Liabilities related to discontinued operations</t>
  </si>
  <si>
    <t>Assets related to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</si>
</sst>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/>
    <xf numFmtId="3" fontId="2" fillId="2" borderId="0" xfId="0" applyNumberFormat="1" applyFont="1" applyFill="1"/>
    <xf numFmtId="3" fontId="5" fillId="3" borderId="0" xfId="0" applyNumberFormat="1" applyFont="1" applyFill="1"/>
    <xf numFmtId="14" fontId="0" fillId="0" borderId="0" xfId="0" applyNumberFormat="1"/>
    <xf numFmtId="3" fontId="4" fillId="3" borderId="0" xfId="0" applyNumberFormat="1" applyFont="1" applyFill="1"/>
    <xf numFmtId="3" fontId="0" fillId="0" borderId="2" xfId="0" applyNumberFormat="1" applyBorder="1"/>
    <xf numFmtId="10" fontId="0" fillId="0" borderId="0" xfId="0" applyNumberFormat="1"/>
    <xf numFmtId="3" fontId="0" fillId="0" borderId="3" xfId="0" applyNumberFormat="1" applyBorder="1"/>
    <xf numFmtId="3" fontId="0" fillId="0" borderId="2" xfId="0" applyNumberFormat="1" applyFill="1" applyBorder="1"/>
    <xf numFmtId="3" fontId="0" fillId="0" borderId="0" xfId="0" applyNumberFormat="1" applyFill="1" applyBorder="1"/>
    <xf numFmtId="3" fontId="4" fillId="3" borderId="0" xfId="0" applyNumberFormat="1" applyFont="1" applyFill="1" applyBorder="1"/>
    <xf numFmtId="3" fontId="0" fillId="3" borderId="0" xfId="0" applyNumberFormat="1" applyFont="1" applyFill="1" applyBorder="1"/>
    <xf numFmtId="10" fontId="0" fillId="0" borderId="0" xfId="0" applyNumberFormat="1" applyFill="1" applyBorder="1"/>
    <xf numFmtId="3" fontId="0" fillId="0" borderId="0" xfId="0" applyNumberFormat="1" applyFont="1" applyFill="1" applyBorder="1"/>
    <xf numFmtId="4" fontId="0" fillId="0" borderId="0" xfId="0" applyNumberFormat="1"/>
    <xf numFmtId="3" fontId="0" fillId="0" borderId="0" xfId="0" applyNumberFormat="1" applyBorder="1"/>
    <xf numFmtId="3" fontId="1" fillId="0" borderId="3" xfId="0" applyNumberFormat="1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  <row r="10" spans="1:2" s="5" customFormat="1" x14ac:dyDescent="0.35">
      <c r="A10" s="5" t="s">
        <v>2195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144"/>
  <sheetViews>
    <sheetView tabSelected="1" workbookViewId="0">
      <pane xSplit="2" ySplit="7" topLeftCell="X44" activePane="bottomRight" state="frozen"/>
      <selection pane="topRight" activeCell="C1" sqref="C1"/>
      <selection pane="bottomLeft" activeCell="A6" sqref="A6"/>
      <selection pane="bottomRight" activeCell="Y49" sqref="Y49"/>
    </sheetView>
  </sheetViews>
  <sheetFormatPr defaultRowHeight="14.5" x14ac:dyDescent="0.35"/>
  <cols>
    <col min="2" max="2" width="22.36328125" customWidth="1"/>
    <col min="18" max="18" width="9.453125" bestFit="1" customWidth="1"/>
    <col min="23" max="23" width="9.453125" bestFit="1" customWidth="1"/>
    <col min="29" max="29" width="9.453125" bestFit="1" customWidth="1"/>
    <col min="30" max="30" width="11.81640625" bestFit="1" customWidth="1"/>
  </cols>
  <sheetData>
    <row r="1" spans="2:36" x14ac:dyDescent="0.35">
      <c r="B1" t="s">
        <v>2196</v>
      </c>
    </row>
    <row r="2" spans="2:36" x14ac:dyDescent="0.35">
      <c r="B2" t="s">
        <v>2197</v>
      </c>
      <c r="R2" s="10">
        <v>40584</v>
      </c>
      <c r="S2" s="10">
        <v>40948</v>
      </c>
      <c r="T2" s="10">
        <v>41312</v>
      </c>
      <c r="U2" s="10">
        <v>41676</v>
      </c>
      <c r="V2" s="10">
        <v>42040</v>
      </c>
      <c r="W2" s="10">
        <v>42411</v>
      </c>
      <c r="X2" s="10">
        <v>42775</v>
      </c>
      <c r="Y2" s="10">
        <v>43140</v>
      </c>
      <c r="Z2" s="10">
        <v>43503</v>
      </c>
      <c r="AA2" s="10">
        <v>43867</v>
      </c>
      <c r="AB2" s="10">
        <v>44235</v>
      </c>
      <c r="AC2" s="10">
        <v>44603</v>
      </c>
      <c r="AD2" s="10">
        <v>44964</v>
      </c>
    </row>
    <row r="3" spans="2:36" x14ac:dyDescent="0.35">
      <c r="B3" t="s">
        <v>2198</v>
      </c>
      <c r="R3">
        <v>2010</v>
      </c>
      <c r="S3">
        <f>R3+1</f>
        <v>2011</v>
      </c>
      <c r="T3">
        <f t="shared" ref="T3:AJ3" si="0">S3+1</f>
        <v>2012</v>
      </c>
      <c r="U3">
        <f t="shared" si="0"/>
        <v>2013</v>
      </c>
      <c r="V3">
        <f t="shared" si="0"/>
        <v>2014</v>
      </c>
      <c r="W3">
        <f t="shared" si="0"/>
        <v>2015</v>
      </c>
      <c r="X3">
        <f t="shared" si="0"/>
        <v>2016</v>
      </c>
      <c r="Y3">
        <f t="shared" si="0"/>
        <v>2017</v>
      </c>
      <c r="Z3">
        <f t="shared" si="0"/>
        <v>2018</v>
      </c>
      <c r="AA3">
        <f t="shared" si="0"/>
        <v>2019</v>
      </c>
      <c r="AB3">
        <f t="shared" si="0"/>
        <v>2020</v>
      </c>
      <c r="AC3">
        <f t="shared" si="0"/>
        <v>2021</v>
      </c>
      <c r="AD3">
        <f t="shared" si="0"/>
        <v>2022</v>
      </c>
      <c r="AE3">
        <f t="shared" si="0"/>
        <v>2023</v>
      </c>
      <c r="AF3">
        <f t="shared" si="0"/>
        <v>2024</v>
      </c>
      <c r="AG3">
        <f t="shared" si="0"/>
        <v>2025</v>
      </c>
      <c r="AH3">
        <f t="shared" si="0"/>
        <v>2026</v>
      </c>
      <c r="AI3">
        <f t="shared" si="0"/>
        <v>2027</v>
      </c>
      <c r="AJ3">
        <f t="shared" si="0"/>
        <v>2028</v>
      </c>
    </row>
    <row r="4" spans="2:36" s="5" customFormat="1" x14ac:dyDescent="0.35">
      <c r="B4" s="5" t="s">
        <v>2199</v>
      </c>
    </row>
    <row r="5" spans="2:36" x14ac:dyDescent="0.35">
      <c r="B5" t="s">
        <v>2200</v>
      </c>
    </row>
    <row r="6" spans="2:36" x14ac:dyDescent="0.35">
      <c r="B6" t="s">
        <v>2201</v>
      </c>
    </row>
    <row r="7" spans="2:36" x14ac:dyDescent="0.35">
      <c r="B7" t="s">
        <v>2202</v>
      </c>
    </row>
    <row r="9" spans="2:36" s="3" customFormat="1" x14ac:dyDescent="0.35"/>
    <row r="10" spans="2:36" s="3" customFormat="1" x14ac:dyDescent="0.35"/>
    <row r="11" spans="2:36" s="3" customFormat="1" x14ac:dyDescent="0.35"/>
    <row r="12" spans="2:36" s="3" customFormat="1" x14ac:dyDescent="0.35"/>
    <row r="13" spans="2:36" s="3" customFormat="1" x14ac:dyDescent="0.35"/>
    <row r="14" spans="2:36" s="8" customFormat="1" x14ac:dyDescent="0.35">
      <c r="B14" s="8" t="s">
        <v>2203</v>
      </c>
    </row>
    <row r="15" spans="2:36" s="11" customFormat="1" x14ac:dyDescent="0.35">
      <c r="B15" s="11" t="s">
        <v>2204</v>
      </c>
    </row>
    <row r="16" spans="2:36" s="3" customFormat="1" x14ac:dyDescent="0.35">
      <c r="B16" s="3" t="s">
        <v>442</v>
      </c>
      <c r="Z16" s="3">
        <v>16634</v>
      </c>
      <c r="AA16" s="3">
        <v>26028</v>
      </c>
      <c r="AB16" s="3">
        <v>19288</v>
      </c>
      <c r="AC16" s="3">
        <v>18449</v>
      </c>
      <c r="AD16" s="3">
        <v>20597</v>
      </c>
    </row>
    <row r="17" spans="2:40" s="3" customFormat="1" x14ac:dyDescent="0.35">
      <c r="B17" s="3" t="s">
        <v>785</v>
      </c>
      <c r="Z17" s="3">
        <v>2397</v>
      </c>
      <c r="AA17" s="3">
        <v>4508</v>
      </c>
      <c r="AB17" s="3">
        <v>1466</v>
      </c>
      <c r="AC17" s="3">
        <v>1759</v>
      </c>
      <c r="AD17" s="3">
        <v>2343</v>
      </c>
    </row>
    <row r="18" spans="2:40" s="13" customFormat="1" x14ac:dyDescent="0.35">
      <c r="B18" s="13" t="s">
        <v>2205</v>
      </c>
      <c r="M18" s="13" t="e">
        <f>M17/M16</f>
        <v>#DIV/0!</v>
      </c>
      <c r="N18" s="13" t="e">
        <f t="shared" ref="N18:AN18" si="1">N17/N16</f>
        <v>#DIV/0!</v>
      </c>
      <c r="O18" s="13" t="e">
        <f t="shared" si="1"/>
        <v>#DIV/0!</v>
      </c>
      <c r="P18" s="13" t="e">
        <f t="shared" si="1"/>
        <v>#DIV/0!</v>
      </c>
      <c r="Q18" s="13" t="e">
        <f t="shared" si="1"/>
        <v>#DIV/0!</v>
      </c>
      <c r="R18" s="13" t="e">
        <f t="shared" si="1"/>
        <v>#DIV/0!</v>
      </c>
      <c r="S18" s="13" t="e">
        <f t="shared" si="1"/>
        <v>#DIV/0!</v>
      </c>
      <c r="T18" s="13" t="e">
        <f t="shared" si="1"/>
        <v>#DIV/0!</v>
      </c>
      <c r="U18" s="13" t="e">
        <f t="shared" si="1"/>
        <v>#DIV/0!</v>
      </c>
      <c r="V18" s="13" t="e">
        <f t="shared" si="1"/>
        <v>#DIV/0!</v>
      </c>
      <c r="W18" s="13" t="e">
        <f t="shared" si="1"/>
        <v>#DIV/0!</v>
      </c>
      <c r="X18" s="13" t="e">
        <f t="shared" si="1"/>
        <v>#DIV/0!</v>
      </c>
      <c r="Y18" s="13" t="e">
        <f t="shared" si="1"/>
        <v>#DIV/0!</v>
      </c>
      <c r="Z18" s="13">
        <f t="shared" si="1"/>
        <v>0.14410244078393653</v>
      </c>
      <c r="AA18" s="13">
        <f t="shared" si="1"/>
        <v>0.17319809435992009</v>
      </c>
      <c r="AB18" s="13">
        <f t="shared" si="1"/>
        <v>7.600580671920365E-2</v>
      </c>
      <c r="AC18" s="13">
        <f t="shared" si="1"/>
        <v>9.5343921079733315E-2</v>
      </c>
      <c r="AD18" s="13">
        <f t="shared" si="1"/>
        <v>0.11375443025683352</v>
      </c>
      <c r="AE18" s="13" t="e">
        <f t="shared" si="1"/>
        <v>#DIV/0!</v>
      </c>
      <c r="AF18" s="13" t="e">
        <f t="shared" si="1"/>
        <v>#DIV/0!</v>
      </c>
      <c r="AG18" s="13" t="e">
        <f t="shared" si="1"/>
        <v>#DIV/0!</v>
      </c>
      <c r="AH18" s="13" t="e">
        <f t="shared" si="1"/>
        <v>#DIV/0!</v>
      </c>
      <c r="AI18" s="13" t="e">
        <f t="shared" si="1"/>
        <v>#DIV/0!</v>
      </c>
      <c r="AJ18" s="13" t="e">
        <f t="shared" si="1"/>
        <v>#DIV/0!</v>
      </c>
      <c r="AK18" s="13" t="e">
        <f t="shared" si="1"/>
        <v>#DIV/0!</v>
      </c>
      <c r="AL18" s="13" t="e">
        <f t="shared" si="1"/>
        <v>#DIV/0!</v>
      </c>
      <c r="AM18" s="13" t="e">
        <f t="shared" si="1"/>
        <v>#DIV/0!</v>
      </c>
      <c r="AN18" s="13" t="e">
        <f t="shared" si="1"/>
        <v>#DIV/0!</v>
      </c>
    </row>
    <row r="19" spans="2:40" s="3" customFormat="1" x14ac:dyDescent="0.35">
      <c r="B19" s="3" t="s">
        <v>2213</v>
      </c>
      <c r="AA19" s="3">
        <v>26.26</v>
      </c>
      <c r="AB19" s="3">
        <v>23</v>
      </c>
      <c r="AC19" s="3">
        <v>24</v>
      </c>
      <c r="AD19" s="3">
        <v>25</v>
      </c>
    </row>
    <row r="20" spans="2:40" s="11" customFormat="1" x14ac:dyDescent="0.35">
      <c r="B20" s="11" t="s">
        <v>2206</v>
      </c>
    </row>
    <row r="21" spans="2:40" s="3" customFormat="1" x14ac:dyDescent="0.35">
      <c r="B21" s="3" t="s">
        <v>442</v>
      </c>
      <c r="Z21" s="3">
        <v>19402</v>
      </c>
      <c r="AA21" s="3">
        <v>20902</v>
      </c>
      <c r="AB21" s="3">
        <v>16799</v>
      </c>
      <c r="AC21" s="3">
        <v>18150</v>
      </c>
      <c r="AD21" s="3">
        <v>20530</v>
      </c>
    </row>
    <row r="22" spans="2:40" s="3" customFormat="1" x14ac:dyDescent="0.35">
      <c r="B22" s="3" t="s">
        <v>785</v>
      </c>
      <c r="Z22" s="3">
        <v>1402</v>
      </c>
      <c r="AA22" s="3">
        <v>1801</v>
      </c>
      <c r="AB22" s="3">
        <v>-564</v>
      </c>
      <c r="AC22" s="3">
        <v>454</v>
      </c>
      <c r="AD22" s="3">
        <v>1075</v>
      </c>
    </row>
    <row r="23" spans="2:40" s="13" customFormat="1" x14ac:dyDescent="0.35">
      <c r="B23" s="13" t="s">
        <v>2205</v>
      </c>
      <c r="M23" s="13" t="e">
        <f>M22/M21</f>
        <v>#DIV/0!</v>
      </c>
      <c r="N23" s="13" t="e">
        <f t="shared" ref="N23" si="2">N22/N21</f>
        <v>#DIV/0!</v>
      </c>
      <c r="O23" s="13" t="e">
        <f t="shared" ref="O23" si="3">O22/O21</f>
        <v>#DIV/0!</v>
      </c>
      <c r="P23" s="13" t="e">
        <f t="shared" ref="P23" si="4">P22/P21</f>
        <v>#DIV/0!</v>
      </c>
      <c r="Q23" s="13" t="e">
        <f t="shared" ref="Q23" si="5">Q22/Q21</f>
        <v>#DIV/0!</v>
      </c>
      <c r="R23" s="13" t="e">
        <f t="shared" ref="R23" si="6">R22/R21</f>
        <v>#DIV/0!</v>
      </c>
      <c r="S23" s="13" t="e">
        <f t="shared" ref="S23" si="7">S22/S21</f>
        <v>#DIV/0!</v>
      </c>
      <c r="T23" s="13" t="e">
        <f t="shared" ref="T23" si="8">T22/T21</f>
        <v>#DIV/0!</v>
      </c>
      <c r="U23" s="13" t="e">
        <f t="shared" ref="U23" si="9">U22/U21</f>
        <v>#DIV/0!</v>
      </c>
      <c r="V23" s="13" t="e">
        <f t="shared" ref="V23" si="10">V22/V21</f>
        <v>#DIV/0!</v>
      </c>
      <c r="W23" s="13" t="e">
        <f t="shared" ref="W23" si="11">W22/W21</f>
        <v>#DIV/0!</v>
      </c>
      <c r="X23" s="13" t="e">
        <f t="shared" ref="X23" si="12">X22/X21</f>
        <v>#DIV/0!</v>
      </c>
      <c r="Y23" s="13" t="e">
        <f t="shared" ref="Y23" si="13">Y22/Y21</f>
        <v>#DIV/0!</v>
      </c>
      <c r="Z23" s="13">
        <f t="shared" ref="Z23" si="14">Z22/Z21</f>
        <v>7.2260591691578183E-2</v>
      </c>
      <c r="AA23" s="13">
        <f t="shared" ref="AA23" si="15">AA22/AA21</f>
        <v>8.6164003444646448E-2</v>
      </c>
      <c r="AB23" s="13">
        <f t="shared" ref="AB23" si="16">AB22/AB21</f>
        <v>-3.3573426989701768E-2</v>
      </c>
      <c r="AC23" s="13">
        <f t="shared" ref="AC23" si="17">AC22/AC21</f>
        <v>2.5013774104683195E-2</v>
      </c>
      <c r="AD23" s="13">
        <f t="shared" ref="AD23" si="18">AD22/AD21</f>
        <v>5.2362396492937162E-2</v>
      </c>
      <c r="AE23" s="13" t="e">
        <f t="shared" ref="AE23" si="19">AE22/AE21</f>
        <v>#DIV/0!</v>
      </c>
      <c r="AF23" s="13" t="e">
        <f t="shared" ref="AF23" si="20">AF22/AF21</f>
        <v>#DIV/0!</v>
      </c>
      <c r="AG23" s="13" t="e">
        <f t="shared" ref="AG23" si="21">AG22/AG21</f>
        <v>#DIV/0!</v>
      </c>
      <c r="AH23" s="13" t="e">
        <f t="shared" ref="AH23" si="22">AH22/AH21</f>
        <v>#DIV/0!</v>
      </c>
      <c r="AI23" s="13" t="e">
        <f t="shared" ref="AI23" si="23">AI22/AI21</f>
        <v>#DIV/0!</v>
      </c>
      <c r="AJ23" s="13" t="e">
        <f t="shared" ref="AJ23" si="24">AJ22/AJ21</f>
        <v>#DIV/0!</v>
      </c>
      <c r="AK23" s="13" t="e">
        <f t="shared" ref="AK23" si="25">AK22/AK21</f>
        <v>#DIV/0!</v>
      </c>
      <c r="AL23" s="13" t="e">
        <f t="shared" ref="AL23" si="26">AL22/AL21</f>
        <v>#DIV/0!</v>
      </c>
      <c r="AM23" s="13" t="e">
        <f t="shared" ref="AM23" si="27">AM22/AM21</f>
        <v>#DIV/0!</v>
      </c>
      <c r="AN23" s="13" t="e">
        <f t="shared" ref="AN23" si="28">AN22/AN21</f>
        <v>#DIV/0!</v>
      </c>
    </row>
    <row r="24" spans="2:40" s="3" customFormat="1" x14ac:dyDescent="0.35">
      <c r="B24" s="3" t="s">
        <v>2213</v>
      </c>
      <c r="AA24" s="3">
        <v>85.183000000000007</v>
      </c>
      <c r="AB24" s="3">
        <v>78.135000000000005</v>
      </c>
      <c r="AC24" s="3">
        <v>85</v>
      </c>
      <c r="AD24" s="3">
        <v>100</v>
      </c>
    </row>
    <row r="25" spans="2:40" s="11" customFormat="1" x14ac:dyDescent="0.35">
      <c r="B25" s="11" t="s">
        <v>2208</v>
      </c>
    </row>
    <row r="26" spans="2:40" s="3" customFormat="1" x14ac:dyDescent="0.35">
      <c r="B26" s="3" t="s">
        <v>442</v>
      </c>
      <c r="Z26" s="3">
        <v>0</v>
      </c>
      <c r="AA26" s="3">
        <v>0</v>
      </c>
      <c r="AB26" s="3">
        <v>11069</v>
      </c>
      <c r="AC26" s="3">
        <v>15180</v>
      </c>
      <c r="AD26" s="3">
        <v>14312</v>
      </c>
    </row>
    <row r="27" spans="2:40" s="3" customFormat="1" x14ac:dyDescent="0.35">
      <c r="B27" s="3" t="s">
        <v>785</v>
      </c>
      <c r="Z27" s="3">
        <v>0</v>
      </c>
      <c r="AA27" s="3">
        <v>0</v>
      </c>
      <c r="AB27" s="3">
        <v>1020</v>
      </c>
      <c r="AC27" s="3">
        <v>1833</v>
      </c>
      <c r="AD27" s="3">
        <v>1342</v>
      </c>
    </row>
    <row r="28" spans="2:40" s="13" customFormat="1" x14ac:dyDescent="0.35">
      <c r="B28" s="13" t="s">
        <v>2205</v>
      </c>
      <c r="M28" s="13" t="e">
        <f>M27/M26</f>
        <v>#DIV/0!</v>
      </c>
      <c r="N28" s="13" t="e">
        <f t="shared" ref="N28" si="29">N27/N26</f>
        <v>#DIV/0!</v>
      </c>
      <c r="O28" s="13" t="e">
        <f t="shared" ref="O28" si="30">O27/O26</f>
        <v>#DIV/0!</v>
      </c>
      <c r="P28" s="13" t="e">
        <f t="shared" ref="P28" si="31">P27/P26</f>
        <v>#DIV/0!</v>
      </c>
      <c r="Q28" s="13" t="e">
        <f t="shared" ref="Q28" si="32">Q27/Q26</f>
        <v>#DIV/0!</v>
      </c>
      <c r="R28" s="13" t="e">
        <f t="shared" ref="R28" si="33">R27/R26</f>
        <v>#DIV/0!</v>
      </c>
      <c r="S28" s="13" t="e">
        <f t="shared" ref="S28" si="34">S27/S26</f>
        <v>#DIV/0!</v>
      </c>
      <c r="T28" s="13" t="e">
        <f t="shared" ref="T28" si="35">T27/T26</f>
        <v>#DIV/0!</v>
      </c>
      <c r="U28" s="13" t="e">
        <f t="shared" ref="U28" si="36">U27/U26</f>
        <v>#DIV/0!</v>
      </c>
      <c r="V28" s="13" t="e">
        <f t="shared" ref="V28" si="37">V27/V26</f>
        <v>#DIV/0!</v>
      </c>
      <c r="W28" s="13" t="e">
        <f t="shared" ref="W28" si="38">W27/W26</f>
        <v>#DIV/0!</v>
      </c>
      <c r="X28" s="13" t="e">
        <f t="shared" ref="X28" si="39">X27/X26</f>
        <v>#DIV/0!</v>
      </c>
      <c r="Y28" s="13" t="e">
        <f t="shared" ref="Y28" si="40">Y27/Y26</f>
        <v>#DIV/0!</v>
      </c>
      <c r="Z28" s="13" t="e">
        <f t="shared" ref="Z28" si="41">Z27/Z26</f>
        <v>#DIV/0!</v>
      </c>
      <c r="AA28" s="13" t="e">
        <f t="shared" ref="AA28" si="42">AA27/AA26</f>
        <v>#DIV/0!</v>
      </c>
      <c r="AB28" s="13">
        <f t="shared" ref="AB28" si="43">AB27/AB26</f>
        <v>9.2149245640979316E-2</v>
      </c>
      <c r="AC28" s="13">
        <f t="shared" ref="AC28" si="44">AC27/AC26</f>
        <v>0.12075098814229249</v>
      </c>
      <c r="AD28" s="13">
        <f t="shared" ref="AD28" si="45">AD27/AD26</f>
        <v>9.3767467859139184E-2</v>
      </c>
      <c r="AE28" s="13" t="e">
        <f t="shared" ref="AE28" si="46">AE27/AE26</f>
        <v>#DIV/0!</v>
      </c>
      <c r="AF28" s="13" t="e">
        <f t="shared" ref="AF28" si="47">AF27/AF26</f>
        <v>#DIV/0!</v>
      </c>
      <c r="AG28" s="13" t="e">
        <f t="shared" ref="AG28" si="48">AG27/AG26</f>
        <v>#DIV/0!</v>
      </c>
      <c r="AH28" s="13" t="e">
        <f t="shared" ref="AH28" si="49">AH27/AH26</f>
        <v>#DIV/0!</v>
      </c>
      <c r="AI28" s="13" t="e">
        <f t="shared" ref="AI28" si="50">AI27/AI26</f>
        <v>#DIV/0!</v>
      </c>
      <c r="AJ28" s="13" t="e">
        <f t="shared" ref="AJ28" si="51">AJ27/AJ26</f>
        <v>#DIV/0!</v>
      </c>
      <c r="AK28" s="13" t="e">
        <f t="shared" ref="AK28" si="52">AK27/AK26</f>
        <v>#DIV/0!</v>
      </c>
      <c r="AL28" s="13" t="e">
        <f t="shared" ref="AL28" si="53">AL27/AL26</f>
        <v>#DIV/0!</v>
      </c>
      <c r="AM28" s="13" t="e">
        <f t="shared" ref="AM28" si="54">AM27/AM26</f>
        <v>#DIV/0!</v>
      </c>
      <c r="AN28" s="13" t="e">
        <f t="shared" ref="AN28" si="55">AN27/AN26</f>
        <v>#DIV/0!</v>
      </c>
    </row>
    <row r="29" spans="2:40" s="3" customFormat="1" x14ac:dyDescent="0.35">
      <c r="B29" s="3" t="s">
        <v>2213</v>
      </c>
      <c r="AA29" s="3">
        <v>0</v>
      </c>
      <c r="AB29" s="3">
        <v>0</v>
      </c>
      <c r="AC29" s="3">
        <v>18</v>
      </c>
      <c r="AD29" s="3">
        <v>16</v>
      </c>
    </row>
    <row r="30" spans="2:40" s="11" customFormat="1" x14ac:dyDescent="0.35">
      <c r="B30" s="11" t="s">
        <v>2207</v>
      </c>
    </row>
    <row r="31" spans="2:40" s="3" customFormat="1" x14ac:dyDescent="0.35">
      <c r="B31" s="3" t="s">
        <v>442</v>
      </c>
      <c r="Z31" s="3">
        <v>0</v>
      </c>
      <c r="AA31" s="3">
        <v>0</v>
      </c>
      <c r="AB31" s="3">
        <v>11396</v>
      </c>
      <c r="AC31" s="3">
        <v>15539</v>
      </c>
      <c r="AD31" s="3">
        <v>14863</v>
      </c>
    </row>
    <row r="32" spans="2:40" s="3" customFormat="1" x14ac:dyDescent="0.35">
      <c r="B32" s="3" t="s">
        <v>785</v>
      </c>
      <c r="Z32" s="3">
        <v>0</v>
      </c>
      <c r="AA32" s="3">
        <v>0</v>
      </c>
      <c r="AB32" s="3">
        <v>880</v>
      </c>
      <c r="AC32" s="3">
        <v>2004</v>
      </c>
      <c r="AD32" s="3">
        <v>1519</v>
      </c>
    </row>
    <row r="33" spans="2:40" s="13" customFormat="1" x14ac:dyDescent="0.35">
      <c r="B33" s="13" t="s">
        <v>2205</v>
      </c>
      <c r="M33" s="13" t="e">
        <f>M32/M31</f>
        <v>#DIV/0!</v>
      </c>
      <c r="N33" s="13" t="e">
        <f t="shared" ref="N33" si="56">N32/N31</f>
        <v>#DIV/0!</v>
      </c>
      <c r="O33" s="13" t="e">
        <f t="shared" ref="O33" si="57">O32/O31</f>
        <v>#DIV/0!</v>
      </c>
      <c r="P33" s="13" t="e">
        <f t="shared" ref="P33" si="58">P32/P31</f>
        <v>#DIV/0!</v>
      </c>
      <c r="Q33" s="13" t="e">
        <f t="shared" ref="Q33" si="59">Q32/Q31</f>
        <v>#DIV/0!</v>
      </c>
      <c r="R33" s="13" t="e">
        <f t="shared" ref="R33" si="60">R32/R31</f>
        <v>#DIV/0!</v>
      </c>
      <c r="S33" s="13" t="e">
        <f t="shared" ref="S33" si="61">S32/S31</f>
        <v>#DIV/0!</v>
      </c>
      <c r="T33" s="13" t="e">
        <f t="shared" ref="T33" si="62">T32/T31</f>
        <v>#DIV/0!</v>
      </c>
      <c r="U33" s="13" t="e">
        <f t="shared" ref="U33" si="63">U32/U31</f>
        <v>#DIV/0!</v>
      </c>
      <c r="V33" s="13" t="e">
        <f t="shared" ref="V33" si="64">V32/V31</f>
        <v>#DIV/0!</v>
      </c>
      <c r="W33" s="13" t="e">
        <f t="shared" ref="W33" si="65">W32/W31</f>
        <v>#DIV/0!</v>
      </c>
      <c r="X33" s="13" t="e">
        <f t="shared" ref="X33" si="66">X32/X31</f>
        <v>#DIV/0!</v>
      </c>
      <c r="Y33" s="13" t="e">
        <f t="shared" ref="Y33" si="67">Y32/Y31</f>
        <v>#DIV/0!</v>
      </c>
      <c r="Z33" s="13" t="e">
        <f t="shared" ref="Z33" si="68">Z32/Z31</f>
        <v>#DIV/0!</v>
      </c>
      <c r="AA33" s="13" t="e">
        <f t="shared" ref="AA33" si="69">AA32/AA31</f>
        <v>#DIV/0!</v>
      </c>
      <c r="AB33" s="13">
        <f t="shared" ref="AB33" si="70">AB32/AB31</f>
        <v>7.7220077220077218E-2</v>
      </c>
      <c r="AC33" s="13">
        <f t="shared" ref="AC33" si="71">AC32/AC31</f>
        <v>0.12896582791685438</v>
      </c>
      <c r="AD33" s="13">
        <f t="shared" ref="AD33" si="72">AD32/AD31</f>
        <v>0.1022000941936352</v>
      </c>
      <c r="AE33" s="13" t="e">
        <f t="shared" ref="AE33" si="73">AE32/AE31</f>
        <v>#DIV/0!</v>
      </c>
      <c r="AF33" s="13" t="e">
        <f t="shared" ref="AF33" si="74">AF32/AF31</f>
        <v>#DIV/0!</v>
      </c>
      <c r="AG33" s="13" t="e">
        <f t="shared" ref="AG33" si="75">AG32/AG31</f>
        <v>#DIV/0!</v>
      </c>
      <c r="AH33" s="13" t="e">
        <f t="shared" ref="AH33" si="76">AH32/AH31</f>
        <v>#DIV/0!</v>
      </c>
      <c r="AI33" s="13" t="e">
        <f t="shared" ref="AI33" si="77">AI32/AI31</f>
        <v>#DIV/0!</v>
      </c>
      <c r="AJ33" s="13" t="e">
        <f t="shared" ref="AJ33" si="78">AJ32/AJ31</f>
        <v>#DIV/0!</v>
      </c>
      <c r="AK33" s="13" t="e">
        <f t="shared" ref="AK33" si="79">AK32/AK31</f>
        <v>#DIV/0!</v>
      </c>
      <c r="AL33" s="13" t="e">
        <f t="shared" ref="AL33" si="80">AL32/AL31</f>
        <v>#DIV/0!</v>
      </c>
      <c r="AM33" s="13" t="e">
        <f t="shared" ref="AM33" si="81">AM32/AM31</f>
        <v>#DIV/0!</v>
      </c>
      <c r="AN33" s="13" t="e">
        <f t="shared" ref="AN33" si="82">AN32/AN31</f>
        <v>#DIV/0!</v>
      </c>
    </row>
    <row r="34" spans="2:40" s="3" customFormat="1" x14ac:dyDescent="0.35">
      <c r="B34" s="3" t="s">
        <v>2213</v>
      </c>
      <c r="AA34" s="3">
        <v>0</v>
      </c>
      <c r="AB34" s="3">
        <v>0</v>
      </c>
      <c r="AC34" s="3">
        <v>29</v>
      </c>
      <c r="AD34" s="3">
        <v>34</v>
      </c>
    </row>
    <row r="35" spans="2:40" s="11" customFormat="1" x14ac:dyDescent="0.35">
      <c r="B35" s="11" t="s">
        <v>2209</v>
      </c>
    </row>
    <row r="36" spans="2:40" s="3" customFormat="1" x14ac:dyDescent="0.35">
      <c r="B36" s="3" t="s">
        <v>2210</v>
      </c>
      <c r="M36" s="3">
        <f>M31+M26+M21+M16</f>
        <v>0</v>
      </c>
      <c r="N36" s="3">
        <f t="shared" ref="N36:AN36" si="83">N31+N26+N21+N16</f>
        <v>0</v>
      </c>
      <c r="O36" s="3">
        <f t="shared" si="83"/>
        <v>0</v>
      </c>
      <c r="P36" s="3">
        <f t="shared" si="83"/>
        <v>0</v>
      </c>
      <c r="Q36" s="3">
        <f t="shared" si="83"/>
        <v>0</v>
      </c>
      <c r="R36" s="3">
        <f t="shared" si="83"/>
        <v>0</v>
      </c>
      <c r="S36" s="3">
        <f t="shared" si="83"/>
        <v>0</v>
      </c>
      <c r="T36" s="3">
        <f t="shared" si="83"/>
        <v>0</v>
      </c>
      <c r="U36" s="3">
        <f t="shared" si="83"/>
        <v>0</v>
      </c>
      <c r="V36" s="3">
        <f t="shared" si="83"/>
        <v>0</v>
      </c>
      <c r="W36" s="3">
        <f t="shared" si="83"/>
        <v>0</v>
      </c>
      <c r="X36" s="3">
        <f t="shared" si="83"/>
        <v>0</v>
      </c>
      <c r="Y36" s="3">
        <f t="shared" si="83"/>
        <v>0</v>
      </c>
      <c r="Z36" s="3">
        <f t="shared" si="83"/>
        <v>36036</v>
      </c>
      <c r="AA36" s="3">
        <f t="shared" si="83"/>
        <v>46930</v>
      </c>
      <c r="AB36" s="3">
        <f t="shared" si="83"/>
        <v>58552</v>
      </c>
      <c r="AC36" s="3">
        <f t="shared" si="83"/>
        <v>67318</v>
      </c>
      <c r="AD36" s="3">
        <f t="shared" si="83"/>
        <v>70302</v>
      </c>
      <c r="AE36" s="3">
        <f t="shared" si="83"/>
        <v>0</v>
      </c>
      <c r="AF36" s="3">
        <f t="shared" si="83"/>
        <v>0</v>
      </c>
      <c r="AG36" s="3">
        <f t="shared" si="83"/>
        <v>0</v>
      </c>
      <c r="AH36" s="3">
        <f t="shared" si="83"/>
        <v>0</v>
      </c>
      <c r="AI36" s="3">
        <f t="shared" si="83"/>
        <v>0</v>
      </c>
      <c r="AJ36" s="3">
        <f t="shared" si="83"/>
        <v>0</v>
      </c>
      <c r="AK36" s="3">
        <f t="shared" si="83"/>
        <v>0</v>
      </c>
      <c r="AL36" s="3">
        <f t="shared" si="83"/>
        <v>0</v>
      </c>
      <c r="AM36" s="3">
        <f t="shared" si="83"/>
        <v>0</v>
      </c>
      <c r="AN36" s="3">
        <f t="shared" si="83"/>
        <v>0</v>
      </c>
    </row>
    <row r="37" spans="2:40" s="12" customFormat="1" x14ac:dyDescent="0.35">
      <c r="B37" s="12" t="s">
        <v>2211</v>
      </c>
      <c r="Z37" s="12">
        <v>-1335</v>
      </c>
      <c r="AA37" s="12">
        <v>-1581</v>
      </c>
      <c r="AB37" s="12">
        <v>-1965</v>
      </c>
      <c r="AC37" s="12">
        <v>-2930</v>
      </c>
      <c r="AD37" s="12">
        <v>-3228</v>
      </c>
    </row>
    <row r="38" spans="2:40" s="3" customFormat="1" x14ac:dyDescent="0.35">
      <c r="B38" s="3" t="s">
        <v>2212</v>
      </c>
      <c r="M38" s="3">
        <f>SUM(M36:M37)</f>
        <v>0</v>
      </c>
      <c r="N38" s="3">
        <f t="shared" ref="N38:AN38" si="84">SUM(N36:N37)</f>
        <v>0</v>
      </c>
      <c r="O38" s="3">
        <f t="shared" si="84"/>
        <v>0</v>
      </c>
      <c r="P38" s="3">
        <f t="shared" si="84"/>
        <v>0</v>
      </c>
      <c r="Q38" s="3">
        <f t="shared" si="84"/>
        <v>0</v>
      </c>
      <c r="R38" s="3">
        <f t="shared" si="84"/>
        <v>0</v>
      </c>
      <c r="S38" s="3">
        <f t="shared" si="84"/>
        <v>0</v>
      </c>
      <c r="T38" s="3">
        <f t="shared" si="84"/>
        <v>0</v>
      </c>
      <c r="U38" s="3">
        <f t="shared" si="84"/>
        <v>0</v>
      </c>
      <c r="V38" s="3">
        <f t="shared" si="84"/>
        <v>0</v>
      </c>
      <c r="W38" s="3">
        <f t="shared" si="84"/>
        <v>0</v>
      </c>
      <c r="X38" s="3">
        <f t="shared" si="84"/>
        <v>0</v>
      </c>
      <c r="Y38" s="3">
        <f t="shared" si="84"/>
        <v>0</v>
      </c>
      <c r="Z38" s="3">
        <f t="shared" si="84"/>
        <v>34701</v>
      </c>
      <c r="AA38" s="3">
        <f t="shared" si="84"/>
        <v>45349</v>
      </c>
      <c r="AB38" s="3">
        <f t="shared" si="84"/>
        <v>56587</v>
      </c>
      <c r="AC38" s="3">
        <f t="shared" si="84"/>
        <v>64388</v>
      </c>
      <c r="AD38" s="3">
        <f t="shared" si="84"/>
        <v>67074</v>
      </c>
      <c r="AE38" s="3">
        <f t="shared" si="84"/>
        <v>0</v>
      </c>
      <c r="AF38" s="3">
        <f t="shared" si="84"/>
        <v>0</v>
      </c>
      <c r="AG38" s="3">
        <f t="shared" si="84"/>
        <v>0</v>
      </c>
      <c r="AH38" s="3">
        <f t="shared" si="84"/>
        <v>0</v>
      </c>
      <c r="AI38" s="3">
        <f t="shared" si="84"/>
        <v>0</v>
      </c>
      <c r="AJ38" s="3">
        <f t="shared" si="84"/>
        <v>0</v>
      </c>
      <c r="AK38" s="3">
        <f t="shared" si="84"/>
        <v>0</v>
      </c>
      <c r="AL38" s="3">
        <f t="shared" si="84"/>
        <v>0</v>
      </c>
      <c r="AM38" s="3">
        <f t="shared" si="84"/>
        <v>0</v>
      </c>
      <c r="AN38" s="3">
        <f t="shared" si="84"/>
        <v>0</v>
      </c>
    </row>
    <row r="39" spans="2:40" s="3" customFormat="1" x14ac:dyDescent="0.35">
      <c r="B39" s="3" t="s">
        <v>2242</v>
      </c>
      <c r="M39" s="3">
        <f>M17+M22+M27+M32</f>
        <v>0</v>
      </c>
      <c r="N39" s="3">
        <f t="shared" ref="N39:AN39" si="85">N17+N22+N27+N32</f>
        <v>0</v>
      </c>
      <c r="O39" s="3">
        <f t="shared" si="85"/>
        <v>0</v>
      </c>
      <c r="P39" s="3">
        <f t="shared" si="85"/>
        <v>0</v>
      </c>
      <c r="Q39" s="3">
        <f t="shared" si="85"/>
        <v>0</v>
      </c>
      <c r="R39" s="3">
        <f t="shared" si="85"/>
        <v>0</v>
      </c>
      <c r="S39" s="3">
        <f t="shared" si="85"/>
        <v>0</v>
      </c>
      <c r="T39" s="3">
        <f t="shared" si="85"/>
        <v>0</v>
      </c>
      <c r="U39" s="3">
        <f t="shared" si="85"/>
        <v>0</v>
      </c>
      <c r="V39" s="3">
        <f t="shared" si="85"/>
        <v>0</v>
      </c>
      <c r="W39" s="3">
        <f t="shared" si="85"/>
        <v>0</v>
      </c>
      <c r="X39" s="3">
        <f t="shared" si="85"/>
        <v>0</v>
      </c>
      <c r="Y39" s="3">
        <f t="shared" si="85"/>
        <v>0</v>
      </c>
      <c r="Z39" s="3">
        <f t="shared" si="85"/>
        <v>3799</v>
      </c>
      <c r="AA39" s="3">
        <f t="shared" si="85"/>
        <v>6309</v>
      </c>
      <c r="AB39" s="3">
        <f t="shared" si="85"/>
        <v>2802</v>
      </c>
      <c r="AC39" s="3">
        <f t="shared" si="85"/>
        <v>6050</v>
      </c>
      <c r="AD39" s="3">
        <f t="shared" si="85"/>
        <v>6279</v>
      </c>
      <c r="AE39" s="3">
        <f t="shared" si="85"/>
        <v>0</v>
      </c>
      <c r="AF39" s="3">
        <f t="shared" si="85"/>
        <v>0</v>
      </c>
      <c r="AG39" s="3">
        <f t="shared" si="85"/>
        <v>0</v>
      </c>
      <c r="AH39" s="3">
        <f t="shared" si="85"/>
        <v>0</v>
      </c>
      <c r="AI39" s="3">
        <f t="shared" si="85"/>
        <v>0</v>
      </c>
      <c r="AJ39" s="3">
        <f t="shared" si="85"/>
        <v>0</v>
      </c>
      <c r="AK39" s="3">
        <f t="shared" si="85"/>
        <v>0</v>
      </c>
      <c r="AL39" s="3">
        <f t="shared" si="85"/>
        <v>0</v>
      </c>
      <c r="AM39" s="3">
        <f t="shared" si="85"/>
        <v>0</v>
      </c>
      <c r="AN39" s="3">
        <f t="shared" si="85"/>
        <v>0</v>
      </c>
    </row>
    <row r="40" spans="2:40" s="3" customFormat="1" x14ac:dyDescent="0.35">
      <c r="B40" s="3" t="s">
        <v>2211</v>
      </c>
      <c r="Z40" s="3">
        <v>-69</v>
      </c>
      <c r="AA40" s="3">
        <v>-140</v>
      </c>
      <c r="AB40" s="3">
        <v>-107</v>
      </c>
      <c r="AC40" s="3">
        <v>-133</v>
      </c>
      <c r="AD40" s="3">
        <v>-174</v>
      </c>
    </row>
    <row r="41" spans="2:40" s="3" customFormat="1" x14ac:dyDescent="0.35">
      <c r="B41" s="3" t="s">
        <v>2243</v>
      </c>
      <c r="Z41" s="3">
        <v>-340</v>
      </c>
      <c r="AA41" s="3">
        <v>-367</v>
      </c>
      <c r="AB41" s="3">
        <v>-590</v>
      </c>
      <c r="AC41" s="3">
        <v>-552</v>
      </c>
      <c r="AD41" s="3">
        <v>-318</v>
      </c>
    </row>
    <row r="42" spans="2:40" s="3" customFormat="1" x14ac:dyDescent="0.35">
      <c r="B42" s="3" t="s">
        <v>2244</v>
      </c>
      <c r="Z42" s="3">
        <v>0</v>
      </c>
      <c r="AA42" s="3">
        <v>0</v>
      </c>
      <c r="AB42" s="3">
        <v>1106</v>
      </c>
      <c r="AC42" s="3">
        <v>1796</v>
      </c>
      <c r="AD42" s="3">
        <v>1520</v>
      </c>
    </row>
    <row r="43" spans="2:40" s="12" customFormat="1" x14ac:dyDescent="0.35">
      <c r="B43" s="12" t="s">
        <v>2245</v>
      </c>
      <c r="Z43" s="12">
        <v>-513</v>
      </c>
      <c r="AA43" s="12">
        <v>-888</v>
      </c>
      <c r="AB43" s="12">
        <v>-5100</v>
      </c>
      <c r="AC43" s="12">
        <v>-2203</v>
      </c>
      <c r="AD43" s="12">
        <v>-1893</v>
      </c>
    </row>
    <row r="44" spans="2:40" s="3" customFormat="1" x14ac:dyDescent="0.35">
      <c r="B44" s="3" t="s">
        <v>785</v>
      </c>
      <c r="M44" s="3">
        <f>M39+SUM(M40:M43)</f>
        <v>0</v>
      </c>
      <c r="N44" s="3">
        <f t="shared" ref="N44:AN44" si="86">N39+SUM(N40:N43)</f>
        <v>0</v>
      </c>
      <c r="O44" s="3">
        <f t="shared" si="86"/>
        <v>0</v>
      </c>
      <c r="P44" s="3">
        <f t="shared" si="86"/>
        <v>0</v>
      </c>
      <c r="Q44" s="3">
        <f t="shared" si="86"/>
        <v>0</v>
      </c>
      <c r="R44" s="3">
        <f t="shared" si="86"/>
        <v>0</v>
      </c>
      <c r="S44" s="3">
        <f t="shared" si="86"/>
        <v>0</v>
      </c>
      <c r="T44" s="3">
        <f t="shared" si="86"/>
        <v>0</v>
      </c>
      <c r="U44" s="3">
        <f t="shared" si="86"/>
        <v>0</v>
      </c>
      <c r="V44" s="3">
        <f t="shared" si="86"/>
        <v>0</v>
      </c>
      <c r="W44" s="3">
        <f t="shared" si="86"/>
        <v>0</v>
      </c>
      <c r="X44" s="3">
        <f t="shared" si="86"/>
        <v>0</v>
      </c>
      <c r="Y44" s="3">
        <f t="shared" si="86"/>
        <v>0</v>
      </c>
      <c r="Z44" s="3">
        <f t="shared" si="86"/>
        <v>2877</v>
      </c>
      <c r="AA44" s="3">
        <f t="shared" si="86"/>
        <v>4914</v>
      </c>
      <c r="AB44" s="3">
        <f t="shared" si="86"/>
        <v>-1889</v>
      </c>
      <c r="AC44" s="3">
        <f t="shared" si="86"/>
        <v>4958</v>
      </c>
      <c r="AD44" s="3">
        <f t="shared" si="86"/>
        <v>5414</v>
      </c>
      <c r="AE44" s="3">
        <f t="shared" si="86"/>
        <v>0</v>
      </c>
      <c r="AF44" s="3">
        <f t="shared" si="86"/>
        <v>0</v>
      </c>
      <c r="AG44" s="3">
        <f t="shared" si="86"/>
        <v>0</v>
      </c>
      <c r="AH44" s="3">
        <f t="shared" si="86"/>
        <v>0</v>
      </c>
      <c r="AI44" s="3">
        <f t="shared" si="86"/>
        <v>0</v>
      </c>
      <c r="AJ44" s="3">
        <f t="shared" si="86"/>
        <v>0</v>
      </c>
      <c r="AK44" s="3">
        <f t="shared" si="86"/>
        <v>0</v>
      </c>
      <c r="AL44" s="3">
        <f t="shared" si="86"/>
        <v>0</v>
      </c>
      <c r="AM44" s="3">
        <f t="shared" si="86"/>
        <v>0</v>
      </c>
      <c r="AN44" s="3">
        <f t="shared" si="86"/>
        <v>0</v>
      </c>
    </row>
    <row r="45" spans="2:40" s="13" customFormat="1" x14ac:dyDescent="0.35">
      <c r="B45" s="13" t="s">
        <v>2205</v>
      </c>
      <c r="M45" s="13" t="e">
        <f>M39/M38</f>
        <v>#DIV/0!</v>
      </c>
      <c r="N45" s="13" t="e">
        <f t="shared" ref="N45" si="87">N39/N38</f>
        <v>#DIV/0!</v>
      </c>
      <c r="O45" s="13" t="e">
        <f t="shared" ref="O45" si="88">O39/O38</f>
        <v>#DIV/0!</v>
      </c>
      <c r="P45" s="13" t="e">
        <f t="shared" ref="P45" si="89">P39/P38</f>
        <v>#DIV/0!</v>
      </c>
      <c r="Q45" s="13" t="e">
        <f t="shared" ref="Q45" si="90">Q39/Q38</f>
        <v>#DIV/0!</v>
      </c>
      <c r="R45" s="13" t="e">
        <f t="shared" ref="R45" si="91">R39/R38</f>
        <v>#DIV/0!</v>
      </c>
      <c r="S45" s="13" t="e">
        <f t="shared" ref="S45" si="92">S39/S38</f>
        <v>#DIV/0!</v>
      </c>
      <c r="T45" s="13" t="e">
        <f t="shared" ref="T45" si="93">T39/T38</f>
        <v>#DIV/0!</v>
      </c>
      <c r="U45" s="13" t="e">
        <f t="shared" ref="U45" si="94">U39/U38</f>
        <v>#DIV/0!</v>
      </c>
      <c r="V45" s="13" t="e">
        <f t="shared" ref="V45" si="95">V39/V38</f>
        <v>#DIV/0!</v>
      </c>
      <c r="W45" s="13" t="e">
        <f t="shared" ref="W45" si="96">W39/W38</f>
        <v>#DIV/0!</v>
      </c>
      <c r="X45" s="13" t="e">
        <f t="shared" ref="X45" si="97">X39/X38</f>
        <v>#DIV/0!</v>
      </c>
      <c r="Y45" s="13" t="e">
        <f t="shared" ref="Y45" si="98">Y39/Y38</f>
        <v>#DIV/0!</v>
      </c>
      <c r="Z45" s="13">
        <f t="shared" ref="Z45" si="99">Z39/Z38</f>
        <v>0.10947811302267946</v>
      </c>
      <c r="AA45" s="13">
        <f t="shared" ref="AA45" si="100">AA39/AA38</f>
        <v>0.13912103905268033</v>
      </c>
      <c r="AB45" s="13">
        <f t="shared" ref="AB45" si="101">AB39/AB38</f>
        <v>4.9516673440896317E-2</v>
      </c>
      <c r="AC45" s="13">
        <f t="shared" ref="AC45" si="102">AC39/AC38</f>
        <v>9.3961607752997459E-2</v>
      </c>
      <c r="AD45" s="13">
        <f t="shared" ref="AD45" si="103">AD39/AD38</f>
        <v>9.3613024420788976E-2</v>
      </c>
      <c r="AE45" s="13" t="e">
        <f t="shared" ref="AE45" si="104">AE39/AE38</f>
        <v>#DIV/0!</v>
      </c>
      <c r="AF45" s="13" t="e">
        <f t="shared" ref="AF45" si="105">AF39/AF38</f>
        <v>#DIV/0!</v>
      </c>
      <c r="AG45" s="13" t="e">
        <f t="shared" ref="AG45" si="106">AG39/AG38</f>
        <v>#DIV/0!</v>
      </c>
      <c r="AH45" s="13" t="e">
        <f t="shared" ref="AH45" si="107">AH39/AH38</f>
        <v>#DIV/0!</v>
      </c>
      <c r="AI45" s="13" t="e">
        <f t="shared" ref="AI45" si="108">AI39/AI38</f>
        <v>#DIV/0!</v>
      </c>
      <c r="AJ45" s="13" t="e">
        <f t="shared" ref="AJ45" si="109">AJ39/AJ38</f>
        <v>#DIV/0!</v>
      </c>
      <c r="AK45" s="13" t="e">
        <f t="shared" ref="AK45" si="110">AK39/AK38</f>
        <v>#DIV/0!</v>
      </c>
      <c r="AL45" s="13" t="e">
        <f t="shared" ref="AL45" si="111">AL39/AL38</f>
        <v>#DIV/0!</v>
      </c>
      <c r="AM45" s="13" t="e">
        <f t="shared" ref="AM45" si="112">AM39/AM38</f>
        <v>#DIV/0!</v>
      </c>
      <c r="AN45" s="13" t="e">
        <f t="shared" ref="AN45" si="113">AN39/AN38</f>
        <v>#DIV/0!</v>
      </c>
    </row>
    <row r="46" spans="2:40" s="3" customFormat="1" x14ac:dyDescent="0.35">
      <c r="B46" s="3" t="s">
        <v>2214</v>
      </c>
      <c r="M46" s="3">
        <f>M34+M29+M24+M19</f>
        <v>0</v>
      </c>
      <c r="N46" s="3">
        <f t="shared" ref="N46:AN46" si="114">N34+N29+N24+N19</f>
        <v>0</v>
      </c>
      <c r="O46" s="3">
        <f t="shared" si="114"/>
        <v>0</v>
      </c>
      <c r="P46" s="3">
        <f t="shared" si="114"/>
        <v>0</v>
      </c>
      <c r="Q46" s="3">
        <f t="shared" si="114"/>
        <v>0</v>
      </c>
      <c r="R46" s="3">
        <f t="shared" si="114"/>
        <v>0</v>
      </c>
      <c r="S46" s="3">
        <f t="shared" si="114"/>
        <v>0</v>
      </c>
      <c r="T46" s="3">
        <f t="shared" si="114"/>
        <v>0</v>
      </c>
      <c r="U46" s="3">
        <f t="shared" si="114"/>
        <v>0</v>
      </c>
      <c r="V46" s="3">
        <f t="shared" si="114"/>
        <v>0</v>
      </c>
      <c r="W46" s="3">
        <f t="shared" si="114"/>
        <v>0</v>
      </c>
      <c r="X46" s="3">
        <f t="shared" si="114"/>
        <v>0</v>
      </c>
      <c r="Y46" s="3">
        <f t="shared" si="114"/>
        <v>0</v>
      </c>
      <c r="Z46" s="3">
        <f t="shared" si="114"/>
        <v>0</v>
      </c>
      <c r="AA46" s="3">
        <f t="shared" si="114"/>
        <v>111.44300000000001</v>
      </c>
      <c r="AB46" s="3">
        <f t="shared" si="114"/>
        <v>101.13500000000001</v>
      </c>
      <c r="AC46" s="3">
        <f t="shared" si="114"/>
        <v>156</v>
      </c>
      <c r="AD46" s="3">
        <f t="shared" si="114"/>
        <v>175</v>
      </c>
      <c r="AE46" s="3">
        <f t="shared" si="114"/>
        <v>0</v>
      </c>
      <c r="AF46" s="3">
        <f t="shared" si="114"/>
        <v>0</v>
      </c>
      <c r="AG46" s="3">
        <f t="shared" si="114"/>
        <v>0</v>
      </c>
      <c r="AH46" s="3">
        <f t="shared" si="114"/>
        <v>0</v>
      </c>
      <c r="AI46" s="3">
        <f t="shared" si="114"/>
        <v>0</v>
      </c>
      <c r="AJ46" s="3">
        <f t="shared" si="114"/>
        <v>0</v>
      </c>
      <c r="AK46" s="3">
        <f t="shared" si="114"/>
        <v>0</v>
      </c>
      <c r="AL46" s="3">
        <f t="shared" si="114"/>
        <v>0</v>
      </c>
      <c r="AM46" s="3">
        <f t="shared" si="114"/>
        <v>0</v>
      </c>
      <c r="AN46" s="3">
        <f t="shared" si="114"/>
        <v>0</v>
      </c>
    </row>
    <row r="47" spans="2:40" s="8" customFormat="1" x14ac:dyDescent="0.35">
      <c r="B47" s="8" t="s">
        <v>2215</v>
      </c>
    </row>
    <row r="48" spans="2:40" s="11" customFormat="1" x14ac:dyDescent="0.35">
      <c r="B48" s="11" t="s">
        <v>442</v>
      </c>
    </row>
    <row r="49" spans="2:40" s="3" customFormat="1" x14ac:dyDescent="0.35">
      <c r="B49" s="3" t="s">
        <v>2216</v>
      </c>
      <c r="Z49" s="3">
        <v>24141</v>
      </c>
      <c r="AA49" s="3">
        <v>32998</v>
      </c>
      <c r="AB49" s="3">
        <v>43319</v>
      </c>
      <c r="AC49" s="3">
        <v>49270</v>
      </c>
      <c r="AD49" s="3">
        <v>50773</v>
      </c>
    </row>
    <row r="50" spans="2:40" s="12" customFormat="1" x14ac:dyDescent="0.35">
      <c r="B50" s="12" t="s">
        <v>2217</v>
      </c>
      <c r="Z50" s="12">
        <v>10560</v>
      </c>
      <c r="AA50" s="12">
        <v>12351</v>
      </c>
      <c r="AB50" s="12">
        <v>13268</v>
      </c>
      <c r="AC50" s="12">
        <v>15118</v>
      </c>
      <c r="AD50" s="12">
        <v>16301</v>
      </c>
    </row>
    <row r="51" spans="2:40" s="3" customFormat="1" x14ac:dyDescent="0.35">
      <c r="B51" s="3" t="s">
        <v>2212</v>
      </c>
      <c r="M51" s="3">
        <f>SUM(M49:M50)</f>
        <v>0</v>
      </c>
      <c r="N51" s="3">
        <f t="shared" ref="N51:AN51" si="115">SUM(N49:N50)</f>
        <v>0</v>
      </c>
      <c r="O51" s="3">
        <f t="shared" si="115"/>
        <v>0</v>
      </c>
      <c r="P51" s="3">
        <f t="shared" si="115"/>
        <v>0</v>
      </c>
      <c r="Q51" s="3">
        <f t="shared" si="115"/>
        <v>0</v>
      </c>
      <c r="R51" s="3">
        <f t="shared" si="115"/>
        <v>0</v>
      </c>
      <c r="S51" s="3">
        <f t="shared" si="115"/>
        <v>0</v>
      </c>
      <c r="T51" s="3">
        <f t="shared" si="115"/>
        <v>0</v>
      </c>
      <c r="U51" s="3">
        <f t="shared" si="115"/>
        <v>0</v>
      </c>
      <c r="V51" s="3">
        <f t="shared" si="115"/>
        <v>0</v>
      </c>
      <c r="W51" s="3">
        <f t="shared" si="115"/>
        <v>0</v>
      </c>
      <c r="X51" s="3">
        <f t="shared" si="115"/>
        <v>0</v>
      </c>
      <c r="Y51" s="3">
        <f t="shared" si="115"/>
        <v>0</v>
      </c>
      <c r="Z51" s="3">
        <f t="shared" si="115"/>
        <v>34701</v>
      </c>
      <c r="AA51" s="3">
        <f t="shared" si="115"/>
        <v>45349</v>
      </c>
      <c r="AB51" s="3">
        <f t="shared" si="115"/>
        <v>56587</v>
      </c>
      <c r="AC51" s="3">
        <f t="shared" si="115"/>
        <v>64388</v>
      </c>
      <c r="AD51" s="3">
        <f t="shared" si="115"/>
        <v>67074</v>
      </c>
      <c r="AE51" s="3">
        <f t="shared" si="115"/>
        <v>0</v>
      </c>
      <c r="AF51" s="3">
        <f t="shared" si="115"/>
        <v>0</v>
      </c>
      <c r="AG51" s="3">
        <f t="shared" si="115"/>
        <v>0</v>
      </c>
      <c r="AH51" s="3">
        <f t="shared" si="115"/>
        <v>0</v>
      </c>
      <c r="AI51" s="3">
        <f t="shared" si="115"/>
        <v>0</v>
      </c>
      <c r="AJ51" s="3">
        <f t="shared" si="115"/>
        <v>0</v>
      </c>
      <c r="AK51" s="3">
        <f t="shared" si="115"/>
        <v>0</v>
      </c>
      <c r="AL51" s="3">
        <f t="shared" si="115"/>
        <v>0</v>
      </c>
      <c r="AM51" s="3">
        <f t="shared" si="115"/>
        <v>0</v>
      </c>
      <c r="AN51" s="3">
        <f t="shared" si="115"/>
        <v>0</v>
      </c>
    </row>
    <row r="52" spans="2:40" s="18" customFormat="1" x14ac:dyDescent="0.35">
      <c r="B52" s="18" t="s">
        <v>2222</v>
      </c>
    </row>
    <row r="53" spans="2:40" s="16" customFormat="1" x14ac:dyDescent="0.35">
      <c r="B53" s="16" t="s">
        <v>2218</v>
      </c>
      <c r="Z53" s="16">
        <v>21083</v>
      </c>
      <c r="AA53" s="16">
        <v>26910</v>
      </c>
      <c r="AB53" s="16">
        <v>38137</v>
      </c>
      <c r="AC53" s="16">
        <v>41095</v>
      </c>
      <c r="AD53" s="16">
        <v>41927</v>
      </c>
    </row>
    <row r="54" spans="2:40" s="16" customFormat="1" x14ac:dyDescent="0.35">
      <c r="B54" s="16" t="s">
        <v>2219</v>
      </c>
      <c r="Z54" s="16">
        <v>6382</v>
      </c>
      <c r="AA54" s="16">
        <v>7688</v>
      </c>
      <c r="AB54" s="16">
        <v>9919</v>
      </c>
      <c r="AC54" s="16">
        <v>10802</v>
      </c>
      <c r="AD54" s="16">
        <v>11479</v>
      </c>
    </row>
    <row r="55" spans="2:40" s="16" customFormat="1" x14ac:dyDescent="0.35">
      <c r="B55" s="16" t="s">
        <v>2220</v>
      </c>
      <c r="Z55" s="16">
        <v>1878</v>
      </c>
      <c r="AA55" s="16">
        <v>2452</v>
      </c>
      <c r="AB55" s="16">
        <v>2582</v>
      </c>
      <c r="AC55" s="16">
        <v>2732</v>
      </c>
      <c r="AD55" s="16">
        <v>2711</v>
      </c>
    </row>
    <row r="56" spans="2:40" s="15" customFormat="1" x14ac:dyDescent="0.35">
      <c r="B56" s="15" t="s">
        <v>2221</v>
      </c>
      <c r="Z56" s="15">
        <v>2864</v>
      </c>
      <c r="AA56" s="15">
        <v>3711</v>
      </c>
      <c r="AB56" s="15">
        <v>5540</v>
      </c>
      <c r="AC56" s="15">
        <v>5224</v>
      </c>
      <c r="AD56" s="15">
        <v>5663</v>
      </c>
    </row>
    <row r="57" spans="2:40" s="16" customFormat="1" x14ac:dyDescent="0.35">
      <c r="B57" s="16" t="s">
        <v>2223</v>
      </c>
      <c r="M57" s="16">
        <f>SUM(M53:M56)</f>
        <v>0</v>
      </c>
      <c r="N57" s="16">
        <f t="shared" ref="N57:AN57" si="116">SUM(N53:N56)</f>
        <v>0</v>
      </c>
      <c r="O57" s="16">
        <f t="shared" si="116"/>
        <v>0</v>
      </c>
      <c r="P57" s="16">
        <f t="shared" si="116"/>
        <v>0</v>
      </c>
      <c r="Q57" s="16">
        <f t="shared" si="116"/>
        <v>0</v>
      </c>
      <c r="R57" s="16">
        <f t="shared" si="116"/>
        <v>0</v>
      </c>
      <c r="S57" s="16">
        <f t="shared" si="116"/>
        <v>0</v>
      </c>
      <c r="T57" s="16">
        <f t="shared" si="116"/>
        <v>0</v>
      </c>
      <c r="U57" s="16">
        <f t="shared" si="116"/>
        <v>0</v>
      </c>
      <c r="V57" s="16">
        <f t="shared" si="116"/>
        <v>0</v>
      </c>
      <c r="W57" s="16">
        <f t="shared" si="116"/>
        <v>0</v>
      </c>
      <c r="X57" s="16">
        <f t="shared" si="116"/>
        <v>0</v>
      </c>
      <c r="Y57" s="16">
        <f t="shared" si="116"/>
        <v>0</v>
      </c>
      <c r="Z57" s="16">
        <f t="shared" si="116"/>
        <v>32207</v>
      </c>
      <c r="AA57" s="16">
        <f t="shared" si="116"/>
        <v>40761</v>
      </c>
      <c r="AB57" s="16">
        <f t="shared" si="116"/>
        <v>56178</v>
      </c>
      <c r="AC57" s="16">
        <f t="shared" si="116"/>
        <v>59853</v>
      </c>
      <c r="AD57" s="16">
        <f t="shared" si="116"/>
        <v>61780</v>
      </c>
      <c r="AE57" s="16">
        <f t="shared" si="116"/>
        <v>0</v>
      </c>
      <c r="AF57" s="16">
        <f t="shared" si="116"/>
        <v>0</v>
      </c>
      <c r="AG57" s="16">
        <f t="shared" si="116"/>
        <v>0</v>
      </c>
      <c r="AH57" s="16">
        <f t="shared" si="116"/>
        <v>0</v>
      </c>
      <c r="AI57" s="16">
        <f t="shared" si="116"/>
        <v>0</v>
      </c>
      <c r="AJ57" s="16">
        <f t="shared" si="116"/>
        <v>0</v>
      </c>
      <c r="AK57" s="16">
        <f t="shared" si="116"/>
        <v>0</v>
      </c>
      <c r="AL57" s="16">
        <f t="shared" si="116"/>
        <v>0</v>
      </c>
      <c r="AM57" s="16">
        <f t="shared" si="116"/>
        <v>0</v>
      </c>
      <c r="AN57" s="16">
        <f t="shared" si="116"/>
        <v>0</v>
      </c>
    </row>
    <row r="58" spans="2:40" s="20" customFormat="1" x14ac:dyDescent="0.35">
      <c r="B58" s="20" t="s">
        <v>2224</v>
      </c>
      <c r="Z58" s="20">
        <v>0</v>
      </c>
      <c r="AA58" s="20">
        <v>0</v>
      </c>
      <c r="AB58" s="20">
        <v>-3183</v>
      </c>
      <c r="AC58" s="20">
        <v>0</v>
      </c>
      <c r="AD58" s="20">
        <v>0</v>
      </c>
    </row>
    <row r="59" spans="2:40" s="15" customFormat="1" x14ac:dyDescent="0.35">
      <c r="B59" s="15" t="s">
        <v>2225</v>
      </c>
      <c r="Z59" s="15">
        <v>383</v>
      </c>
      <c r="AA59" s="15">
        <v>326</v>
      </c>
      <c r="AB59" s="15">
        <v>885</v>
      </c>
      <c r="AC59" s="15">
        <v>423</v>
      </c>
      <c r="AD59" s="15">
        <v>120</v>
      </c>
    </row>
    <row r="60" spans="2:40" s="16" customFormat="1" x14ac:dyDescent="0.35">
      <c r="B60" s="16" t="s">
        <v>2226</v>
      </c>
      <c r="M60" s="16">
        <f>M51-M57+SUM(M58:M59)</f>
        <v>0</v>
      </c>
      <c r="N60" s="16">
        <f t="shared" ref="N60:AN60" si="117">N51-N57+SUM(N58:N59)</f>
        <v>0</v>
      </c>
      <c r="O60" s="16">
        <f t="shared" si="117"/>
        <v>0</v>
      </c>
      <c r="P60" s="16">
        <f t="shared" si="117"/>
        <v>0</v>
      </c>
      <c r="Q60" s="16">
        <f t="shared" si="117"/>
        <v>0</v>
      </c>
      <c r="R60" s="16">
        <f t="shared" si="117"/>
        <v>0</v>
      </c>
      <c r="S60" s="16">
        <f t="shared" si="117"/>
        <v>0</v>
      </c>
      <c r="T60" s="16">
        <f t="shared" si="117"/>
        <v>0</v>
      </c>
      <c r="U60" s="16">
        <f t="shared" si="117"/>
        <v>0</v>
      </c>
      <c r="V60" s="16">
        <f t="shared" si="117"/>
        <v>0</v>
      </c>
      <c r="W60" s="16">
        <f t="shared" si="117"/>
        <v>0</v>
      </c>
      <c r="X60" s="16">
        <f t="shared" si="117"/>
        <v>0</v>
      </c>
      <c r="Y60" s="16">
        <f t="shared" si="117"/>
        <v>0</v>
      </c>
      <c r="Z60" s="16">
        <f t="shared" si="117"/>
        <v>2877</v>
      </c>
      <c r="AA60" s="16">
        <f t="shared" si="117"/>
        <v>4914</v>
      </c>
      <c r="AB60" s="16">
        <f t="shared" si="117"/>
        <v>-1889</v>
      </c>
      <c r="AC60" s="16">
        <f t="shared" si="117"/>
        <v>4958</v>
      </c>
      <c r="AD60" s="16">
        <f t="shared" si="117"/>
        <v>5414</v>
      </c>
      <c r="AE60" s="16">
        <f t="shared" si="117"/>
        <v>0</v>
      </c>
      <c r="AF60" s="16">
        <f t="shared" si="117"/>
        <v>0</v>
      </c>
      <c r="AG60" s="16">
        <f t="shared" si="117"/>
        <v>0</v>
      </c>
      <c r="AH60" s="16">
        <f t="shared" si="117"/>
        <v>0</v>
      </c>
      <c r="AI60" s="16">
        <f t="shared" si="117"/>
        <v>0</v>
      </c>
      <c r="AJ60" s="16">
        <f t="shared" si="117"/>
        <v>0</v>
      </c>
      <c r="AK60" s="16">
        <f t="shared" si="117"/>
        <v>0</v>
      </c>
      <c r="AL60" s="16">
        <f t="shared" si="117"/>
        <v>0</v>
      </c>
      <c r="AM60" s="16">
        <f t="shared" si="117"/>
        <v>0</v>
      </c>
      <c r="AN60" s="16">
        <f t="shared" si="117"/>
        <v>0</v>
      </c>
    </row>
    <row r="61" spans="2:40" s="19" customFormat="1" x14ac:dyDescent="0.35">
      <c r="B61" s="19" t="s">
        <v>2205</v>
      </c>
      <c r="M61" s="19" t="e">
        <f>M60/M51</f>
        <v>#DIV/0!</v>
      </c>
      <c r="N61" s="19" t="e">
        <f t="shared" ref="N61:AN61" si="118">N60/N51</f>
        <v>#DIV/0!</v>
      </c>
      <c r="O61" s="19" t="e">
        <f t="shared" si="118"/>
        <v>#DIV/0!</v>
      </c>
      <c r="P61" s="19" t="e">
        <f t="shared" si="118"/>
        <v>#DIV/0!</v>
      </c>
      <c r="Q61" s="19" t="e">
        <f t="shared" si="118"/>
        <v>#DIV/0!</v>
      </c>
      <c r="R61" s="19" t="e">
        <f t="shared" si="118"/>
        <v>#DIV/0!</v>
      </c>
      <c r="S61" s="19" t="e">
        <f t="shared" si="118"/>
        <v>#DIV/0!</v>
      </c>
      <c r="T61" s="19" t="e">
        <f t="shared" si="118"/>
        <v>#DIV/0!</v>
      </c>
      <c r="U61" s="19" t="e">
        <f t="shared" si="118"/>
        <v>#DIV/0!</v>
      </c>
      <c r="V61" s="19" t="e">
        <f t="shared" si="118"/>
        <v>#DIV/0!</v>
      </c>
      <c r="W61" s="19" t="e">
        <f t="shared" si="118"/>
        <v>#DIV/0!</v>
      </c>
      <c r="X61" s="19" t="e">
        <f t="shared" si="118"/>
        <v>#DIV/0!</v>
      </c>
      <c r="Y61" s="19" t="e">
        <f t="shared" si="118"/>
        <v>#DIV/0!</v>
      </c>
      <c r="Z61" s="19">
        <f t="shared" si="118"/>
        <v>8.290827353678569E-2</v>
      </c>
      <c r="AA61" s="19">
        <f t="shared" si="118"/>
        <v>0.10835961101678096</v>
      </c>
      <c r="AB61" s="19">
        <f t="shared" si="118"/>
        <v>-3.3382225599519325E-2</v>
      </c>
      <c r="AC61" s="19">
        <f t="shared" si="118"/>
        <v>7.7001925824687831E-2</v>
      </c>
      <c r="AD61" s="19">
        <f t="shared" si="118"/>
        <v>8.0716820228404443E-2</v>
      </c>
      <c r="AE61" s="19" t="e">
        <f t="shared" si="118"/>
        <v>#DIV/0!</v>
      </c>
      <c r="AF61" s="19" t="e">
        <f t="shared" si="118"/>
        <v>#DIV/0!</v>
      </c>
      <c r="AG61" s="19" t="e">
        <f t="shared" si="118"/>
        <v>#DIV/0!</v>
      </c>
      <c r="AH61" s="19" t="e">
        <f t="shared" si="118"/>
        <v>#DIV/0!</v>
      </c>
      <c r="AI61" s="19" t="e">
        <f t="shared" si="118"/>
        <v>#DIV/0!</v>
      </c>
      <c r="AJ61" s="19" t="e">
        <f t="shared" si="118"/>
        <v>#DIV/0!</v>
      </c>
      <c r="AK61" s="19" t="e">
        <f t="shared" si="118"/>
        <v>#DIV/0!</v>
      </c>
      <c r="AL61" s="19" t="e">
        <f t="shared" si="118"/>
        <v>#DIV/0!</v>
      </c>
      <c r="AM61" s="19" t="e">
        <f t="shared" si="118"/>
        <v>#DIV/0!</v>
      </c>
      <c r="AN61" s="19" t="e">
        <f t="shared" si="118"/>
        <v>#DIV/0!</v>
      </c>
    </row>
    <row r="62" spans="2:40" s="17" customFormat="1" x14ac:dyDescent="0.35">
      <c r="B62" s="17" t="s">
        <v>2227</v>
      </c>
    </row>
    <row r="63" spans="2:40" s="16" customFormat="1" x14ac:dyDescent="0.35">
      <c r="B63" s="16" t="s">
        <v>2228</v>
      </c>
      <c r="Z63" s="16">
        <v>-659</v>
      </c>
      <c r="AA63" s="16">
        <v>-829</v>
      </c>
      <c r="AB63" s="16">
        <v>-902</v>
      </c>
      <c r="AC63" s="16">
        <v>-1944</v>
      </c>
      <c r="AD63" s="16">
        <v>-1889</v>
      </c>
    </row>
    <row r="64" spans="2:40" s="3" customFormat="1" x14ac:dyDescent="0.35">
      <c r="B64" s="3" t="s">
        <v>2229</v>
      </c>
      <c r="Z64" s="3">
        <v>0</v>
      </c>
      <c r="AA64" s="3">
        <v>0</v>
      </c>
      <c r="AB64" s="3">
        <v>0</v>
      </c>
      <c r="AC64" s="3">
        <v>649</v>
      </c>
      <c r="AD64" s="3">
        <v>0</v>
      </c>
    </row>
    <row r="65" spans="2:40" s="12" customFormat="1" x14ac:dyDescent="0.35">
      <c r="B65" s="12" t="s">
        <v>2230</v>
      </c>
      <c r="Z65" s="12">
        <v>1032</v>
      </c>
      <c r="AA65" s="12">
        <v>1591</v>
      </c>
      <c r="AB65" s="12">
        <v>1366</v>
      </c>
      <c r="AC65" s="12">
        <v>1322</v>
      </c>
      <c r="AD65" s="12">
        <v>1276</v>
      </c>
    </row>
    <row r="66" spans="2:40" s="14" customFormat="1" x14ac:dyDescent="0.35">
      <c r="B66" s="14" t="s">
        <v>2246</v>
      </c>
      <c r="M66" s="14">
        <f>SUM(M63:M65)</f>
        <v>0</v>
      </c>
      <c r="N66" s="14">
        <f t="shared" ref="N66:AN66" si="119">SUM(N63:N65)</f>
        <v>0</v>
      </c>
      <c r="O66" s="14">
        <f t="shared" si="119"/>
        <v>0</v>
      </c>
      <c r="P66" s="14">
        <f t="shared" si="119"/>
        <v>0</v>
      </c>
      <c r="Q66" s="14">
        <f t="shared" si="119"/>
        <v>0</v>
      </c>
      <c r="R66" s="14">
        <f t="shared" si="119"/>
        <v>0</v>
      </c>
      <c r="S66" s="14">
        <f t="shared" si="119"/>
        <v>0</v>
      </c>
      <c r="T66" s="14">
        <f t="shared" si="119"/>
        <v>0</v>
      </c>
      <c r="U66" s="14">
        <f t="shared" si="119"/>
        <v>0</v>
      </c>
      <c r="V66" s="14">
        <f t="shared" si="119"/>
        <v>0</v>
      </c>
      <c r="W66" s="14">
        <f t="shared" si="119"/>
        <v>0</v>
      </c>
      <c r="X66" s="14">
        <f t="shared" si="119"/>
        <v>0</v>
      </c>
      <c r="Y66" s="14">
        <f t="shared" si="119"/>
        <v>0</v>
      </c>
      <c r="Z66" s="14">
        <f t="shared" si="119"/>
        <v>373</v>
      </c>
      <c r="AA66" s="14">
        <f t="shared" si="119"/>
        <v>762</v>
      </c>
      <c r="AB66" s="14">
        <f t="shared" si="119"/>
        <v>464</v>
      </c>
      <c r="AC66" s="14">
        <f t="shared" si="119"/>
        <v>27</v>
      </c>
      <c r="AD66" s="14">
        <f t="shared" si="119"/>
        <v>-613</v>
      </c>
      <c r="AE66" s="14">
        <f t="shared" si="119"/>
        <v>0</v>
      </c>
      <c r="AF66" s="14">
        <f t="shared" si="119"/>
        <v>0</v>
      </c>
      <c r="AG66" s="14">
        <f t="shared" si="119"/>
        <v>0</v>
      </c>
      <c r="AH66" s="14">
        <f t="shared" si="119"/>
        <v>0</v>
      </c>
      <c r="AI66" s="14">
        <f t="shared" si="119"/>
        <v>0</v>
      </c>
      <c r="AJ66" s="14">
        <f t="shared" si="119"/>
        <v>0</v>
      </c>
      <c r="AK66" s="14">
        <f t="shared" si="119"/>
        <v>0</v>
      </c>
      <c r="AL66" s="14">
        <f t="shared" si="119"/>
        <v>0</v>
      </c>
      <c r="AM66" s="14">
        <f t="shared" si="119"/>
        <v>0</v>
      </c>
      <c r="AN66" s="14">
        <f t="shared" si="119"/>
        <v>0</v>
      </c>
    </row>
    <row r="67" spans="2:40" s="3" customFormat="1" x14ac:dyDescent="0.35">
      <c r="B67" s="3" t="s">
        <v>2231</v>
      </c>
      <c r="M67" s="3">
        <f>M60-M66</f>
        <v>0</v>
      </c>
      <c r="N67" s="3">
        <f t="shared" ref="N67:AN67" si="120">N60-N66</f>
        <v>0</v>
      </c>
      <c r="O67" s="3">
        <f t="shared" si="120"/>
        <v>0</v>
      </c>
      <c r="P67" s="3">
        <f t="shared" si="120"/>
        <v>0</v>
      </c>
      <c r="Q67" s="3">
        <f t="shared" si="120"/>
        <v>0</v>
      </c>
      <c r="R67" s="3">
        <f t="shared" si="120"/>
        <v>0</v>
      </c>
      <c r="S67" s="3">
        <f t="shared" si="120"/>
        <v>0</v>
      </c>
      <c r="T67" s="3">
        <f t="shared" si="120"/>
        <v>0</v>
      </c>
      <c r="U67" s="3">
        <f t="shared" si="120"/>
        <v>0</v>
      </c>
      <c r="V67" s="3">
        <f t="shared" si="120"/>
        <v>0</v>
      </c>
      <c r="W67" s="3">
        <f t="shared" si="120"/>
        <v>0</v>
      </c>
      <c r="X67" s="3">
        <f t="shared" si="120"/>
        <v>0</v>
      </c>
      <c r="Y67" s="3">
        <f t="shared" si="120"/>
        <v>0</v>
      </c>
      <c r="Z67" s="3">
        <f t="shared" si="120"/>
        <v>2504</v>
      </c>
      <c r="AA67" s="3">
        <f t="shared" si="120"/>
        <v>4152</v>
      </c>
      <c r="AB67" s="3">
        <f t="shared" si="120"/>
        <v>-2353</v>
      </c>
      <c r="AC67" s="3">
        <f t="shared" si="120"/>
        <v>4931</v>
      </c>
      <c r="AD67" s="3">
        <f t="shared" si="120"/>
        <v>6027</v>
      </c>
      <c r="AE67" s="3">
        <f t="shared" si="120"/>
        <v>0</v>
      </c>
      <c r="AF67" s="3">
        <f t="shared" si="120"/>
        <v>0</v>
      </c>
      <c r="AG67" s="3">
        <f t="shared" si="120"/>
        <v>0</v>
      </c>
      <c r="AH67" s="3">
        <f t="shared" si="120"/>
        <v>0</v>
      </c>
      <c r="AI67" s="3">
        <f t="shared" si="120"/>
        <v>0</v>
      </c>
      <c r="AJ67" s="3">
        <f t="shared" si="120"/>
        <v>0</v>
      </c>
      <c r="AK67" s="3">
        <f t="shared" si="120"/>
        <v>0</v>
      </c>
      <c r="AL67" s="3">
        <f t="shared" si="120"/>
        <v>0</v>
      </c>
      <c r="AM67" s="3">
        <f t="shared" si="120"/>
        <v>0</v>
      </c>
      <c r="AN67" s="3">
        <f t="shared" si="120"/>
        <v>0</v>
      </c>
    </row>
    <row r="68" spans="2:40" s="12" customFormat="1" x14ac:dyDescent="0.35">
      <c r="B68" s="12" t="s">
        <v>2232</v>
      </c>
      <c r="Z68" s="12">
        <v>1098</v>
      </c>
      <c r="AA68" s="12">
        <v>421</v>
      </c>
      <c r="AB68" s="12">
        <v>575</v>
      </c>
      <c r="AC68" s="12">
        <v>786</v>
      </c>
      <c r="AD68" s="12">
        <v>700</v>
      </c>
    </row>
    <row r="69" spans="2:40" s="3" customFormat="1" x14ac:dyDescent="0.35">
      <c r="B69" s="3" t="s">
        <v>2233</v>
      </c>
      <c r="M69" s="3">
        <f>M67-M68</f>
        <v>0</v>
      </c>
      <c r="N69" s="3">
        <f t="shared" ref="N69:AN69" si="121">N67-N68</f>
        <v>0</v>
      </c>
      <c r="O69" s="3">
        <f t="shared" si="121"/>
        <v>0</v>
      </c>
      <c r="P69" s="3">
        <f t="shared" si="121"/>
        <v>0</v>
      </c>
      <c r="Q69" s="3">
        <f t="shared" si="121"/>
        <v>0</v>
      </c>
      <c r="R69" s="3">
        <f t="shared" si="121"/>
        <v>0</v>
      </c>
      <c r="S69" s="3">
        <f t="shared" si="121"/>
        <v>0</v>
      </c>
      <c r="T69" s="3">
        <f t="shared" si="121"/>
        <v>0</v>
      </c>
      <c r="U69" s="3">
        <f t="shared" si="121"/>
        <v>0</v>
      </c>
      <c r="V69" s="3">
        <f t="shared" si="121"/>
        <v>0</v>
      </c>
      <c r="W69" s="3">
        <f t="shared" si="121"/>
        <v>0</v>
      </c>
      <c r="X69" s="3">
        <f t="shared" si="121"/>
        <v>0</v>
      </c>
      <c r="Y69" s="3">
        <f t="shared" si="121"/>
        <v>0</v>
      </c>
      <c r="Z69" s="3">
        <f t="shared" si="121"/>
        <v>1406</v>
      </c>
      <c r="AA69" s="3">
        <f t="shared" si="121"/>
        <v>3731</v>
      </c>
      <c r="AB69" s="3">
        <f t="shared" si="121"/>
        <v>-2928</v>
      </c>
      <c r="AC69" s="3">
        <f t="shared" si="121"/>
        <v>4145</v>
      </c>
      <c r="AD69" s="3">
        <f t="shared" si="121"/>
        <v>5327</v>
      </c>
      <c r="AE69" s="3">
        <f t="shared" si="121"/>
        <v>0</v>
      </c>
      <c r="AF69" s="3">
        <f t="shared" si="121"/>
        <v>0</v>
      </c>
      <c r="AG69" s="3">
        <f t="shared" si="121"/>
        <v>0</v>
      </c>
      <c r="AH69" s="3">
        <f t="shared" si="121"/>
        <v>0</v>
      </c>
      <c r="AI69" s="3">
        <f t="shared" si="121"/>
        <v>0</v>
      </c>
      <c r="AJ69" s="3">
        <f t="shared" si="121"/>
        <v>0</v>
      </c>
      <c r="AK69" s="3">
        <f t="shared" si="121"/>
        <v>0</v>
      </c>
      <c r="AL69" s="3">
        <f t="shared" si="121"/>
        <v>0</v>
      </c>
      <c r="AM69" s="3">
        <f t="shared" si="121"/>
        <v>0</v>
      </c>
      <c r="AN69" s="3">
        <f t="shared" si="121"/>
        <v>0</v>
      </c>
    </row>
    <row r="70" spans="2:40" s="12" customFormat="1" x14ac:dyDescent="0.35">
      <c r="B70" s="12" t="s">
        <v>2234</v>
      </c>
      <c r="Z70" s="12">
        <v>190</v>
      </c>
      <c r="AA70" s="12">
        <v>221</v>
      </c>
      <c r="AB70" s="12">
        <v>181</v>
      </c>
      <c r="AC70" s="12">
        <v>248</v>
      </c>
      <c r="AD70" s="12">
        <v>111</v>
      </c>
    </row>
    <row r="71" spans="2:40" s="3" customFormat="1" x14ac:dyDescent="0.35">
      <c r="B71" s="3" t="s">
        <v>2235</v>
      </c>
      <c r="M71" s="3">
        <f>M69-M70</f>
        <v>0</v>
      </c>
      <c r="N71" s="3">
        <f t="shared" ref="N71:AN71" si="122">N69-N70</f>
        <v>0</v>
      </c>
      <c r="O71" s="3">
        <f t="shared" si="122"/>
        <v>0</v>
      </c>
      <c r="P71" s="3">
        <f t="shared" si="122"/>
        <v>0</v>
      </c>
      <c r="Q71" s="3">
        <f t="shared" si="122"/>
        <v>0</v>
      </c>
      <c r="R71" s="3">
        <f t="shared" si="122"/>
        <v>0</v>
      </c>
      <c r="S71" s="3">
        <f t="shared" si="122"/>
        <v>0</v>
      </c>
      <c r="T71" s="3">
        <f t="shared" si="122"/>
        <v>0</v>
      </c>
      <c r="U71" s="3">
        <f t="shared" si="122"/>
        <v>0</v>
      </c>
      <c r="V71" s="3">
        <f t="shared" si="122"/>
        <v>0</v>
      </c>
      <c r="W71" s="3">
        <f t="shared" si="122"/>
        <v>0</v>
      </c>
      <c r="X71" s="3">
        <f t="shared" si="122"/>
        <v>0</v>
      </c>
      <c r="Y71" s="3">
        <f t="shared" si="122"/>
        <v>0</v>
      </c>
      <c r="Z71" s="3">
        <f t="shared" si="122"/>
        <v>1216</v>
      </c>
      <c r="AA71" s="3">
        <f t="shared" si="122"/>
        <v>3510</v>
      </c>
      <c r="AB71" s="3">
        <f t="shared" si="122"/>
        <v>-3109</v>
      </c>
      <c r="AC71" s="3">
        <f t="shared" si="122"/>
        <v>3897</v>
      </c>
      <c r="AD71" s="3">
        <f t="shared" si="122"/>
        <v>5216</v>
      </c>
      <c r="AE71" s="3">
        <f t="shared" si="122"/>
        <v>0</v>
      </c>
      <c r="AF71" s="3">
        <f t="shared" si="122"/>
        <v>0</v>
      </c>
      <c r="AG71" s="3">
        <f t="shared" si="122"/>
        <v>0</v>
      </c>
      <c r="AH71" s="3">
        <f t="shared" si="122"/>
        <v>0</v>
      </c>
      <c r="AI71" s="3">
        <f t="shared" si="122"/>
        <v>0</v>
      </c>
      <c r="AJ71" s="3">
        <f t="shared" si="122"/>
        <v>0</v>
      </c>
      <c r="AK71" s="3">
        <f t="shared" si="122"/>
        <v>0</v>
      </c>
      <c r="AL71" s="3">
        <f t="shared" si="122"/>
        <v>0</v>
      </c>
      <c r="AM71" s="3">
        <f t="shared" si="122"/>
        <v>0</v>
      </c>
      <c r="AN71" s="3">
        <f t="shared" si="122"/>
        <v>0</v>
      </c>
    </row>
    <row r="72" spans="2:40" s="11" customFormat="1" x14ac:dyDescent="0.35">
      <c r="B72" s="11" t="s">
        <v>2236</v>
      </c>
    </row>
    <row r="73" spans="2:40" s="3" customFormat="1" x14ac:dyDescent="0.35">
      <c r="B73" s="3" t="s">
        <v>2237</v>
      </c>
      <c r="Z73" s="3">
        <v>5776</v>
      </c>
      <c r="AA73" s="3">
        <v>4091</v>
      </c>
      <c r="AB73" s="3">
        <v>-216</v>
      </c>
      <c r="AC73" s="3">
        <v>-10</v>
      </c>
      <c r="AD73" s="3">
        <v>-30</v>
      </c>
    </row>
    <row r="74" spans="2:40" s="12" customFormat="1" x14ac:dyDescent="0.35">
      <c r="B74" s="12" t="s">
        <v>2238</v>
      </c>
      <c r="Z74" s="12">
        <v>1528</v>
      </c>
      <c r="AA74" s="12">
        <v>1874</v>
      </c>
      <c r="AB74" s="12">
        <v>151</v>
      </c>
      <c r="AC74" s="12">
        <v>23</v>
      </c>
      <c r="AD74" s="12">
        <v>-11</v>
      </c>
    </row>
    <row r="75" spans="2:40" s="3" customFormat="1" x14ac:dyDescent="0.35">
      <c r="B75" s="3" t="s">
        <v>2237</v>
      </c>
      <c r="M75" s="3">
        <f>M73-M74</f>
        <v>0</v>
      </c>
      <c r="N75" s="3">
        <f t="shared" ref="N75:AN75" si="123">N73-N74</f>
        <v>0</v>
      </c>
      <c r="O75" s="3">
        <f t="shared" si="123"/>
        <v>0</v>
      </c>
      <c r="P75" s="3">
        <f t="shared" si="123"/>
        <v>0</v>
      </c>
      <c r="Q75" s="3">
        <f t="shared" si="123"/>
        <v>0</v>
      </c>
      <c r="R75" s="3">
        <f t="shared" si="123"/>
        <v>0</v>
      </c>
      <c r="S75" s="3">
        <f t="shared" si="123"/>
        <v>0</v>
      </c>
      <c r="T75" s="3">
        <f t="shared" si="123"/>
        <v>0</v>
      </c>
      <c r="U75" s="3">
        <f t="shared" si="123"/>
        <v>0</v>
      </c>
      <c r="V75" s="3">
        <f t="shared" si="123"/>
        <v>0</v>
      </c>
      <c r="W75" s="3">
        <f t="shared" si="123"/>
        <v>0</v>
      </c>
      <c r="X75" s="3">
        <f t="shared" si="123"/>
        <v>0</v>
      </c>
      <c r="Y75" s="3">
        <f t="shared" si="123"/>
        <v>0</v>
      </c>
      <c r="Z75" s="3">
        <f t="shared" si="123"/>
        <v>4248</v>
      </c>
      <c r="AA75" s="3">
        <f t="shared" si="123"/>
        <v>2217</v>
      </c>
      <c r="AB75" s="3">
        <f t="shared" si="123"/>
        <v>-367</v>
      </c>
      <c r="AC75" s="3">
        <f t="shared" si="123"/>
        <v>-33</v>
      </c>
      <c r="AD75" s="3">
        <f t="shared" si="123"/>
        <v>-19</v>
      </c>
      <c r="AE75" s="3">
        <f t="shared" si="123"/>
        <v>0</v>
      </c>
      <c r="AF75" s="3">
        <f t="shared" si="123"/>
        <v>0</v>
      </c>
      <c r="AG75" s="3">
        <f t="shared" si="123"/>
        <v>0</v>
      </c>
      <c r="AH75" s="3">
        <f t="shared" si="123"/>
        <v>0</v>
      </c>
      <c r="AI75" s="3">
        <f t="shared" si="123"/>
        <v>0</v>
      </c>
      <c r="AJ75" s="3">
        <f t="shared" si="123"/>
        <v>0</v>
      </c>
      <c r="AK75" s="3">
        <f t="shared" si="123"/>
        <v>0</v>
      </c>
      <c r="AL75" s="3">
        <f t="shared" si="123"/>
        <v>0</v>
      </c>
      <c r="AM75" s="3">
        <f t="shared" si="123"/>
        <v>0</v>
      </c>
      <c r="AN75" s="3">
        <f t="shared" si="123"/>
        <v>0</v>
      </c>
    </row>
    <row r="76" spans="2:40" s="12" customFormat="1" x14ac:dyDescent="0.35">
      <c r="B76" s="12" t="s">
        <v>2239</v>
      </c>
      <c r="Z76" s="12">
        <v>195</v>
      </c>
      <c r="AA76" s="12">
        <v>190</v>
      </c>
      <c r="AB76" s="12">
        <v>43</v>
      </c>
      <c r="AC76" s="12">
        <v>0</v>
      </c>
      <c r="AD76" s="12">
        <v>0</v>
      </c>
    </row>
    <row r="77" spans="2:40" s="12" customFormat="1" x14ac:dyDescent="0.35">
      <c r="B77" s="12" t="s">
        <v>2240</v>
      </c>
      <c r="M77" s="12">
        <f>M75-M76</f>
        <v>0</v>
      </c>
      <c r="N77" s="12">
        <f t="shared" ref="N77:AN77" si="124">N75-N76</f>
        <v>0</v>
      </c>
      <c r="O77" s="12">
        <f t="shared" si="124"/>
        <v>0</v>
      </c>
      <c r="P77" s="12">
        <f t="shared" si="124"/>
        <v>0</v>
      </c>
      <c r="Q77" s="12">
        <f t="shared" si="124"/>
        <v>0</v>
      </c>
      <c r="R77" s="12">
        <f t="shared" si="124"/>
        <v>0</v>
      </c>
      <c r="S77" s="12">
        <f t="shared" si="124"/>
        <v>0</v>
      </c>
      <c r="T77" s="12">
        <f t="shared" si="124"/>
        <v>0</v>
      </c>
      <c r="U77" s="12">
        <f t="shared" si="124"/>
        <v>0</v>
      </c>
      <c r="V77" s="12">
        <f t="shared" si="124"/>
        <v>0</v>
      </c>
      <c r="W77" s="12">
        <f t="shared" si="124"/>
        <v>0</v>
      </c>
      <c r="X77" s="12">
        <f t="shared" si="124"/>
        <v>0</v>
      </c>
      <c r="Y77" s="12">
        <f t="shared" si="124"/>
        <v>0</v>
      </c>
      <c r="Z77" s="12">
        <f t="shared" si="124"/>
        <v>4053</v>
      </c>
      <c r="AA77" s="12">
        <f t="shared" si="124"/>
        <v>2027</v>
      </c>
      <c r="AB77" s="12">
        <f t="shared" si="124"/>
        <v>-410</v>
      </c>
      <c r="AC77" s="12">
        <f t="shared" si="124"/>
        <v>-33</v>
      </c>
      <c r="AD77" s="12">
        <f t="shared" si="124"/>
        <v>-19</v>
      </c>
      <c r="AE77" s="12">
        <f t="shared" si="124"/>
        <v>0</v>
      </c>
      <c r="AF77" s="12">
        <f t="shared" si="124"/>
        <v>0</v>
      </c>
      <c r="AG77" s="12">
        <f t="shared" si="124"/>
        <v>0</v>
      </c>
      <c r="AH77" s="12">
        <f t="shared" si="124"/>
        <v>0</v>
      </c>
      <c r="AI77" s="12">
        <f t="shared" si="124"/>
        <v>0</v>
      </c>
      <c r="AJ77" s="12">
        <f t="shared" si="124"/>
        <v>0</v>
      </c>
      <c r="AK77" s="12">
        <f t="shared" si="124"/>
        <v>0</v>
      </c>
      <c r="AL77" s="12">
        <f t="shared" si="124"/>
        <v>0</v>
      </c>
      <c r="AM77" s="12">
        <f t="shared" si="124"/>
        <v>0</v>
      </c>
      <c r="AN77" s="12">
        <f t="shared" si="124"/>
        <v>0</v>
      </c>
    </row>
    <row r="78" spans="2:40" s="3" customFormat="1" x14ac:dyDescent="0.35">
      <c r="B78" s="3" t="s">
        <v>2241</v>
      </c>
      <c r="M78" s="3">
        <f>M71+M77</f>
        <v>0</v>
      </c>
      <c r="N78" s="3">
        <f t="shared" ref="N78:AN78" si="125">N71+N77</f>
        <v>0</v>
      </c>
      <c r="O78" s="3">
        <f t="shared" si="125"/>
        <v>0</v>
      </c>
      <c r="P78" s="3">
        <f t="shared" si="125"/>
        <v>0</v>
      </c>
      <c r="Q78" s="3">
        <f t="shared" si="125"/>
        <v>0</v>
      </c>
      <c r="R78" s="3">
        <f t="shared" si="125"/>
        <v>0</v>
      </c>
      <c r="S78" s="3">
        <f t="shared" si="125"/>
        <v>0</v>
      </c>
      <c r="T78" s="3">
        <f t="shared" si="125"/>
        <v>0</v>
      </c>
      <c r="U78" s="3">
        <f t="shared" si="125"/>
        <v>0</v>
      </c>
      <c r="V78" s="3">
        <f t="shared" si="125"/>
        <v>0</v>
      </c>
      <c r="W78" s="3">
        <f t="shared" si="125"/>
        <v>0</v>
      </c>
      <c r="X78" s="3">
        <f t="shared" si="125"/>
        <v>0</v>
      </c>
      <c r="Y78" s="3">
        <f t="shared" si="125"/>
        <v>0</v>
      </c>
      <c r="Z78" s="3">
        <f t="shared" si="125"/>
        <v>5269</v>
      </c>
      <c r="AA78" s="3">
        <f t="shared" si="125"/>
        <v>5537</v>
      </c>
      <c r="AB78" s="3">
        <f t="shared" si="125"/>
        <v>-3519</v>
      </c>
      <c r="AC78" s="3">
        <f t="shared" si="125"/>
        <v>3864</v>
      </c>
      <c r="AD78" s="3">
        <f t="shared" si="125"/>
        <v>5197</v>
      </c>
      <c r="AE78" s="3">
        <f t="shared" si="125"/>
        <v>0</v>
      </c>
      <c r="AF78" s="3">
        <f t="shared" si="125"/>
        <v>0</v>
      </c>
      <c r="AG78" s="3">
        <f t="shared" si="125"/>
        <v>0</v>
      </c>
      <c r="AH78" s="3">
        <f t="shared" si="125"/>
        <v>0</v>
      </c>
      <c r="AI78" s="3">
        <f t="shared" si="125"/>
        <v>0</v>
      </c>
      <c r="AJ78" s="3">
        <f t="shared" si="125"/>
        <v>0</v>
      </c>
      <c r="AK78" s="3">
        <f t="shared" si="125"/>
        <v>0</v>
      </c>
      <c r="AL78" s="3">
        <f t="shared" si="125"/>
        <v>0</v>
      </c>
      <c r="AM78" s="3">
        <f t="shared" si="125"/>
        <v>0</v>
      </c>
      <c r="AN78" s="3">
        <f t="shared" si="125"/>
        <v>0</v>
      </c>
    </row>
    <row r="79" spans="2:40" s="3" customFormat="1" x14ac:dyDescent="0.35"/>
    <row r="80" spans="2:40" s="21" customFormat="1" x14ac:dyDescent="0.35">
      <c r="B80" s="21" t="s">
        <v>2247</v>
      </c>
      <c r="M80" s="21" t="e">
        <f>M78/M81</f>
        <v>#DIV/0!</v>
      </c>
      <c r="N80" s="21" t="e">
        <f>N78/N81</f>
        <v>#DIV/0!</v>
      </c>
      <c r="O80" s="21" t="e">
        <f>O78/O81</f>
        <v>#DIV/0!</v>
      </c>
      <c r="P80" s="21" t="e">
        <f>P78/P81</f>
        <v>#DIV/0!</v>
      </c>
      <c r="Q80" s="21" t="e">
        <f>Q78/Q81</f>
        <v>#DIV/0!</v>
      </c>
      <c r="R80" s="21" t="e">
        <f>R78/R81</f>
        <v>#DIV/0!</v>
      </c>
      <c r="S80" s="21" t="e">
        <f>S78/S81</f>
        <v>#DIV/0!</v>
      </c>
      <c r="T80" s="21" t="e">
        <f>T78/T81</f>
        <v>#DIV/0!</v>
      </c>
      <c r="U80" s="21" t="e">
        <f>U78/U81</f>
        <v>#DIV/0!</v>
      </c>
      <c r="V80" s="21" t="e">
        <f>V78/V81</f>
        <v>#DIV/0!</v>
      </c>
      <c r="W80" s="21" t="e">
        <f>W78/W81</f>
        <v>#DIV/0!</v>
      </c>
      <c r="X80" s="21" t="e">
        <f>X78/X81</f>
        <v>#DIV/0!</v>
      </c>
      <c r="Y80" s="21" t="e">
        <f>Y78/Y81</f>
        <v>#DIV/0!</v>
      </c>
      <c r="Z80" s="21">
        <f>Z78/Z81</f>
        <v>6.5829585207396306</v>
      </c>
      <c r="AA80" s="21">
        <f>AA78/AA81</f>
        <v>6.4775386055217599</v>
      </c>
      <c r="AB80" s="21">
        <f>AB78/AB81</f>
        <v>-2.59169244365886</v>
      </c>
      <c r="AC80" s="21">
        <f>AC78/AC81</f>
        <v>2.5732551944592434</v>
      </c>
      <c r="AD80" s="21">
        <f>AD78/AD81</f>
        <v>3.5221958658082007</v>
      </c>
      <c r="AE80" s="21" t="e">
        <f>AE78/AE81</f>
        <v>#DIV/0!</v>
      </c>
      <c r="AF80" s="21" t="e">
        <f>AF78/AF81</f>
        <v>#DIV/0!</v>
      </c>
      <c r="AG80" s="21" t="e">
        <f>AG78/AG81</f>
        <v>#DIV/0!</v>
      </c>
      <c r="AH80" s="21" t="e">
        <f>AH78/AH81</f>
        <v>#DIV/0!</v>
      </c>
      <c r="AI80" s="21" t="e">
        <f>AI78/AI81</f>
        <v>#DIV/0!</v>
      </c>
      <c r="AJ80" s="21" t="e">
        <f>AJ78/AJ81</f>
        <v>#DIV/0!</v>
      </c>
      <c r="AK80" s="21" t="e">
        <f>AK78/AK81</f>
        <v>#DIV/0!</v>
      </c>
      <c r="AL80" s="21" t="e">
        <f>AL78/AL81</f>
        <v>#DIV/0!</v>
      </c>
      <c r="AM80" s="21" t="e">
        <f>AM78/AM81</f>
        <v>#DIV/0!</v>
      </c>
      <c r="AN80" s="21" t="e">
        <f>AN78/AN81</f>
        <v>#DIV/0!</v>
      </c>
    </row>
    <row r="81" spans="2:40" s="21" customFormat="1" x14ac:dyDescent="0.35">
      <c r="B81" s="21" t="s">
        <v>2248</v>
      </c>
      <c r="Z81" s="21">
        <v>800.4</v>
      </c>
      <c r="AA81" s="21">
        <v>854.8</v>
      </c>
      <c r="AB81" s="21">
        <v>1357.8</v>
      </c>
      <c r="AC81" s="21">
        <v>1501.6</v>
      </c>
      <c r="AD81" s="21">
        <v>1475.5</v>
      </c>
    </row>
    <row r="82" spans="2:40" s="3" customFormat="1" x14ac:dyDescent="0.35"/>
    <row r="83" spans="2:40" s="3" customFormat="1" x14ac:dyDescent="0.35"/>
    <row r="84" spans="2:40" s="8" customFormat="1" x14ac:dyDescent="0.35"/>
    <row r="85" spans="2:40" s="9" customFormat="1" x14ac:dyDescent="0.35">
      <c r="B85" s="9" t="s">
        <v>2249</v>
      </c>
    </row>
    <row r="86" spans="2:40" s="3" customFormat="1" x14ac:dyDescent="0.35">
      <c r="B86" s="3" t="s">
        <v>4</v>
      </c>
      <c r="AA86" s="3">
        <v>4937</v>
      </c>
      <c r="AB86" s="3">
        <v>8802</v>
      </c>
      <c r="AC86" s="3">
        <v>7832</v>
      </c>
      <c r="AD86" s="3">
        <v>6220</v>
      </c>
    </row>
    <row r="87" spans="2:40" s="3" customFormat="1" x14ac:dyDescent="0.35">
      <c r="B87" s="3" t="s">
        <v>2254</v>
      </c>
      <c r="AA87" s="3">
        <v>8743</v>
      </c>
      <c r="AB87" s="3">
        <v>9254</v>
      </c>
      <c r="AC87" s="3">
        <v>9661</v>
      </c>
      <c r="AD87" s="3">
        <v>9108</v>
      </c>
    </row>
    <row r="88" spans="2:40" s="3" customFormat="1" x14ac:dyDescent="0.35">
      <c r="B88" s="3" t="s">
        <v>2255</v>
      </c>
      <c r="AA88" s="3">
        <v>4462</v>
      </c>
      <c r="AB88" s="3">
        <v>9931</v>
      </c>
      <c r="AC88" s="3">
        <v>11361</v>
      </c>
      <c r="AD88" s="3">
        <v>11534</v>
      </c>
    </row>
    <row r="89" spans="2:40" s="3" customFormat="1" x14ac:dyDescent="0.35">
      <c r="B89" s="3" t="s">
        <v>1090</v>
      </c>
      <c r="AA89" s="3">
        <v>9047</v>
      </c>
      <c r="AB89" s="3">
        <v>9411</v>
      </c>
      <c r="AC89" s="3">
        <v>9178</v>
      </c>
      <c r="AD89" s="3">
        <v>10617</v>
      </c>
    </row>
    <row r="90" spans="2:40" s="3" customFormat="1" x14ac:dyDescent="0.35">
      <c r="B90" s="3" t="s">
        <v>2291</v>
      </c>
      <c r="AA90" s="3">
        <v>31823</v>
      </c>
      <c r="AB90" s="3">
        <v>64</v>
      </c>
      <c r="AC90" s="3">
        <v>0</v>
      </c>
      <c r="AD90" s="3">
        <v>0</v>
      </c>
    </row>
    <row r="91" spans="2:40" s="12" customFormat="1" x14ac:dyDescent="0.35">
      <c r="B91" s="12" t="s">
        <v>2256</v>
      </c>
      <c r="AA91" s="12">
        <v>2565</v>
      </c>
      <c r="AB91" s="12">
        <v>5914</v>
      </c>
      <c r="AC91" s="12">
        <v>4018</v>
      </c>
      <c r="AD91" s="12">
        <v>4964</v>
      </c>
    </row>
    <row r="92" spans="2:40" s="3" customFormat="1" x14ac:dyDescent="0.35">
      <c r="B92" s="3" t="s">
        <v>1132</v>
      </c>
      <c r="M92" s="3">
        <f>SUM(M86:M91)</f>
        <v>0</v>
      </c>
      <c r="N92" s="3">
        <f t="shared" ref="N92:AN92" si="126">SUM(N86:N91)</f>
        <v>0</v>
      </c>
      <c r="O92" s="3">
        <f t="shared" si="126"/>
        <v>0</v>
      </c>
      <c r="P92" s="3">
        <f t="shared" si="126"/>
        <v>0</v>
      </c>
      <c r="Q92" s="3">
        <f t="shared" si="126"/>
        <v>0</v>
      </c>
      <c r="R92" s="3">
        <f t="shared" si="126"/>
        <v>0</v>
      </c>
      <c r="S92" s="3">
        <f t="shared" si="126"/>
        <v>0</v>
      </c>
      <c r="T92" s="3">
        <f t="shared" si="126"/>
        <v>0</v>
      </c>
      <c r="U92" s="3">
        <f t="shared" si="126"/>
        <v>0</v>
      </c>
      <c r="V92" s="3">
        <f t="shared" si="126"/>
        <v>0</v>
      </c>
      <c r="W92" s="3">
        <f t="shared" si="126"/>
        <v>0</v>
      </c>
      <c r="X92" s="3">
        <f t="shared" si="126"/>
        <v>0</v>
      </c>
      <c r="Y92" s="3">
        <f t="shared" si="126"/>
        <v>0</v>
      </c>
      <c r="Z92" s="3">
        <f t="shared" si="126"/>
        <v>0</v>
      </c>
      <c r="AA92" s="3">
        <f t="shared" si="126"/>
        <v>61577</v>
      </c>
      <c r="AB92" s="3">
        <f t="shared" si="126"/>
        <v>43376</v>
      </c>
      <c r="AC92" s="3">
        <f t="shared" si="126"/>
        <v>42050</v>
      </c>
      <c r="AD92" s="3">
        <f t="shared" si="126"/>
        <v>42443</v>
      </c>
      <c r="AE92" s="3">
        <f t="shared" si="126"/>
        <v>0</v>
      </c>
      <c r="AF92" s="3">
        <f t="shared" si="126"/>
        <v>0</v>
      </c>
      <c r="AG92" s="3">
        <f t="shared" si="126"/>
        <v>0</v>
      </c>
      <c r="AH92" s="3">
        <f t="shared" si="126"/>
        <v>0</v>
      </c>
      <c r="AI92" s="3">
        <f t="shared" si="126"/>
        <v>0</v>
      </c>
      <c r="AJ92" s="3">
        <f t="shared" si="126"/>
        <v>0</v>
      </c>
      <c r="AK92" s="3">
        <f t="shared" si="126"/>
        <v>0</v>
      </c>
      <c r="AL92" s="3">
        <f t="shared" si="126"/>
        <v>0</v>
      </c>
      <c r="AM92" s="3">
        <f t="shared" si="126"/>
        <v>0</v>
      </c>
      <c r="AN92" s="3">
        <f t="shared" si="126"/>
        <v>0</v>
      </c>
    </row>
    <row r="93" spans="2:40" s="9" customFormat="1" x14ac:dyDescent="0.35">
      <c r="B93" s="9" t="s">
        <v>2250</v>
      </c>
    </row>
    <row r="94" spans="2:40" s="3" customFormat="1" x14ac:dyDescent="0.35">
      <c r="B94" s="3" t="s">
        <v>2257</v>
      </c>
      <c r="AA94" s="3">
        <v>3463</v>
      </c>
      <c r="AB94" s="3">
        <v>3144</v>
      </c>
      <c r="AC94" s="3">
        <v>2848</v>
      </c>
      <c r="AD94" s="3">
        <v>2603</v>
      </c>
    </row>
    <row r="95" spans="2:40" s="3" customFormat="1" x14ac:dyDescent="0.35">
      <c r="B95" s="3" t="s">
        <v>2258</v>
      </c>
      <c r="AA95" s="3">
        <v>10322</v>
      </c>
      <c r="AB95" s="3">
        <v>14962</v>
      </c>
      <c r="AC95" s="3">
        <v>14972</v>
      </c>
      <c r="AD95" s="3">
        <v>15170</v>
      </c>
    </row>
    <row r="96" spans="2:40" s="3" customFormat="1" x14ac:dyDescent="0.35">
      <c r="B96" s="3" t="s">
        <v>2259</v>
      </c>
      <c r="AA96" s="3">
        <v>1252</v>
      </c>
      <c r="AB96" s="3">
        <v>1880</v>
      </c>
      <c r="AC96" s="3">
        <v>1958</v>
      </c>
      <c r="AD96" s="3">
        <v>1829</v>
      </c>
    </row>
    <row r="97" spans="2:40" s="3" customFormat="1" x14ac:dyDescent="0.35">
      <c r="B97" s="3" t="s">
        <v>1175</v>
      </c>
      <c r="AA97" s="3">
        <v>36609</v>
      </c>
      <c r="AB97" s="3">
        <v>54285</v>
      </c>
      <c r="AC97" s="3">
        <v>54436</v>
      </c>
      <c r="AD97" s="3">
        <v>53840</v>
      </c>
    </row>
    <row r="98" spans="2:40" s="3" customFormat="1" x14ac:dyDescent="0.35">
      <c r="B98" s="3" t="s">
        <v>2260</v>
      </c>
      <c r="AA98" s="3">
        <v>24473</v>
      </c>
      <c r="AB98" s="3">
        <v>40539</v>
      </c>
      <c r="AC98" s="3">
        <v>38516</v>
      </c>
      <c r="AD98" s="3">
        <v>36823</v>
      </c>
    </row>
    <row r="99" spans="2:40" s="12" customFormat="1" x14ac:dyDescent="0.35">
      <c r="B99" s="12" t="s">
        <v>2261</v>
      </c>
      <c r="AA99" s="12">
        <v>1919</v>
      </c>
      <c r="AB99" s="12">
        <v>3967</v>
      </c>
      <c r="AC99" s="12">
        <v>6624</v>
      </c>
      <c r="AD99" s="12">
        <v>6156</v>
      </c>
    </row>
    <row r="100" spans="2:40" s="14" customFormat="1" x14ac:dyDescent="0.35">
      <c r="B100" s="14" t="s">
        <v>2262</v>
      </c>
      <c r="M100" s="14">
        <f>SUM(M94:M99)</f>
        <v>0</v>
      </c>
      <c r="N100" s="14">
        <f t="shared" ref="N100:AN100" si="127">SUM(N94:N99)</f>
        <v>0</v>
      </c>
      <c r="O100" s="14">
        <f t="shared" si="127"/>
        <v>0</v>
      </c>
      <c r="P100" s="14">
        <f t="shared" si="127"/>
        <v>0</v>
      </c>
      <c r="Q100" s="14">
        <f t="shared" si="127"/>
        <v>0</v>
      </c>
      <c r="R100" s="14">
        <f t="shared" si="127"/>
        <v>0</v>
      </c>
      <c r="S100" s="14">
        <f t="shared" si="127"/>
        <v>0</v>
      </c>
      <c r="T100" s="14">
        <f t="shared" si="127"/>
        <v>0</v>
      </c>
      <c r="U100" s="14">
        <f t="shared" si="127"/>
        <v>0</v>
      </c>
      <c r="V100" s="14">
        <f t="shared" si="127"/>
        <v>0</v>
      </c>
      <c r="W100" s="14">
        <f t="shared" si="127"/>
        <v>0</v>
      </c>
      <c r="X100" s="14">
        <f t="shared" si="127"/>
        <v>0</v>
      </c>
      <c r="Y100" s="14">
        <f t="shared" si="127"/>
        <v>0</v>
      </c>
      <c r="Z100" s="14">
        <f t="shared" si="127"/>
        <v>0</v>
      </c>
      <c r="AA100" s="14">
        <f t="shared" si="127"/>
        <v>78038</v>
      </c>
      <c r="AB100" s="14">
        <f t="shared" si="127"/>
        <v>118777</v>
      </c>
      <c r="AC100" s="14">
        <f t="shared" si="127"/>
        <v>119354</v>
      </c>
      <c r="AD100" s="14">
        <f t="shared" si="127"/>
        <v>116421</v>
      </c>
      <c r="AE100" s="14">
        <f t="shared" si="127"/>
        <v>0</v>
      </c>
      <c r="AF100" s="14">
        <f t="shared" si="127"/>
        <v>0</v>
      </c>
      <c r="AG100" s="14">
        <f t="shared" si="127"/>
        <v>0</v>
      </c>
      <c r="AH100" s="14">
        <f t="shared" si="127"/>
        <v>0</v>
      </c>
      <c r="AI100" s="14">
        <f t="shared" si="127"/>
        <v>0</v>
      </c>
      <c r="AJ100" s="14">
        <f t="shared" si="127"/>
        <v>0</v>
      </c>
      <c r="AK100" s="14">
        <f t="shared" si="127"/>
        <v>0</v>
      </c>
      <c r="AL100" s="14">
        <f t="shared" si="127"/>
        <v>0</v>
      </c>
      <c r="AM100" s="14">
        <f t="shared" si="127"/>
        <v>0</v>
      </c>
      <c r="AN100" s="14">
        <f t="shared" si="127"/>
        <v>0</v>
      </c>
    </row>
    <row r="101" spans="2:40" s="24" customFormat="1" x14ac:dyDescent="0.35">
      <c r="B101" s="24" t="s">
        <v>1299</v>
      </c>
      <c r="M101" s="24">
        <f>M100+M92</f>
        <v>0</v>
      </c>
      <c r="N101" s="24">
        <f t="shared" ref="N101:AN101" si="128">N100+N92</f>
        <v>0</v>
      </c>
      <c r="O101" s="24">
        <f t="shared" si="128"/>
        <v>0</v>
      </c>
      <c r="P101" s="24">
        <f t="shared" si="128"/>
        <v>0</v>
      </c>
      <c r="Q101" s="24">
        <f t="shared" si="128"/>
        <v>0</v>
      </c>
      <c r="R101" s="24">
        <f t="shared" si="128"/>
        <v>0</v>
      </c>
      <c r="S101" s="24">
        <f t="shared" si="128"/>
        <v>0</v>
      </c>
      <c r="T101" s="24">
        <f t="shared" si="128"/>
        <v>0</v>
      </c>
      <c r="U101" s="24">
        <f t="shared" si="128"/>
        <v>0</v>
      </c>
      <c r="V101" s="24">
        <f t="shared" si="128"/>
        <v>0</v>
      </c>
      <c r="W101" s="24">
        <f t="shared" si="128"/>
        <v>0</v>
      </c>
      <c r="X101" s="24">
        <f t="shared" si="128"/>
        <v>0</v>
      </c>
      <c r="Y101" s="24">
        <f t="shared" si="128"/>
        <v>0</v>
      </c>
      <c r="Z101" s="24">
        <f t="shared" si="128"/>
        <v>0</v>
      </c>
      <c r="AA101" s="24">
        <f t="shared" si="128"/>
        <v>139615</v>
      </c>
      <c r="AB101" s="24">
        <f t="shared" si="128"/>
        <v>162153</v>
      </c>
      <c r="AC101" s="24">
        <f t="shared" si="128"/>
        <v>161404</v>
      </c>
      <c r="AD101" s="24">
        <f t="shared" si="128"/>
        <v>158864</v>
      </c>
      <c r="AE101" s="24">
        <f t="shared" si="128"/>
        <v>0</v>
      </c>
      <c r="AF101" s="24">
        <f t="shared" si="128"/>
        <v>0</v>
      </c>
      <c r="AG101" s="24">
        <f t="shared" si="128"/>
        <v>0</v>
      </c>
      <c r="AH101" s="24">
        <f t="shared" si="128"/>
        <v>0</v>
      </c>
      <c r="AI101" s="24">
        <f t="shared" si="128"/>
        <v>0</v>
      </c>
      <c r="AJ101" s="24">
        <f t="shared" si="128"/>
        <v>0</v>
      </c>
      <c r="AK101" s="24">
        <f t="shared" si="128"/>
        <v>0</v>
      </c>
      <c r="AL101" s="24">
        <f t="shared" si="128"/>
        <v>0</v>
      </c>
      <c r="AM101" s="24">
        <f t="shared" si="128"/>
        <v>0</v>
      </c>
      <c r="AN101" s="24">
        <f t="shared" si="128"/>
        <v>0</v>
      </c>
    </row>
    <row r="102" spans="2:40" s="9" customFormat="1" x14ac:dyDescent="0.35">
      <c r="B102" s="9" t="s">
        <v>2251</v>
      </c>
    </row>
    <row r="103" spans="2:40" s="3" customFormat="1" x14ac:dyDescent="0.35">
      <c r="B103" s="3" t="s">
        <v>2263</v>
      </c>
      <c r="AA103" s="3">
        <v>2293</v>
      </c>
      <c r="AB103" s="3">
        <v>247</v>
      </c>
      <c r="AC103" s="3">
        <v>134</v>
      </c>
      <c r="AD103" s="3">
        <v>625</v>
      </c>
    </row>
    <row r="104" spans="2:40" s="3" customFormat="1" x14ac:dyDescent="0.35">
      <c r="B104" s="3" t="s">
        <v>2264</v>
      </c>
      <c r="AA104" s="3">
        <v>7816</v>
      </c>
      <c r="AB104" s="3">
        <v>8639</v>
      </c>
      <c r="AC104" s="3">
        <v>8751</v>
      </c>
      <c r="AD104" s="3">
        <v>9896</v>
      </c>
    </row>
    <row r="105" spans="2:40" s="3" customFormat="1" x14ac:dyDescent="0.35">
      <c r="B105" s="3" t="s">
        <v>2265</v>
      </c>
      <c r="AA105" s="3">
        <v>1353</v>
      </c>
      <c r="AB105" s="3">
        <v>3006</v>
      </c>
      <c r="AC105" s="3">
        <v>2658</v>
      </c>
      <c r="AD105" s="3">
        <v>2401</v>
      </c>
    </row>
    <row r="106" spans="2:40" s="3" customFormat="1" x14ac:dyDescent="0.35">
      <c r="B106" s="3" t="s">
        <v>2266</v>
      </c>
      <c r="AA106" s="3">
        <v>8417</v>
      </c>
      <c r="AB106" s="3">
        <v>10401</v>
      </c>
      <c r="AC106" s="3">
        <v>10162</v>
      </c>
      <c r="AD106" s="3">
        <v>10999</v>
      </c>
    </row>
    <row r="107" spans="2:40" s="3" customFormat="1" x14ac:dyDescent="0.35">
      <c r="B107" s="3" t="s">
        <v>2267</v>
      </c>
      <c r="AA107" s="3">
        <v>9014</v>
      </c>
      <c r="AB107" s="3">
        <v>12889</v>
      </c>
      <c r="AC107" s="3">
        <v>13720</v>
      </c>
      <c r="AD107" s="3">
        <v>14598</v>
      </c>
    </row>
    <row r="108" spans="2:40" s="3" customFormat="1" x14ac:dyDescent="0.35">
      <c r="B108" s="3" t="s">
        <v>2290</v>
      </c>
      <c r="AA108" s="3">
        <v>14443</v>
      </c>
      <c r="AB108" s="3">
        <v>116</v>
      </c>
      <c r="AC108" s="3">
        <v>0</v>
      </c>
      <c r="AD108" s="3">
        <v>0</v>
      </c>
    </row>
    <row r="109" spans="2:40" s="12" customFormat="1" x14ac:dyDescent="0.35">
      <c r="B109" s="12" t="s">
        <v>2268</v>
      </c>
      <c r="AA109" s="12">
        <v>3258</v>
      </c>
      <c r="AB109" s="12">
        <v>550</v>
      </c>
      <c r="AC109" s="12">
        <v>24</v>
      </c>
      <c r="AD109" s="12">
        <v>595</v>
      </c>
    </row>
    <row r="110" spans="2:40" s="3" customFormat="1" x14ac:dyDescent="0.35">
      <c r="B110" s="3" t="s">
        <v>1387</v>
      </c>
      <c r="M110" s="3">
        <f>SUM(M103:M109)</f>
        <v>0</v>
      </c>
      <c r="N110" s="3">
        <f t="shared" ref="N110:AN110" si="129">SUM(N103:N109)</f>
        <v>0</v>
      </c>
      <c r="O110" s="3">
        <f t="shared" si="129"/>
        <v>0</v>
      </c>
      <c r="P110" s="3">
        <f t="shared" si="129"/>
        <v>0</v>
      </c>
      <c r="Q110" s="3">
        <f t="shared" si="129"/>
        <v>0</v>
      </c>
      <c r="R110" s="3">
        <f t="shared" si="129"/>
        <v>0</v>
      </c>
      <c r="S110" s="3">
        <f t="shared" si="129"/>
        <v>0</v>
      </c>
      <c r="T110" s="3">
        <f t="shared" si="129"/>
        <v>0</v>
      </c>
      <c r="U110" s="3">
        <f t="shared" si="129"/>
        <v>0</v>
      </c>
      <c r="V110" s="3">
        <f t="shared" si="129"/>
        <v>0</v>
      </c>
      <c r="W110" s="3">
        <f t="shared" si="129"/>
        <v>0</v>
      </c>
      <c r="X110" s="3">
        <f t="shared" si="129"/>
        <v>0</v>
      </c>
      <c r="Y110" s="3">
        <f t="shared" si="129"/>
        <v>0</v>
      </c>
      <c r="Z110" s="3">
        <f t="shared" si="129"/>
        <v>0</v>
      </c>
      <c r="AA110" s="3">
        <f t="shared" si="129"/>
        <v>46594</v>
      </c>
      <c r="AB110" s="3">
        <f t="shared" si="129"/>
        <v>35848</v>
      </c>
      <c r="AC110" s="3">
        <f t="shared" si="129"/>
        <v>35449</v>
      </c>
      <c r="AD110" s="3">
        <f t="shared" si="129"/>
        <v>39114</v>
      </c>
      <c r="AE110" s="3">
        <f t="shared" si="129"/>
        <v>0</v>
      </c>
      <c r="AF110" s="3">
        <f t="shared" si="129"/>
        <v>0</v>
      </c>
      <c r="AG110" s="3">
        <f t="shared" si="129"/>
        <v>0</v>
      </c>
      <c r="AH110" s="3">
        <f t="shared" si="129"/>
        <v>0</v>
      </c>
      <c r="AI110" s="3">
        <f t="shared" si="129"/>
        <v>0</v>
      </c>
      <c r="AJ110" s="3">
        <f t="shared" si="129"/>
        <v>0</v>
      </c>
      <c r="AK110" s="3">
        <f t="shared" si="129"/>
        <v>0</v>
      </c>
      <c r="AL110" s="3">
        <f t="shared" si="129"/>
        <v>0</v>
      </c>
      <c r="AM110" s="3">
        <f t="shared" si="129"/>
        <v>0</v>
      </c>
      <c r="AN110" s="3">
        <f t="shared" si="129"/>
        <v>0</v>
      </c>
    </row>
    <row r="111" spans="2:40" s="9" customFormat="1" x14ac:dyDescent="0.35">
      <c r="B111" s="9" t="s">
        <v>2252</v>
      </c>
    </row>
    <row r="112" spans="2:40" s="3" customFormat="1" x14ac:dyDescent="0.35">
      <c r="B112" s="3" t="s">
        <v>2269</v>
      </c>
      <c r="AA112" s="3">
        <v>37701</v>
      </c>
      <c r="AB112" s="3">
        <v>31026</v>
      </c>
      <c r="AC112" s="3">
        <v>31327</v>
      </c>
      <c r="AD112" s="3">
        <v>30694</v>
      </c>
    </row>
    <row r="113" spans="2:40" s="3" customFormat="1" x14ac:dyDescent="0.35">
      <c r="B113" s="3" t="s">
        <v>2270</v>
      </c>
      <c r="AA113" s="3">
        <v>1093</v>
      </c>
      <c r="AB113" s="3">
        <v>1516</v>
      </c>
      <c r="AC113" s="3">
        <v>1657</v>
      </c>
      <c r="AD113" s="3">
        <v>1586</v>
      </c>
    </row>
    <row r="114" spans="2:40" s="3" customFormat="1" x14ac:dyDescent="0.35">
      <c r="B114" s="3" t="s">
        <v>2271</v>
      </c>
      <c r="AA114" s="3">
        <v>2487</v>
      </c>
      <c r="AB114" s="3">
        <v>10342</v>
      </c>
      <c r="AC114" s="3">
        <v>7855</v>
      </c>
      <c r="AD114" s="3">
        <v>4807</v>
      </c>
    </row>
    <row r="115" spans="2:40" s="12" customFormat="1" x14ac:dyDescent="0.35">
      <c r="B115" s="12" t="s">
        <v>2272</v>
      </c>
      <c r="AA115" s="12">
        <v>7414</v>
      </c>
      <c r="AB115" s="12">
        <v>9537</v>
      </c>
      <c r="AC115" s="12">
        <v>10417</v>
      </c>
      <c r="AD115" s="12">
        <v>8449</v>
      </c>
    </row>
    <row r="116" spans="2:40" s="14" customFormat="1" x14ac:dyDescent="0.35">
      <c r="B116" s="14" t="s">
        <v>2273</v>
      </c>
      <c r="M116" s="14">
        <f>SUM(M112:M115)</f>
        <v>0</v>
      </c>
      <c r="N116" s="14">
        <f t="shared" ref="N116:AN116" si="130">SUM(N112:N115)</f>
        <v>0</v>
      </c>
      <c r="O116" s="14">
        <f t="shared" si="130"/>
        <v>0</v>
      </c>
      <c r="P116" s="14">
        <f t="shared" si="130"/>
        <v>0</v>
      </c>
      <c r="Q116" s="14">
        <f t="shared" si="130"/>
        <v>0</v>
      </c>
      <c r="R116" s="14">
        <f t="shared" si="130"/>
        <v>0</v>
      </c>
      <c r="S116" s="14">
        <f t="shared" si="130"/>
        <v>0</v>
      </c>
      <c r="T116" s="14">
        <f t="shared" si="130"/>
        <v>0</v>
      </c>
      <c r="U116" s="14">
        <f t="shared" si="130"/>
        <v>0</v>
      </c>
      <c r="V116" s="14">
        <f t="shared" si="130"/>
        <v>0</v>
      </c>
      <c r="W116" s="14">
        <f t="shared" si="130"/>
        <v>0</v>
      </c>
      <c r="X116" s="14">
        <f t="shared" si="130"/>
        <v>0</v>
      </c>
      <c r="Y116" s="14">
        <f t="shared" si="130"/>
        <v>0</v>
      </c>
      <c r="Z116" s="14">
        <f t="shared" si="130"/>
        <v>0</v>
      </c>
      <c r="AA116" s="14">
        <f t="shared" si="130"/>
        <v>48695</v>
      </c>
      <c r="AB116" s="14">
        <f t="shared" si="130"/>
        <v>52421</v>
      </c>
      <c r="AC116" s="14">
        <f t="shared" si="130"/>
        <v>51256</v>
      </c>
      <c r="AD116" s="14">
        <f t="shared" si="130"/>
        <v>45536</v>
      </c>
      <c r="AE116" s="14">
        <f t="shared" si="130"/>
        <v>0</v>
      </c>
      <c r="AF116" s="14">
        <f t="shared" si="130"/>
        <v>0</v>
      </c>
      <c r="AG116" s="14">
        <f t="shared" si="130"/>
        <v>0</v>
      </c>
      <c r="AH116" s="14">
        <f t="shared" si="130"/>
        <v>0</v>
      </c>
      <c r="AI116" s="14">
        <f t="shared" si="130"/>
        <v>0</v>
      </c>
      <c r="AJ116" s="14">
        <f t="shared" si="130"/>
        <v>0</v>
      </c>
      <c r="AK116" s="14">
        <f t="shared" si="130"/>
        <v>0</v>
      </c>
      <c r="AL116" s="14">
        <f t="shared" si="130"/>
        <v>0</v>
      </c>
      <c r="AM116" s="14">
        <f t="shared" si="130"/>
        <v>0</v>
      </c>
      <c r="AN116" s="14">
        <f t="shared" si="130"/>
        <v>0</v>
      </c>
    </row>
    <row r="117" spans="2:40" s="24" customFormat="1" x14ac:dyDescent="0.35">
      <c r="B117" s="24" t="s">
        <v>1464</v>
      </c>
      <c r="M117" s="24">
        <f>M116+M110</f>
        <v>0</v>
      </c>
      <c r="N117" s="24">
        <f t="shared" ref="N117:AN117" si="131">N116+N110</f>
        <v>0</v>
      </c>
      <c r="O117" s="24">
        <f t="shared" si="131"/>
        <v>0</v>
      </c>
      <c r="P117" s="24">
        <f t="shared" si="131"/>
        <v>0</v>
      </c>
      <c r="Q117" s="24">
        <f t="shared" si="131"/>
        <v>0</v>
      </c>
      <c r="R117" s="24">
        <f t="shared" si="131"/>
        <v>0</v>
      </c>
      <c r="S117" s="24">
        <f t="shared" si="131"/>
        <v>0</v>
      </c>
      <c r="T117" s="24">
        <f t="shared" si="131"/>
        <v>0</v>
      </c>
      <c r="U117" s="24">
        <f t="shared" si="131"/>
        <v>0</v>
      </c>
      <c r="V117" s="24">
        <f t="shared" si="131"/>
        <v>0</v>
      </c>
      <c r="W117" s="24">
        <f t="shared" si="131"/>
        <v>0</v>
      </c>
      <c r="X117" s="24">
        <f t="shared" si="131"/>
        <v>0</v>
      </c>
      <c r="Y117" s="24">
        <f t="shared" si="131"/>
        <v>0</v>
      </c>
      <c r="Z117" s="24">
        <f t="shared" si="131"/>
        <v>0</v>
      </c>
      <c r="AA117" s="24">
        <f t="shared" si="131"/>
        <v>95289</v>
      </c>
      <c r="AB117" s="24">
        <f t="shared" si="131"/>
        <v>88269</v>
      </c>
      <c r="AC117" s="24">
        <f t="shared" si="131"/>
        <v>86705</v>
      </c>
      <c r="AD117" s="24">
        <f t="shared" si="131"/>
        <v>84650</v>
      </c>
      <c r="AE117" s="24">
        <f t="shared" si="131"/>
        <v>0</v>
      </c>
      <c r="AF117" s="24">
        <f t="shared" si="131"/>
        <v>0</v>
      </c>
      <c r="AG117" s="24">
        <f t="shared" si="131"/>
        <v>0</v>
      </c>
      <c r="AH117" s="24">
        <f t="shared" si="131"/>
        <v>0</v>
      </c>
      <c r="AI117" s="24">
        <f t="shared" si="131"/>
        <v>0</v>
      </c>
      <c r="AJ117" s="24">
        <f t="shared" si="131"/>
        <v>0</v>
      </c>
      <c r="AK117" s="24">
        <f t="shared" si="131"/>
        <v>0</v>
      </c>
      <c r="AL117" s="24">
        <f t="shared" si="131"/>
        <v>0</v>
      </c>
      <c r="AM117" s="24">
        <f t="shared" si="131"/>
        <v>0</v>
      </c>
      <c r="AN117" s="24">
        <f t="shared" si="131"/>
        <v>0</v>
      </c>
    </row>
    <row r="118" spans="2:40" s="3" customFormat="1" x14ac:dyDescent="0.35">
      <c r="B118" s="3" t="s">
        <v>2274</v>
      </c>
      <c r="AA118" s="3">
        <v>95</v>
      </c>
      <c r="AB118" s="3">
        <v>32</v>
      </c>
      <c r="AC118" s="3">
        <v>35</v>
      </c>
      <c r="AD118" s="3">
        <v>36</v>
      </c>
    </row>
    <row r="119" spans="2:40" s="9" customFormat="1" x14ac:dyDescent="0.35">
      <c r="B119" s="9" t="s">
        <v>2253</v>
      </c>
    </row>
    <row r="120" spans="2:40" s="3" customFormat="1" x14ac:dyDescent="0.35">
      <c r="B120" s="3" t="s">
        <v>1486</v>
      </c>
      <c r="AA120" s="3">
        <v>0</v>
      </c>
      <c r="AB120" s="3">
        <v>0</v>
      </c>
      <c r="AC120" s="3">
        <v>0</v>
      </c>
      <c r="AD120" s="3">
        <v>0</v>
      </c>
    </row>
    <row r="121" spans="2:40" s="3" customFormat="1" x14ac:dyDescent="0.35">
      <c r="B121" s="3" t="s">
        <v>1487</v>
      </c>
      <c r="AA121" s="3">
        <v>23019</v>
      </c>
      <c r="AB121" s="3">
        <v>36930</v>
      </c>
      <c r="AC121" s="3">
        <v>37483</v>
      </c>
      <c r="AD121" s="3">
        <v>37939</v>
      </c>
    </row>
    <row r="122" spans="2:40" s="3" customFormat="1" x14ac:dyDescent="0.35">
      <c r="B122" s="3" t="s">
        <v>2275</v>
      </c>
      <c r="AA122" s="3">
        <v>-32626</v>
      </c>
      <c r="AB122" s="3">
        <v>-10407</v>
      </c>
      <c r="AC122" s="3">
        <v>-12727</v>
      </c>
      <c r="AD122" s="3">
        <v>-15530</v>
      </c>
    </row>
    <row r="123" spans="2:40" s="3" customFormat="1" x14ac:dyDescent="0.35">
      <c r="B123" s="3" t="s">
        <v>2276</v>
      </c>
      <c r="AA123" s="3">
        <v>61594</v>
      </c>
      <c r="AB123" s="3">
        <v>49423</v>
      </c>
      <c r="AC123" s="3">
        <v>50265</v>
      </c>
      <c r="AD123" s="3">
        <v>52269</v>
      </c>
    </row>
    <row r="124" spans="2:40" s="3" customFormat="1" x14ac:dyDescent="0.35">
      <c r="B124" s="3" t="s">
        <v>2277</v>
      </c>
      <c r="AA124" s="3">
        <v>-64</v>
      </c>
      <c r="AB124" s="3">
        <v>-49</v>
      </c>
      <c r="AC124" s="3">
        <v>-38</v>
      </c>
      <c r="AD124" s="3">
        <v>-28</v>
      </c>
    </row>
    <row r="125" spans="2:40" s="22" customFormat="1" x14ac:dyDescent="0.35">
      <c r="B125" s="22" t="s">
        <v>2278</v>
      </c>
      <c r="AA125" s="22">
        <v>-10149</v>
      </c>
      <c r="AB125" s="22">
        <v>-3734</v>
      </c>
      <c r="AC125" s="22">
        <v>-1915</v>
      </c>
      <c r="AD125" s="22">
        <v>-2018</v>
      </c>
    </row>
    <row r="126" spans="2:40" s="12" customFormat="1" x14ac:dyDescent="0.35">
      <c r="B126" s="12" t="s">
        <v>2289</v>
      </c>
      <c r="AA126" s="12">
        <v>2457</v>
      </c>
      <c r="AB126" s="12">
        <v>1689</v>
      </c>
      <c r="AC126" s="12">
        <v>1596</v>
      </c>
      <c r="AD126" s="12">
        <v>1546</v>
      </c>
    </row>
    <row r="127" spans="2:40" s="23" customFormat="1" x14ac:dyDescent="0.35">
      <c r="B127" s="23" t="s">
        <v>2279</v>
      </c>
      <c r="M127" s="23">
        <f>SUM(M120:M126)</f>
        <v>0</v>
      </c>
      <c r="N127" s="23">
        <f t="shared" ref="N127:AN127" si="132">SUM(N120:N126)</f>
        <v>0</v>
      </c>
      <c r="O127" s="23">
        <f t="shared" si="132"/>
        <v>0</v>
      </c>
      <c r="P127" s="23">
        <f t="shared" si="132"/>
        <v>0</v>
      </c>
      <c r="Q127" s="23">
        <f t="shared" si="132"/>
        <v>0</v>
      </c>
      <c r="R127" s="23">
        <f t="shared" si="132"/>
        <v>0</v>
      </c>
      <c r="S127" s="23">
        <f t="shared" si="132"/>
        <v>0</v>
      </c>
      <c r="T127" s="23">
        <f t="shared" si="132"/>
        <v>0</v>
      </c>
      <c r="U127" s="23">
        <f t="shared" si="132"/>
        <v>0</v>
      </c>
      <c r="V127" s="23">
        <f t="shared" si="132"/>
        <v>0</v>
      </c>
      <c r="W127" s="23">
        <f t="shared" si="132"/>
        <v>0</v>
      </c>
      <c r="X127" s="23">
        <f t="shared" si="132"/>
        <v>0</v>
      </c>
      <c r="Y127" s="23">
        <f t="shared" si="132"/>
        <v>0</v>
      </c>
      <c r="Z127" s="23">
        <f t="shared" si="132"/>
        <v>0</v>
      </c>
      <c r="AA127" s="23">
        <f t="shared" si="132"/>
        <v>44231</v>
      </c>
      <c r="AB127" s="23">
        <f t="shared" si="132"/>
        <v>73852</v>
      </c>
      <c r="AC127" s="23">
        <f t="shared" si="132"/>
        <v>74664</v>
      </c>
      <c r="AD127" s="23">
        <f t="shared" si="132"/>
        <v>74178</v>
      </c>
      <c r="AE127" s="23">
        <f t="shared" si="132"/>
        <v>0</v>
      </c>
      <c r="AF127" s="23">
        <f t="shared" si="132"/>
        <v>0</v>
      </c>
      <c r="AG127" s="23">
        <f t="shared" si="132"/>
        <v>0</v>
      </c>
      <c r="AH127" s="23">
        <f t="shared" si="132"/>
        <v>0</v>
      </c>
      <c r="AI127" s="23">
        <f t="shared" si="132"/>
        <v>0</v>
      </c>
      <c r="AJ127" s="23">
        <f t="shared" si="132"/>
        <v>0</v>
      </c>
      <c r="AK127" s="23">
        <f t="shared" si="132"/>
        <v>0</v>
      </c>
      <c r="AL127" s="23">
        <f t="shared" si="132"/>
        <v>0</v>
      </c>
      <c r="AM127" s="23">
        <f t="shared" si="132"/>
        <v>0</v>
      </c>
      <c r="AN127" s="23">
        <f t="shared" si="132"/>
        <v>0</v>
      </c>
    </row>
    <row r="128" spans="2:40" s="24" customFormat="1" x14ac:dyDescent="0.35">
      <c r="B128" s="24" t="s">
        <v>2280</v>
      </c>
      <c r="M128" s="24">
        <f>M127+M117+M118</f>
        <v>0</v>
      </c>
      <c r="N128" s="24">
        <f t="shared" ref="N128:AN128" si="133">N127+N117+N118</f>
        <v>0</v>
      </c>
      <c r="O128" s="24">
        <f t="shared" si="133"/>
        <v>0</v>
      </c>
      <c r="P128" s="24">
        <f t="shared" si="133"/>
        <v>0</v>
      </c>
      <c r="Q128" s="24">
        <f t="shared" si="133"/>
        <v>0</v>
      </c>
      <c r="R128" s="24">
        <f t="shared" si="133"/>
        <v>0</v>
      </c>
      <c r="S128" s="24">
        <f t="shared" si="133"/>
        <v>0</v>
      </c>
      <c r="T128" s="24">
        <f t="shared" si="133"/>
        <v>0</v>
      </c>
      <c r="U128" s="24">
        <f t="shared" si="133"/>
        <v>0</v>
      </c>
      <c r="V128" s="24">
        <f t="shared" si="133"/>
        <v>0</v>
      </c>
      <c r="W128" s="24">
        <f t="shared" si="133"/>
        <v>0</v>
      </c>
      <c r="X128" s="24">
        <f t="shared" si="133"/>
        <v>0</v>
      </c>
      <c r="Y128" s="24">
        <f t="shared" si="133"/>
        <v>0</v>
      </c>
      <c r="Z128" s="24">
        <f t="shared" si="133"/>
        <v>0</v>
      </c>
      <c r="AA128" s="24">
        <f t="shared" si="133"/>
        <v>139615</v>
      </c>
      <c r="AB128" s="24">
        <f t="shared" si="133"/>
        <v>162153</v>
      </c>
      <c r="AC128" s="24">
        <f t="shared" si="133"/>
        <v>161404</v>
      </c>
      <c r="AD128" s="24">
        <f t="shared" si="133"/>
        <v>158864</v>
      </c>
      <c r="AE128" s="24">
        <f t="shared" si="133"/>
        <v>0</v>
      </c>
      <c r="AF128" s="24">
        <f t="shared" si="133"/>
        <v>0</v>
      </c>
      <c r="AG128" s="24">
        <f t="shared" si="133"/>
        <v>0</v>
      </c>
      <c r="AH128" s="24">
        <f t="shared" si="133"/>
        <v>0</v>
      </c>
      <c r="AI128" s="24">
        <f t="shared" si="133"/>
        <v>0</v>
      </c>
      <c r="AJ128" s="24">
        <f t="shared" si="133"/>
        <v>0</v>
      </c>
      <c r="AK128" s="24">
        <f t="shared" si="133"/>
        <v>0</v>
      </c>
      <c r="AL128" s="24">
        <f t="shared" si="133"/>
        <v>0</v>
      </c>
      <c r="AM128" s="24">
        <f t="shared" si="133"/>
        <v>0</v>
      </c>
      <c r="AN128" s="24">
        <f t="shared" si="133"/>
        <v>0</v>
      </c>
    </row>
    <row r="129" spans="2:40" s="8" customFormat="1" x14ac:dyDescent="0.35">
      <c r="B129" s="8" t="s">
        <v>2281</v>
      </c>
    </row>
    <row r="130" spans="2:40" s="3" customFormat="1" x14ac:dyDescent="0.35">
      <c r="B130" s="3" t="s">
        <v>2282</v>
      </c>
      <c r="Z130" s="3">
        <v>2670</v>
      </c>
      <c r="AA130" s="3">
        <v>5821</v>
      </c>
      <c r="AB130" s="3">
        <v>4334</v>
      </c>
      <c r="AC130" s="3">
        <v>7142</v>
      </c>
      <c r="AD130" s="3">
        <v>7168</v>
      </c>
    </row>
    <row r="131" spans="2:40" s="12" customFormat="1" x14ac:dyDescent="0.35">
      <c r="B131" s="12" t="s">
        <v>2283</v>
      </c>
      <c r="Z131" s="12">
        <v>-1467</v>
      </c>
      <c r="AA131" s="12">
        <v>-1868</v>
      </c>
      <c r="AB131" s="12">
        <v>-1795</v>
      </c>
      <c r="AC131" s="12">
        <v>-2134</v>
      </c>
      <c r="AD131" s="12">
        <v>-2288</v>
      </c>
    </row>
    <row r="132" spans="2:40" s="3" customFormat="1" x14ac:dyDescent="0.35">
      <c r="B132" s="3" t="s">
        <v>2284</v>
      </c>
      <c r="M132" s="3">
        <f>SUM(M130:M131)</f>
        <v>0</v>
      </c>
      <c r="N132" s="3">
        <f t="shared" ref="N132:AN132" si="134">SUM(N130:N131)</f>
        <v>0</v>
      </c>
      <c r="O132" s="3">
        <f t="shared" si="134"/>
        <v>0</v>
      </c>
      <c r="P132" s="3">
        <f t="shared" si="134"/>
        <v>0</v>
      </c>
      <c r="Q132" s="3">
        <f t="shared" si="134"/>
        <v>0</v>
      </c>
      <c r="R132" s="3">
        <f t="shared" si="134"/>
        <v>0</v>
      </c>
      <c r="S132" s="3">
        <f t="shared" si="134"/>
        <v>0</v>
      </c>
      <c r="T132" s="3">
        <f t="shared" si="134"/>
        <v>0</v>
      </c>
      <c r="U132" s="3">
        <f t="shared" si="134"/>
        <v>0</v>
      </c>
      <c r="V132" s="3">
        <f t="shared" si="134"/>
        <v>0</v>
      </c>
      <c r="W132" s="3">
        <f t="shared" si="134"/>
        <v>0</v>
      </c>
      <c r="X132" s="3">
        <f t="shared" si="134"/>
        <v>0</v>
      </c>
      <c r="Y132" s="3">
        <f t="shared" si="134"/>
        <v>0</v>
      </c>
      <c r="Z132" s="3">
        <f t="shared" si="134"/>
        <v>1203</v>
      </c>
      <c r="AA132" s="3">
        <f t="shared" si="134"/>
        <v>3953</v>
      </c>
      <c r="AB132" s="3">
        <f t="shared" si="134"/>
        <v>2539</v>
      </c>
      <c r="AC132" s="3">
        <f t="shared" si="134"/>
        <v>5008</v>
      </c>
      <c r="AD132" s="3">
        <f t="shared" si="134"/>
        <v>4880</v>
      </c>
      <c r="AE132" s="3">
        <f t="shared" si="134"/>
        <v>0</v>
      </c>
      <c r="AF132" s="3">
        <f t="shared" si="134"/>
        <v>0</v>
      </c>
      <c r="AG132" s="3">
        <f t="shared" si="134"/>
        <v>0</v>
      </c>
      <c r="AH132" s="3">
        <f t="shared" si="134"/>
        <v>0</v>
      </c>
      <c r="AI132" s="3">
        <f t="shared" si="134"/>
        <v>0</v>
      </c>
      <c r="AJ132" s="3">
        <f t="shared" si="134"/>
        <v>0</v>
      </c>
      <c r="AK132" s="3">
        <f t="shared" si="134"/>
        <v>0</v>
      </c>
      <c r="AL132" s="3">
        <f t="shared" si="134"/>
        <v>0</v>
      </c>
      <c r="AM132" s="3">
        <f t="shared" si="134"/>
        <v>0</v>
      </c>
      <c r="AN132" s="3">
        <f t="shared" si="134"/>
        <v>0</v>
      </c>
    </row>
    <row r="133" spans="2:40" s="3" customFormat="1" x14ac:dyDescent="0.35"/>
    <row r="134" spans="2:40" s="3" customFormat="1" x14ac:dyDescent="0.35">
      <c r="B134" s="3" t="s">
        <v>2285</v>
      </c>
      <c r="Z134" s="3">
        <v>36</v>
      </c>
      <c r="AA134" s="3">
        <v>27</v>
      </c>
      <c r="AB134" s="3">
        <v>15</v>
      </c>
      <c r="AC134" s="3">
        <v>0</v>
      </c>
      <c r="AD134" s="3">
        <v>0</v>
      </c>
    </row>
    <row r="135" spans="2:40" s="3" customFormat="1" x14ac:dyDescent="0.35">
      <c r="B135" s="3" t="s">
        <v>2286</v>
      </c>
      <c r="Z135" s="3">
        <v>169</v>
      </c>
      <c r="AA135" s="3">
        <v>268</v>
      </c>
      <c r="AB135" s="3">
        <v>330</v>
      </c>
      <c r="AC135" s="3">
        <v>442</v>
      </c>
      <c r="AD135" s="3">
        <v>420</v>
      </c>
    </row>
    <row r="136" spans="2:40" s="3" customFormat="1" x14ac:dyDescent="0.35">
      <c r="B136" s="3" t="s">
        <v>2287</v>
      </c>
      <c r="Z136" s="3">
        <v>-325</v>
      </c>
      <c r="AA136" s="3">
        <v>-151</v>
      </c>
      <c r="AB136" s="3">
        <v>-47</v>
      </c>
      <c r="AC136" s="3">
        <v>-2327</v>
      </c>
      <c r="AD136" s="3">
        <v>-2803</v>
      </c>
    </row>
    <row r="137" spans="2:40" s="3" customFormat="1" x14ac:dyDescent="0.35">
      <c r="B137" s="3" t="s">
        <v>2288</v>
      </c>
      <c r="Z137" s="3">
        <v>-2170</v>
      </c>
      <c r="AA137" s="3">
        <v>-2442</v>
      </c>
      <c r="AB137" s="3">
        <v>-2732</v>
      </c>
      <c r="AC137" s="3">
        <v>-2957</v>
      </c>
      <c r="AD137" s="3">
        <v>-3128</v>
      </c>
    </row>
    <row r="138" spans="2:40" s="3" customFormat="1" x14ac:dyDescent="0.35"/>
    <row r="139" spans="2:40" s="3" customFormat="1" x14ac:dyDescent="0.35"/>
    <row r="140" spans="2:40" s="3" customFormat="1" x14ac:dyDescent="0.35"/>
    <row r="141" spans="2:40" s="3" customFormat="1" x14ac:dyDescent="0.35"/>
    <row r="142" spans="2:40" s="3" customFormat="1" x14ac:dyDescent="0.35"/>
    <row r="143" spans="2:40" s="3" customFormat="1" x14ac:dyDescent="0.35"/>
    <row r="144" spans="2:40" s="3" customFormat="1" x14ac:dyDescent="0.35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>
      <selection activeCell="D35" sqref="D35"/>
    </sheetView>
  </sheetViews>
  <sheetFormatPr defaultRowHeight="14.5" x14ac:dyDescent="0.35"/>
  <cols>
    <col min="1" max="1" width="17.453125" customWidth="1"/>
  </cols>
  <sheetData>
    <row r="1" spans="1:18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</row>
    <row r="2" spans="1:18" x14ac:dyDescent="0.35">
      <c r="A2" s="1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</row>
    <row r="3" spans="1:18" x14ac:dyDescent="0.35">
      <c r="A3" s="1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</row>
    <row r="4" spans="1:18" x14ac:dyDescent="0.35">
      <c r="A4" s="1" t="s">
        <v>69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86</v>
      </c>
    </row>
    <row r="5" spans="1:18" x14ac:dyDescent="0.35">
      <c r="A5" s="1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</row>
    <row r="6" spans="1:18" x14ac:dyDescent="0.35">
      <c r="A6" s="1" t="s">
        <v>105</v>
      </c>
      <c r="B6" t="s">
        <v>88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117</v>
      </c>
      <c r="O6" t="s">
        <v>118</v>
      </c>
      <c r="P6" t="s">
        <v>119</v>
      </c>
      <c r="Q6" t="s">
        <v>120</v>
      </c>
      <c r="R6" t="s">
        <v>121</v>
      </c>
    </row>
    <row r="7" spans="1:18" x14ac:dyDescent="0.35">
      <c r="A7" s="1" t="s">
        <v>122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138</v>
      </c>
      <c r="R7" t="s">
        <v>139</v>
      </c>
    </row>
    <row r="8" spans="1:18" x14ac:dyDescent="0.35">
      <c r="A8" s="1" t="s">
        <v>140</v>
      </c>
      <c r="B8" t="s">
        <v>141</v>
      </c>
      <c r="C8" t="s">
        <v>142</v>
      </c>
      <c r="D8" t="s">
        <v>143</v>
      </c>
      <c r="E8" t="s">
        <v>144</v>
      </c>
      <c r="F8" t="s">
        <v>145</v>
      </c>
      <c r="G8" t="s">
        <v>146</v>
      </c>
      <c r="H8" t="s">
        <v>147</v>
      </c>
      <c r="I8" t="s">
        <v>148</v>
      </c>
      <c r="J8" t="s">
        <v>149</v>
      </c>
      <c r="K8" t="s">
        <v>150</v>
      </c>
      <c r="L8" t="s">
        <v>151</v>
      </c>
      <c r="M8" t="s">
        <v>152</v>
      </c>
      <c r="N8" t="s">
        <v>153</v>
      </c>
      <c r="O8" t="s">
        <v>154</v>
      </c>
      <c r="P8" t="s">
        <v>155</v>
      </c>
      <c r="Q8" t="s">
        <v>156</v>
      </c>
      <c r="R8" t="s">
        <v>157</v>
      </c>
    </row>
    <row r="9" spans="1:18" x14ac:dyDescent="0.35">
      <c r="A9" s="1" t="s">
        <v>158</v>
      </c>
      <c r="B9" t="s">
        <v>159</v>
      </c>
      <c r="C9" t="s">
        <v>160</v>
      </c>
      <c r="D9" t="s">
        <v>161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  <c r="J9" t="s">
        <v>159</v>
      </c>
      <c r="K9" t="s">
        <v>167</v>
      </c>
      <c r="L9" t="s">
        <v>160</v>
      </c>
      <c r="M9" t="s">
        <v>168</v>
      </c>
      <c r="N9" t="s">
        <v>169</v>
      </c>
      <c r="O9" t="s">
        <v>170</v>
      </c>
      <c r="P9" t="s">
        <v>171</v>
      </c>
      <c r="Q9" t="s">
        <v>172</v>
      </c>
      <c r="R9" t="s">
        <v>173</v>
      </c>
    </row>
    <row r="10" spans="1:18" x14ac:dyDescent="0.35">
      <c r="A10" s="1" t="s">
        <v>174</v>
      </c>
      <c r="B10" t="s">
        <v>175</v>
      </c>
      <c r="C10" t="s">
        <v>175</v>
      </c>
      <c r="D10" t="s">
        <v>176</v>
      </c>
      <c r="E10" t="s">
        <v>177</v>
      </c>
      <c r="F10" t="s">
        <v>176</v>
      </c>
      <c r="G10" t="s">
        <v>175</v>
      </c>
      <c r="H10" t="s">
        <v>175</v>
      </c>
      <c r="I10" t="s">
        <v>175</v>
      </c>
      <c r="J10" t="s">
        <v>175</v>
      </c>
      <c r="K10" t="s">
        <v>176</v>
      </c>
      <c r="L10" t="s">
        <v>178</v>
      </c>
      <c r="M10" t="s">
        <v>178</v>
      </c>
      <c r="N10" t="s">
        <v>178</v>
      </c>
      <c r="O10" t="s">
        <v>178</v>
      </c>
      <c r="P10" t="s">
        <v>179</v>
      </c>
      <c r="Q10" t="s">
        <v>180</v>
      </c>
      <c r="R10" t="s">
        <v>181</v>
      </c>
    </row>
    <row r="11" spans="1:18" x14ac:dyDescent="0.35">
      <c r="A11" s="1" t="s">
        <v>182</v>
      </c>
      <c r="B11" t="s">
        <v>183</v>
      </c>
      <c r="C11" t="s">
        <v>183</v>
      </c>
      <c r="D11" t="s">
        <v>184</v>
      </c>
      <c r="E11" t="s">
        <v>185</v>
      </c>
      <c r="F11" t="s">
        <v>186</v>
      </c>
      <c r="G11" t="s">
        <v>186</v>
      </c>
      <c r="H11" t="s">
        <v>187</v>
      </c>
      <c r="I11" t="s">
        <v>188</v>
      </c>
      <c r="J11" t="s">
        <v>184</v>
      </c>
      <c r="K11" t="s">
        <v>189</v>
      </c>
      <c r="L11" t="s">
        <v>187</v>
      </c>
      <c r="M11" t="s">
        <v>186</v>
      </c>
      <c r="N11" t="s">
        <v>188</v>
      </c>
      <c r="O11" t="s">
        <v>188</v>
      </c>
      <c r="P11" t="s">
        <v>190</v>
      </c>
      <c r="Q11" t="s">
        <v>191</v>
      </c>
      <c r="R11" t="s">
        <v>192</v>
      </c>
    </row>
    <row r="12" spans="1:18" x14ac:dyDescent="0.35">
      <c r="A12" s="1" t="s">
        <v>193</v>
      </c>
      <c r="B12" t="s">
        <v>194</v>
      </c>
      <c r="C12" t="s">
        <v>195</v>
      </c>
      <c r="D12" t="s">
        <v>196</v>
      </c>
      <c r="E12" t="s">
        <v>197</v>
      </c>
      <c r="F12" t="s">
        <v>198</v>
      </c>
      <c r="G12" t="s">
        <v>199</v>
      </c>
      <c r="H12" t="s">
        <v>200</v>
      </c>
      <c r="I12" t="s">
        <v>201</v>
      </c>
      <c r="J12" t="s">
        <v>202</v>
      </c>
      <c r="K12" t="s">
        <v>203</v>
      </c>
      <c r="L12" t="s">
        <v>204</v>
      </c>
      <c r="M12" t="s">
        <v>205</v>
      </c>
      <c r="N12" t="s">
        <v>206</v>
      </c>
      <c r="O12" t="s">
        <v>207</v>
      </c>
      <c r="P12" t="s">
        <v>208</v>
      </c>
      <c r="Q12" t="s">
        <v>209</v>
      </c>
      <c r="R12" t="s">
        <v>210</v>
      </c>
    </row>
    <row r="13" spans="1:18" x14ac:dyDescent="0.35">
      <c r="A13" s="1" t="s">
        <v>211</v>
      </c>
      <c r="B13" t="s">
        <v>212</v>
      </c>
      <c r="C13" t="s">
        <v>213</v>
      </c>
      <c r="D13" t="s">
        <v>214</v>
      </c>
      <c r="E13" t="s">
        <v>215</v>
      </c>
      <c r="F13" t="s">
        <v>216</v>
      </c>
      <c r="G13" t="s">
        <v>217</v>
      </c>
      <c r="H13" t="s">
        <v>218</v>
      </c>
      <c r="I13" t="s">
        <v>219</v>
      </c>
      <c r="J13" t="s">
        <v>220</v>
      </c>
      <c r="K13" t="s">
        <v>214</v>
      </c>
      <c r="L13" t="s">
        <v>221</v>
      </c>
      <c r="M13" t="s">
        <v>222</v>
      </c>
      <c r="N13" t="s">
        <v>213</v>
      </c>
      <c r="O13" t="s">
        <v>223</v>
      </c>
      <c r="P13" t="s">
        <v>224</v>
      </c>
      <c r="Q13" t="s">
        <v>225</v>
      </c>
      <c r="R13" t="s">
        <v>226</v>
      </c>
    </row>
    <row r="14" spans="1:18" x14ac:dyDescent="0.35">
      <c r="A14" s="1" t="s">
        <v>227</v>
      </c>
      <c r="B14" t="s">
        <v>228</v>
      </c>
      <c r="C14" t="s">
        <v>229</v>
      </c>
      <c r="D14" t="s">
        <v>230</v>
      </c>
      <c r="E14" t="s">
        <v>231</v>
      </c>
      <c r="F14" t="s">
        <v>232</v>
      </c>
      <c r="G14" t="s">
        <v>233</v>
      </c>
      <c r="H14" t="s">
        <v>234</v>
      </c>
      <c r="I14" t="s">
        <v>235</v>
      </c>
      <c r="J14" t="s">
        <v>236</v>
      </c>
      <c r="K14" t="s">
        <v>237</v>
      </c>
      <c r="L14" t="s">
        <v>238</v>
      </c>
      <c r="M14" t="s">
        <v>239</v>
      </c>
      <c r="N14" t="s">
        <v>240</v>
      </c>
      <c r="O14" t="s">
        <v>241</v>
      </c>
      <c r="P14" t="s">
        <v>242</v>
      </c>
      <c r="Q14" t="s">
        <v>243</v>
      </c>
      <c r="R14" t="s">
        <v>244</v>
      </c>
    </row>
    <row r="15" spans="1:18" x14ac:dyDescent="0.35">
      <c r="A15" s="1" t="s">
        <v>245</v>
      </c>
      <c r="B15" t="s">
        <v>246</v>
      </c>
      <c r="C15" t="s">
        <v>247</v>
      </c>
      <c r="D15" t="s">
        <v>248</v>
      </c>
      <c r="E15" t="s">
        <v>249</v>
      </c>
      <c r="F15" t="s">
        <v>250</v>
      </c>
      <c r="G15" t="s">
        <v>251</v>
      </c>
      <c r="H15" t="s">
        <v>252</v>
      </c>
      <c r="I15" t="s">
        <v>253</v>
      </c>
      <c r="J15" t="s">
        <v>254</v>
      </c>
      <c r="K15" t="s">
        <v>255</v>
      </c>
      <c r="L15" t="s">
        <v>256</v>
      </c>
      <c r="M15" t="s">
        <v>257</v>
      </c>
      <c r="N15" t="s">
        <v>258</v>
      </c>
      <c r="O15" t="s">
        <v>259</v>
      </c>
      <c r="P15" t="s">
        <v>260</v>
      </c>
      <c r="Q15" t="s">
        <v>261</v>
      </c>
      <c r="R15" t="s">
        <v>262</v>
      </c>
    </row>
    <row r="16" spans="1:18" x14ac:dyDescent="0.35">
      <c r="A16" s="1" t="s">
        <v>263</v>
      </c>
      <c r="B16" t="s">
        <v>264</v>
      </c>
      <c r="C16" t="s">
        <v>265</v>
      </c>
      <c r="D16" t="s">
        <v>266</v>
      </c>
      <c r="E16" t="s">
        <v>267</v>
      </c>
      <c r="F16" t="s">
        <v>268</v>
      </c>
      <c r="G16" t="s">
        <v>269</v>
      </c>
      <c r="H16" t="s">
        <v>270</v>
      </c>
      <c r="I16" t="s">
        <v>271</v>
      </c>
      <c r="J16" t="s">
        <v>272</v>
      </c>
      <c r="K16" t="s">
        <v>273</v>
      </c>
      <c r="L16" t="s">
        <v>274</v>
      </c>
      <c r="M16" t="s">
        <v>275</v>
      </c>
      <c r="N16" t="s">
        <v>276</v>
      </c>
      <c r="O16" t="s">
        <v>277</v>
      </c>
      <c r="P16" t="s">
        <v>278</v>
      </c>
      <c r="Q16" t="s">
        <v>279</v>
      </c>
      <c r="R16" t="s">
        <v>226</v>
      </c>
    </row>
    <row r="17" spans="1:18" x14ac:dyDescent="0.35">
      <c r="A17" s="1" t="s">
        <v>280</v>
      </c>
      <c r="B17" t="s">
        <v>226</v>
      </c>
      <c r="C17" t="s">
        <v>225</v>
      </c>
      <c r="D17" t="s">
        <v>281</v>
      </c>
      <c r="E17" t="s">
        <v>282</v>
      </c>
      <c r="F17" t="s">
        <v>281</v>
      </c>
      <c r="G17" t="s">
        <v>283</v>
      </c>
      <c r="H17" t="s">
        <v>284</v>
      </c>
      <c r="I17" t="s">
        <v>285</v>
      </c>
      <c r="J17" t="s">
        <v>286</v>
      </c>
      <c r="K17" t="s">
        <v>287</v>
      </c>
      <c r="L17" t="s">
        <v>288</v>
      </c>
      <c r="M17" t="s">
        <v>289</v>
      </c>
      <c r="N17" t="s">
        <v>290</v>
      </c>
      <c r="O17" t="s">
        <v>282</v>
      </c>
      <c r="P17" t="s">
        <v>291</v>
      </c>
      <c r="Q17" t="s">
        <v>292</v>
      </c>
      <c r="R17" t="s">
        <v>293</v>
      </c>
    </row>
    <row r="18" spans="1:18" x14ac:dyDescent="0.35">
      <c r="A18" s="1" t="s">
        <v>294</v>
      </c>
      <c r="B18" t="s">
        <v>295</v>
      </c>
      <c r="C18" t="s">
        <v>296</v>
      </c>
      <c r="D18" t="s">
        <v>297</v>
      </c>
      <c r="E18" t="s">
        <v>298</v>
      </c>
      <c r="F18" t="s">
        <v>299</v>
      </c>
      <c r="G18" t="s">
        <v>300</v>
      </c>
      <c r="H18" t="s">
        <v>301</v>
      </c>
      <c r="I18" t="s">
        <v>302</v>
      </c>
      <c r="J18" t="s">
        <v>303</v>
      </c>
      <c r="K18" t="s">
        <v>304</v>
      </c>
      <c r="L18" t="s">
        <v>305</v>
      </c>
      <c r="M18" t="s">
        <v>306</v>
      </c>
      <c r="N18" t="s">
        <v>307</v>
      </c>
      <c r="O18" t="s">
        <v>308</v>
      </c>
      <c r="P18" t="s">
        <v>309</v>
      </c>
      <c r="Q18" t="s">
        <v>310</v>
      </c>
      <c r="R18" t="s">
        <v>311</v>
      </c>
    </row>
    <row r="19" spans="1:18" x14ac:dyDescent="0.35">
      <c r="A19" s="1" t="s">
        <v>312</v>
      </c>
      <c r="B19" t="s">
        <v>313</v>
      </c>
      <c r="C19" t="s">
        <v>314</v>
      </c>
      <c r="D19" t="s">
        <v>315</v>
      </c>
      <c r="E19" t="s">
        <v>316</v>
      </c>
      <c r="F19" t="s">
        <v>317</v>
      </c>
      <c r="G19" t="s">
        <v>318</v>
      </c>
      <c r="H19" t="s">
        <v>319</v>
      </c>
      <c r="I19" t="s">
        <v>320</v>
      </c>
      <c r="J19" t="s">
        <v>321</v>
      </c>
      <c r="K19" t="s">
        <v>322</v>
      </c>
      <c r="L19" t="s">
        <v>323</v>
      </c>
      <c r="M19" t="s">
        <v>324</v>
      </c>
      <c r="N19" t="s">
        <v>325</v>
      </c>
      <c r="O19" t="s">
        <v>326</v>
      </c>
      <c r="P19" t="s">
        <v>327</v>
      </c>
      <c r="Q19" t="s">
        <v>328</v>
      </c>
      <c r="R19" t="s">
        <v>329</v>
      </c>
    </row>
    <row r="20" spans="1:18" x14ac:dyDescent="0.35">
      <c r="A20" s="1" t="s">
        <v>330</v>
      </c>
      <c r="B20" t="s">
        <v>331</v>
      </c>
      <c r="C20" t="s">
        <v>332</v>
      </c>
      <c r="D20" t="s">
        <v>333</v>
      </c>
      <c r="E20" t="s">
        <v>334</v>
      </c>
      <c r="F20" t="s">
        <v>335</v>
      </c>
      <c r="G20" t="s">
        <v>336</v>
      </c>
      <c r="H20" t="s">
        <v>337</v>
      </c>
      <c r="I20" t="s">
        <v>338</v>
      </c>
      <c r="J20" t="s">
        <v>339</v>
      </c>
      <c r="K20" t="s">
        <v>340</v>
      </c>
      <c r="L20" t="s">
        <v>341</v>
      </c>
      <c r="M20" t="s">
        <v>342</v>
      </c>
      <c r="N20" t="s">
        <v>343</v>
      </c>
      <c r="O20" t="s">
        <v>344</v>
      </c>
      <c r="P20" t="s">
        <v>345</v>
      </c>
      <c r="Q20" t="s">
        <v>346</v>
      </c>
      <c r="R20" t="s">
        <v>347</v>
      </c>
    </row>
    <row r="21" spans="1:18" x14ac:dyDescent="0.35">
      <c r="A21" s="1" t="s">
        <v>348</v>
      </c>
      <c r="B21" t="s">
        <v>349</v>
      </c>
      <c r="C21" t="s">
        <v>216</v>
      </c>
      <c r="D21" t="s">
        <v>219</v>
      </c>
      <c r="E21" t="s">
        <v>350</v>
      </c>
      <c r="F21" t="s">
        <v>212</v>
      </c>
      <c r="G21" t="s">
        <v>351</v>
      </c>
      <c r="H21" t="s">
        <v>352</v>
      </c>
      <c r="I21" t="s">
        <v>353</v>
      </c>
      <c r="J21" t="s">
        <v>354</v>
      </c>
      <c r="K21" t="s">
        <v>355</v>
      </c>
      <c r="L21" t="s">
        <v>285</v>
      </c>
      <c r="M21" t="s">
        <v>356</v>
      </c>
      <c r="N21" t="s">
        <v>357</v>
      </c>
      <c r="O21" t="s">
        <v>358</v>
      </c>
      <c r="P21" t="s">
        <v>359</v>
      </c>
      <c r="Q21" t="s">
        <v>187</v>
      </c>
      <c r="R21" t="s">
        <v>360</v>
      </c>
    </row>
    <row r="22" spans="1:18" x14ac:dyDescent="0.35">
      <c r="A22" s="1" t="s">
        <v>361</v>
      </c>
      <c r="B22" t="s">
        <v>362</v>
      </c>
      <c r="C22" t="s">
        <v>363</v>
      </c>
      <c r="D22" t="s">
        <v>364</v>
      </c>
      <c r="E22" t="s">
        <v>365</v>
      </c>
      <c r="F22" t="s">
        <v>366</v>
      </c>
      <c r="G22" t="s">
        <v>364</v>
      </c>
      <c r="H22" t="s">
        <v>288</v>
      </c>
      <c r="I22" t="s">
        <v>367</v>
      </c>
      <c r="J22" t="s">
        <v>354</v>
      </c>
      <c r="K22" t="s">
        <v>368</v>
      </c>
      <c r="L22" t="s">
        <v>352</v>
      </c>
      <c r="M22" t="s">
        <v>288</v>
      </c>
      <c r="N22" t="s">
        <v>293</v>
      </c>
      <c r="O22" t="s">
        <v>369</v>
      </c>
      <c r="P22" t="s">
        <v>370</v>
      </c>
      <c r="Q22" t="s">
        <v>189</v>
      </c>
      <c r="R22" t="s">
        <v>187</v>
      </c>
    </row>
    <row r="23" spans="1:18" x14ac:dyDescent="0.35">
      <c r="A23" s="1" t="s">
        <v>371</v>
      </c>
      <c r="B23" t="s">
        <v>372</v>
      </c>
      <c r="C23" t="s">
        <v>373</v>
      </c>
      <c r="D23" t="s">
        <v>374</v>
      </c>
      <c r="E23" t="s">
        <v>375</v>
      </c>
      <c r="F23" t="s">
        <v>376</v>
      </c>
      <c r="G23" t="s">
        <v>377</v>
      </c>
      <c r="H23" t="s">
        <v>373</v>
      </c>
      <c r="I23" t="s">
        <v>378</v>
      </c>
      <c r="J23" t="s">
        <v>379</v>
      </c>
      <c r="K23" t="s">
        <v>277</v>
      </c>
      <c r="L23" t="s">
        <v>380</v>
      </c>
      <c r="M23" t="s">
        <v>381</v>
      </c>
      <c r="N23" t="s">
        <v>349</v>
      </c>
      <c r="O23" t="s">
        <v>218</v>
      </c>
      <c r="P23" t="s">
        <v>382</v>
      </c>
      <c r="Q23" t="s">
        <v>383</v>
      </c>
      <c r="R23" t="s">
        <v>384</v>
      </c>
    </row>
    <row r="24" spans="1:18" x14ac:dyDescent="0.35">
      <c r="A24" s="1" t="s">
        <v>385</v>
      </c>
      <c r="B24" t="s">
        <v>386</v>
      </c>
      <c r="C24" t="s">
        <v>387</v>
      </c>
      <c r="D24" t="s">
        <v>388</v>
      </c>
      <c r="E24" t="s">
        <v>389</v>
      </c>
      <c r="F24" t="s">
        <v>390</v>
      </c>
      <c r="G24" t="s">
        <v>391</v>
      </c>
      <c r="H24" t="s">
        <v>392</v>
      </c>
      <c r="I24" t="s">
        <v>393</v>
      </c>
      <c r="J24" t="s">
        <v>394</v>
      </c>
      <c r="K24" t="s">
        <v>395</v>
      </c>
      <c r="L24" t="s">
        <v>396</v>
      </c>
      <c r="M24" t="s">
        <v>397</v>
      </c>
      <c r="N24" t="s">
        <v>398</v>
      </c>
      <c r="O24" t="s">
        <v>399</v>
      </c>
      <c r="P24" t="s">
        <v>400</v>
      </c>
      <c r="Q24" t="s">
        <v>401</v>
      </c>
      <c r="R24" t="s">
        <v>402</v>
      </c>
    </row>
    <row r="25" spans="1:18" x14ac:dyDescent="0.35">
      <c r="A25" s="1" t="s">
        <v>403</v>
      </c>
      <c r="B25" t="s">
        <v>404</v>
      </c>
      <c r="C25" t="s">
        <v>405</v>
      </c>
      <c r="D25" t="s">
        <v>406</v>
      </c>
      <c r="E25" t="s">
        <v>407</v>
      </c>
      <c r="F25" t="s">
        <v>408</v>
      </c>
      <c r="G25" t="s">
        <v>409</v>
      </c>
      <c r="H25" t="s">
        <v>410</v>
      </c>
      <c r="I25" t="s">
        <v>411</v>
      </c>
      <c r="J25" t="s">
        <v>412</v>
      </c>
      <c r="K25" t="s">
        <v>413</v>
      </c>
      <c r="L25" t="s">
        <v>414</v>
      </c>
      <c r="M25" t="s">
        <v>415</v>
      </c>
      <c r="N25" t="s">
        <v>416</v>
      </c>
      <c r="O25" t="s">
        <v>417</v>
      </c>
      <c r="P25" t="s">
        <v>418</v>
      </c>
      <c r="Q25" t="s">
        <v>419</v>
      </c>
      <c r="R25" t="s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8"/>
  <sheetViews>
    <sheetView workbookViewId="0">
      <pane xSplit="1" ySplit="1" topLeftCell="B2" activePane="bottomRight" state="frozen"/>
      <selection activeCell="A11" sqref="A11"/>
      <selection pane="topRight" activeCell="A11" sqref="A11"/>
      <selection pane="bottomLeft" activeCell="A11" sqref="A11"/>
      <selection pane="bottomRight" activeCell="A11" sqref="A11"/>
    </sheetView>
  </sheetViews>
  <sheetFormatPr defaultRowHeight="14.5" x14ac:dyDescent="0.35"/>
  <cols>
    <col min="1" max="1" width="17.7265625" customWidth="1"/>
  </cols>
  <sheetData>
    <row r="1" spans="1:38" x14ac:dyDescent="0.35"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438</v>
      </c>
      <c r="T1" s="1" t="s">
        <v>439</v>
      </c>
      <c r="U1" s="1" t="s">
        <v>440</v>
      </c>
      <c r="V1" s="1" t="s">
        <v>441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</row>
    <row r="2" spans="1:38" x14ac:dyDescent="0.35">
      <c r="A2" s="1" t="s">
        <v>442</v>
      </c>
      <c r="B2" t="s">
        <v>443</v>
      </c>
      <c r="C2" t="s">
        <v>444</v>
      </c>
      <c r="D2" t="s">
        <v>445</v>
      </c>
      <c r="E2" t="s">
        <v>446</v>
      </c>
      <c r="F2" t="s">
        <v>447</v>
      </c>
      <c r="G2" t="s">
        <v>448</v>
      </c>
      <c r="H2" t="s">
        <v>449</v>
      </c>
      <c r="I2" t="s">
        <v>450</v>
      </c>
      <c r="J2" t="s">
        <v>451</v>
      </c>
      <c r="K2" t="s">
        <v>452</v>
      </c>
      <c r="L2" t="s">
        <v>453</v>
      </c>
      <c r="M2" t="s">
        <v>454</v>
      </c>
      <c r="N2" t="s">
        <v>455</v>
      </c>
      <c r="O2" t="s">
        <v>456</v>
      </c>
      <c r="P2" t="s">
        <v>457</v>
      </c>
      <c r="Q2" t="s">
        <v>458</v>
      </c>
      <c r="R2" t="s">
        <v>459</v>
      </c>
      <c r="S2" t="s">
        <v>460</v>
      </c>
      <c r="T2" t="s">
        <v>461</v>
      </c>
      <c r="U2" t="s">
        <v>462</v>
      </c>
      <c r="V2" t="s">
        <v>463</v>
      </c>
      <c r="W2" t="s">
        <v>194</v>
      </c>
      <c r="X2" t="s">
        <v>195</v>
      </c>
      <c r="Y2" t="s">
        <v>196</v>
      </c>
      <c r="Z2" t="s">
        <v>197</v>
      </c>
      <c r="AA2" t="s">
        <v>198</v>
      </c>
      <c r="AB2" t="s">
        <v>199</v>
      </c>
      <c r="AC2" t="s">
        <v>200</v>
      </c>
      <c r="AD2" t="s">
        <v>201</v>
      </c>
      <c r="AE2" t="s">
        <v>202</v>
      </c>
      <c r="AF2" t="s">
        <v>203</v>
      </c>
      <c r="AG2" t="s">
        <v>204</v>
      </c>
      <c r="AH2" t="s">
        <v>205</v>
      </c>
      <c r="AI2" t="s">
        <v>206</v>
      </c>
      <c r="AJ2" t="s">
        <v>207</v>
      </c>
      <c r="AK2" t="s">
        <v>208</v>
      </c>
      <c r="AL2" t="s">
        <v>209</v>
      </c>
    </row>
    <row r="3" spans="1:38" x14ac:dyDescent="0.35">
      <c r="A3" s="1" t="s">
        <v>464</v>
      </c>
      <c r="B3" t="s">
        <v>465</v>
      </c>
      <c r="C3" t="s">
        <v>466</v>
      </c>
      <c r="D3" t="s">
        <v>467</v>
      </c>
      <c r="E3" t="s">
        <v>468</v>
      </c>
      <c r="F3" t="s">
        <v>469</v>
      </c>
      <c r="G3" t="s">
        <v>470</v>
      </c>
      <c r="H3" t="s">
        <v>471</v>
      </c>
      <c r="I3" t="s">
        <v>472</v>
      </c>
      <c r="J3" t="s">
        <v>473</v>
      </c>
      <c r="K3" t="s">
        <v>474</v>
      </c>
      <c r="L3" t="s">
        <v>475</v>
      </c>
      <c r="M3" t="s">
        <v>476</v>
      </c>
      <c r="N3" t="s">
        <v>477</v>
      </c>
      <c r="O3" t="s">
        <v>478</v>
      </c>
      <c r="P3" t="s">
        <v>479</v>
      </c>
      <c r="Q3" t="s">
        <v>480</v>
      </c>
      <c r="R3" t="s">
        <v>481</v>
      </c>
      <c r="S3" t="s">
        <v>482</v>
      </c>
      <c r="T3" t="s">
        <v>483</v>
      </c>
      <c r="U3" t="s">
        <v>484</v>
      </c>
      <c r="V3" t="s">
        <v>485</v>
      </c>
      <c r="W3" t="s">
        <v>486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491</v>
      </c>
      <c r="AD3" t="s">
        <v>492</v>
      </c>
      <c r="AE3" t="s">
        <v>493</v>
      </c>
      <c r="AF3" t="s">
        <v>494</v>
      </c>
      <c r="AG3" t="s">
        <v>495</v>
      </c>
      <c r="AH3" t="s">
        <v>496</v>
      </c>
      <c r="AI3" t="s">
        <v>497</v>
      </c>
      <c r="AJ3" t="s">
        <v>498</v>
      </c>
      <c r="AK3" t="s">
        <v>499</v>
      </c>
      <c r="AL3" t="s">
        <v>500</v>
      </c>
    </row>
    <row r="4" spans="1:38" x14ac:dyDescent="0.35">
      <c r="A4" s="1" t="s">
        <v>501</v>
      </c>
      <c r="B4" t="s">
        <v>502</v>
      </c>
      <c r="C4" t="s">
        <v>503</v>
      </c>
      <c r="D4" t="s">
        <v>504</v>
      </c>
      <c r="E4" t="s">
        <v>505</v>
      </c>
      <c r="F4" t="s">
        <v>506</v>
      </c>
      <c r="G4" t="s">
        <v>507</v>
      </c>
      <c r="H4" t="s">
        <v>508</v>
      </c>
      <c r="I4" t="s">
        <v>509</v>
      </c>
      <c r="J4" t="s">
        <v>510</v>
      </c>
      <c r="K4" t="s">
        <v>511</v>
      </c>
      <c r="L4" t="s">
        <v>512</v>
      </c>
      <c r="M4" t="s">
        <v>513</v>
      </c>
      <c r="N4" t="s">
        <v>514</v>
      </c>
      <c r="O4" t="s">
        <v>515</v>
      </c>
      <c r="P4" t="s">
        <v>516</v>
      </c>
      <c r="Q4" t="s">
        <v>517</v>
      </c>
      <c r="R4" t="s">
        <v>518</v>
      </c>
      <c r="S4" t="s">
        <v>519</v>
      </c>
      <c r="T4" t="s">
        <v>520</v>
      </c>
      <c r="U4" t="s">
        <v>521</v>
      </c>
      <c r="V4" t="s">
        <v>522</v>
      </c>
      <c r="W4" t="s">
        <v>523</v>
      </c>
      <c r="X4" t="s">
        <v>524</v>
      </c>
      <c r="Y4" t="s">
        <v>525</v>
      </c>
      <c r="Z4" t="s">
        <v>526</v>
      </c>
      <c r="AA4" t="s">
        <v>527</v>
      </c>
      <c r="AB4" t="s">
        <v>528</v>
      </c>
      <c r="AC4" t="s">
        <v>529</v>
      </c>
      <c r="AD4" t="s">
        <v>530</v>
      </c>
      <c r="AE4" t="s">
        <v>531</v>
      </c>
      <c r="AF4" t="s">
        <v>532</v>
      </c>
      <c r="AG4" t="s">
        <v>533</v>
      </c>
      <c r="AH4" t="s">
        <v>534</v>
      </c>
      <c r="AI4" t="s">
        <v>535</v>
      </c>
      <c r="AJ4" t="s">
        <v>536</v>
      </c>
      <c r="AK4" t="s">
        <v>537</v>
      </c>
      <c r="AL4" t="s">
        <v>538</v>
      </c>
    </row>
    <row r="5" spans="1:38" x14ac:dyDescent="0.35">
      <c r="A5" s="1" t="s">
        <v>539</v>
      </c>
      <c r="B5" t="s">
        <v>540</v>
      </c>
      <c r="C5" t="s">
        <v>541</v>
      </c>
      <c r="D5" t="s">
        <v>542</v>
      </c>
      <c r="E5" t="s">
        <v>543</v>
      </c>
      <c r="F5" t="s">
        <v>544</v>
      </c>
      <c r="G5" t="s">
        <v>545</v>
      </c>
      <c r="H5" t="s">
        <v>546</v>
      </c>
      <c r="I5" t="s">
        <v>547</v>
      </c>
      <c r="J5" t="s">
        <v>548</v>
      </c>
      <c r="K5" t="s">
        <v>549</v>
      </c>
      <c r="L5" t="s">
        <v>550</v>
      </c>
      <c r="M5" t="s">
        <v>551</v>
      </c>
      <c r="N5" t="s">
        <v>552</v>
      </c>
      <c r="O5" t="s">
        <v>553</v>
      </c>
      <c r="P5" t="s">
        <v>258</v>
      </c>
      <c r="Q5" t="s">
        <v>554</v>
      </c>
      <c r="R5" t="s">
        <v>555</v>
      </c>
      <c r="S5" t="s">
        <v>556</v>
      </c>
      <c r="T5" t="s">
        <v>557</v>
      </c>
      <c r="U5" t="s">
        <v>558</v>
      </c>
      <c r="V5" t="s">
        <v>559</v>
      </c>
      <c r="W5" t="s">
        <v>560</v>
      </c>
      <c r="X5" t="s">
        <v>561</v>
      </c>
      <c r="Y5" t="s">
        <v>562</v>
      </c>
      <c r="Z5" t="s">
        <v>563</v>
      </c>
      <c r="AA5" t="s">
        <v>564</v>
      </c>
      <c r="AB5" t="s">
        <v>565</v>
      </c>
      <c r="AC5" t="s">
        <v>566</v>
      </c>
      <c r="AD5" t="s">
        <v>567</v>
      </c>
      <c r="AE5" t="s">
        <v>568</v>
      </c>
      <c r="AF5" t="s">
        <v>569</v>
      </c>
      <c r="AG5" t="s">
        <v>570</v>
      </c>
      <c r="AH5" t="s">
        <v>571</v>
      </c>
      <c r="AI5" t="s">
        <v>572</v>
      </c>
      <c r="AJ5" t="s">
        <v>573</v>
      </c>
      <c r="AK5" t="s">
        <v>574</v>
      </c>
      <c r="AL5" t="s">
        <v>575</v>
      </c>
    </row>
    <row r="6" spans="1:38" x14ac:dyDescent="0.35">
      <c r="A6" s="1" t="s">
        <v>576</v>
      </c>
      <c r="B6" t="s">
        <v>418</v>
      </c>
      <c r="C6" t="s">
        <v>418</v>
      </c>
      <c r="D6" t="s">
        <v>418</v>
      </c>
      <c r="E6" t="s">
        <v>418</v>
      </c>
      <c r="F6" t="s">
        <v>418</v>
      </c>
      <c r="G6" t="s">
        <v>418</v>
      </c>
      <c r="H6" t="s">
        <v>418</v>
      </c>
      <c r="I6" t="s">
        <v>418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585</v>
      </c>
      <c r="S6" t="s">
        <v>586</v>
      </c>
      <c r="T6" t="s">
        <v>587</v>
      </c>
      <c r="U6" t="s">
        <v>588</v>
      </c>
      <c r="V6" t="s">
        <v>589</v>
      </c>
      <c r="W6" t="s">
        <v>590</v>
      </c>
      <c r="X6" t="s">
        <v>591</v>
      </c>
      <c r="Y6" t="s">
        <v>592</v>
      </c>
      <c r="Z6" t="s">
        <v>593</v>
      </c>
      <c r="AA6" t="s">
        <v>594</v>
      </c>
      <c r="AB6" t="s">
        <v>595</v>
      </c>
      <c r="AC6" t="s">
        <v>596</v>
      </c>
      <c r="AD6" t="s">
        <v>597</v>
      </c>
      <c r="AE6" t="s">
        <v>598</v>
      </c>
      <c r="AF6" t="s">
        <v>599</v>
      </c>
      <c r="AG6" t="s">
        <v>600</v>
      </c>
      <c r="AH6" t="s">
        <v>601</v>
      </c>
      <c r="AI6" t="s">
        <v>602</v>
      </c>
      <c r="AJ6" t="s">
        <v>603</v>
      </c>
      <c r="AK6" t="s">
        <v>604</v>
      </c>
      <c r="AL6" t="s">
        <v>605</v>
      </c>
    </row>
    <row r="7" spans="1:38" x14ac:dyDescent="0.35">
      <c r="A7" s="1" t="s">
        <v>606</v>
      </c>
      <c r="B7" t="s">
        <v>607</v>
      </c>
      <c r="C7" t="s">
        <v>608</v>
      </c>
      <c r="D7" t="s">
        <v>609</v>
      </c>
      <c r="E7" t="s">
        <v>610</v>
      </c>
      <c r="F7" t="s">
        <v>611</v>
      </c>
      <c r="G7" t="s">
        <v>612</v>
      </c>
      <c r="H7" t="s">
        <v>613</v>
      </c>
      <c r="I7" t="s">
        <v>614</v>
      </c>
      <c r="J7" t="s">
        <v>615</v>
      </c>
      <c r="K7" t="s">
        <v>616</v>
      </c>
      <c r="L7" t="s">
        <v>617</v>
      </c>
      <c r="M7" t="s">
        <v>618</v>
      </c>
      <c r="N7" t="s">
        <v>619</v>
      </c>
      <c r="O7" t="s">
        <v>620</v>
      </c>
      <c r="P7" t="s">
        <v>621</v>
      </c>
      <c r="Q7" t="s">
        <v>622</v>
      </c>
      <c r="R7" t="s">
        <v>623</v>
      </c>
      <c r="S7" t="s">
        <v>624</v>
      </c>
      <c r="T7" t="s">
        <v>625</v>
      </c>
      <c r="U7" t="s">
        <v>626</v>
      </c>
      <c r="V7" t="s">
        <v>627</v>
      </c>
      <c r="W7" t="s">
        <v>628</v>
      </c>
      <c r="X7" t="s">
        <v>629</v>
      </c>
      <c r="Y7" t="s">
        <v>630</v>
      </c>
      <c r="Z7" t="s">
        <v>631</v>
      </c>
      <c r="AA7" t="s">
        <v>632</v>
      </c>
      <c r="AB7" t="s">
        <v>633</v>
      </c>
      <c r="AC7" t="s">
        <v>634</v>
      </c>
      <c r="AD7" t="s">
        <v>635</v>
      </c>
      <c r="AE7" t="s">
        <v>636</v>
      </c>
      <c r="AF7" t="s">
        <v>637</v>
      </c>
      <c r="AG7" t="s">
        <v>638</v>
      </c>
      <c r="AH7" t="s">
        <v>639</v>
      </c>
      <c r="AI7" t="s">
        <v>640</v>
      </c>
      <c r="AJ7" t="s">
        <v>641</v>
      </c>
      <c r="AK7" t="s">
        <v>642</v>
      </c>
      <c r="AL7" t="s">
        <v>643</v>
      </c>
    </row>
    <row r="8" spans="1:38" x14ac:dyDescent="0.35">
      <c r="A8" s="1" t="s">
        <v>644</v>
      </c>
      <c r="B8" t="s">
        <v>418</v>
      </c>
      <c r="C8" t="s">
        <v>418</v>
      </c>
      <c r="D8" t="s">
        <v>418</v>
      </c>
      <c r="E8" t="s">
        <v>418</v>
      </c>
      <c r="F8" t="s">
        <v>418</v>
      </c>
      <c r="G8" t="s">
        <v>418</v>
      </c>
      <c r="H8" t="s">
        <v>418</v>
      </c>
      <c r="I8" t="s">
        <v>418</v>
      </c>
      <c r="J8" t="s">
        <v>418</v>
      </c>
      <c r="K8" t="s">
        <v>418</v>
      </c>
      <c r="L8" t="s">
        <v>418</v>
      </c>
      <c r="M8" t="s">
        <v>418</v>
      </c>
      <c r="N8" t="s">
        <v>418</v>
      </c>
      <c r="O8" t="s">
        <v>418</v>
      </c>
      <c r="P8" t="s">
        <v>418</v>
      </c>
      <c r="Q8" t="s">
        <v>418</v>
      </c>
      <c r="R8" t="s">
        <v>623</v>
      </c>
      <c r="S8" t="s">
        <v>624</v>
      </c>
      <c r="T8" t="s">
        <v>625</v>
      </c>
      <c r="U8" t="s">
        <v>626</v>
      </c>
      <c r="V8" t="s">
        <v>627</v>
      </c>
      <c r="W8" t="s">
        <v>628</v>
      </c>
      <c r="X8" t="s">
        <v>629</v>
      </c>
      <c r="Y8" t="s">
        <v>630</v>
      </c>
      <c r="Z8" t="s">
        <v>631</v>
      </c>
      <c r="AA8" t="s">
        <v>632</v>
      </c>
      <c r="AB8" t="s">
        <v>633</v>
      </c>
      <c r="AC8" t="s">
        <v>634</v>
      </c>
      <c r="AD8" t="s">
        <v>635</v>
      </c>
      <c r="AE8" t="s">
        <v>636</v>
      </c>
      <c r="AF8" t="s">
        <v>637</v>
      </c>
      <c r="AG8" t="s">
        <v>638</v>
      </c>
      <c r="AH8" t="s">
        <v>639</v>
      </c>
      <c r="AI8" t="s">
        <v>640</v>
      </c>
      <c r="AJ8" t="s">
        <v>641</v>
      </c>
      <c r="AK8" t="s">
        <v>418</v>
      </c>
      <c r="AL8" t="s">
        <v>418</v>
      </c>
    </row>
    <row r="9" spans="1:38" x14ac:dyDescent="0.35">
      <c r="A9" s="1" t="s">
        <v>645</v>
      </c>
      <c r="B9" t="s">
        <v>418</v>
      </c>
      <c r="C9" t="s">
        <v>418</v>
      </c>
      <c r="D9" t="s">
        <v>418</v>
      </c>
      <c r="E9" t="s">
        <v>418</v>
      </c>
      <c r="F9" t="s">
        <v>418</v>
      </c>
      <c r="G9" t="s">
        <v>418</v>
      </c>
      <c r="H9" t="s">
        <v>418</v>
      </c>
      <c r="I9" t="s">
        <v>418</v>
      </c>
      <c r="J9" t="s">
        <v>418</v>
      </c>
      <c r="K9" t="s">
        <v>418</v>
      </c>
      <c r="L9" t="s">
        <v>418</v>
      </c>
      <c r="M9" t="s">
        <v>418</v>
      </c>
      <c r="N9" t="s">
        <v>418</v>
      </c>
      <c r="O9" t="s">
        <v>418</v>
      </c>
      <c r="P9" t="s">
        <v>418</v>
      </c>
      <c r="Q9" t="s">
        <v>418</v>
      </c>
      <c r="R9" t="s">
        <v>418</v>
      </c>
      <c r="S9" t="s">
        <v>418</v>
      </c>
      <c r="T9" t="s">
        <v>418</v>
      </c>
      <c r="U9" t="s">
        <v>418</v>
      </c>
      <c r="V9" t="s">
        <v>418</v>
      </c>
      <c r="W9" t="s">
        <v>418</v>
      </c>
      <c r="X9" t="s">
        <v>418</v>
      </c>
      <c r="Y9" t="s">
        <v>418</v>
      </c>
      <c r="Z9" t="s">
        <v>418</v>
      </c>
      <c r="AA9" t="s">
        <v>418</v>
      </c>
      <c r="AB9" t="s">
        <v>418</v>
      </c>
      <c r="AC9" t="s">
        <v>418</v>
      </c>
      <c r="AD9" t="s">
        <v>418</v>
      </c>
      <c r="AE9" t="s">
        <v>418</v>
      </c>
      <c r="AF9" t="s">
        <v>418</v>
      </c>
      <c r="AG9" t="s">
        <v>418</v>
      </c>
      <c r="AH9" t="s">
        <v>418</v>
      </c>
      <c r="AI9" t="s">
        <v>418</v>
      </c>
      <c r="AJ9" t="s">
        <v>418</v>
      </c>
      <c r="AK9" t="s">
        <v>418</v>
      </c>
      <c r="AL9" t="s">
        <v>418</v>
      </c>
    </row>
    <row r="10" spans="1:38" s="7" customFormat="1" x14ac:dyDescent="0.35">
      <c r="A10" s="6" t="s">
        <v>2195</v>
      </c>
      <c r="B10" s="7" t="s">
        <v>646</v>
      </c>
      <c r="C10" s="7" t="s">
        <v>647</v>
      </c>
      <c r="D10" s="7" t="s">
        <v>648</v>
      </c>
      <c r="E10" s="7" t="s">
        <v>649</v>
      </c>
      <c r="F10" s="7" t="s">
        <v>650</v>
      </c>
      <c r="G10" s="7" t="s">
        <v>651</v>
      </c>
      <c r="H10" s="7" t="s">
        <v>652</v>
      </c>
      <c r="I10" s="7" t="s">
        <v>653</v>
      </c>
      <c r="J10" s="7" t="s">
        <v>654</v>
      </c>
      <c r="K10" s="7" t="s">
        <v>655</v>
      </c>
      <c r="L10" s="7" t="s">
        <v>656</v>
      </c>
      <c r="M10" s="7" t="s">
        <v>657</v>
      </c>
      <c r="N10" s="7" t="s">
        <v>658</v>
      </c>
      <c r="O10" s="7" t="s">
        <v>659</v>
      </c>
      <c r="P10" s="7" t="s">
        <v>656</v>
      </c>
      <c r="Q10" s="7" t="s">
        <v>660</v>
      </c>
      <c r="R10" s="7" t="s">
        <v>418</v>
      </c>
      <c r="S10" s="7" t="s">
        <v>418</v>
      </c>
      <c r="T10" s="7" t="s">
        <v>418</v>
      </c>
      <c r="U10" s="7" t="s">
        <v>418</v>
      </c>
      <c r="V10" s="7" t="s">
        <v>418</v>
      </c>
      <c r="W10" s="7" t="s">
        <v>418</v>
      </c>
      <c r="X10" s="7" t="s">
        <v>418</v>
      </c>
      <c r="Y10" s="7" t="s">
        <v>418</v>
      </c>
      <c r="Z10" s="7" t="s">
        <v>418</v>
      </c>
      <c r="AA10" s="7" t="s">
        <v>661</v>
      </c>
      <c r="AB10" s="7" t="s">
        <v>662</v>
      </c>
      <c r="AC10" s="7" t="s">
        <v>663</v>
      </c>
      <c r="AD10" s="7" t="s">
        <v>664</v>
      </c>
      <c r="AE10" s="7" t="s">
        <v>665</v>
      </c>
      <c r="AF10" s="7" t="s">
        <v>666</v>
      </c>
      <c r="AG10" s="7" t="s">
        <v>667</v>
      </c>
      <c r="AH10" s="7" t="s">
        <v>668</v>
      </c>
      <c r="AI10" s="7" t="s">
        <v>669</v>
      </c>
      <c r="AJ10" s="7" t="s">
        <v>670</v>
      </c>
      <c r="AK10" s="7" t="s">
        <v>671</v>
      </c>
      <c r="AL10" s="7" t="s">
        <v>672</v>
      </c>
    </row>
    <row r="11" spans="1:38" x14ac:dyDescent="0.35">
      <c r="A11" s="1" t="s">
        <v>673</v>
      </c>
      <c r="B11" t="s">
        <v>674</v>
      </c>
      <c r="C11" t="s">
        <v>675</v>
      </c>
      <c r="D11" t="s">
        <v>676</v>
      </c>
      <c r="E11" t="s">
        <v>677</v>
      </c>
      <c r="F11" t="s">
        <v>678</v>
      </c>
      <c r="G11" t="s">
        <v>679</v>
      </c>
      <c r="H11" t="s">
        <v>680</v>
      </c>
      <c r="I11" t="s">
        <v>681</v>
      </c>
      <c r="J11" t="s">
        <v>682</v>
      </c>
      <c r="K11" t="s">
        <v>683</v>
      </c>
      <c r="L11" t="s">
        <v>684</v>
      </c>
      <c r="M11" t="s">
        <v>685</v>
      </c>
      <c r="N11" t="s">
        <v>686</v>
      </c>
      <c r="O11" t="s">
        <v>687</v>
      </c>
      <c r="P11" t="s">
        <v>688</v>
      </c>
      <c r="Q11" t="s">
        <v>689</v>
      </c>
      <c r="R11" t="s">
        <v>690</v>
      </c>
      <c r="S11" t="s">
        <v>691</v>
      </c>
      <c r="T11" t="s">
        <v>692</v>
      </c>
      <c r="U11" t="s">
        <v>693</v>
      </c>
      <c r="V11" t="s">
        <v>694</v>
      </c>
      <c r="W11" t="s">
        <v>695</v>
      </c>
      <c r="X11" t="s">
        <v>696</v>
      </c>
      <c r="Y11" t="s">
        <v>697</v>
      </c>
      <c r="Z11" t="s">
        <v>698</v>
      </c>
      <c r="AA11" t="s">
        <v>699</v>
      </c>
      <c r="AB11" t="s">
        <v>700</v>
      </c>
      <c r="AC11" t="s">
        <v>701</v>
      </c>
      <c r="AD11" t="s">
        <v>702</v>
      </c>
      <c r="AE11" t="s">
        <v>703</v>
      </c>
      <c r="AF11" t="s">
        <v>704</v>
      </c>
      <c r="AG11" t="s">
        <v>705</v>
      </c>
      <c r="AH11" t="s">
        <v>706</v>
      </c>
      <c r="AI11" t="s">
        <v>707</v>
      </c>
      <c r="AJ11" t="s">
        <v>708</v>
      </c>
      <c r="AK11" t="s">
        <v>709</v>
      </c>
      <c r="AL11" t="s">
        <v>710</v>
      </c>
    </row>
    <row r="12" spans="1:38" x14ac:dyDescent="0.35">
      <c r="A12" s="1" t="s">
        <v>711</v>
      </c>
      <c r="B12" t="s">
        <v>418</v>
      </c>
      <c r="C12" t="s">
        <v>418</v>
      </c>
      <c r="D12" t="s">
        <v>418</v>
      </c>
      <c r="E12" t="s">
        <v>418</v>
      </c>
      <c r="F12" t="s">
        <v>418</v>
      </c>
      <c r="G12" t="s">
        <v>418</v>
      </c>
      <c r="H12" t="s">
        <v>418</v>
      </c>
      <c r="I12" t="s">
        <v>418</v>
      </c>
      <c r="J12" t="s">
        <v>418</v>
      </c>
      <c r="K12" t="s">
        <v>418</v>
      </c>
      <c r="L12" t="s">
        <v>418</v>
      </c>
      <c r="M12" t="s">
        <v>418</v>
      </c>
      <c r="N12" t="s">
        <v>418</v>
      </c>
      <c r="O12" t="s">
        <v>418</v>
      </c>
      <c r="P12" t="s">
        <v>418</v>
      </c>
      <c r="Q12" t="s">
        <v>418</v>
      </c>
      <c r="R12" t="s">
        <v>418</v>
      </c>
      <c r="S12" t="s">
        <v>418</v>
      </c>
      <c r="T12" t="s">
        <v>418</v>
      </c>
      <c r="U12" t="s">
        <v>418</v>
      </c>
      <c r="V12" t="s">
        <v>418</v>
      </c>
      <c r="W12" t="s">
        <v>418</v>
      </c>
      <c r="X12" t="s">
        <v>418</v>
      </c>
      <c r="Y12" t="s">
        <v>418</v>
      </c>
      <c r="Z12" t="s">
        <v>418</v>
      </c>
      <c r="AA12" t="s">
        <v>712</v>
      </c>
      <c r="AB12" t="s">
        <v>713</v>
      </c>
      <c r="AC12" t="s">
        <v>714</v>
      </c>
      <c r="AD12" t="s">
        <v>715</v>
      </c>
      <c r="AE12" t="s">
        <v>716</v>
      </c>
      <c r="AF12" t="s">
        <v>717</v>
      </c>
      <c r="AG12" t="s">
        <v>718</v>
      </c>
      <c r="AH12" t="s">
        <v>719</v>
      </c>
      <c r="AI12" t="s">
        <v>720</v>
      </c>
      <c r="AJ12" t="s">
        <v>721</v>
      </c>
      <c r="AK12" t="s">
        <v>722</v>
      </c>
      <c r="AL12" t="s">
        <v>418</v>
      </c>
    </row>
    <row r="13" spans="1:38" x14ac:dyDescent="0.35">
      <c r="A13" s="1" t="s">
        <v>723</v>
      </c>
      <c r="B13" t="s">
        <v>418</v>
      </c>
      <c r="C13" t="s">
        <v>418</v>
      </c>
      <c r="D13" t="s">
        <v>418</v>
      </c>
      <c r="E13" t="s">
        <v>418</v>
      </c>
      <c r="F13" t="s">
        <v>418</v>
      </c>
      <c r="G13" t="s">
        <v>418</v>
      </c>
      <c r="H13" t="s">
        <v>418</v>
      </c>
      <c r="I13" t="s">
        <v>418</v>
      </c>
      <c r="J13" t="s">
        <v>418</v>
      </c>
      <c r="K13" t="s">
        <v>418</v>
      </c>
      <c r="L13" t="s">
        <v>418</v>
      </c>
      <c r="M13" t="s">
        <v>418</v>
      </c>
      <c r="N13" t="s">
        <v>418</v>
      </c>
      <c r="O13" t="s">
        <v>418</v>
      </c>
      <c r="P13" t="s">
        <v>418</v>
      </c>
      <c r="Q13" t="s">
        <v>418</v>
      </c>
      <c r="R13" t="s">
        <v>724</v>
      </c>
      <c r="S13" t="s">
        <v>725</v>
      </c>
      <c r="T13" t="s">
        <v>726</v>
      </c>
      <c r="U13" t="s">
        <v>727</v>
      </c>
      <c r="V13" t="s">
        <v>728</v>
      </c>
      <c r="W13" t="s">
        <v>729</v>
      </c>
      <c r="X13" t="s">
        <v>730</v>
      </c>
      <c r="Y13" t="s">
        <v>731</v>
      </c>
      <c r="Z13" t="s">
        <v>732</v>
      </c>
      <c r="AA13" t="s">
        <v>733</v>
      </c>
      <c r="AB13" t="s">
        <v>734</v>
      </c>
      <c r="AC13" t="s">
        <v>735</v>
      </c>
      <c r="AD13" t="s">
        <v>736</v>
      </c>
      <c r="AE13" t="s">
        <v>737</v>
      </c>
      <c r="AF13" t="s">
        <v>738</v>
      </c>
      <c r="AG13" t="s">
        <v>739</v>
      </c>
      <c r="AH13" t="s">
        <v>740</v>
      </c>
      <c r="AI13" t="s">
        <v>741</v>
      </c>
      <c r="AJ13" t="s">
        <v>742</v>
      </c>
      <c r="AK13" t="s">
        <v>743</v>
      </c>
      <c r="AL13" t="s">
        <v>744</v>
      </c>
    </row>
    <row r="14" spans="1:38" x14ac:dyDescent="0.35">
      <c r="A14" s="1" t="s">
        <v>745</v>
      </c>
      <c r="B14" t="s">
        <v>418</v>
      </c>
      <c r="C14" t="s">
        <v>418</v>
      </c>
      <c r="D14" t="s">
        <v>418</v>
      </c>
      <c r="E14" t="s">
        <v>418</v>
      </c>
      <c r="F14" t="s">
        <v>650</v>
      </c>
      <c r="G14" t="s">
        <v>651</v>
      </c>
      <c r="H14" t="s">
        <v>652</v>
      </c>
      <c r="I14" t="s">
        <v>653</v>
      </c>
      <c r="J14" t="s">
        <v>654</v>
      </c>
      <c r="K14" t="s">
        <v>655</v>
      </c>
      <c r="L14" t="s">
        <v>656</v>
      </c>
      <c r="M14" t="s">
        <v>657</v>
      </c>
      <c r="N14" t="s">
        <v>658</v>
      </c>
      <c r="O14" t="s">
        <v>659</v>
      </c>
      <c r="P14" t="s">
        <v>656</v>
      </c>
      <c r="Q14" t="s">
        <v>660</v>
      </c>
      <c r="R14" t="s">
        <v>746</v>
      </c>
      <c r="S14" t="s">
        <v>747</v>
      </c>
      <c r="T14" t="s">
        <v>748</v>
      </c>
      <c r="U14" t="s">
        <v>578</v>
      </c>
      <c r="V14" t="s">
        <v>749</v>
      </c>
      <c r="W14" t="s">
        <v>228</v>
      </c>
      <c r="X14" t="s">
        <v>229</v>
      </c>
      <c r="Y14" t="s">
        <v>230</v>
      </c>
      <c r="Z14" t="s">
        <v>231</v>
      </c>
      <c r="AA14" t="s">
        <v>232</v>
      </c>
      <c r="AB14" t="s">
        <v>233</v>
      </c>
      <c r="AC14" t="s">
        <v>234</v>
      </c>
      <c r="AD14" t="s">
        <v>235</v>
      </c>
      <c r="AE14" t="s">
        <v>236</v>
      </c>
      <c r="AF14" t="s">
        <v>237</v>
      </c>
      <c r="AG14" t="s">
        <v>238</v>
      </c>
      <c r="AH14" t="s">
        <v>239</v>
      </c>
      <c r="AI14" t="s">
        <v>240</v>
      </c>
      <c r="AJ14" t="s">
        <v>241</v>
      </c>
      <c r="AK14" t="s">
        <v>242</v>
      </c>
      <c r="AL14" t="s">
        <v>243</v>
      </c>
    </row>
    <row r="15" spans="1:38" x14ac:dyDescent="0.35">
      <c r="A15" s="1" t="s">
        <v>750</v>
      </c>
      <c r="B15" t="s">
        <v>652</v>
      </c>
      <c r="C15" t="s">
        <v>751</v>
      </c>
      <c r="D15" t="s">
        <v>752</v>
      </c>
      <c r="E15" t="s">
        <v>753</v>
      </c>
      <c r="F15" t="s">
        <v>754</v>
      </c>
      <c r="G15" t="s">
        <v>755</v>
      </c>
      <c r="H15" t="s">
        <v>756</v>
      </c>
      <c r="I15" t="s">
        <v>757</v>
      </c>
      <c r="J15" t="s">
        <v>758</v>
      </c>
      <c r="K15" t="s">
        <v>759</v>
      </c>
      <c r="L15" t="s">
        <v>595</v>
      </c>
      <c r="M15" t="s">
        <v>760</v>
      </c>
      <c r="N15" t="s">
        <v>761</v>
      </c>
      <c r="O15" t="s">
        <v>605</v>
      </c>
      <c r="P15" t="s">
        <v>762</v>
      </c>
      <c r="Q15" t="s">
        <v>763</v>
      </c>
      <c r="R15" t="s">
        <v>764</v>
      </c>
      <c r="S15" t="s">
        <v>765</v>
      </c>
      <c r="T15" t="s">
        <v>766</v>
      </c>
      <c r="U15" t="s">
        <v>767</v>
      </c>
      <c r="V15" t="s">
        <v>768</v>
      </c>
      <c r="W15" t="s">
        <v>769</v>
      </c>
      <c r="X15" t="s">
        <v>770</v>
      </c>
      <c r="Y15" t="s">
        <v>771</v>
      </c>
      <c r="Z15" t="s">
        <v>772</v>
      </c>
      <c r="AA15" t="s">
        <v>773</v>
      </c>
      <c r="AB15" t="s">
        <v>774</v>
      </c>
      <c r="AC15" t="s">
        <v>775</v>
      </c>
      <c r="AD15" t="s">
        <v>776</v>
      </c>
      <c r="AE15" t="s">
        <v>777</v>
      </c>
      <c r="AF15" t="s">
        <v>778</v>
      </c>
      <c r="AG15" t="s">
        <v>779</v>
      </c>
      <c r="AH15" t="s">
        <v>780</v>
      </c>
      <c r="AI15" t="s">
        <v>781</v>
      </c>
      <c r="AJ15" t="s">
        <v>782</v>
      </c>
      <c r="AK15" t="s">
        <v>783</v>
      </c>
      <c r="AL15" t="s">
        <v>784</v>
      </c>
    </row>
    <row r="16" spans="1:38" x14ac:dyDescent="0.35">
      <c r="A16" s="1" t="s">
        <v>785</v>
      </c>
      <c r="B16" t="s">
        <v>786</v>
      </c>
      <c r="C16" t="s">
        <v>787</v>
      </c>
      <c r="D16" t="s">
        <v>788</v>
      </c>
      <c r="E16" t="s">
        <v>789</v>
      </c>
      <c r="F16" t="s">
        <v>790</v>
      </c>
      <c r="G16" t="s">
        <v>791</v>
      </c>
      <c r="H16" t="s">
        <v>792</v>
      </c>
      <c r="I16" t="s">
        <v>793</v>
      </c>
      <c r="J16" t="s">
        <v>654</v>
      </c>
      <c r="K16" t="s">
        <v>794</v>
      </c>
      <c r="L16" t="s">
        <v>795</v>
      </c>
      <c r="M16" t="s">
        <v>796</v>
      </c>
      <c r="N16" t="s">
        <v>797</v>
      </c>
      <c r="O16" t="s">
        <v>798</v>
      </c>
      <c r="P16" t="s">
        <v>799</v>
      </c>
      <c r="Q16" t="s">
        <v>800</v>
      </c>
      <c r="R16" t="s">
        <v>801</v>
      </c>
      <c r="S16" t="s">
        <v>802</v>
      </c>
      <c r="T16" t="s">
        <v>803</v>
      </c>
      <c r="U16" t="s">
        <v>804</v>
      </c>
      <c r="V16" t="s">
        <v>805</v>
      </c>
      <c r="W16" t="s">
        <v>806</v>
      </c>
      <c r="X16" t="s">
        <v>807</v>
      </c>
      <c r="Y16" t="s">
        <v>808</v>
      </c>
      <c r="Z16" t="s">
        <v>809</v>
      </c>
      <c r="AA16" t="s">
        <v>810</v>
      </c>
      <c r="AB16" t="s">
        <v>811</v>
      </c>
      <c r="AC16" t="s">
        <v>812</v>
      </c>
      <c r="AD16" t="s">
        <v>813</v>
      </c>
      <c r="AE16" t="s">
        <v>814</v>
      </c>
      <c r="AF16" t="s">
        <v>815</v>
      </c>
      <c r="AG16" t="s">
        <v>816</v>
      </c>
      <c r="AH16" t="s">
        <v>817</v>
      </c>
      <c r="AI16" t="s">
        <v>818</v>
      </c>
      <c r="AJ16" t="s">
        <v>819</v>
      </c>
      <c r="AK16" t="s">
        <v>820</v>
      </c>
      <c r="AL16" t="s">
        <v>821</v>
      </c>
    </row>
    <row r="17" spans="1:38" x14ac:dyDescent="0.35">
      <c r="A17" s="1" t="s">
        <v>822</v>
      </c>
      <c r="B17" t="s">
        <v>823</v>
      </c>
      <c r="C17" t="s">
        <v>824</v>
      </c>
      <c r="D17" t="s">
        <v>825</v>
      </c>
      <c r="E17" t="s">
        <v>826</v>
      </c>
      <c r="F17" t="s">
        <v>827</v>
      </c>
      <c r="G17" t="s">
        <v>672</v>
      </c>
      <c r="H17" t="s">
        <v>828</v>
      </c>
      <c r="I17" t="s">
        <v>829</v>
      </c>
      <c r="J17" t="s">
        <v>830</v>
      </c>
      <c r="K17" t="s">
        <v>831</v>
      </c>
      <c r="L17" t="s">
        <v>832</v>
      </c>
      <c r="M17" t="s">
        <v>833</v>
      </c>
      <c r="N17" t="s">
        <v>834</v>
      </c>
      <c r="O17" t="s">
        <v>835</v>
      </c>
      <c r="P17" t="s">
        <v>836</v>
      </c>
      <c r="Q17" t="s">
        <v>837</v>
      </c>
      <c r="R17" t="s">
        <v>838</v>
      </c>
      <c r="S17" t="s">
        <v>839</v>
      </c>
      <c r="T17" t="s">
        <v>840</v>
      </c>
      <c r="U17" t="s">
        <v>841</v>
      </c>
      <c r="V17" t="s">
        <v>842</v>
      </c>
      <c r="W17" t="s">
        <v>843</v>
      </c>
      <c r="X17" t="s">
        <v>844</v>
      </c>
      <c r="Y17" t="s">
        <v>845</v>
      </c>
      <c r="Z17" t="s">
        <v>846</v>
      </c>
      <c r="AA17" t="s">
        <v>847</v>
      </c>
      <c r="AB17" t="s">
        <v>848</v>
      </c>
      <c r="AC17" t="s">
        <v>849</v>
      </c>
      <c r="AD17" t="s">
        <v>850</v>
      </c>
      <c r="AE17" t="s">
        <v>851</v>
      </c>
      <c r="AF17" t="s">
        <v>852</v>
      </c>
      <c r="AG17" t="s">
        <v>853</v>
      </c>
      <c r="AH17" t="s">
        <v>854</v>
      </c>
      <c r="AI17" t="s">
        <v>855</v>
      </c>
      <c r="AJ17" t="s">
        <v>856</v>
      </c>
      <c r="AK17" t="s">
        <v>857</v>
      </c>
      <c r="AL17" t="s">
        <v>858</v>
      </c>
    </row>
    <row r="18" spans="1:38" x14ac:dyDescent="0.35">
      <c r="A18" s="1" t="s">
        <v>859</v>
      </c>
      <c r="B18" t="s">
        <v>860</v>
      </c>
      <c r="C18" t="s">
        <v>861</v>
      </c>
      <c r="D18" t="s">
        <v>752</v>
      </c>
      <c r="E18" t="s">
        <v>753</v>
      </c>
      <c r="F18" t="s">
        <v>862</v>
      </c>
      <c r="G18" t="s">
        <v>863</v>
      </c>
      <c r="H18" t="s">
        <v>864</v>
      </c>
      <c r="I18" t="s">
        <v>865</v>
      </c>
      <c r="J18" t="s">
        <v>866</v>
      </c>
      <c r="K18" t="s">
        <v>867</v>
      </c>
      <c r="L18" t="s">
        <v>868</v>
      </c>
      <c r="M18" t="s">
        <v>869</v>
      </c>
      <c r="N18" t="s">
        <v>870</v>
      </c>
      <c r="O18" t="s">
        <v>871</v>
      </c>
      <c r="P18" t="s">
        <v>872</v>
      </c>
      <c r="Q18" t="s">
        <v>873</v>
      </c>
      <c r="R18" t="s">
        <v>874</v>
      </c>
      <c r="S18" t="s">
        <v>875</v>
      </c>
      <c r="T18" t="s">
        <v>876</v>
      </c>
      <c r="U18" t="s">
        <v>877</v>
      </c>
      <c r="V18" t="s">
        <v>878</v>
      </c>
      <c r="W18" t="s">
        <v>879</v>
      </c>
      <c r="X18" t="s">
        <v>880</v>
      </c>
      <c r="Y18" t="s">
        <v>881</v>
      </c>
      <c r="Z18" t="s">
        <v>882</v>
      </c>
      <c r="AA18" t="s">
        <v>883</v>
      </c>
      <c r="AB18" t="s">
        <v>884</v>
      </c>
      <c r="AC18" t="s">
        <v>885</v>
      </c>
      <c r="AD18" t="s">
        <v>886</v>
      </c>
      <c r="AE18" t="s">
        <v>887</v>
      </c>
      <c r="AF18" t="s">
        <v>888</v>
      </c>
      <c r="AG18" t="s">
        <v>889</v>
      </c>
      <c r="AH18" t="s">
        <v>890</v>
      </c>
      <c r="AI18" t="s">
        <v>891</v>
      </c>
      <c r="AJ18" t="s">
        <v>892</v>
      </c>
      <c r="AK18" t="s">
        <v>893</v>
      </c>
      <c r="AL18" t="s">
        <v>894</v>
      </c>
    </row>
    <row r="19" spans="1:38" x14ac:dyDescent="0.35">
      <c r="A19" s="1" t="s">
        <v>895</v>
      </c>
      <c r="B19" t="s">
        <v>646</v>
      </c>
      <c r="C19" t="s">
        <v>896</v>
      </c>
      <c r="D19" t="s">
        <v>897</v>
      </c>
      <c r="E19" t="s">
        <v>898</v>
      </c>
      <c r="F19" t="s">
        <v>728</v>
      </c>
      <c r="G19" t="s">
        <v>899</v>
      </c>
      <c r="H19" t="s">
        <v>900</v>
      </c>
      <c r="I19" t="s">
        <v>901</v>
      </c>
      <c r="J19" t="s">
        <v>902</v>
      </c>
      <c r="K19" t="s">
        <v>903</v>
      </c>
      <c r="L19" t="s">
        <v>904</v>
      </c>
      <c r="M19" t="s">
        <v>905</v>
      </c>
      <c r="N19" t="s">
        <v>906</v>
      </c>
      <c r="O19" t="s">
        <v>907</v>
      </c>
      <c r="P19" t="s">
        <v>908</v>
      </c>
      <c r="Q19" t="s">
        <v>657</v>
      </c>
      <c r="R19" t="s">
        <v>909</v>
      </c>
      <c r="S19" t="s">
        <v>910</v>
      </c>
      <c r="T19" t="s">
        <v>911</v>
      </c>
      <c r="U19" t="s">
        <v>912</v>
      </c>
      <c r="V19" t="s">
        <v>913</v>
      </c>
      <c r="W19" t="s">
        <v>914</v>
      </c>
      <c r="X19" t="s">
        <v>915</v>
      </c>
      <c r="Y19" t="s">
        <v>916</v>
      </c>
      <c r="Z19" t="s">
        <v>917</v>
      </c>
      <c r="AA19" t="s">
        <v>918</v>
      </c>
      <c r="AB19" t="s">
        <v>919</v>
      </c>
      <c r="AC19" t="s">
        <v>920</v>
      </c>
      <c r="AD19" t="s">
        <v>921</v>
      </c>
      <c r="AE19" t="s">
        <v>922</v>
      </c>
      <c r="AF19" t="s">
        <v>923</v>
      </c>
      <c r="AG19" t="s">
        <v>924</v>
      </c>
      <c r="AH19" t="s">
        <v>925</v>
      </c>
      <c r="AI19" t="s">
        <v>926</v>
      </c>
      <c r="AJ19" t="s">
        <v>927</v>
      </c>
      <c r="AK19" t="s">
        <v>928</v>
      </c>
      <c r="AL19" t="s">
        <v>929</v>
      </c>
    </row>
    <row r="20" spans="1:38" x14ac:dyDescent="0.35">
      <c r="A20" s="1" t="s">
        <v>930</v>
      </c>
      <c r="B20" t="s">
        <v>931</v>
      </c>
      <c r="C20" t="s">
        <v>932</v>
      </c>
      <c r="D20" t="s">
        <v>933</v>
      </c>
      <c r="E20" t="s">
        <v>934</v>
      </c>
      <c r="F20" t="s">
        <v>935</v>
      </c>
      <c r="G20" t="s">
        <v>936</v>
      </c>
      <c r="H20" t="s">
        <v>937</v>
      </c>
      <c r="I20" t="s">
        <v>938</v>
      </c>
      <c r="J20" t="s">
        <v>939</v>
      </c>
      <c r="K20" t="s">
        <v>940</v>
      </c>
      <c r="L20" t="s">
        <v>733</v>
      </c>
      <c r="M20" t="s">
        <v>941</v>
      </c>
      <c r="N20" t="s">
        <v>942</v>
      </c>
      <c r="O20" t="s">
        <v>943</v>
      </c>
      <c r="P20" t="s">
        <v>944</v>
      </c>
      <c r="Q20" t="s">
        <v>945</v>
      </c>
      <c r="R20" t="s">
        <v>946</v>
      </c>
      <c r="S20" t="s">
        <v>947</v>
      </c>
      <c r="T20" t="s">
        <v>948</v>
      </c>
      <c r="U20" t="s">
        <v>949</v>
      </c>
      <c r="V20" t="s">
        <v>950</v>
      </c>
      <c r="W20" t="s">
        <v>246</v>
      </c>
      <c r="X20" t="s">
        <v>247</v>
      </c>
      <c r="Y20" t="s">
        <v>248</v>
      </c>
      <c r="Z20" t="s">
        <v>249</v>
      </c>
      <c r="AA20" t="s">
        <v>250</v>
      </c>
      <c r="AB20" t="s">
        <v>251</v>
      </c>
      <c r="AC20" t="s">
        <v>252</v>
      </c>
      <c r="AD20" t="s">
        <v>253</v>
      </c>
      <c r="AE20" t="s">
        <v>254</v>
      </c>
      <c r="AF20" t="s">
        <v>255</v>
      </c>
      <c r="AG20" t="s">
        <v>256</v>
      </c>
      <c r="AH20" t="s">
        <v>257</v>
      </c>
      <c r="AI20" t="s">
        <v>258</v>
      </c>
      <c r="AJ20" t="s">
        <v>259</v>
      </c>
      <c r="AK20" s="3">
        <v>-3519</v>
      </c>
      <c r="AL20" t="s">
        <v>261</v>
      </c>
    </row>
    <row r="21" spans="1:38" x14ac:dyDescent="0.35">
      <c r="A21" s="1" t="s">
        <v>951</v>
      </c>
      <c r="B21" t="s">
        <v>952</v>
      </c>
      <c r="C21" t="s">
        <v>953</v>
      </c>
      <c r="D21" t="s">
        <v>954</v>
      </c>
      <c r="E21" t="s">
        <v>955</v>
      </c>
      <c r="F21" t="s">
        <v>955</v>
      </c>
      <c r="G21" t="s">
        <v>956</v>
      </c>
      <c r="H21" t="s">
        <v>957</v>
      </c>
      <c r="I21" t="s">
        <v>958</v>
      </c>
      <c r="J21" t="s">
        <v>959</v>
      </c>
      <c r="K21" t="s">
        <v>960</v>
      </c>
      <c r="L21" t="s">
        <v>961</v>
      </c>
      <c r="M21" t="s">
        <v>962</v>
      </c>
      <c r="N21" t="s">
        <v>963</v>
      </c>
      <c r="O21" t="s">
        <v>964</v>
      </c>
      <c r="P21" t="s">
        <v>965</v>
      </c>
      <c r="Q21" t="s">
        <v>966</v>
      </c>
      <c r="R21" t="s">
        <v>967</v>
      </c>
      <c r="S21" t="s">
        <v>968</v>
      </c>
      <c r="T21" t="s">
        <v>969</v>
      </c>
      <c r="U21" t="s">
        <v>970</v>
      </c>
      <c r="V21" t="s">
        <v>971</v>
      </c>
      <c r="W21" t="s">
        <v>52</v>
      </c>
      <c r="X21" t="s">
        <v>53</v>
      </c>
      <c r="Y21" t="s">
        <v>54</v>
      </c>
      <c r="Z21" t="s">
        <v>972</v>
      </c>
      <c r="AA21" t="s">
        <v>56</v>
      </c>
      <c r="AB21" t="s">
        <v>57</v>
      </c>
      <c r="AC21" t="s">
        <v>58</v>
      </c>
      <c r="AD21" t="s">
        <v>59</v>
      </c>
      <c r="AE21" t="s">
        <v>973</v>
      </c>
      <c r="AF21" t="s">
        <v>974</v>
      </c>
      <c r="AG21" t="s">
        <v>62</v>
      </c>
      <c r="AH21" t="s">
        <v>63</v>
      </c>
      <c r="AI21" t="s">
        <v>975</v>
      </c>
      <c r="AJ21" t="s">
        <v>65</v>
      </c>
      <c r="AK21" t="s">
        <v>66</v>
      </c>
      <c r="AL21" t="s">
        <v>976</v>
      </c>
    </row>
    <row r="22" spans="1:38" x14ac:dyDescent="0.35">
      <c r="A22" s="1" t="s">
        <v>977</v>
      </c>
      <c r="B22" t="s">
        <v>952</v>
      </c>
      <c r="C22" t="s">
        <v>953</v>
      </c>
      <c r="D22" t="s">
        <v>954</v>
      </c>
      <c r="E22" t="s">
        <v>955</v>
      </c>
      <c r="F22" t="s">
        <v>955</v>
      </c>
      <c r="G22" t="s">
        <v>956</v>
      </c>
      <c r="H22" t="s">
        <v>957</v>
      </c>
      <c r="I22" t="s">
        <v>958</v>
      </c>
      <c r="J22" t="s">
        <v>978</v>
      </c>
      <c r="K22" t="s">
        <v>960</v>
      </c>
      <c r="L22" t="s">
        <v>961</v>
      </c>
      <c r="M22" t="s">
        <v>962</v>
      </c>
      <c r="N22" t="s">
        <v>979</v>
      </c>
      <c r="O22" t="s">
        <v>980</v>
      </c>
      <c r="P22" t="s">
        <v>981</v>
      </c>
      <c r="Q22" t="s">
        <v>982</v>
      </c>
      <c r="R22" t="s">
        <v>983</v>
      </c>
      <c r="S22" t="s">
        <v>984</v>
      </c>
      <c r="T22" t="s">
        <v>985</v>
      </c>
      <c r="U22" t="s">
        <v>986</v>
      </c>
      <c r="V22" t="s">
        <v>116</v>
      </c>
      <c r="W22" t="s">
        <v>987</v>
      </c>
      <c r="X22" t="s">
        <v>988</v>
      </c>
      <c r="Y22" t="s">
        <v>989</v>
      </c>
      <c r="Z22" t="s">
        <v>990</v>
      </c>
      <c r="AA22" t="s">
        <v>991</v>
      </c>
      <c r="AB22" t="s">
        <v>992</v>
      </c>
      <c r="AC22" t="s">
        <v>993</v>
      </c>
      <c r="AD22" t="s">
        <v>994</v>
      </c>
      <c r="AE22" t="s">
        <v>995</v>
      </c>
      <c r="AF22" t="s">
        <v>996</v>
      </c>
      <c r="AG22" t="s">
        <v>997</v>
      </c>
      <c r="AH22" t="s">
        <v>998</v>
      </c>
      <c r="AI22" t="s">
        <v>999</v>
      </c>
      <c r="AJ22" t="s">
        <v>1000</v>
      </c>
      <c r="AK22" t="s">
        <v>66</v>
      </c>
      <c r="AL22" t="s">
        <v>1001</v>
      </c>
    </row>
    <row r="23" spans="1:38" x14ac:dyDescent="0.35">
      <c r="A23" s="1" t="s">
        <v>1002</v>
      </c>
      <c r="B23" t="s">
        <v>1003</v>
      </c>
      <c r="C23" t="s">
        <v>1004</v>
      </c>
      <c r="D23" t="s">
        <v>1005</v>
      </c>
      <c r="E23" t="s">
        <v>1006</v>
      </c>
      <c r="F23" t="s">
        <v>867</v>
      </c>
      <c r="G23" t="s">
        <v>867</v>
      </c>
      <c r="H23" t="s">
        <v>1007</v>
      </c>
      <c r="I23" t="s">
        <v>1008</v>
      </c>
      <c r="J23" t="s">
        <v>1009</v>
      </c>
      <c r="K23" t="s">
        <v>1010</v>
      </c>
      <c r="L23" t="s">
        <v>1011</v>
      </c>
      <c r="M23" t="s">
        <v>1012</v>
      </c>
      <c r="N23" t="s">
        <v>1013</v>
      </c>
      <c r="O23" t="s">
        <v>1014</v>
      </c>
      <c r="P23" t="s">
        <v>1015</v>
      </c>
      <c r="Q23" t="s">
        <v>1016</v>
      </c>
      <c r="R23" t="s">
        <v>1016</v>
      </c>
      <c r="S23" t="s">
        <v>738</v>
      </c>
      <c r="T23" t="s">
        <v>1017</v>
      </c>
      <c r="U23" t="s">
        <v>141</v>
      </c>
      <c r="V23" t="s">
        <v>1018</v>
      </c>
      <c r="W23" t="s">
        <v>141</v>
      </c>
      <c r="X23" t="s">
        <v>142</v>
      </c>
      <c r="Y23" t="s">
        <v>143</v>
      </c>
      <c r="Z23" t="s">
        <v>144</v>
      </c>
      <c r="AA23" t="s">
        <v>145</v>
      </c>
      <c r="AB23" t="s">
        <v>146</v>
      </c>
      <c r="AC23" t="s">
        <v>147</v>
      </c>
      <c r="AD23" t="s">
        <v>148</v>
      </c>
      <c r="AE23" t="s">
        <v>149</v>
      </c>
      <c r="AF23" t="s">
        <v>150</v>
      </c>
      <c r="AG23" t="s">
        <v>151</v>
      </c>
      <c r="AH23" t="s">
        <v>152</v>
      </c>
      <c r="AI23" t="s">
        <v>153</v>
      </c>
      <c r="AJ23" t="s">
        <v>154</v>
      </c>
      <c r="AK23" t="s">
        <v>155</v>
      </c>
      <c r="AL23" t="s">
        <v>156</v>
      </c>
    </row>
    <row r="24" spans="1:38" x14ac:dyDescent="0.35">
      <c r="A24" s="1" t="s">
        <v>1019</v>
      </c>
      <c r="B24" t="s">
        <v>1003</v>
      </c>
      <c r="C24" t="s">
        <v>1004</v>
      </c>
      <c r="D24" t="s">
        <v>1005</v>
      </c>
      <c r="E24" t="s">
        <v>1006</v>
      </c>
      <c r="F24" t="s">
        <v>867</v>
      </c>
      <c r="G24" t="s">
        <v>867</v>
      </c>
      <c r="H24" t="s">
        <v>1007</v>
      </c>
      <c r="I24" t="s">
        <v>1008</v>
      </c>
      <c r="J24" t="s">
        <v>1020</v>
      </c>
      <c r="K24" t="s">
        <v>1010</v>
      </c>
      <c r="L24" t="s">
        <v>1011</v>
      </c>
      <c r="M24" t="s">
        <v>1012</v>
      </c>
      <c r="N24" t="s">
        <v>1021</v>
      </c>
      <c r="O24" t="s">
        <v>1022</v>
      </c>
      <c r="P24" t="s">
        <v>1023</v>
      </c>
      <c r="Q24" t="s">
        <v>1024</v>
      </c>
      <c r="R24" t="s">
        <v>1025</v>
      </c>
      <c r="S24" t="s">
        <v>1025</v>
      </c>
      <c r="T24" t="s">
        <v>1026</v>
      </c>
      <c r="U24" t="s">
        <v>1026</v>
      </c>
      <c r="V24" t="s">
        <v>1027</v>
      </c>
      <c r="W24" t="s">
        <v>1026</v>
      </c>
      <c r="X24" t="s">
        <v>1028</v>
      </c>
      <c r="Y24" t="s">
        <v>1029</v>
      </c>
      <c r="Z24" t="s">
        <v>1030</v>
      </c>
      <c r="AA24" t="s">
        <v>1031</v>
      </c>
      <c r="AB24" t="s">
        <v>1032</v>
      </c>
      <c r="AC24" t="s">
        <v>941</v>
      </c>
      <c r="AD24" t="s">
        <v>1033</v>
      </c>
      <c r="AE24" t="s">
        <v>1034</v>
      </c>
      <c r="AF24" t="s">
        <v>1035</v>
      </c>
      <c r="AG24" t="s">
        <v>1036</v>
      </c>
      <c r="AH24" t="s">
        <v>748</v>
      </c>
      <c r="AI24" t="s">
        <v>1037</v>
      </c>
      <c r="AJ24" t="s">
        <v>1038</v>
      </c>
      <c r="AK24" t="s">
        <v>155</v>
      </c>
      <c r="AL24" t="s">
        <v>1039</v>
      </c>
    </row>
    <row r="28" spans="1:38" x14ac:dyDescent="0.35">
      <c r="A28" t="s">
        <v>1040</v>
      </c>
      <c r="C28" s="2">
        <f t="shared" ref="C28:AL28" si="0">C2/B2-1</f>
        <v>4.5157417289220847E-2</v>
      </c>
      <c r="D28" s="2">
        <f t="shared" si="0"/>
        <v>9.5794243410555868E-2</v>
      </c>
      <c r="E28" s="2">
        <f t="shared" si="0"/>
        <v>4.8340128130460069E-2</v>
      </c>
      <c r="F28" s="2">
        <f t="shared" si="0"/>
        <v>8.5111111111111137E-2</v>
      </c>
      <c r="G28" s="2">
        <f t="shared" si="0"/>
        <v>0.11524677452385834</v>
      </c>
      <c r="H28" s="2">
        <f t="shared" si="0"/>
        <v>-2.3917734012762204E-2</v>
      </c>
      <c r="I28" s="2">
        <f t="shared" si="0"/>
        <v>3.6214843382560424E-2</v>
      </c>
      <c r="J28" s="2">
        <f t="shared" si="0"/>
        <v>-5.8823529411764719E-2</v>
      </c>
      <c r="K28" s="2">
        <f t="shared" si="0"/>
        <v>3.1346450617284471E-3</v>
      </c>
      <c r="L28" s="2">
        <f t="shared" si="0"/>
        <v>8.7640017306860329E-2</v>
      </c>
      <c r="M28" s="2">
        <f t="shared" si="0"/>
        <v>2.868635077793491E-2</v>
      </c>
      <c r="N28" s="2">
        <f t="shared" si="0"/>
        <v>5.2507197181282939E-2</v>
      </c>
      <c r="O28" s="2">
        <f t="shared" si="0"/>
        <v>4.8662992447438214E-2</v>
      </c>
      <c r="P28" s="2">
        <f t="shared" si="0"/>
        <v>-7.1748355199127922E-2</v>
      </c>
      <c r="Q28" s="2">
        <f t="shared" si="0"/>
        <v>9.906056030867294E-2</v>
      </c>
      <c r="R28" s="2">
        <f t="shared" si="0"/>
        <v>6.4527207509730511E-2</v>
      </c>
      <c r="S28" s="2">
        <f t="shared" si="0"/>
        <v>1.1291536724378881E-2</v>
      </c>
      <c r="T28" s="2">
        <f t="shared" si="0"/>
        <v>0.10002835672763366</v>
      </c>
      <c r="U28" s="2">
        <f t="shared" si="0"/>
        <v>0.20657988013146866</v>
      </c>
      <c r="V28" s="2">
        <f t="shared" si="0"/>
        <v>0.14100680998798243</v>
      </c>
      <c r="W28" s="2">
        <f t="shared" si="0"/>
        <v>0.11946167349327097</v>
      </c>
      <c r="X28" s="2">
        <f t="shared" si="0"/>
        <v>0.14489117481026148</v>
      </c>
      <c r="Y28" s="2">
        <f t="shared" si="0"/>
        <v>7.1622929564089999E-2</v>
      </c>
      <c r="Z28" s="2">
        <f t="shared" si="0"/>
        <v>-9.8174877728736676E-2</v>
      </c>
      <c r="AA28" s="2">
        <f t="shared" si="0"/>
        <v>2.6568405139833606E-2</v>
      </c>
      <c r="AB28" s="2">
        <f t="shared" si="0"/>
        <v>7.1126164267569791E-2</v>
      </c>
      <c r="AC28" s="2">
        <f t="shared" si="0"/>
        <v>-8.2832101735693664E-3</v>
      </c>
      <c r="AD28" s="2">
        <f t="shared" si="0"/>
        <v>8.5222152907742377E-2</v>
      </c>
      <c r="AE28" s="2">
        <f t="shared" si="0"/>
        <v>3.9504359211828932E-2</v>
      </c>
      <c r="AF28" s="2">
        <f t="shared" si="0"/>
        <v>-0.13827956989247314</v>
      </c>
      <c r="AG28" s="2">
        <f t="shared" si="0"/>
        <v>2.0428535776676471E-2</v>
      </c>
      <c r="AH28" s="2">
        <f t="shared" si="0"/>
        <v>4.5297323736985584E-2</v>
      </c>
      <c r="AI28" s="2">
        <f t="shared" si="0"/>
        <v>0.11136921971355518</v>
      </c>
      <c r="AJ28" s="2">
        <f t="shared" si="0"/>
        <v>0.1585690440745251</v>
      </c>
      <c r="AK28" s="2">
        <f t="shared" si="0"/>
        <v>-0.26554266282480599</v>
      </c>
      <c r="AL28" s="2">
        <f t="shared" si="0"/>
        <v>0.1378585187410537</v>
      </c>
    </row>
    <row r="29" spans="1:38" x14ac:dyDescent="0.35">
      <c r="A29" t="s">
        <v>1041</v>
      </c>
      <c r="C29" s="2">
        <f t="shared" ref="C29:AL29" si="1">C20/B20-1</f>
        <v>-0.76677316293929709</v>
      </c>
      <c r="D29" s="2">
        <f t="shared" si="1"/>
        <v>7.1095890410958908</v>
      </c>
      <c r="E29" s="2">
        <f t="shared" si="1"/>
        <v>0.11317567567567566</v>
      </c>
      <c r="F29" s="2">
        <f t="shared" si="1"/>
        <v>6.5250379362670641E-2</v>
      </c>
      <c r="G29" s="2">
        <f t="shared" si="1"/>
        <v>6.9800569800569701E-2</v>
      </c>
      <c r="H29" s="2">
        <f t="shared" si="1"/>
        <v>-2.359520639147803</v>
      </c>
      <c r="I29" s="2">
        <f t="shared" si="1"/>
        <v>-0.71890303623898144</v>
      </c>
      <c r="J29" s="2">
        <f t="shared" si="1"/>
        <v>-2.6968641114982579</v>
      </c>
      <c r="K29" s="2">
        <f t="shared" si="1"/>
        <v>0.20123203285420943</v>
      </c>
      <c r="L29" s="2">
        <f t="shared" si="1"/>
        <v>0.28205128205128216</v>
      </c>
      <c r="M29" s="2">
        <f t="shared" si="1"/>
        <v>0.20799999999999996</v>
      </c>
      <c r="N29" s="2">
        <f t="shared" si="1"/>
        <v>0.18322295805739519</v>
      </c>
      <c r="O29" s="2">
        <f t="shared" si="1"/>
        <v>0.17070895522388052</v>
      </c>
      <c r="P29" s="2">
        <f t="shared" si="1"/>
        <v>0.21992031872509954</v>
      </c>
      <c r="Q29" s="2">
        <f t="shared" si="1"/>
        <v>0.18092749836708033</v>
      </c>
      <c r="R29" s="2">
        <f t="shared" si="1"/>
        <v>7.1902654867256555E-2</v>
      </c>
      <c r="S29" s="2">
        <f t="shared" si="1"/>
        <v>0.15376676986584115</v>
      </c>
      <c r="T29" s="2">
        <f t="shared" si="1"/>
        <v>5.5903398926654635E-2</v>
      </c>
      <c r="U29" s="2">
        <f t="shared" si="1"/>
        <v>0.18085556967386696</v>
      </c>
      <c r="V29" s="2">
        <f t="shared" si="1"/>
        <v>0.10078909612625542</v>
      </c>
      <c r="W29" s="2">
        <f t="shared" si="1"/>
        <v>0.21603128054740961</v>
      </c>
      <c r="X29" s="2">
        <f t="shared" si="1"/>
        <v>0.13183279742765275</v>
      </c>
      <c r="Y29" s="2">
        <f t="shared" si="1"/>
        <v>0.11008522727272729</v>
      </c>
      <c r="Z29" s="2">
        <f t="shared" si="1"/>
        <v>-0.18340797611431003</v>
      </c>
      <c r="AA29" s="2">
        <f t="shared" si="1"/>
        <v>0.14207364847218584</v>
      </c>
      <c r="AB29" s="2">
        <f t="shared" si="1"/>
        <v>0.13857763549050994</v>
      </c>
      <c r="AC29" s="2">
        <f t="shared" si="1"/>
        <v>3.0327374974894461E-2</v>
      </c>
      <c r="AD29" s="2">
        <f t="shared" si="1"/>
        <v>0.11520467836257309</v>
      </c>
      <c r="AE29" s="2">
        <f t="shared" si="1"/>
        <v>8.7222513546582725E-2</v>
      </c>
      <c r="AF29" s="2">
        <f t="shared" si="1"/>
        <v>0.22315112540192916</v>
      </c>
      <c r="AG29" s="2">
        <f t="shared" si="1"/>
        <v>-0.3355678233438486</v>
      </c>
      <c r="AH29" s="2">
        <f t="shared" si="1"/>
        <v>-9.9505440158259129E-2</v>
      </c>
      <c r="AI29" s="2">
        <f t="shared" si="1"/>
        <v>0.1575131810193322</v>
      </c>
      <c r="AJ29" s="2">
        <f t="shared" si="1"/>
        <v>5.0863541468969542E-2</v>
      </c>
      <c r="AK29" s="2">
        <f t="shared" si="1"/>
        <v>-1.6355427126602855</v>
      </c>
      <c r="AL29" s="2">
        <f t="shared" si="1"/>
        <v>-2.0980392156862746</v>
      </c>
    </row>
    <row r="31" spans="1:38" s="2" customFormat="1" x14ac:dyDescent="0.35">
      <c r="A31" s="2" t="s">
        <v>1042</v>
      </c>
      <c r="B31" s="2">
        <f t="shared" ref="B31:AL31" si="2">B4/B2</f>
        <v>0.30142742796157951</v>
      </c>
      <c r="C31" s="2">
        <f t="shared" si="2"/>
        <v>0.24104920543748803</v>
      </c>
      <c r="D31" s="2">
        <f t="shared" si="2"/>
        <v>0.29341875364006986</v>
      </c>
      <c r="E31" s="2">
        <f t="shared" si="2"/>
        <v>0.28061111111111109</v>
      </c>
      <c r="F31" s="2">
        <f t="shared" si="2"/>
        <v>0.29541265615400369</v>
      </c>
      <c r="G31" s="2">
        <f t="shared" si="2"/>
        <v>0.29578111371252813</v>
      </c>
      <c r="H31" s="2">
        <f t="shared" si="2"/>
        <v>0.26385100178722604</v>
      </c>
      <c r="I31" s="2">
        <f t="shared" si="2"/>
        <v>0.27092411038489472</v>
      </c>
      <c r="J31" s="2">
        <f t="shared" si="2"/>
        <v>0.25626929012345678</v>
      </c>
      <c r="K31" s="2">
        <f t="shared" si="2"/>
        <v>0.25522811403297918</v>
      </c>
      <c r="L31" s="2">
        <f t="shared" si="2"/>
        <v>0.25937057991513435</v>
      </c>
      <c r="M31" s="2">
        <f t="shared" si="2"/>
        <v>0.27452412667039056</v>
      </c>
      <c r="N31" s="2">
        <f t="shared" si="2"/>
        <v>0.27315778730353135</v>
      </c>
      <c r="O31" s="2">
        <f t="shared" si="2"/>
        <v>0.28282788959395805</v>
      </c>
      <c r="P31" s="2">
        <f t="shared" si="2"/>
        <v>0.27273108538835766</v>
      </c>
      <c r="Q31" s="2">
        <f t="shared" si="2"/>
        <v>0.30889872548271391</v>
      </c>
      <c r="R31" s="2">
        <f t="shared" si="2"/>
        <v>0.27995841846793562</v>
      </c>
      <c r="S31" s="2">
        <f t="shared" si="2"/>
        <v>0.28537501772295476</v>
      </c>
      <c r="T31" s="2">
        <f t="shared" si="2"/>
        <v>0.27473094025907069</v>
      </c>
      <c r="U31" s="2">
        <f t="shared" si="2"/>
        <v>0.27304045934036586</v>
      </c>
      <c r="V31" s="2">
        <f t="shared" si="2"/>
        <v>0.27595084844938561</v>
      </c>
      <c r="W31" s="2">
        <f t="shared" si="2"/>
        <v>0.27366242237972777</v>
      </c>
      <c r="X31" s="2">
        <f t="shared" si="2"/>
        <v>0.27095089391698168</v>
      </c>
      <c r="Y31" s="2">
        <f t="shared" si="2"/>
        <v>0.27470561169714219</v>
      </c>
      <c r="Z31" s="2">
        <f t="shared" si="2"/>
        <v>0.26566515495086923</v>
      </c>
      <c r="AA31" s="2">
        <f t="shared" si="2"/>
        <v>0.2744910355998969</v>
      </c>
      <c r="AB31" s="2">
        <f t="shared" si="2"/>
        <v>0.27559718164633096</v>
      </c>
      <c r="AC31" s="2">
        <f t="shared" si="2"/>
        <v>0.26954668330214182</v>
      </c>
      <c r="AD31" s="2">
        <f t="shared" si="2"/>
        <v>0.27632293296713822</v>
      </c>
      <c r="AE31" s="2">
        <f t="shared" si="2"/>
        <v>0.27116743471582183</v>
      </c>
      <c r="AF31" s="2">
        <f t="shared" si="2"/>
        <v>0.27927911868515809</v>
      </c>
      <c r="AG31" s="2">
        <f t="shared" si="2"/>
        <v>0.27573195444064008</v>
      </c>
      <c r="AH31" s="2">
        <f t="shared" si="2"/>
        <v>0.26545448468338989</v>
      </c>
      <c r="AI31" s="2">
        <f t="shared" si="2"/>
        <v>0.24835716756139006</v>
      </c>
      <c r="AJ31" s="2">
        <f t="shared" si="2"/>
        <v>0.25933857695402746</v>
      </c>
      <c r="AK31" s="2">
        <f t="shared" si="2"/>
        <v>0.15075900825277891</v>
      </c>
      <c r="AL31" s="2">
        <f t="shared" si="2"/>
        <v>0.19399577561036219</v>
      </c>
    </row>
    <row r="32" spans="1:38" x14ac:dyDescent="0.35">
      <c r="A32" t="s">
        <v>1043</v>
      </c>
      <c r="B32" s="2">
        <f t="shared" ref="B32:AL32" si="3">B20/B4</f>
        <v>6.9263111307811459E-2</v>
      </c>
      <c r="C32" s="2">
        <f t="shared" si="3"/>
        <v>1.9327508604712735E-2</v>
      </c>
      <c r="D32" s="2">
        <f t="shared" si="3"/>
        <v>0.11750694720127035</v>
      </c>
      <c r="E32" s="2">
        <f t="shared" si="3"/>
        <v>0.13046921401702632</v>
      </c>
      <c r="F32" s="2">
        <f t="shared" si="3"/>
        <v>0.12166377816291161</v>
      </c>
      <c r="G32" s="2">
        <f t="shared" si="3"/>
        <v>0.11656060841223033</v>
      </c>
      <c r="H32" s="2">
        <f t="shared" si="3"/>
        <v>-0.18199643493761142</v>
      </c>
      <c r="I32" s="2">
        <f t="shared" si="3"/>
        <v>-4.8081755737979563E-2</v>
      </c>
      <c r="J32" s="2">
        <f t="shared" si="3"/>
        <v>9.1644712081294696E-2</v>
      </c>
      <c r="K32" s="2">
        <f t="shared" si="3"/>
        <v>0.11019024298361273</v>
      </c>
      <c r="L32" s="2">
        <f t="shared" si="3"/>
        <v>0.1278118609406953</v>
      </c>
      <c r="M32" s="2">
        <f t="shared" si="3"/>
        <v>0.14180622945687901</v>
      </c>
      <c r="N32" s="2">
        <f t="shared" si="3"/>
        <v>0.16021521446719475</v>
      </c>
      <c r="O32" s="2">
        <f t="shared" si="3"/>
        <v>0.17274604267033725</v>
      </c>
      <c r="P32" s="2">
        <f t="shared" si="3"/>
        <v>0.23542980163001692</v>
      </c>
      <c r="Q32" s="2">
        <f t="shared" si="3"/>
        <v>0.22334774552192713</v>
      </c>
      <c r="R32" s="2">
        <f t="shared" si="3"/>
        <v>0.24814340588988476</v>
      </c>
      <c r="S32" s="2">
        <f t="shared" si="3"/>
        <v>0.27772947459942865</v>
      </c>
      <c r="T32" s="2">
        <f t="shared" si="3"/>
        <v>0.27691766361717102</v>
      </c>
      <c r="U32" s="2">
        <f t="shared" si="3"/>
        <v>0.27269170579029733</v>
      </c>
      <c r="V32" s="2">
        <f t="shared" si="3"/>
        <v>0.2603053435114504</v>
      </c>
      <c r="W32" s="2">
        <f t="shared" si="3"/>
        <v>0.28512491404996559</v>
      </c>
      <c r="X32" s="2">
        <f t="shared" si="3"/>
        <v>0.28469367122733708</v>
      </c>
      <c r="Y32" s="2">
        <f t="shared" si="3"/>
        <v>0.29088089330024813</v>
      </c>
      <c r="Z32" s="2">
        <f t="shared" si="3"/>
        <v>0.27235222988832775</v>
      </c>
      <c r="AA32" s="2">
        <f t="shared" si="3"/>
        <v>0.29325375536480686</v>
      </c>
      <c r="AB32" s="2">
        <f t="shared" si="3"/>
        <v>0.3104695391906217</v>
      </c>
      <c r="AC32" s="2">
        <f t="shared" si="3"/>
        <v>0.32979749276759884</v>
      </c>
      <c r="AD32" s="2">
        <f t="shared" si="3"/>
        <v>0.33059809303669457</v>
      </c>
      <c r="AE32" s="2">
        <f t="shared" si="3"/>
        <v>0.35234804282558208</v>
      </c>
      <c r="AF32" s="2">
        <f t="shared" si="3"/>
        <v>0.48560668921937833</v>
      </c>
      <c r="AG32" s="2">
        <f t="shared" si="3"/>
        <v>0.3202610238215915</v>
      </c>
      <c r="AH32" s="2">
        <f t="shared" si="3"/>
        <v>0.28657768823973812</v>
      </c>
      <c r="AI32" s="2">
        <f t="shared" si="3"/>
        <v>0.31902397674981836</v>
      </c>
      <c r="AJ32" s="2">
        <f t="shared" si="3"/>
        <v>0.277113257594715</v>
      </c>
      <c r="AK32" s="2">
        <f t="shared" si="3"/>
        <v>-0.41249560426679172</v>
      </c>
      <c r="AL32" s="2">
        <f t="shared" si="3"/>
        <v>0.30934272676326957</v>
      </c>
    </row>
    <row r="35" spans="1:38" s="4" customFormat="1" x14ac:dyDescent="0.35">
      <c r="A35" s="4" t="s">
        <v>951</v>
      </c>
      <c r="B35" s="4">
        <f t="shared" ref="B35:AL35" si="4">B20/B24</f>
        <v>0.31841302136317395</v>
      </c>
      <c r="C35" s="4">
        <f t="shared" si="4"/>
        <v>6.9923371647509572E-2</v>
      </c>
      <c r="D35" s="4">
        <f t="shared" si="4"/>
        <v>0.56759348034515822</v>
      </c>
      <c r="E35" s="4">
        <f t="shared" si="4"/>
        <v>0.63001912045889097</v>
      </c>
      <c r="F35" s="4">
        <f t="shared" si="4"/>
        <v>0.72445820433436536</v>
      </c>
      <c r="G35" s="4">
        <f t="shared" si="4"/>
        <v>0.77502579979360164</v>
      </c>
      <c r="H35" s="4">
        <f t="shared" si="4"/>
        <v>-1.0471794871794873</v>
      </c>
      <c r="I35" s="4">
        <f t="shared" si="4"/>
        <v>-0.28989898989898988</v>
      </c>
      <c r="J35" s="4">
        <f t="shared" si="4"/>
        <v>5.4504756575265809E-2</v>
      </c>
      <c r="K35" s="4">
        <f t="shared" si="4"/>
        <v>0.58208955223880599</v>
      </c>
      <c r="L35" s="4">
        <f t="shared" si="4"/>
        <v>0.73313782991202348</v>
      </c>
      <c r="M35" s="4">
        <f t="shared" si="4"/>
        <v>0.86285714285714288</v>
      </c>
      <c r="N35" s="4">
        <f t="shared" si="4"/>
        <v>1.0520117762512267</v>
      </c>
      <c r="O35" s="4">
        <f t="shared" si="4"/>
        <v>1.2625754527162978</v>
      </c>
      <c r="P35" s="4">
        <f t="shared" si="4"/>
        <v>1.5386934673366834</v>
      </c>
      <c r="Q35" s="4">
        <f t="shared" si="4"/>
        <v>1.8061938061938061</v>
      </c>
      <c r="R35" s="4">
        <f t="shared" si="4"/>
        <v>1.9169139465875371</v>
      </c>
      <c r="S35" s="4">
        <f t="shared" si="4"/>
        <v>2.2116716122650839</v>
      </c>
      <c r="T35" s="4">
        <f t="shared" si="4"/>
        <v>2.3469184890656063</v>
      </c>
      <c r="U35" s="4">
        <f t="shared" si="4"/>
        <v>2.7713717693836979</v>
      </c>
      <c r="V35" s="4">
        <f t="shared" si="4"/>
        <v>3.026627218934911</v>
      </c>
      <c r="W35" s="4">
        <f t="shared" si="4"/>
        <v>3.7097415506958251</v>
      </c>
      <c r="X35" s="4">
        <f t="shared" si="4"/>
        <v>4.2709807886754296</v>
      </c>
      <c r="Y35" s="4">
        <f t="shared" si="4"/>
        <v>4.9048117154811717</v>
      </c>
      <c r="Z35" s="4">
        <f t="shared" si="4"/>
        <v>4.1216361679224969</v>
      </c>
      <c r="AA35" s="4">
        <f t="shared" si="4"/>
        <v>4.7378114842903578</v>
      </c>
      <c r="AB35" s="4">
        <f t="shared" si="4"/>
        <v>5.4895259095920617</v>
      </c>
      <c r="AC35" s="4">
        <f t="shared" si="4"/>
        <v>5.6622516556291389</v>
      </c>
      <c r="AD35" s="4">
        <f t="shared" si="4"/>
        <v>6.252459016393443</v>
      </c>
      <c r="AE35" s="4">
        <f t="shared" si="4"/>
        <v>6.8201754385964914</v>
      </c>
      <c r="AF35" s="4">
        <f t="shared" si="4"/>
        <v>8.6160815402038509</v>
      </c>
      <c r="AG35" s="4">
        <f t="shared" si="4"/>
        <v>6.1198547215496371</v>
      </c>
      <c r="AH35" s="4">
        <f t="shared" si="4"/>
        <v>5.6971214017521898</v>
      </c>
      <c r="AI35" s="4">
        <f t="shared" si="4"/>
        <v>6.5049382716049386</v>
      </c>
      <c r="AJ35" s="4">
        <f t="shared" si="4"/>
        <v>6.4085648148148149</v>
      </c>
      <c r="AK35" s="4">
        <f t="shared" si="4"/>
        <v>-2.5913107511045657</v>
      </c>
      <c r="AL35" s="4">
        <f t="shared" si="4"/>
        <v>2.5760000000000001</v>
      </c>
    </row>
    <row r="38" spans="1:38" x14ac:dyDescent="0.35">
      <c r="A38" t="s">
        <v>1044</v>
      </c>
      <c r="B38" s="2">
        <f>I24/AL24</f>
        <v>0.66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0"/>
  <sheetViews>
    <sheetView workbookViewId="0"/>
  </sheetViews>
  <sheetFormatPr defaultRowHeight="14.5" x14ac:dyDescent="0.35"/>
  <sheetData>
    <row r="1" spans="1:38" x14ac:dyDescent="0.35"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438</v>
      </c>
      <c r="T1" s="1" t="s">
        <v>439</v>
      </c>
      <c r="U1" s="1" t="s">
        <v>440</v>
      </c>
      <c r="V1" s="1" t="s">
        <v>441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</row>
    <row r="2" spans="1:38" x14ac:dyDescent="0.35">
      <c r="A2" s="1" t="s">
        <v>1045</v>
      </c>
      <c r="B2" t="s">
        <v>418</v>
      </c>
      <c r="C2" t="s">
        <v>418</v>
      </c>
      <c r="D2" t="s">
        <v>418</v>
      </c>
      <c r="E2" t="s">
        <v>418</v>
      </c>
      <c r="F2" t="s">
        <v>418</v>
      </c>
      <c r="G2" t="s">
        <v>418</v>
      </c>
      <c r="H2" t="s">
        <v>418</v>
      </c>
      <c r="I2" t="s">
        <v>418</v>
      </c>
      <c r="J2" t="s">
        <v>418</v>
      </c>
      <c r="K2" t="s">
        <v>418</v>
      </c>
      <c r="L2" t="s">
        <v>418</v>
      </c>
      <c r="M2" t="s">
        <v>418</v>
      </c>
      <c r="N2" t="s">
        <v>418</v>
      </c>
      <c r="O2" t="s">
        <v>418</v>
      </c>
      <c r="P2" t="s">
        <v>418</v>
      </c>
      <c r="Q2" t="s">
        <v>418</v>
      </c>
      <c r="R2" t="s">
        <v>593</v>
      </c>
      <c r="S2" t="s">
        <v>1046</v>
      </c>
      <c r="T2" t="s">
        <v>1047</v>
      </c>
      <c r="U2" t="s">
        <v>1048</v>
      </c>
      <c r="V2" t="s">
        <v>1049</v>
      </c>
      <c r="W2" t="s">
        <v>1050</v>
      </c>
      <c r="X2" t="s">
        <v>1051</v>
      </c>
      <c r="Y2" t="s">
        <v>1052</v>
      </c>
      <c r="Z2" t="s">
        <v>1053</v>
      </c>
      <c r="AA2" t="s">
        <v>1054</v>
      </c>
      <c r="AB2" t="s">
        <v>1055</v>
      </c>
      <c r="AC2" t="s">
        <v>1056</v>
      </c>
      <c r="AD2" t="s">
        <v>1057</v>
      </c>
      <c r="AE2" t="s">
        <v>1058</v>
      </c>
      <c r="AF2" t="s">
        <v>1059</v>
      </c>
      <c r="AG2" t="s">
        <v>1060</v>
      </c>
      <c r="AH2" t="s">
        <v>1061</v>
      </c>
      <c r="AI2" t="s">
        <v>1062</v>
      </c>
      <c r="AJ2" t="s">
        <v>1063</v>
      </c>
      <c r="AK2" t="s">
        <v>1064</v>
      </c>
      <c r="AL2" t="s">
        <v>1065</v>
      </c>
    </row>
    <row r="3" spans="1:38" x14ac:dyDescent="0.35">
      <c r="A3" s="1" t="s">
        <v>1066</v>
      </c>
      <c r="B3" t="s">
        <v>418</v>
      </c>
      <c r="C3" t="s">
        <v>418</v>
      </c>
      <c r="D3" t="s">
        <v>418</v>
      </c>
      <c r="E3" t="s">
        <v>418</v>
      </c>
      <c r="F3" t="s">
        <v>418</v>
      </c>
      <c r="G3" t="s">
        <v>418</v>
      </c>
      <c r="H3" t="s">
        <v>418</v>
      </c>
      <c r="I3" t="s">
        <v>418</v>
      </c>
      <c r="J3" t="s">
        <v>418</v>
      </c>
      <c r="K3" t="s">
        <v>418</v>
      </c>
      <c r="L3" t="s">
        <v>418</v>
      </c>
      <c r="M3" t="s">
        <v>418</v>
      </c>
      <c r="N3" t="s">
        <v>418</v>
      </c>
      <c r="O3" t="s">
        <v>418</v>
      </c>
      <c r="P3" t="s">
        <v>418</v>
      </c>
      <c r="Q3" t="s">
        <v>418</v>
      </c>
      <c r="R3" t="s">
        <v>418</v>
      </c>
      <c r="S3" t="s">
        <v>418</v>
      </c>
      <c r="T3" t="s">
        <v>418</v>
      </c>
      <c r="U3" t="s">
        <v>418</v>
      </c>
      <c r="V3" t="s">
        <v>418</v>
      </c>
      <c r="W3" t="s">
        <v>418</v>
      </c>
      <c r="X3" t="s">
        <v>418</v>
      </c>
      <c r="Y3" t="s">
        <v>418</v>
      </c>
      <c r="Z3" t="s">
        <v>418</v>
      </c>
      <c r="AA3" t="s">
        <v>418</v>
      </c>
      <c r="AB3" t="s">
        <v>418</v>
      </c>
      <c r="AC3" t="s">
        <v>418</v>
      </c>
      <c r="AD3" t="s">
        <v>418</v>
      </c>
      <c r="AE3" t="s">
        <v>418</v>
      </c>
      <c r="AF3" t="s">
        <v>418</v>
      </c>
      <c r="AG3" t="s">
        <v>418</v>
      </c>
      <c r="AH3" t="s">
        <v>418</v>
      </c>
      <c r="AI3" t="s">
        <v>418</v>
      </c>
      <c r="AJ3" t="s">
        <v>418</v>
      </c>
      <c r="AK3" t="s">
        <v>418</v>
      </c>
      <c r="AL3" t="s">
        <v>418</v>
      </c>
    </row>
    <row r="4" spans="1:38" x14ac:dyDescent="0.35">
      <c r="A4" s="1" t="s">
        <v>1067</v>
      </c>
      <c r="B4" t="s">
        <v>418</v>
      </c>
      <c r="C4" t="s">
        <v>418</v>
      </c>
      <c r="D4" t="s">
        <v>418</v>
      </c>
      <c r="E4" t="s">
        <v>418</v>
      </c>
      <c r="F4" t="s">
        <v>418</v>
      </c>
      <c r="G4" t="s">
        <v>418</v>
      </c>
      <c r="H4" t="s">
        <v>418</v>
      </c>
      <c r="I4" t="s">
        <v>418</v>
      </c>
      <c r="J4" t="s">
        <v>418</v>
      </c>
      <c r="K4" t="s">
        <v>418</v>
      </c>
      <c r="L4" t="s">
        <v>418</v>
      </c>
      <c r="M4" t="s">
        <v>418</v>
      </c>
      <c r="N4" t="s">
        <v>418</v>
      </c>
      <c r="O4" t="s">
        <v>418</v>
      </c>
      <c r="P4" t="s">
        <v>418</v>
      </c>
      <c r="Q4" t="s">
        <v>418</v>
      </c>
      <c r="R4" t="s">
        <v>593</v>
      </c>
      <c r="S4" t="s">
        <v>1046</v>
      </c>
      <c r="T4" t="s">
        <v>1047</v>
      </c>
      <c r="U4" t="s">
        <v>1048</v>
      </c>
      <c r="V4" t="s">
        <v>1049</v>
      </c>
      <c r="W4" t="s">
        <v>1050</v>
      </c>
      <c r="X4" t="s">
        <v>1051</v>
      </c>
      <c r="Y4" t="s">
        <v>1052</v>
      </c>
      <c r="Z4" t="s">
        <v>1053</v>
      </c>
      <c r="AA4" t="s">
        <v>1054</v>
      </c>
      <c r="AB4" t="s">
        <v>1055</v>
      </c>
      <c r="AC4" t="s">
        <v>1056</v>
      </c>
      <c r="AD4" t="s">
        <v>1057</v>
      </c>
      <c r="AE4" t="s">
        <v>1058</v>
      </c>
      <c r="AF4" t="s">
        <v>1059</v>
      </c>
      <c r="AG4" t="s">
        <v>1060</v>
      </c>
      <c r="AH4" t="s">
        <v>1061</v>
      </c>
      <c r="AI4" t="s">
        <v>1062</v>
      </c>
      <c r="AJ4" t="s">
        <v>1063</v>
      </c>
      <c r="AK4" t="s">
        <v>1064</v>
      </c>
      <c r="AL4" t="s">
        <v>1065</v>
      </c>
    </row>
    <row r="5" spans="1:38" x14ac:dyDescent="0.35">
      <c r="A5" s="1" t="s">
        <v>1068</v>
      </c>
      <c r="B5" t="s">
        <v>418</v>
      </c>
      <c r="C5" t="s">
        <v>418</v>
      </c>
      <c r="D5" t="s">
        <v>418</v>
      </c>
      <c r="E5" t="s">
        <v>418</v>
      </c>
      <c r="F5" t="s">
        <v>418</v>
      </c>
      <c r="G5" t="s">
        <v>418</v>
      </c>
      <c r="H5" t="s">
        <v>418</v>
      </c>
      <c r="I5" t="s">
        <v>418</v>
      </c>
      <c r="J5" t="s">
        <v>418</v>
      </c>
      <c r="K5" t="s">
        <v>418</v>
      </c>
      <c r="L5" t="s">
        <v>418</v>
      </c>
      <c r="M5" t="s">
        <v>418</v>
      </c>
      <c r="N5" t="s">
        <v>418</v>
      </c>
      <c r="O5" t="s">
        <v>418</v>
      </c>
      <c r="P5" t="s">
        <v>418</v>
      </c>
      <c r="Q5" t="s">
        <v>418</v>
      </c>
      <c r="R5" t="s">
        <v>1069</v>
      </c>
      <c r="S5" t="s">
        <v>1070</v>
      </c>
      <c r="T5" t="s">
        <v>1071</v>
      </c>
      <c r="U5" t="s">
        <v>1072</v>
      </c>
      <c r="V5" t="s">
        <v>1073</v>
      </c>
      <c r="W5" t="s">
        <v>1074</v>
      </c>
      <c r="X5" t="s">
        <v>1075</v>
      </c>
      <c r="Y5" t="s">
        <v>1076</v>
      </c>
      <c r="Z5" t="s">
        <v>1077</v>
      </c>
      <c r="AA5" t="s">
        <v>1078</v>
      </c>
      <c r="AB5" t="s">
        <v>1079</v>
      </c>
      <c r="AC5" t="s">
        <v>1080</v>
      </c>
      <c r="AD5" t="s">
        <v>1081</v>
      </c>
      <c r="AE5" t="s">
        <v>1082</v>
      </c>
      <c r="AF5" t="s">
        <v>1083</v>
      </c>
      <c r="AG5" t="s">
        <v>1084</v>
      </c>
      <c r="AH5" t="s">
        <v>1085</v>
      </c>
      <c r="AI5" t="s">
        <v>1086</v>
      </c>
      <c r="AJ5" t="s">
        <v>1087</v>
      </c>
      <c r="AK5" t="s">
        <v>1088</v>
      </c>
      <c r="AL5" t="s">
        <v>1089</v>
      </c>
    </row>
    <row r="6" spans="1:38" x14ac:dyDescent="0.35">
      <c r="A6" s="1" t="s">
        <v>1090</v>
      </c>
      <c r="B6" t="s">
        <v>418</v>
      </c>
      <c r="C6" t="s">
        <v>418</v>
      </c>
      <c r="D6" t="s">
        <v>418</v>
      </c>
      <c r="E6" t="s">
        <v>418</v>
      </c>
      <c r="F6" t="s">
        <v>418</v>
      </c>
      <c r="G6" t="s">
        <v>418</v>
      </c>
      <c r="H6" t="s">
        <v>418</v>
      </c>
      <c r="I6" t="s">
        <v>418</v>
      </c>
      <c r="J6" t="s">
        <v>418</v>
      </c>
      <c r="K6" t="s">
        <v>418</v>
      </c>
      <c r="L6" t="s">
        <v>418</v>
      </c>
      <c r="M6" t="s">
        <v>418</v>
      </c>
      <c r="N6" t="s">
        <v>418</v>
      </c>
      <c r="O6" t="s">
        <v>418</v>
      </c>
      <c r="P6" t="s">
        <v>418</v>
      </c>
      <c r="Q6" t="s">
        <v>418</v>
      </c>
      <c r="R6" t="s">
        <v>1091</v>
      </c>
      <c r="S6" t="s">
        <v>1092</v>
      </c>
      <c r="T6" t="s">
        <v>1093</v>
      </c>
      <c r="U6" t="s">
        <v>1094</v>
      </c>
      <c r="V6" t="s">
        <v>1095</v>
      </c>
      <c r="W6" t="s">
        <v>1096</v>
      </c>
      <c r="X6" t="s">
        <v>1097</v>
      </c>
      <c r="Y6" t="s">
        <v>1098</v>
      </c>
      <c r="Z6" t="s">
        <v>1099</v>
      </c>
      <c r="AA6" t="s">
        <v>1100</v>
      </c>
      <c r="AB6" t="s">
        <v>1101</v>
      </c>
      <c r="AC6" t="s">
        <v>1102</v>
      </c>
      <c r="AD6" t="s">
        <v>1103</v>
      </c>
      <c r="AE6" t="s">
        <v>1104</v>
      </c>
      <c r="AF6" t="s">
        <v>1105</v>
      </c>
      <c r="AG6" t="s">
        <v>1106</v>
      </c>
      <c r="AH6" t="s">
        <v>1107</v>
      </c>
      <c r="AI6" t="s">
        <v>1108</v>
      </c>
      <c r="AJ6" t="s">
        <v>1109</v>
      </c>
      <c r="AK6" t="s">
        <v>1110</v>
      </c>
      <c r="AL6" t="s">
        <v>1111</v>
      </c>
    </row>
    <row r="7" spans="1:38" x14ac:dyDescent="0.35">
      <c r="A7" s="1" t="s">
        <v>1112</v>
      </c>
      <c r="B7" t="s">
        <v>418</v>
      </c>
      <c r="C7" t="s">
        <v>418</v>
      </c>
      <c r="D7" t="s">
        <v>418</v>
      </c>
      <c r="E7" t="s">
        <v>418</v>
      </c>
      <c r="F7" t="s">
        <v>418</v>
      </c>
      <c r="G7" t="s">
        <v>418</v>
      </c>
      <c r="H7" t="s">
        <v>418</v>
      </c>
      <c r="I7" t="s">
        <v>418</v>
      </c>
      <c r="J7" t="s">
        <v>418</v>
      </c>
      <c r="K7" t="s">
        <v>418</v>
      </c>
      <c r="L7" t="s">
        <v>418</v>
      </c>
      <c r="M7" t="s">
        <v>418</v>
      </c>
      <c r="N7" t="s">
        <v>418</v>
      </c>
      <c r="O7" t="s">
        <v>418</v>
      </c>
      <c r="P7" t="s">
        <v>418</v>
      </c>
      <c r="Q7" t="s">
        <v>418</v>
      </c>
      <c r="R7" t="s">
        <v>1113</v>
      </c>
      <c r="S7" t="s">
        <v>1114</v>
      </c>
      <c r="T7" t="s">
        <v>1115</v>
      </c>
      <c r="U7" t="s">
        <v>1116</v>
      </c>
      <c r="V7" t="s">
        <v>1117</v>
      </c>
      <c r="W7" t="s">
        <v>238</v>
      </c>
      <c r="X7" t="s">
        <v>1118</v>
      </c>
      <c r="Y7" t="s">
        <v>1119</v>
      </c>
      <c r="Z7" t="s">
        <v>1120</v>
      </c>
      <c r="AA7" t="s">
        <v>1121</v>
      </c>
      <c r="AB7" t="s">
        <v>1122</v>
      </c>
      <c r="AC7" t="s">
        <v>1123</v>
      </c>
      <c r="AD7" t="s">
        <v>1124</v>
      </c>
      <c r="AE7" t="s">
        <v>795</v>
      </c>
      <c r="AF7" t="s">
        <v>1125</v>
      </c>
      <c r="AG7" t="s">
        <v>1126</v>
      </c>
      <c r="AH7" t="s">
        <v>1127</v>
      </c>
      <c r="AI7" t="s">
        <v>1128</v>
      </c>
      <c r="AJ7" t="s">
        <v>1129</v>
      </c>
      <c r="AK7" t="s">
        <v>1130</v>
      </c>
      <c r="AL7" t="s">
        <v>1131</v>
      </c>
    </row>
    <row r="8" spans="1:38" x14ac:dyDescent="0.35">
      <c r="A8" s="1" t="s">
        <v>1132</v>
      </c>
      <c r="B8" t="s">
        <v>418</v>
      </c>
      <c r="C8" t="s">
        <v>418</v>
      </c>
      <c r="D8" t="s">
        <v>418</v>
      </c>
      <c r="E8" t="s">
        <v>418</v>
      </c>
      <c r="F8" t="s">
        <v>418</v>
      </c>
      <c r="G8" t="s">
        <v>418</v>
      </c>
      <c r="H8" t="s">
        <v>418</v>
      </c>
      <c r="I8" t="s">
        <v>418</v>
      </c>
      <c r="J8" t="s">
        <v>418</v>
      </c>
      <c r="K8" t="s">
        <v>418</v>
      </c>
      <c r="L8" t="s">
        <v>418</v>
      </c>
      <c r="M8" t="s">
        <v>418</v>
      </c>
      <c r="N8" t="s">
        <v>418</v>
      </c>
      <c r="O8" t="s">
        <v>418</v>
      </c>
      <c r="P8" t="s">
        <v>418</v>
      </c>
      <c r="Q8" t="s">
        <v>418</v>
      </c>
      <c r="R8" t="s">
        <v>1133</v>
      </c>
      <c r="S8" t="s">
        <v>1134</v>
      </c>
      <c r="T8" t="s">
        <v>1135</v>
      </c>
      <c r="U8" t="s">
        <v>1136</v>
      </c>
      <c r="V8" t="s">
        <v>1137</v>
      </c>
      <c r="W8" t="s">
        <v>1138</v>
      </c>
      <c r="X8" t="s">
        <v>1139</v>
      </c>
      <c r="Y8" t="s">
        <v>1140</v>
      </c>
      <c r="Z8" t="s">
        <v>1141</v>
      </c>
      <c r="AA8" t="s">
        <v>1142</v>
      </c>
      <c r="AB8" t="s">
        <v>1143</v>
      </c>
      <c r="AC8" t="s">
        <v>342</v>
      </c>
      <c r="AD8" t="s">
        <v>1144</v>
      </c>
      <c r="AE8" t="s">
        <v>1145</v>
      </c>
      <c r="AF8" t="s">
        <v>1146</v>
      </c>
      <c r="AG8" t="s">
        <v>1147</v>
      </c>
      <c r="AH8" t="s">
        <v>1148</v>
      </c>
      <c r="AI8" t="s">
        <v>1149</v>
      </c>
      <c r="AJ8" t="s">
        <v>1150</v>
      </c>
      <c r="AK8" t="s">
        <v>1151</v>
      </c>
      <c r="AL8" t="s">
        <v>1152</v>
      </c>
    </row>
    <row r="9" spans="1:38" x14ac:dyDescent="0.35">
      <c r="A9" s="1" t="s">
        <v>1153</v>
      </c>
      <c r="B9" t="s">
        <v>418</v>
      </c>
      <c r="C9" t="s">
        <v>418</v>
      </c>
      <c r="D9" t="s">
        <v>418</v>
      </c>
      <c r="E9" t="s">
        <v>418</v>
      </c>
      <c r="F9" t="s">
        <v>418</v>
      </c>
      <c r="G9" t="s">
        <v>418</v>
      </c>
      <c r="H9" t="s">
        <v>418</v>
      </c>
      <c r="I9" t="s">
        <v>418</v>
      </c>
      <c r="J9" t="s">
        <v>418</v>
      </c>
      <c r="K9" t="s">
        <v>418</v>
      </c>
      <c r="L9" t="s">
        <v>418</v>
      </c>
      <c r="M9" t="s">
        <v>418</v>
      </c>
      <c r="N9" t="s">
        <v>418</v>
      </c>
      <c r="O9" t="s">
        <v>418</v>
      </c>
      <c r="P9" t="s">
        <v>418</v>
      </c>
      <c r="Q9" t="s">
        <v>418</v>
      </c>
      <c r="R9" t="s">
        <v>1154</v>
      </c>
      <c r="S9" t="s">
        <v>1155</v>
      </c>
      <c r="T9" t="s">
        <v>1156</v>
      </c>
      <c r="U9" t="s">
        <v>1157</v>
      </c>
      <c r="V9" t="s">
        <v>1158</v>
      </c>
      <c r="W9" t="s">
        <v>1159</v>
      </c>
      <c r="X9" t="s">
        <v>1160</v>
      </c>
      <c r="Y9" t="s">
        <v>1161</v>
      </c>
      <c r="Z9" t="s">
        <v>1162</v>
      </c>
      <c r="AA9" t="s">
        <v>1163</v>
      </c>
      <c r="AB9" t="s">
        <v>1164</v>
      </c>
      <c r="AC9" t="s">
        <v>1165</v>
      </c>
      <c r="AD9" t="s">
        <v>1166</v>
      </c>
      <c r="AE9" t="s">
        <v>1167</v>
      </c>
      <c r="AF9" t="s">
        <v>1168</v>
      </c>
      <c r="AG9" t="s">
        <v>1169</v>
      </c>
      <c r="AH9" t="s">
        <v>1170</v>
      </c>
      <c r="AI9" t="s">
        <v>1171</v>
      </c>
      <c r="AJ9" t="s">
        <v>1172</v>
      </c>
      <c r="AK9" t="s">
        <v>1173</v>
      </c>
      <c r="AL9" t="s">
        <v>1174</v>
      </c>
    </row>
    <row r="10" spans="1:38" x14ac:dyDescent="0.35">
      <c r="A10" s="1" t="s">
        <v>1175</v>
      </c>
      <c r="B10" t="s">
        <v>418</v>
      </c>
      <c r="C10" t="s">
        <v>418</v>
      </c>
      <c r="D10" t="s">
        <v>418</v>
      </c>
      <c r="E10" t="s">
        <v>418</v>
      </c>
      <c r="F10" t="s">
        <v>418</v>
      </c>
      <c r="G10" t="s">
        <v>418</v>
      </c>
      <c r="H10" t="s">
        <v>418</v>
      </c>
      <c r="I10" t="s">
        <v>418</v>
      </c>
      <c r="J10" t="s">
        <v>418</v>
      </c>
      <c r="K10" t="s">
        <v>418</v>
      </c>
      <c r="L10" t="s">
        <v>418</v>
      </c>
      <c r="M10" t="s">
        <v>418</v>
      </c>
      <c r="N10" t="s">
        <v>418</v>
      </c>
      <c r="O10" t="s">
        <v>418</v>
      </c>
      <c r="P10" t="s">
        <v>418</v>
      </c>
      <c r="Q10" t="s">
        <v>418</v>
      </c>
      <c r="R10" t="s">
        <v>1176</v>
      </c>
      <c r="S10" t="s">
        <v>1177</v>
      </c>
      <c r="T10" t="s">
        <v>1178</v>
      </c>
      <c r="U10" t="s">
        <v>1179</v>
      </c>
      <c r="V10" t="s">
        <v>1180</v>
      </c>
      <c r="W10" t="s">
        <v>1181</v>
      </c>
      <c r="X10" t="s">
        <v>525</v>
      </c>
      <c r="Y10" t="s">
        <v>1182</v>
      </c>
      <c r="Z10" t="s">
        <v>1183</v>
      </c>
      <c r="AA10" t="s">
        <v>1184</v>
      </c>
      <c r="AB10" t="s">
        <v>1185</v>
      </c>
      <c r="AC10" t="s">
        <v>1186</v>
      </c>
      <c r="AD10" t="s">
        <v>1187</v>
      </c>
      <c r="AE10" t="s">
        <v>1188</v>
      </c>
      <c r="AF10" t="s">
        <v>1189</v>
      </c>
      <c r="AG10" t="s">
        <v>1190</v>
      </c>
      <c r="AH10" t="s">
        <v>1191</v>
      </c>
      <c r="AI10" t="s">
        <v>1192</v>
      </c>
      <c r="AJ10" t="s">
        <v>1193</v>
      </c>
      <c r="AK10" t="s">
        <v>1194</v>
      </c>
      <c r="AL10" t="s">
        <v>1195</v>
      </c>
    </row>
    <row r="11" spans="1:38" x14ac:dyDescent="0.35">
      <c r="A11" s="1" t="s">
        <v>1196</v>
      </c>
      <c r="B11" t="s">
        <v>418</v>
      </c>
      <c r="C11" t="s">
        <v>418</v>
      </c>
      <c r="D11" t="s">
        <v>418</v>
      </c>
      <c r="E11" t="s">
        <v>418</v>
      </c>
      <c r="F11" t="s">
        <v>418</v>
      </c>
      <c r="G11" t="s">
        <v>418</v>
      </c>
      <c r="H11" t="s">
        <v>418</v>
      </c>
      <c r="I11" t="s">
        <v>418</v>
      </c>
      <c r="J11" t="s">
        <v>418</v>
      </c>
      <c r="K11" t="s">
        <v>418</v>
      </c>
      <c r="L11" t="s">
        <v>418</v>
      </c>
      <c r="M11" t="s">
        <v>418</v>
      </c>
      <c r="N11" t="s">
        <v>418</v>
      </c>
      <c r="O11" t="s">
        <v>418</v>
      </c>
      <c r="P11" t="s">
        <v>418</v>
      </c>
      <c r="Q11" t="s">
        <v>418</v>
      </c>
      <c r="R11" t="s">
        <v>418</v>
      </c>
      <c r="S11" t="s">
        <v>418</v>
      </c>
      <c r="T11" t="s">
        <v>418</v>
      </c>
      <c r="U11" t="s">
        <v>1197</v>
      </c>
      <c r="V11" t="s">
        <v>1198</v>
      </c>
      <c r="W11" t="s">
        <v>1199</v>
      </c>
      <c r="X11" t="s">
        <v>1200</v>
      </c>
      <c r="Y11" t="s">
        <v>1201</v>
      </c>
      <c r="Z11" t="s">
        <v>1202</v>
      </c>
      <c r="AA11" t="s">
        <v>1203</v>
      </c>
      <c r="AB11" t="s">
        <v>1204</v>
      </c>
      <c r="AC11" t="s">
        <v>1205</v>
      </c>
      <c r="AD11" t="s">
        <v>1206</v>
      </c>
      <c r="AE11" t="s">
        <v>1207</v>
      </c>
      <c r="AF11" t="s">
        <v>1208</v>
      </c>
      <c r="AG11" t="s">
        <v>1209</v>
      </c>
      <c r="AH11" t="s">
        <v>1210</v>
      </c>
      <c r="AI11" t="s">
        <v>1211</v>
      </c>
      <c r="AJ11" t="s">
        <v>1212</v>
      </c>
      <c r="AK11" t="s">
        <v>1213</v>
      </c>
      <c r="AL11" t="s">
        <v>1214</v>
      </c>
    </row>
    <row r="12" spans="1:38" x14ac:dyDescent="0.35">
      <c r="A12" s="1" t="s">
        <v>1215</v>
      </c>
      <c r="B12" t="s">
        <v>418</v>
      </c>
      <c r="C12" t="s">
        <v>418</v>
      </c>
      <c r="D12" t="s">
        <v>418</v>
      </c>
      <c r="E12" t="s">
        <v>418</v>
      </c>
      <c r="F12" t="s">
        <v>418</v>
      </c>
      <c r="G12" t="s">
        <v>418</v>
      </c>
      <c r="H12" t="s">
        <v>418</v>
      </c>
      <c r="I12" t="s">
        <v>418</v>
      </c>
      <c r="J12" t="s">
        <v>418</v>
      </c>
      <c r="K12" t="s">
        <v>418</v>
      </c>
      <c r="L12" t="s">
        <v>418</v>
      </c>
      <c r="M12" t="s">
        <v>418</v>
      </c>
      <c r="N12" t="s">
        <v>418</v>
      </c>
      <c r="O12" t="s">
        <v>418</v>
      </c>
      <c r="P12" t="s">
        <v>418</v>
      </c>
      <c r="Q12" t="s">
        <v>418</v>
      </c>
      <c r="R12" t="s">
        <v>1176</v>
      </c>
      <c r="S12" t="s">
        <v>1177</v>
      </c>
      <c r="T12" t="s">
        <v>1178</v>
      </c>
      <c r="U12" t="s">
        <v>1216</v>
      </c>
      <c r="V12" t="s">
        <v>1217</v>
      </c>
      <c r="W12" t="s">
        <v>1218</v>
      </c>
      <c r="X12" t="s">
        <v>1219</v>
      </c>
      <c r="Y12" t="s">
        <v>1220</v>
      </c>
      <c r="Z12" t="s">
        <v>1221</v>
      </c>
      <c r="AA12" t="s">
        <v>1222</v>
      </c>
      <c r="AB12" t="s">
        <v>1223</v>
      </c>
      <c r="AC12" t="s">
        <v>1224</v>
      </c>
      <c r="AD12" t="s">
        <v>1225</v>
      </c>
      <c r="AE12" t="s">
        <v>1226</v>
      </c>
      <c r="AF12" t="s">
        <v>1227</v>
      </c>
      <c r="AG12" t="s">
        <v>1228</v>
      </c>
      <c r="AH12" t="s">
        <v>1229</v>
      </c>
      <c r="AI12" t="s">
        <v>1230</v>
      </c>
      <c r="AJ12" t="s">
        <v>1231</v>
      </c>
      <c r="AK12" t="s">
        <v>1232</v>
      </c>
      <c r="AL12" t="s">
        <v>1233</v>
      </c>
    </row>
    <row r="13" spans="1:38" x14ac:dyDescent="0.35">
      <c r="A13" s="1" t="s">
        <v>1234</v>
      </c>
      <c r="B13" t="s">
        <v>418</v>
      </c>
      <c r="C13" t="s">
        <v>418</v>
      </c>
      <c r="D13" t="s">
        <v>418</v>
      </c>
      <c r="E13" t="s">
        <v>418</v>
      </c>
      <c r="F13" t="s">
        <v>418</v>
      </c>
      <c r="G13" t="s">
        <v>418</v>
      </c>
      <c r="H13" t="s">
        <v>418</v>
      </c>
      <c r="I13" t="s">
        <v>418</v>
      </c>
      <c r="J13" t="s">
        <v>418</v>
      </c>
      <c r="K13" t="s">
        <v>418</v>
      </c>
      <c r="L13" t="s">
        <v>418</v>
      </c>
      <c r="M13" t="s">
        <v>418</v>
      </c>
      <c r="N13" t="s">
        <v>418</v>
      </c>
      <c r="O13" t="s">
        <v>418</v>
      </c>
      <c r="P13" t="s">
        <v>418</v>
      </c>
      <c r="Q13" t="s">
        <v>418</v>
      </c>
      <c r="R13" t="s">
        <v>418</v>
      </c>
      <c r="S13" t="s">
        <v>418</v>
      </c>
      <c r="T13" t="s">
        <v>418</v>
      </c>
      <c r="U13" t="s">
        <v>418</v>
      </c>
      <c r="V13" t="s">
        <v>418</v>
      </c>
      <c r="W13" t="s">
        <v>418</v>
      </c>
      <c r="X13" t="s">
        <v>418</v>
      </c>
      <c r="Y13" t="s">
        <v>418</v>
      </c>
      <c r="Z13" t="s">
        <v>418</v>
      </c>
      <c r="AA13" t="s">
        <v>418</v>
      </c>
      <c r="AB13" t="s">
        <v>418</v>
      </c>
      <c r="AC13" t="s">
        <v>1235</v>
      </c>
      <c r="AD13" t="s">
        <v>1236</v>
      </c>
      <c r="AE13" t="s">
        <v>578</v>
      </c>
      <c r="AF13" t="s">
        <v>1237</v>
      </c>
      <c r="AG13" t="s">
        <v>1238</v>
      </c>
      <c r="AH13" t="s">
        <v>1239</v>
      </c>
      <c r="AI13" t="s">
        <v>1240</v>
      </c>
      <c r="AJ13" t="s">
        <v>1241</v>
      </c>
      <c r="AK13" t="s">
        <v>1242</v>
      </c>
      <c r="AL13" t="s">
        <v>1243</v>
      </c>
    </row>
    <row r="14" spans="1:38" x14ac:dyDescent="0.35">
      <c r="A14" s="1" t="s">
        <v>1244</v>
      </c>
      <c r="B14" t="s">
        <v>418</v>
      </c>
      <c r="C14" t="s">
        <v>418</v>
      </c>
      <c r="D14" t="s">
        <v>418</v>
      </c>
      <c r="E14" t="s">
        <v>418</v>
      </c>
      <c r="F14" t="s">
        <v>418</v>
      </c>
      <c r="G14" t="s">
        <v>418</v>
      </c>
      <c r="H14" t="s">
        <v>418</v>
      </c>
      <c r="I14" t="s">
        <v>418</v>
      </c>
      <c r="J14" t="s">
        <v>418</v>
      </c>
      <c r="K14" t="s">
        <v>418</v>
      </c>
      <c r="L14" t="s">
        <v>418</v>
      </c>
      <c r="M14" t="s">
        <v>418</v>
      </c>
      <c r="N14" t="s">
        <v>418</v>
      </c>
      <c r="O14" t="s">
        <v>418</v>
      </c>
      <c r="P14" t="s">
        <v>418</v>
      </c>
      <c r="Q14" t="s">
        <v>418</v>
      </c>
      <c r="R14" t="s">
        <v>1245</v>
      </c>
      <c r="S14" t="s">
        <v>1246</v>
      </c>
      <c r="T14" t="s">
        <v>1247</v>
      </c>
      <c r="U14" t="s">
        <v>1248</v>
      </c>
      <c r="V14" t="s">
        <v>1249</v>
      </c>
      <c r="W14" t="s">
        <v>1250</v>
      </c>
      <c r="X14" t="s">
        <v>1251</v>
      </c>
      <c r="Y14" t="s">
        <v>1252</v>
      </c>
      <c r="Z14" t="s">
        <v>1253</v>
      </c>
      <c r="AA14" t="s">
        <v>1254</v>
      </c>
      <c r="AB14" t="s">
        <v>601</v>
      </c>
      <c r="AC14" t="s">
        <v>418</v>
      </c>
      <c r="AD14" t="s">
        <v>418</v>
      </c>
      <c r="AE14" t="s">
        <v>418</v>
      </c>
      <c r="AF14" t="s">
        <v>418</v>
      </c>
      <c r="AG14" t="s">
        <v>418</v>
      </c>
      <c r="AH14" t="s">
        <v>418</v>
      </c>
      <c r="AI14" t="s">
        <v>418</v>
      </c>
      <c r="AJ14" t="s">
        <v>418</v>
      </c>
      <c r="AK14" t="s">
        <v>418</v>
      </c>
      <c r="AL14" t="s">
        <v>418</v>
      </c>
    </row>
    <row r="15" spans="1:38" x14ac:dyDescent="0.35">
      <c r="A15" s="1" t="s">
        <v>1255</v>
      </c>
      <c r="B15" t="s">
        <v>418</v>
      </c>
      <c r="C15" t="s">
        <v>418</v>
      </c>
      <c r="D15" t="s">
        <v>418</v>
      </c>
      <c r="E15" t="s">
        <v>418</v>
      </c>
      <c r="F15" t="s">
        <v>418</v>
      </c>
      <c r="G15" t="s">
        <v>418</v>
      </c>
      <c r="H15" t="s">
        <v>418</v>
      </c>
      <c r="I15" t="s">
        <v>418</v>
      </c>
      <c r="J15" t="s">
        <v>418</v>
      </c>
      <c r="K15" t="s">
        <v>418</v>
      </c>
      <c r="L15" t="s">
        <v>418</v>
      </c>
      <c r="M15" t="s">
        <v>418</v>
      </c>
      <c r="N15" t="s">
        <v>418</v>
      </c>
      <c r="O15" t="s">
        <v>418</v>
      </c>
      <c r="P15" t="s">
        <v>418</v>
      </c>
      <c r="Q15" t="s">
        <v>418</v>
      </c>
      <c r="R15" t="s">
        <v>1256</v>
      </c>
      <c r="S15" t="s">
        <v>1257</v>
      </c>
      <c r="T15" t="s">
        <v>1258</v>
      </c>
      <c r="U15" t="s">
        <v>1259</v>
      </c>
      <c r="V15" t="s">
        <v>1260</v>
      </c>
      <c r="W15" t="s">
        <v>763</v>
      </c>
      <c r="X15" t="s">
        <v>1261</v>
      </c>
      <c r="Y15" t="s">
        <v>1262</v>
      </c>
      <c r="Z15" t="s">
        <v>1263</v>
      </c>
      <c r="AA15" t="s">
        <v>1264</v>
      </c>
      <c r="AB15" t="s">
        <v>1265</v>
      </c>
      <c r="AC15" t="s">
        <v>1266</v>
      </c>
      <c r="AD15" t="s">
        <v>1267</v>
      </c>
      <c r="AE15" t="s">
        <v>1268</v>
      </c>
      <c r="AF15" t="s">
        <v>1269</v>
      </c>
      <c r="AG15" t="s">
        <v>1270</v>
      </c>
      <c r="AH15" t="s">
        <v>1271</v>
      </c>
      <c r="AI15" t="s">
        <v>1272</v>
      </c>
      <c r="AJ15" t="s">
        <v>1273</v>
      </c>
      <c r="AK15" t="s">
        <v>1274</v>
      </c>
      <c r="AL15" t="s">
        <v>1275</v>
      </c>
    </row>
    <row r="16" spans="1:38" x14ac:dyDescent="0.35">
      <c r="A16" s="1" t="s">
        <v>1276</v>
      </c>
      <c r="B16" t="s">
        <v>418</v>
      </c>
      <c r="C16" t="s">
        <v>418</v>
      </c>
      <c r="D16" t="s">
        <v>418</v>
      </c>
      <c r="E16" t="s">
        <v>418</v>
      </c>
      <c r="F16" t="s">
        <v>418</v>
      </c>
      <c r="G16" t="s">
        <v>418</v>
      </c>
      <c r="H16" t="s">
        <v>418</v>
      </c>
      <c r="I16" t="s">
        <v>418</v>
      </c>
      <c r="J16" t="s">
        <v>418</v>
      </c>
      <c r="K16" t="s">
        <v>418</v>
      </c>
      <c r="L16" t="s">
        <v>418</v>
      </c>
      <c r="M16" t="s">
        <v>418</v>
      </c>
      <c r="N16" t="s">
        <v>418</v>
      </c>
      <c r="O16" t="s">
        <v>418</v>
      </c>
      <c r="P16" t="s">
        <v>418</v>
      </c>
      <c r="Q16" t="s">
        <v>418</v>
      </c>
      <c r="R16" t="s">
        <v>1277</v>
      </c>
      <c r="S16" t="s">
        <v>1278</v>
      </c>
      <c r="T16" t="s">
        <v>1279</v>
      </c>
      <c r="U16" t="s">
        <v>1280</v>
      </c>
      <c r="V16" t="s">
        <v>1281</v>
      </c>
      <c r="W16" t="s">
        <v>1282</v>
      </c>
      <c r="X16" t="s">
        <v>1283</v>
      </c>
      <c r="Y16" t="s">
        <v>1284</v>
      </c>
      <c r="Z16" t="s">
        <v>1285</v>
      </c>
      <c r="AA16" t="s">
        <v>1286</v>
      </c>
      <c r="AB16" t="s">
        <v>1287</v>
      </c>
      <c r="AC16" t="s">
        <v>1288</v>
      </c>
      <c r="AD16" t="s">
        <v>1289</v>
      </c>
      <c r="AE16" t="s">
        <v>1290</v>
      </c>
      <c r="AF16" t="s">
        <v>1291</v>
      </c>
      <c r="AG16" t="s">
        <v>1292</v>
      </c>
      <c r="AH16" t="s">
        <v>1293</v>
      </c>
      <c r="AI16" t="s">
        <v>1294</v>
      </c>
      <c r="AJ16" t="s">
        <v>1295</v>
      </c>
      <c r="AK16" t="s">
        <v>1296</v>
      </c>
      <c r="AL16" t="s">
        <v>1297</v>
      </c>
    </row>
    <row r="17" spans="1:38" x14ac:dyDescent="0.35">
      <c r="A17" s="1" t="s">
        <v>1298</v>
      </c>
      <c r="B17" t="s">
        <v>418</v>
      </c>
      <c r="C17" t="s">
        <v>418</v>
      </c>
      <c r="D17" t="s">
        <v>418</v>
      </c>
      <c r="E17" t="s">
        <v>418</v>
      </c>
      <c r="F17" t="s">
        <v>418</v>
      </c>
      <c r="G17" t="s">
        <v>418</v>
      </c>
      <c r="H17" t="s">
        <v>418</v>
      </c>
      <c r="I17" t="s">
        <v>418</v>
      </c>
      <c r="J17" t="s">
        <v>418</v>
      </c>
      <c r="K17" t="s">
        <v>418</v>
      </c>
      <c r="L17" t="s">
        <v>418</v>
      </c>
      <c r="M17" t="s">
        <v>418</v>
      </c>
      <c r="N17" t="s">
        <v>418</v>
      </c>
      <c r="O17" t="s">
        <v>418</v>
      </c>
      <c r="P17" t="s">
        <v>418</v>
      </c>
      <c r="Q17" t="s">
        <v>418</v>
      </c>
      <c r="R17" t="s">
        <v>418</v>
      </c>
      <c r="S17" t="s">
        <v>418</v>
      </c>
      <c r="T17" t="s">
        <v>418</v>
      </c>
      <c r="U17" t="s">
        <v>418</v>
      </c>
      <c r="V17" t="s">
        <v>418</v>
      </c>
      <c r="W17" t="s">
        <v>418</v>
      </c>
      <c r="X17" t="s">
        <v>418</v>
      </c>
      <c r="Y17" t="s">
        <v>418</v>
      </c>
      <c r="Z17" t="s">
        <v>418</v>
      </c>
      <c r="AA17" t="s">
        <v>418</v>
      </c>
      <c r="AB17" t="s">
        <v>418</v>
      </c>
      <c r="AC17" t="s">
        <v>418</v>
      </c>
      <c r="AD17" t="s">
        <v>418</v>
      </c>
      <c r="AE17" t="s">
        <v>418</v>
      </c>
      <c r="AF17" t="s">
        <v>418</v>
      </c>
      <c r="AG17" t="s">
        <v>418</v>
      </c>
      <c r="AH17" t="s">
        <v>418</v>
      </c>
      <c r="AI17" t="s">
        <v>418</v>
      </c>
      <c r="AJ17" t="s">
        <v>418</v>
      </c>
      <c r="AK17" t="s">
        <v>418</v>
      </c>
      <c r="AL17" t="s">
        <v>418</v>
      </c>
    </row>
    <row r="18" spans="1:38" x14ac:dyDescent="0.35">
      <c r="A18" s="1" t="s">
        <v>1299</v>
      </c>
      <c r="B18" t="s">
        <v>418</v>
      </c>
      <c r="C18" t="s">
        <v>418</v>
      </c>
      <c r="D18" t="s">
        <v>418</v>
      </c>
      <c r="E18" t="s">
        <v>418</v>
      </c>
      <c r="F18" t="s">
        <v>418</v>
      </c>
      <c r="G18" t="s">
        <v>418</v>
      </c>
      <c r="H18" t="s">
        <v>418</v>
      </c>
      <c r="I18" t="s">
        <v>418</v>
      </c>
      <c r="J18" t="s">
        <v>418</v>
      </c>
      <c r="K18" t="s">
        <v>418</v>
      </c>
      <c r="L18" t="s">
        <v>418</v>
      </c>
      <c r="M18" t="s">
        <v>418</v>
      </c>
      <c r="N18" t="s">
        <v>418</v>
      </c>
      <c r="O18" t="s">
        <v>418</v>
      </c>
      <c r="P18" t="s">
        <v>418</v>
      </c>
      <c r="Q18" t="s">
        <v>418</v>
      </c>
      <c r="R18" t="s">
        <v>1300</v>
      </c>
      <c r="S18" t="s">
        <v>1301</v>
      </c>
      <c r="T18" t="s">
        <v>1302</v>
      </c>
      <c r="U18" t="s">
        <v>1303</v>
      </c>
      <c r="V18" t="s">
        <v>1304</v>
      </c>
      <c r="W18" t="s">
        <v>1305</v>
      </c>
      <c r="X18" t="s">
        <v>1306</v>
      </c>
      <c r="Y18" t="s">
        <v>1307</v>
      </c>
      <c r="Z18" t="s">
        <v>1308</v>
      </c>
      <c r="AA18" t="s">
        <v>1309</v>
      </c>
      <c r="AB18" t="s">
        <v>1310</v>
      </c>
      <c r="AC18" t="s">
        <v>1311</v>
      </c>
      <c r="AD18" t="s">
        <v>1312</v>
      </c>
      <c r="AE18" t="s">
        <v>1313</v>
      </c>
      <c r="AF18" t="s">
        <v>1314</v>
      </c>
      <c r="AG18" t="s">
        <v>1315</v>
      </c>
      <c r="AH18" t="s">
        <v>1316</v>
      </c>
      <c r="AI18" t="s">
        <v>1317</v>
      </c>
      <c r="AJ18" t="s">
        <v>1318</v>
      </c>
      <c r="AK18" t="s">
        <v>1319</v>
      </c>
      <c r="AL18" t="s">
        <v>1320</v>
      </c>
    </row>
    <row r="19" spans="1:38" x14ac:dyDescent="0.35">
      <c r="A19" s="1" t="s">
        <v>1321</v>
      </c>
      <c r="B19" t="s">
        <v>418</v>
      </c>
      <c r="C19" t="s">
        <v>418</v>
      </c>
      <c r="D19" t="s">
        <v>418</v>
      </c>
      <c r="E19" t="s">
        <v>418</v>
      </c>
      <c r="F19" t="s">
        <v>418</v>
      </c>
      <c r="G19" t="s">
        <v>418</v>
      </c>
      <c r="H19" t="s">
        <v>418</v>
      </c>
      <c r="I19" t="s">
        <v>418</v>
      </c>
      <c r="J19" t="s">
        <v>418</v>
      </c>
      <c r="K19" t="s">
        <v>418</v>
      </c>
      <c r="L19" t="s">
        <v>418</v>
      </c>
      <c r="M19" t="s">
        <v>418</v>
      </c>
      <c r="N19" t="s">
        <v>418</v>
      </c>
      <c r="O19" t="s">
        <v>418</v>
      </c>
      <c r="P19" t="s">
        <v>418</v>
      </c>
      <c r="Q19" t="s">
        <v>418</v>
      </c>
      <c r="R19" t="s">
        <v>1322</v>
      </c>
      <c r="S19" t="s">
        <v>1323</v>
      </c>
      <c r="T19" t="s">
        <v>1324</v>
      </c>
      <c r="U19" t="s">
        <v>1325</v>
      </c>
      <c r="V19" t="s">
        <v>1326</v>
      </c>
      <c r="W19" t="s">
        <v>1327</v>
      </c>
      <c r="X19" t="s">
        <v>1328</v>
      </c>
      <c r="Y19" t="s">
        <v>1329</v>
      </c>
      <c r="Z19" t="s">
        <v>1330</v>
      </c>
      <c r="AA19" t="s">
        <v>1331</v>
      </c>
      <c r="AB19" t="s">
        <v>1332</v>
      </c>
      <c r="AC19" t="s">
        <v>1333</v>
      </c>
      <c r="AD19" t="s">
        <v>1334</v>
      </c>
      <c r="AE19" t="s">
        <v>1335</v>
      </c>
      <c r="AF19" t="s">
        <v>1336</v>
      </c>
      <c r="AG19" t="s">
        <v>1337</v>
      </c>
      <c r="AH19" t="s">
        <v>1338</v>
      </c>
      <c r="AI19" t="s">
        <v>1339</v>
      </c>
      <c r="AJ19" t="s">
        <v>1340</v>
      </c>
      <c r="AK19" t="s">
        <v>1341</v>
      </c>
      <c r="AL19" t="s">
        <v>1342</v>
      </c>
    </row>
    <row r="20" spans="1:38" x14ac:dyDescent="0.35">
      <c r="A20" s="1" t="s">
        <v>1343</v>
      </c>
      <c r="B20" t="s">
        <v>418</v>
      </c>
      <c r="C20" t="s">
        <v>418</v>
      </c>
      <c r="D20" t="s">
        <v>418</v>
      </c>
      <c r="E20" t="s">
        <v>418</v>
      </c>
      <c r="F20" t="s">
        <v>418</v>
      </c>
      <c r="G20" t="s">
        <v>418</v>
      </c>
      <c r="H20" t="s">
        <v>418</v>
      </c>
      <c r="I20" t="s">
        <v>418</v>
      </c>
      <c r="J20" t="s">
        <v>418</v>
      </c>
      <c r="K20" t="s">
        <v>418</v>
      </c>
      <c r="L20" t="s">
        <v>418</v>
      </c>
      <c r="M20" t="s">
        <v>418</v>
      </c>
      <c r="N20" t="s">
        <v>418</v>
      </c>
      <c r="O20" t="s">
        <v>418</v>
      </c>
      <c r="P20" t="s">
        <v>418</v>
      </c>
      <c r="Q20" t="s">
        <v>418</v>
      </c>
      <c r="R20" t="s">
        <v>1344</v>
      </c>
      <c r="S20" t="s">
        <v>1345</v>
      </c>
      <c r="T20" t="s">
        <v>1004</v>
      </c>
      <c r="U20" t="s">
        <v>1346</v>
      </c>
      <c r="V20" t="s">
        <v>1347</v>
      </c>
      <c r="W20" t="s">
        <v>1348</v>
      </c>
      <c r="X20" t="s">
        <v>1349</v>
      </c>
      <c r="Y20" t="s">
        <v>798</v>
      </c>
      <c r="Z20" t="s">
        <v>1350</v>
      </c>
      <c r="AA20" t="s">
        <v>1351</v>
      </c>
      <c r="AB20" t="s">
        <v>1352</v>
      </c>
      <c r="AC20" t="s">
        <v>1353</v>
      </c>
      <c r="AD20" t="s">
        <v>1354</v>
      </c>
      <c r="AE20" t="s">
        <v>1355</v>
      </c>
      <c r="AF20" t="s">
        <v>1356</v>
      </c>
      <c r="AG20" t="s">
        <v>1357</v>
      </c>
      <c r="AH20" t="s">
        <v>1358</v>
      </c>
      <c r="AI20" t="s">
        <v>1359</v>
      </c>
      <c r="AJ20" t="s">
        <v>1360</v>
      </c>
      <c r="AK20" t="s">
        <v>1361</v>
      </c>
      <c r="AL20" t="s">
        <v>1362</v>
      </c>
    </row>
    <row r="21" spans="1:38" x14ac:dyDescent="0.35">
      <c r="A21" s="1" t="s">
        <v>1363</v>
      </c>
      <c r="B21" t="s">
        <v>418</v>
      </c>
      <c r="C21" t="s">
        <v>418</v>
      </c>
      <c r="D21" t="s">
        <v>418</v>
      </c>
      <c r="E21" t="s">
        <v>418</v>
      </c>
      <c r="F21" t="s">
        <v>418</v>
      </c>
      <c r="G21" t="s">
        <v>418</v>
      </c>
      <c r="H21" t="s">
        <v>418</v>
      </c>
      <c r="I21" t="s">
        <v>418</v>
      </c>
      <c r="J21" t="s">
        <v>418</v>
      </c>
      <c r="K21" t="s">
        <v>418</v>
      </c>
      <c r="L21" t="s">
        <v>418</v>
      </c>
      <c r="M21" t="s">
        <v>418</v>
      </c>
      <c r="N21" t="s">
        <v>418</v>
      </c>
      <c r="O21" t="s">
        <v>418</v>
      </c>
      <c r="P21" t="s">
        <v>418</v>
      </c>
      <c r="Q21" t="s">
        <v>418</v>
      </c>
      <c r="R21" t="s">
        <v>418</v>
      </c>
      <c r="S21" t="s">
        <v>418</v>
      </c>
      <c r="T21" t="s">
        <v>418</v>
      </c>
      <c r="U21" t="s">
        <v>418</v>
      </c>
      <c r="V21" t="s">
        <v>418</v>
      </c>
      <c r="W21" t="s">
        <v>418</v>
      </c>
      <c r="X21" t="s">
        <v>418</v>
      </c>
      <c r="Y21" t="s">
        <v>418</v>
      </c>
      <c r="Z21" t="s">
        <v>418</v>
      </c>
      <c r="AA21" t="s">
        <v>418</v>
      </c>
      <c r="AB21" t="s">
        <v>418</v>
      </c>
      <c r="AC21" t="s">
        <v>418</v>
      </c>
      <c r="AD21" t="s">
        <v>418</v>
      </c>
      <c r="AE21" t="s">
        <v>418</v>
      </c>
      <c r="AF21" t="s">
        <v>418</v>
      </c>
      <c r="AG21" t="s">
        <v>418</v>
      </c>
      <c r="AH21" t="s">
        <v>418</v>
      </c>
      <c r="AI21" t="s">
        <v>418</v>
      </c>
      <c r="AJ21" t="s">
        <v>418</v>
      </c>
      <c r="AK21" t="s">
        <v>418</v>
      </c>
      <c r="AL21" t="s">
        <v>418</v>
      </c>
    </row>
    <row r="22" spans="1:38" x14ac:dyDescent="0.35">
      <c r="A22" s="1" t="s">
        <v>1364</v>
      </c>
      <c r="B22" t="s">
        <v>418</v>
      </c>
      <c r="C22" t="s">
        <v>418</v>
      </c>
      <c r="D22" t="s">
        <v>418</v>
      </c>
      <c r="E22" t="s">
        <v>418</v>
      </c>
      <c r="F22" t="s">
        <v>418</v>
      </c>
      <c r="G22" t="s">
        <v>418</v>
      </c>
      <c r="H22" t="s">
        <v>418</v>
      </c>
      <c r="I22" t="s">
        <v>418</v>
      </c>
      <c r="J22" t="s">
        <v>418</v>
      </c>
      <c r="K22" t="s">
        <v>418</v>
      </c>
      <c r="L22" t="s">
        <v>418</v>
      </c>
      <c r="M22" t="s">
        <v>418</v>
      </c>
      <c r="N22" t="s">
        <v>418</v>
      </c>
      <c r="O22" t="s">
        <v>418</v>
      </c>
      <c r="P22" t="s">
        <v>418</v>
      </c>
      <c r="Q22" t="s">
        <v>418</v>
      </c>
      <c r="R22" t="s">
        <v>418</v>
      </c>
      <c r="S22" t="s">
        <v>418</v>
      </c>
      <c r="T22" t="s">
        <v>418</v>
      </c>
      <c r="U22" t="s">
        <v>418</v>
      </c>
      <c r="V22" t="s">
        <v>418</v>
      </c>
      <c r="W22" t="s">
        <v>418</v>
      </c>
      <c r="X22" t="s">
        <v>418</v>
      </c>
      <c r="Y22" t="s">
        <v>418</v>
      </c>
      <c r="Z22" t="s">
        <v>418</v>
      </c>
      <c r="AA22" t="s">
        <v>418</v>
      </c>
      <c r="AB22" t="s">
        <v>418</v>
      </c>
      <c r="AC22" t="s">
        <v>418</v>
      </c>
      <c r="AD22" t="s">
        <v>418</v>
      </c>
      <c r="AE22" t="s">
        <v>418</v>
      </c>
      <c r="AF22" t="s">
        <v>418</v>
      </c>
      <c r="AG22" t="s">
        <v>418</v>
      </c>
      <c r="AH22" t="s">
        <v>418</v>
      </c>
      <c r="AI22" t="s">
        <v>418</v>
      </c>
      <c r="AJ22" t="s">
        <v>1365</v>
      </c>
      <c r="AK22" t="s">
        <v>418</v>
      </c>
      <c r="AL22" t="s">
        <v>418</v>
      </c>
    </row>
    <row r="23" spans="1:38" x14ac:dyDescent="0.35">
      <c r="A23" s="1" t="s">
        <v>1366</v>
      </c>
      <c r="B23" t="s">
        <v>418</v>
      </c>
      <c r="C23" t="s">
        <v>418</v>
      </c>
      <c r="D23" t="s">
        <v>418</v>
      </c>
      <c r="E23" t="s">
        <v>418</v>
      </c>
      <c r="F23" t="s">
        <v>418</v>
      </c>
      <c r="G23" t="s">
        <v>418</v>
      </c>
      <c r="H23" t="s">
        <v>418</v>
      </c>
      <c r="I23" t="s">
        <v>418</v>
      </c>
      <c r="J23" t="s">
        <v>418</v>
      </c>
      <c r="K23" t="s">
        <v>418</v>
      </c>
      <c r="L23" t="s">
        <v>418</v>
      </c>
      <c r="M23" t="s">
        <v>418</v>
      </c>
      <c r="N23" t="s">
        <v>418</v>
      </c>
      <c r="O23" t="s">
        <v>418</v>
      </c>
      <c r="P23" t="s">
        <v>418</v>
      </c>
      <c r="Q23" t="s">
        <v>418</v>
      </c>
      <c r="R23" t="s">
        <v>1367</v>
      </c>
      <c r="S23" t="s">
        <v>1368</v>
      </c>
      <c r="T23" t="s">
        <v>880</v>
      </c>
      <c r="U23" t="s">
        <v>1369</v>
      </c>
      <c r="V23" t="s">
        <v>1370</v>
      </c>
      <c r="W23" t="s">
        <v>1371</v>
      </c>
      <c r="X23" t="s">
        <v>1372</v>
      </c>
      <c r="Y23" t="s">
        <v>1373</v>
      </c>
      <c r="Z23" t="s">
        <v>1374</v>
      </c>
      <c r="AA23" t="s">
        <v>1375</v>
      </c>
      <c r="AB23" t="s">
        <v>1376</v>
      </c>
      <c r="AC23" t="s">
        <v>1377</v>
      </c>
      <c r="AD23" t="s">
        <v>1378</v>
      </c>
      <c r="AE23" t="s">
        <v>1379</v>
      </c>
      <c r="AF23" t="s">
        <v>1380</v>
      </c>
      <c r="AG23" t="s">
        <v>1381</v>
      </c>
      <c r="AH23" t="s">
        <v>1382</v>
      </c>
      <c r="AI23" t="s">
        <v>1383</v>
      </c>
      <c r="AJ23" t="s">
        <v>1384</v>
      </c>
      <c r="AK23" t="s">
        <v>1385</v>
      </c>
      <c r="AL23" t="s">
        <v>1386</v>
      </c>
    </row>
    <row r="24" spans="1:38" x14ac:dyDescent="0.35">
      <c r="A24" s="1" t="s">
        <v>1387</v>
      </c>
      <c r="B24" t="s">
        <v>418</v>
      </c>
      <c r="C24" t="s">
        <v>418</v>
      </c>
      <c r="D24" t="s">
        <v>418</v>
      </c>
      <c r="E24" t="s">
        <v>418</v>
      </c>
      <c r="F24" t="s">
        <v>418</v>
      </c>
      <c r="G24" t="s">
        <v>418</v>
      </c>
      <c r="H24" t="s">
        <v>418</v>
      </c>
      <c r="I24" t="s">
        <v>418</v>
      </c>
      <c r="J24" t="s">
        <v>418</v>
      </c>
      <c r="K24" t="s">
        <v>418</v>
      </c>
      <c r="L24" t="s">
        <v>418</v>
      </c>
      <c r="M24" t="s">
        <v>418</v>
      </c>
      <c r="N24" t="s">
        <v>418</v>
      </c>
      <c r="O24" t="s">
        <v>418</v>
      </c>
      <c r="P24" t="s">
        <v>418</v>
      </c>
      <c r="Q24" t="s">
        <v>418</v>
      </c>
      <c r="R24" t="s">
        <v>1388</v>
      </c>
      <c r="S24" t="s">
        <v>1389</v>
      </c>
      <c r="T24" t="s">
        <v>1390</v>
      </c>
      <c r="U24" t="s">
        <v>1391</v>
      </c>
      <c r="V24" t="s">
        <v>1392</v>
      </c>
      <c r="W24" t="s">
        <v>1393</v>
      </c>
      <c r="X24" t="s">
        <v>1394</v>
      </c>
      <c r="Y24" t="s">
        <v>1395</v>
      </c>
      <c r="Z24" t="s">
        <v>1396</v>
      </c>
      <c r="AA24" t="s">
        <v>1397</v>
      </c>
      <c r="AB24" t="s">
        <v>1398</v>
      </c>
      <c r="AC24" t="s">
        <v>1399</v>
      </c>
      <c r="AD24" t="s">
        <v>1400</v>
      </c>
      <c r="AE24" t="s">
        <v>1401</v>
      </c>
      <c r="AF24" t="s">
        <v>1402</v>
      </c>
      <c r="AG24" t="s">
        <v>1403</v>
      </c>
      <c r="AH24" t="s">
        <v>1404</v>
      </c>
      <c r="AI24" t="s">
        <v>1405</v>
      </c>
      <c r="AJ24" t="s">
        <v>1406</v>
      </c>
      <c r="AK24" t="s">
        <v>1407</v>
      </c>
      <c r="AL24" t="s">
        <v>1408</v>
      </c>
    </row>
    <row r="25" spans="1:38" x14ac:dyDescent="0.35">
      <c r="A25" s="1" t="s">
        <v>1409</v>
      </c>
      <c r="B25" t="s">
        <v>418</v>
      </c>
      <c r="C25" t="s">
        <v>418</v>
      </c>
      <c r="D25" t="s">
        <v>418</v>
      </c>
      <c r="E25" t="s">
        <v>418</v>
      </c>
      <c r="F25" t="s">
        <v>418</v>
      </c>
      <c r="G25" t="s">
        <v>418</v>
      </c>
      <c r="H25" t="s">
        <v>418</v>
      </c>
      <c r="I25" t="s">
        <v>418</v>
      </c>
      <c r="J25" t="s">
        <v>418</v>
      </c>
      <c r="K25" t="s">
        <v>418</v>
      </c>
      <c r="L25" t="s">
        <v>418</v>
      </c>
      <c r="M25" t="s">
        <v>418</v>
      </c>
      <c r="N25" t="s">
        <v>418</v>
      </c>
      <c r="O25" t="s">
        <v>418</v>
      </c>
      <c r="P25" t="s">
        <v>418</v>
      </c>
      <c r="Q25" t="s">
        <v>418</v>
      </c>
      <c r="R25" t="s">
        <v>1410</v>
      </c>
      <c r="S25" t="s">
        <v>1411</v>
      </c>
      <c r="T25" t="s">
        <v>1412</v>
      </c>
      <c r="U25" t="s">
        <v>765</v>
      </c>
      <c r="V25" t="s">
        <v>1413</v>
      </c>
      <c r="W25" t="s">
        <v>313</v>
      </c>
      <c r="X25" t="s">
        <v>314</v>
      </c>
      <c r="Y25" t="s">
        <v>315</v>
      </c>
      <c r="Z25" t="s">
        <v>316</v>
      </c>
      <c r="AA25" t="s">
        <v>317</v>
      </c>
      <c r="AB25" t="s">
        <v>318</v>
      </c>
      <c r="AC25" t="s">
        <v>319</v>
      </c>
      <c r="AD25" t="s">
        <v>320</v>
      </c>
      <c r="AE25" t="s">
        <v>321</v>
      </c>
      <c r="AF25" t="s">
        <v>322</v>
      </c>
      <c r="AG25" t="s">
        <v>323</v>
      </c>
      <c r="AH25" t="s">
        <v>324</v>
      </c>
      <c r="AI25" t="s">
        <v>325</v>
      </c>
      <c r="AJ25" t="s">
        <v>326</v>
      </c>
      <c r="AK25" t="s">
        <v>327</v>
      </c>
      <c r="AL25" t="s">
        <v>328</v>
      </c>
    </row>
    <row r="26" spans="1:38" x14ac:dyDescent="0.35">
      <c r="A26" s="1" t="s">
        <v>1414</v>
      </c>
      <c r="B26" t="s">
        <v>418</v>
      </c>
      <c r="C26" t="s">
        <v>418</v>
      </c>
      <c r="D26" t="s">
        <v>418</v>
      </c>
      <c r="E26" t="s">
        <v>418</v>
      </c>
      <c r="F26" t="s">
        <v>418</v>
      </c>
      <c r="G26" t="s">
        <v>418</v>
      </c>
      <c r="H26" t="s">
        <v>418</v>
      </c>
      <c r="I26" t="s">
        <v>418</v>
      </c>
      <c r="J26" t="s">
        <v>418</v>
      </c>
      <c r="K26" t="s">
        <v>418</v>
      </c>
      <c r="L26" t="s">
        <v>418</v>
      </c>
      <c r="M26" t="s">
        <v>418</v>
      </c>
      <c r="N26" t="s">
        <v>418</v>
      </c>
      <c r="O26" t="s">
        <v>418</v>
      </c>
      <c r="P26" t="s">
        <v>418</v>
      </c>
      <c r="Q26" t="s">
        <v>418</v>
      </c>
      <c r="R26" t="s">
        <v>418</v>
      </c>
      <c r="S26" t="s">
        <v>418</v>
      </c>
      <c r="T26" t="s">
        <v>418</v>
      </c>
      <c r="U26" t="s">
        <v>418</v>
      </c>
      <c r="V26" t="s">
        <v>418</v>
      </c>
      <c r="W26" t="s">
        <v>418</v>
      </c>
      <c r="X26" t="s">
        <v>418</v>
      </c>
      <c r="Y26" t="s">
        <v>418</v>
      </c>
      <c r="Z26" t="s">
        <v>418</v>
      </c>
      <c r="AA26" t="s">
        <v>418</v>
      </c>
      <c r="AB26" t="s">
        <v>418</v>
      </c>
      <c r="AC26" t="s">
        <v>418</v>
      </c>
      <c r="AD26" t="s">
        <v>418</v>
      </c>
      <c r="AE26" t="s">
        <v>418</v>
      </c>
      <c r="AF26" t="s">
        <v>418</v>
      </c>
      <c r="AG26" t="s">
        <v>418</v>
      </c>
      <c r="AH26" t="s">
        <v>418</v>
      </c>
      <c r="AI26" t="s">
        <v>418</v>
      </c>
      <c r="AJ26" t="s">
        <v>418</v>
      </c>
      <c r="AK26" t="s">
        <v>418</v>
      </c>
      <c r="AL26" t="s">
        <v>418</v>
      </c>
    </row>
    <row r="27" spans="1:38" x14ac:dyDescent="0.35">
      <c r="A27" s="1" t="s">
        <v>1415</v>
      </c>
      <c r="B27" t="s">
        <v>418</v>
      </c>
      <c r="C27" t="s">
        <v>418</v>
      </c>
      <c r="D27" t="s">
        <v>418</v>
      </c>
      <c r="E27" t="s">
        <v>418</v>
      </c>
      <c r="F27" t="s">
        <v>418</v>
      </c>
      <c r="G27" t="s">
        <v>418</v>
      </c>
      <c r="H27" t="s">
        <v>418</v>
      </c>
      <c r="I27" t="s">
        <v>418</v>
      </c>
      <c r="J27" t="s">
        <v>418</v>
      </c>
      <c r="K27" t="s">
        <v>418</v>
      </c>
      <c r="L27" t="s">
        <v>418</v>
      </c>
      <c r="M27" t="s">
        <v>418</v>
      </c>
      <c r="N27" t="s">
        <v>418</v>
      </c>
      <c r="O27" t="s">
        <v>418</v>
      </c>
      <c r="P27" t="s">
        <v>418</v>
      </c>
      <c r="Q27" t="s">
        <v>418</v>
      </c>
      <c r="R27" t="s">
        <v>1416</v>
      </c>
      <c r="S27" t="s">
        <v>1417</v>
      </c>
      <c r="T27" t="s">
        <v>1418</v>
      </c>
      <c r="U27" t="s">
        <v>1419</v>
      </c>
      <c r="V27" t="s">
        <v>1420</v>
      </c>
      <c r="W27" t="s">
        <v>1421</v>
      </c>
      <c r="X27" t="s">
        <v>1422</v>
      </c>
      <c r="Y27" t="s">
        <v>1423</v>
      </c>
      <c r="Z27" t="s">
        <v>1424</v>
      </c>
      <c r="AA27" t="s">
        <v>1425</v>
      </c>
      <c r="AB27" t="s">
        <v>1426</v>
      </c>
      <c r="AC27" t="s">
        <v>1427</v>
      </c>
      <c r="AD27" t="s">
        <v>1428</v>
      </c>
      <c r="AE27" t="s">
        <v>1429</v>
      </c>
      <c r="AF27" t="s">
        <v>1430</v>
      </c>
      <c r="AG27" t="s">
        <v>1431</v>
      </c>
      <c r="AH27" t="s">
        <v>1432</v>
      </c>
      <c r="AI27" t="s">
        <v>1433</v>
      </c>
      <c r="AJ27" t="s">
        <v>1434</v>
      </c>
      <c r="AK27" t="s">
        <v>1435</v>
      </c>
      <c r="AL27" t="s">
        <v>1436</v>
      </c>
    </row>
    <row r="28" spans="1:38" x14ac:dyDescent="0.35">
      <c r="A28" s="1" t="s">
        <v>1437</v>
      </c>
      <c r="B28" t="s">
        <v>418</v>
      </c>
      <c r="C28" t="s">
        <v>418</v>
      </c>
      <c r="D28" t="s">
        <v>418</v>
      </c>
      <c r="E28" t="s">
        <v>418</v>
      </c>
      <c r="F28" t="s">
        <v>418</v>
      </c>
      <c r="G28" t="s">
        <v>418</v>
      </c>
      <c r="H28" t="s">
        <v>418</v>
      </c>
      <c r="I28" t="s">
        <v>418</v>
      </c>
      <c r="J28" t="s">
        <v>418</v>
      </c>
      <c r="K28" t="s">
        <v>418</v>
      </c>
      <c r="L28" t="s">
        <v>418</v>
      </c>
      <c r="M28" t="s">
        <v>418</v>
      </c>
      <c r="N28" t="s">
        <v>418</v>
      </c>
      <c r="O28" t="s">
        <v>418</v>
      </c>
      <c r="P28" t="s">
        <v>418</v>
      </c>
      <c r="Q28" t="s">
        <v>418</v>
      </c>
      <c r="R28" t="s">
        <v>1438</v>
      </c>
      <c r="S28" t="s">
        <v>1439</v>
      </c>
      <c r="T28" t="s">
        <v>1440</v>
      </c>
      <c r="U28" t="s">
        <v>1441</v>
      </c>
      <c r="V28" t="s">
        <v>1442</v>
      </c>
      <c r="W28" t="s">
        <v>1443</v>
      </c>
      <c r="X28" t="s">
        <v>1444</v>
      </c>
      <c r="Y28" t="s">
        <v>1445</v>
      </c>
      <c r="Z28" t="s">
        <v>1446</v>
      </c>
      <c r="AA28" t="s">
        <v>1447</v>
      </c>
      <c r="AB28" t="s">
        <v>1448</v>
      </c>
      <c r="AC28" t="s">
        <v>1449</v>
      </c>
      <c r="AD28" t="s">
        <v>1450</v>
      </c>
      <c r="AE28" t="s">
        <v>1451</v>
      </c>
      <c r="AF28" t="s">
        <v>1452</v>
      </c>
      <c r="AG28" t="s">
        <v>1453</v>
      </c>
      <c r="AH28" t="s">
        <v>1454</v>
      </c>
      <c r="AI28" t="s">
        <v>1455</v>
      </c>
      <c r="AJ28" t="s">
        <v>1456</v>
      </c>
      <c r="AK28" t="s">
        <v>1457</v>
      </c>
      <c r="AL28" t="s">
        <v>1458</v>
      </c>
    </row>
    <row r="29" spans="1:38" x14ac:dyDescent="0.35">
      <c r="A29" s="1" t="s">
        <v>1459</v>
      </c>
      <c r="B29" t="s">
        <v>418</v>
      </c>
      <c r="C29" t="s">
        <v>418</v>
      </c>
      <c r="D29" t="s">
        <v>418</v>
      </c>
      <c r="E29" t="s">
        <v>418</v>
      </c>
      <c r="F29" t="s">
        <v>418</v>
      </c>
      <c r="G29" t="s">
        <v>418</v>
      </c>
      <c r="H29" t="s">
        <v>418</v>
      </c>
      <c r="I29" t="s">
        <v>418</v>
      </c>
      <c r="J29" t="s">
        <v>418</v>
      </c>
      <c r="K29" t="s">
        <v>418</v>
      </c>
      <c r="L29" t="s">
        <v>418</v>
      </c>
      <c r="M29" t="s">
        <v>418</v>
      </c>
      <c r="N29" t="s">
        <v>418</v>
      </c>
      <c r="O29" t="s">
        <v>418</v>
      </c>
      <c r="P29" t="s">
        <v>418</v>
      </c>
      <c r="Q29" t="s">
        <v>418</v>
      </c>
      <c r="R29" t="s">
        <v>418</v>
      </c>
      <c r="S29" t="s">
        <v>418</v>
      </c>
      <c r="T29" t="s">
        <v>418</v>
      </c>
      <c r="U29" t="s">
        <v>418</v>
      </c>
      <c r="V29" t="s">
        <v>418</v>
      </c>
      <c r="W29" t="s">
        <v>418</v>
      </c>
      <c r="X29" t="s">
        <v>418</v>
      </c>
      <c r="Y29" t="s">
        <v>418</v>
      </c>
      <c r="Z29" t="s">
        <v>418</v>
      </c>
      <c r="AA29" t="s">
        <v>418</v>
      </c>
      <c r="AB29" t="s">
        <v>418</v>
      </c>
      <c r="AC29" t="s">
        <v>418</v>
      </c>
      <c r="AD29" t="s">
        <v>418</v>
      </c>
      <c r="AE29" t="s">
        <v>418</v>
      </c>
      <c r="AF29" t="s">
        <v>418</v>
      </c>
      <c r="AG29" t="s">
        <v>418</v>
      </c>
      <c r="AH29" t="s">
        <v>418</v>
      </c>
      <c r="AI29" t="s">
        <v>418</v>
      </c>
      <c r="AJ29" t="s">
        <v>418</v>
      </c>
      <c r="AK29" t="s">
        <v>418</v>
      </c>
      <c r="AL29" t="s">
        <v>418</v>
      </c>
    </row>
    <row r="30" spans="1:38" x14ac:dyDescent="0.35">
      <c r="A30" s="1" t="s">
        <v>1460</v>
      </c>
      <c r="B30" t="s">
        <v>418</v>
      </c>
      <c r="C30" t="s">
        <v>418</v>
      </c>
      <c r="D30" t="s">
        <v>418</v>
      </c>
      <c r="E30" t="s">
        <v>418</v>
      </c>
      <c r="F30" t="s">
        <v>418</v>
      </c>
      <c r="G30" t="s">
        <v>418</v>
      </c>
      <c r="H30" t="s">
        <v>418</v>
      </c>
      <c r="I30" t="s">
        <v>418</v>
      </c>
      <c r="J30" t="s">
        <v>418</v>
      </c>
      <c r="K30" t="s">
        <v>418</v>
      </c>
      <c r="L30" t="s">
        <v>418</v>
      </c>
      <c r="M30" t="s">
        <v>418</v>
      </c>
      <c r="N30" t="s">
        <v>418</v>
      </c>
      <c r="O30" t="s">
        <v>418</v>
      </c>
      <c r="P30" t="s">
        <v>418</v>
      </c>
      <c r="Q30" t="s">
        <v>418</v>
      </c>
      <c r="R30" t="s">
        <v>418</v>
      </c>
      <c r="S30" t="s">
        <v>418</v>
      </c>
      <c r="T30" t="s">
        <v>418</v>
      </c>
      <c r="U30" t="s">
        <v>418</v>
      </c>
      <c r="V30" t="s">
        <v>418</v>
      </c>
      <c r="W30" t="s">
        <v>418</v>
      </c>
      <c r="X30" t="s">
        <v>418</v>
      </c>
      <c r="Y30" t="s">
        <v>418</v>
      </c>
      <c r="Z30" t="s">
        <v>418</v>
      </c>
      <c r="AA30" t="s">
        <v>418</v>
      </c>
      <c r="AB30" t="s">
        <v>418</v>
      </c>
      <c r="AC30" t="s">
        <v>418</v>
      </c>
      <c r="AD30" t="s">
        <v>418</v>
      </c>
      <c r="AE30" t="s">
        <v>418</v>
      </c>
      <c r="AF30" t="s">
        <v>418</v>
      </c>
      <c r="AG30" t="s">
        <v>418</v>
      </c>
      <c r="AH30" t="s">
        <v>418</v>
      </c>
      <c r="AI30" t="s">
        <v>418</v>
      </c>
      <c r="AJ30" t="s">
        <v>1461</v>
      </c>
      <c r="AK30" t="s">
        <v>1462</v>
      </c>
      <c r="AL30" t="s">
        <v>1463</v>
      </c>
    </row>
    <row r="31" spans="1:38" x14ac:dyDescent="0.35">
      <c r="A31" s="1" t="s">
        <v>1464</v>
      </c>
      <c r="B31" t="s">
        <v>418</v>
      </c>
      <c r="C31" t="s">
        <v>418</v>
      </c>
      <c r="D31" t="s">
        <v>418</v>
      </c>
      <c r="E31" t="s">
        <v>418</v>
      </c>
      <c r="F31" t="s">
        <v>418</v>
      </c>
      <c r="G31" t="s">
        <v>418</v>
      </c>
      <c r="H31" t="s">
        <v>418</v>
      </c>
      <c r="I31" t="s">
        <v>418</v>
      </c>
      <c r="J31" t="s">
        <v>418</v>
      </c>
      <c r="K31" t="s">
        <v>418</v>
      </c>
      <c r="L31" t="s">
        <v>418</v>
      </c>
      <c r="M31" t="s">
        <v>418</v>
      </c>
      <c r="N31" t="s">
        <v>418</v>
      </c>
      <c r="O31" t="s">
        <v>418</v>
      </c>
      <c r="P31" t="s">
        <v>418</v>
      </c>
      <c r="Q31" t="s">
        <v>418</v>
      </c>
      <c r="R31" t="s">
        <v>1465</v>
      </c>
      <c r="S31" t="s">
        <v>1466</v>
      </c>
      <c r="T31" t="s">
        <v>1467</v>
      </c>
      <c r="U31" t="s">
        <v>1468</v>
      </c>
      <c r="V31" t="s">
        <v>1469</v>
      </c>
      <c r="W31" t="s">
        <v>1470</v>
      </c>
      <c r="X31" t="s">
        <v>1471</v>
      </c>
      <c r="Y31" t="s">
        <v>1472</v>
      </c>
      <c r="Z31" t="s">
        <v>1473</v>
      </c>
      <c r="AA31" t="s">
        <v>1474</v>
      </c>
      <c r="AB31" t="s">
        <v>1475</v>
      </c>
      <c r="AC31" t="s">
        <v>1476</v>
      </c>
      <c r="AD31" t="s">
        <v>1477</v>
      </c>
      <c r="AE31" t="s">
        <v>1478</v>
      </c>
      <c r="AF31" t="s">
        <v>1479</v>
      </c>
      <c r="AG31" t="s">
        <v>1480</v>
      </c>
      <c r="AH31" t="s">
        <v>1481</v>
      </c>
      <c r="AI31" t="s">
        <v>1482</v>
      </c>
      <c r="AJ31" t="s">
        <v>1483</v>
      </c>
      <c r="AK31" t="s">
        <v>1484</v>
      </c>
      <c r="AL31" t="s">
        <v>1485</v>
      </c>
    </row>
    <row r="32" spans="1:38" x14ac:dyDescent="0.35">
      <c r="A32" s="1" t="s">
        <v>1486</v>
      </c>
      <c r="B32" t="s">
        <v>418</v>
      </c>
      <c r="C32" t="s">
        <v>418</v>
      </c>
      <c r="D32" t="s">
        <v>418</v>
      </c>
      <c r="E32" t="s">
        <v>418</v>
      </c>
      <c r="F32" t="s">
        <v>418</v>
      </c>
      <c r="G32" t="s">
        <v>418</v>
      </c>
      <c r="H32" t="s">
        <v>418</v>
      </c>
      <c r="I32" t="s">
        <v>418</v>
      </c>
      <c r="J32" t="s">
        <v>418</v>
      </c>
      <c r="K32" t="s">
        <v>418</v>
      </c>
      <c r="L32" t="s">
        <v>418</v>
      </c>
      <c r="M32" t="s">
        <v>418</v>
      </c>
      <c r="N32" t="s">
        <v>418</v>
      </c>
      <c r="O32" t="s">
        <v>418</v>
      </c>
      <c r="P32" t="s">
        <v>418</v>
      </c>
      <c r="Q32" t="s">
        <v>418</v>
      </c>
      <c r="R32" t="s">
        <v>418</v>
      </c>
      <c r="S32" t="s">
        <v>418</v>
      </c>
      <c r="T32" t="s">
        <v>418</v>
      </c>
      <c r="U32" t="s">
        <v>418</v>
      </c>
      <c r="V32" t="s">
        <v>418</v>
      </c>
      <c r="W32" t="s">
        <v>418</v>
      </c>
      <c r="X32" t="s">
        <v>418</v>
      </c>
      <c r="Y32" t="s">
        <v>418</v>
      </c>
      <c r="Z32" t="s">
        <v>418</v>
      </c>
      <c r="AA32" t="s">
        <v>418</v>
      </c>
      <c r="AB32" t="s">
        <v>418</v>
      </c>
      <c r="AC32" t="s">
        <v>418</v>
      </c>
      <c r="AD32" t="s">
        <v>418</v>
      </c>
      <c r="AE32" t="s">
        <v>418</v>
      </c>
      <c r="AF32" t="s">
        <v>418</v>
      </c>
      <c r="AG32" t="s">
        <v>418</v>
      </c>
      <c r="AH32" t="s">
        <v>418</v>
      </c>
      <c r="AI32" t="s">
        <v>418</v>
      </c>
      <c r="AJ32" t="s">
        <v>418</v>
      </c>
      <c r="AK32" t="s">
        <v>418</v>
      </c>
      <c r="AL32" t="s">
        <v>418</v>
      </c>
    </row>
    <row r="33" spans="1:38" x14ac:dyDescent="0.35">
      <c r="A33" s="1" t="s">
        <v>1487</v>
      </c>
      <c r="B33" t="s">
        <v>418</v>
      </c>
      <c r="C33" t="s">
        <v>418</v>
      </c>
      <c r="D33" t="s">
        <v>418</v>
      </c>
      <c r="E33" t="s">
        <v>418</v>
      </c>
      <c r="F33" t="s">
        <v>418</v>
      </c>
      <c r="G33" t="s">
        <v>418</v>
      </c>
      <c r="H33" t="s">
        <v>418</v>
      </c>
      <c r="I33" t="s">
        <v>418</v>
      </c>
      <c r="J33" t="s">
        <v>418</v>
      </c>
      <c r="K33" t="s">
        <v>418</v>
      </c>
      <c r="L33" t="s">
        <v>418</v>
      </c>
      <c r="M33" t="s">
        <v>418</v>
      </c>
      <c r="N33" t="s">
        <v>418</v>
      </c>
      <c r="O33" t="s">
        <v>418</v>
      </c>
      <c r="P33" t="s">
        <v>418</v>
      </c>
      <c r="Q33" t="s">
        <v>418</v>
      </c>
      <c r="R33" t="s">
        <v>1488</v>
      </c>
      <c r="S33" t="s">
        <v>1489</v>
      </c>
      <c r="T33" t="s">
        <v>1490</v>
      </c>
      <c r="U33" t="s">
        <v>1491</v>
      </c>
      <c r="V33" t="s">
        <v>1492</v>
      </c>
      <c r="W33" t="s">
        <v>1493</v>
      </c>
      <c r="X33" t="s">
        <v>1494</v>
      </c>
      <c r="Y33" t="s">
        <v>1495</v>
      </c>
      <c r="Z33" t="s">
        <v>1496</v>
      </c>
      <c r="AA33" t="s">
        <v>1497</v>
      </c>
      <c r="AB33" t="s">
        <v>1498</v>
      </c>
      <c r="AC33" t="s">
        <v>1499</v>
      </c>
      <c r="AD33" t="s">
        <v>1500</v>
      </c>
      <c r="AE33" t="s">
        <v>1501</v>
      </c>
      <c r="AF33" t="s">
        <v>1502</v>
      </c>
      <c r="AG33" t="s">
        <v>1503</v>
      </c>
      <c r="AH33" t="s">
        <v>1504</v>
      </c>
      <c r="AI33" t="s">
        <v>1505</v>
      </c>
      <c r="AJ33" t="s">
        <v>1506</v>
      </c>
      <c r="AK33" t="s">
        <v>1507</v>
      </c>
      <c r="AL33" t="s">
        <v>462</v>
      </c>
    </row>
    <row r="34" spans="1:38" x14ac:dyDescent="0.35">
      <c r="A34" s="1" t="s">
        <v>1508</v>
      </c>
      <c r="B34" t="s">
        <v>418</v>
      </c>
      <c r="C34" t="s">
        <v>418</v>
      </c>
      <c r="D34" t="s">
        <v>418</v>
      </c>
      <c r="E34" t="s">
        <v>418</v>
      </c>
      <c r="F34" t="s">
        <v>418</v>
      </c>
      <c r="G34" t="s">
        <v>418</v>
      </c>
      <c r="H34" t="s">
        <v>418</v>
      </c>
      <c r="I34" t="s">
        <v>418</v>
      </c>
      <c r="J34" t="s">
        <v>418</v>
      </c>
      <c r="K34" t="s">
        <v>418</v>
      </c>
      <c r="L34" t="s">
        <v>418</v>
      </c>
      <c r="M34" t="s">
        <v>418</v>
      </c>
      <c r="N34" t="s">
        <v>418</v>
      </c>
      <c r="O34" t="s">
        <v>418</v>
      </c>
      <c r="P34" t="s">
        <v>418</v>
      </c>
      <c r="Q34" t="s">
        <v>418</v>
      </c>
      <c r="R34" t="s">
        <v>1509</v>
      </c>
      <c r="S34" t="s">
        <v>1510</v>
      </c>
      <c r="T34" t="s">
        <v>778</v>
      </c>
      <c r="U34" t="s">
        <v>1511</v>
      </c>
      <c r="V34" t="s">
        <v>1512</v>
      </c>
      <c r="W34" t="s">
        <v>1513</v>
      </c>
      <c r="X34" t="s">
        <v>1514</v>
      </c>
      <c r="Y34" t="s">
        <v>1515</v>
      </c>
      <c r="Z34" t="s">
        <v>1516</v>
      </c>
      <c r="AA34" t="s">
        <v>1517</v>
      </c>
      <c r="AB34" t="s">
        <v>1518</v>
      </c>
      <c r="AC34" t="s">
        <v>1519</v>
      </c>
      <c r="AD34" t="s">
        <v>1213</v>
      </c>
      <c r="AE34" t="s">
        <v>1520</v>
      </c>
      <c r="AF34" t="s">
        <v>1521</v>
      </c>
      <c r="AG34" t="s">
        <v>1522</v>
      </c>
      <c r="AH34" t="s">
        <v>1523</v>
      </c>
      <c r="AI34" t="s">
        <v>1524</v>
      </c>
      <c r="AJ34" t="s">
        <v>1525</v>
      </c>
      <c r="AK34" t="s">
        <v>1526</v>
      </c>
      <c r="AL34" t="s">
        <v>1527</v>
      </c>
    </row>
    <row r="35" spans="1:38" x14ac:dyDescent="0.35">
      <c r="A35" s="1" t="s">
        <v>1528</v>
      </c>
      <c r="B35" t="s">
        <v>418</v>
      </c>
      <c r="C35" t="s">
        <v>418</v>
      </c>
      <c r="D35" t="s">
        <v>418</v>
      </c>
      <c r="E35" t="s">
        <v>418</v>
      </c>
      <c r="F35" t="s">
        <v>418</v>
      </c>
      <c r="G35" t="s">
        <v>418</v>
      </c>
      <c r="H35" t="s">
        <v>418</v>
      </c>
      <c r="I35" t="s">
        <v>418</v>
      </c>
      <c r="J35" t="s">
        <v>418</v>
      </c>
      <c r="K35" t="s">
        <v>418</v>
      </c>
      <c r="L35" t="s">
        <v>418</v>
      </c>
      <c r="M35" t="s">
        <v>418</v>
      </c>
      <c r="N35" t="s">
        <v>418</v>
      </c>
      <c r="O35" t="s">
        <v>418</v>
      </c>
      <c r="P35" t="s">
        <v>418</v>
      </c>
      <c r="Q35" t="s">
        <v>418</v>
      </c>
      <c r="R35" t="s">
        <v>1529</v>
      </c>
      <c r="S35" t="s">
        <v>1530</v>
      </c>
      <c r="T35" t="s">
        <v>1531</v>
      </c>
      <c r="U35" t="s">
        <v>1532</v>
      </c>
      <c r="V35" t="s">
        <v>1533</v>
      </c>
      <c r="W35" t="s">
        <v>1534</v>
      </c>
      <c r="X35" t="s">
        <v>1535</v>
      </c>
      <c r="Y35" t="s">
        <v>1536</v>
      </c>
      <c r="Z35" t="s">
        <v>1537</v>
      </c>
      <c r="AA35" t="s">
        <v>1538</v>
      </c>
      <c r="AB35" t="s">
        <v>1539</v>
      </c>
      <c r="AC35" t="s">
        <v>1540</v>
      </c>
      <c r="AD35" t="s">
        <v>1541</v>
      </c>
      <c r="AE35" t="s">
        <v>1542</v>
      </c>
      <c r="AF35" t="s">
        <v>1543</v>
      </c>
      <c r="AG35" t="s">
        <v>1544</v>
      </c>
      <c r="AH35" t="s">
        <v>1545</v>
      </c>
      <c r="AI35" t="s">
        <v>1546</v>
      </c>
      <c r="AJ35" t="s">
        <v>1547</v>
      </c>
      <c r="AK35" t="s">
        <v>1548</v>
      </c>
      <c r="AL35" t="s">
        <v>1549</v>
      </c>
    </row>
    <row r="36" spans="1:38" x14ac:dyDescent="0.35">
      <c r="A36" s="1" t="s">
        <v>1550</v>
      </c>
      <c r="B36" t="s">
        <v>418</v>
      </c>
      <c r="C36" t="s">
        <v>418</v>
      </c>
      <c r="D36" t="s">
        <v>418</v>
      </c>
      <c r="E36" t="s">
        <v>418</v>
      </c>
      <c r="F36" t="s">
        <v>418</v>
      </c>
      <c r="G36" t="s">
        <v>418</v>
      </c>
      <c r="H36" t="s">
        <v>418</v>
      </c>
      <c r="I36" t="s">
        <v>418</v>
      </c>
      <c r="J36" t="s">
        <v>418</v>
      </c>
      <c r="K36" t="s">
        <v>418</v>
      </c>
      <c r="L36" t="s">
        <v>418</v>
      </c>
      <c r="M36" t="s">
        <v>418</v>
      </c>
      <c r="N36" t="s">
        <v>418</v>
      </c>
      <c r="O36" t="s">
        <v>418</v>
      </c>
      <c r="P36" t="s">
        <v>418</v>
      </c>
      <c r="Q36" t="s">
        <v>418</v>
      </c>
      <c r="R36" t="s">
        <v>418</v>
      </c>
      <c r="S36" t="s">
        <v>1551</v>
      </c>
      <c r="T36" t="s">
        <v>1552</v>
      </c>
      <c r="U36" t="s">
        <v>1553</v>
      </c>
      <c r="V36" t="s">
        <v>1554</v>
      </c>
      <c r="W36" t="s">
        <v>1555</v>
      </c>
      <c r="X36" t="s">
        <v>1556</v>
      </c>
      <c r="Y36" t="s">
        <v>1557</v>
      </c>
      <c r="Z36" t="s">
        <v>1558</v>
      </c>
      <c r="AA36" t="s">
        <v>1559</v>
      </c>
      <c r="AB36" t="s">
        <v>1560</v>
      </c>
      <c r="AC36" t="s">
        <v>1561</v>
      </c>
      <c r="AD36" t="s">
        <v>1562</v>
      </c>
      <c r="AE36" t="s">
        <v>1563</v>
      </c>
      <c r="AF36" t="s">
        <v>1564</v>
      </c>
      <c r="AG36" t="s">
        <v>1565</v>
      </c>
      <c r="AH36" t="s">
        <v>1566</v>
      </c>
      <c r="AI36" t="s">
        <v>1567</v>
      </c>
      <c r="AJ36" t="s">
        <v>1568</v>
      </c>
      <c r="AK36" t="s">
        <v>1569</v>
      </c>
      <c r="AL36" t="s">
        <v>418</v>
      </c>
    </row>
    <row r="37" spans="1:38" x14ac:dyDescent="0.35">
      <c r="A37" s="1" t="s">
        <v>1570</v>
      </c>
      <c r="B37" t="s">
        <v>418</v>
      </c>
      <c r="C37" t="s">
        <v>418</v>
      </c>
      <c r="D37" t="s">
        <v>418</v>
      </c>
      <c r="E37" t="s">
        <v>418</v>
      </c>
      <c r="F37" t="s">
        <v>418</v>
      </c>
      <c r="G37" t="s">
        <v>418</v>
      </c>
      <c r="H37" t="s">
        <v>418</v>
      </c>
      <c r="I37" t="s">
        <v>418</v>
      </c>
      <c r="J37" t="s">
        <v>418</v>
      </c>
      <c r="K37" t="s">
        <v>418</v>
      </c>
      <c r="L37" t="s">
        <v>418</v>
      </c>
      <c r="M37" t="s">
        <v>418</v>
      </c>
      <c r="N37" t="s">
        <v>418</v>
      </c>
      <c r="O37" t="s">
        <v>418</v>
      </c>
      <c r="P37" t="s">
        <v>418</v>
      </c>
      <c r="Q37" t="s">
        <v>418</v>
      </c>
      <c r="R37" t="s">
        <v>1571</v>
      </c>
      <c r="S37" t="s">
        <v>1572</v>
      </c>
      <c r="T37" t="s">
        <v>1573</v>
      </c>
      <c r="U37" t="s">
        <v>1574</v>
      </c>
      <c r="V37" t="s">
        <v>1575</v>
      </c>
      <c r="W37" t="s">
        <v>331</v>
      </c>
      <c r="X37" t="s">
        <v>332</v>
      </c>
      <c r="Y37" t="s">
        <v>333</v>
      </c>
      <c r="Z37" t="s">
        <v>334</v>
      </c>
      <c r="AA37" t="s">
        <v>335</v>
      </c>
      <c r="AB37" t="s">
        <v>336</v>
      </c>
      <c r="AC37" t="s">
        <v>337</v>
      </c>
      <c r="AD37" t="s">
        <v>338</v>
      </c>
      <c r="AE37" t="s">
        <v>339</v>
      </c>
      <c r="AF37" t="s">
        <v>340</v>
      </c>
      <c r="AG37" t="s">
        <v>341</v>
      </c>
      <c r="AH37" t="s">
        <v>342</v>
      </c>
      <c r="AI37" t="s">
        <v>343</v>
      </c>
      <c r="AJ37" t="s">
        <v>344</v>
      </c>
      <c r="AK37" t="s">
        <v>345</v>
      </c>
      <c r="AL37" t="s">
        <v>346</v>
      </c>
    </row>
    <row r="38" spans="1:38" x14ac:dyDescent="0.35">
      <c r="A38" s="1" t="s">
        <v>1576</v>
      </c>
      <c r="B38" t="s">
        <v>418</v>
      </c>
      <c r="C38" t="s">
        <v>418</v>
      </c>
      <c r="D38" t="s">
        <v>418</v>
      </c>
      <c r="E38" t="s">
        <v>418</v>
      </c>
      <c r="F38" t="s">
        <v>418</v>
      </c>
      <c r="G38" t="s">
        <v>418</v>
      </c>
      <c r="H38" t="s">
        <v>418</v>
      </c>
      <c r="I38" t="s">
        <v>418</v>
      </c>
      <c r="J38" t="s">
        <v>418</v>
      </c>
      <c r="K38" t="s">
        <v>418</v>
      </c>
      <c r="L38" t="s">
        <v>418</v>
      </c>
      <c r="M38" t="s">
        <v>418</v>
      </c>
      <c r="N38" t="s">
        <v>418</v>
      </c>
      <c r="O38" t="s">
        <v>418</v>
      </c>
      <c r="P38" t="s">
        <v>418</v>
      </c>
      <c r="Q38" t="s">
        <v>418</v>
      </c>
      <c r="R38" t="s">
        <v>1577</v>
      </c>
      <c r="S38" t="s">
        <v>1578</v>
      </c>
      <c r="T38" t="s">
        <v>1579</v>
      </c>
      <c r="U38" t="s">
        <v>1580</v>
      </c>
      <c r="V38" t="s">
        <v>1581</v>
      </c>
      <c r="W38" t="s">
        <v>1582</v>
      </c>
      <c r="X38" t="s">
        <v>1583</v>
      </c>
      <c r="Y38" t="s">
        <v>1584</v>
      </c>
      <c r="Z38" t="s">
        <v>1585</v>
      </c>
      <c r="AA38" t="s">
        <v>1586</v>
      </c>
      <c r="AB38" t="s">
        <v>1587</v>
      </c>
      <c r="AC38" t="s">
        <v>1588</v>
      </c>
      <c r="AD38" t="s">
        <v>1589</v>
      </c>
      <c r="AE38" t="s">
        <v>1590</v>
      </c>
      <c r="AF38" t="s">
        <v>1591</v>
      </c>
      <c r="AG38" t="s">
        <v>1592</v>
      </c>
      <c r="AH38" t="s">
        <v>1593</v>
      </c>
      <c r="AI38" t="s">
        <v>1594</v>
      </c>
      <c r="AJ38" t="s">
        <v>1595</v>
      </c>
      <c r="AK38" t="s">
        <v>1596</v>
      </c>
      <c r="AL38" t="s">
        <v>1597</v>
      </c>
    </row>
    <row r="39" spans="1:38" x14ac:dyDescent="0.35">
      <c r="A39" s="1" t="s">
        <v>1598</v>
      </c>
      <c r="B39" t="s">
        <v>418</v>
      </c>
      <c r="C39" t="s">
        <v>418</v>
      </c>
      <c r="D39" t="s">
        <v>418</v>
      </c>
      <c r="E39" t="s">
        <v>418</v>
      </c>
      <c r="F39" t="s">
        <v>418</v>
      </c>
      <c r="G39" t="s">
        <v>418</v>
      </c>
      <c r="H39" t="s">
        <v>418</v>
      </c>
      <c r="I39" t="s">
        <v>418</v>
      </c>
      <c r="J39" t="s">
        <v>418</v>
      </c>
      <c r="K39" t="s">
        <v>418</v>
      </c>
      <c r="L39" t="s">
        <v>418</v>
      </c>
      <c r="M39" t="s">
        <v>418</v>
      </c>
      <c r="N39" t="s">
        <v>418</v>
      </c>
      <c r="O39" t="s">
        <v>418</v>
      </c>
      <c r="P39" t="s">
        <v>418</v>
      </c>
      <c r="Q39" t="s">
        <v>418</v>
      </c>
      <c r="R39" t="s">
        <v>1599</v>
      </c>
      <c r="S39" t="s">
        <v>1600</v>
      </c>
      <c r="T39" t="s">
        <v>1601</v>
      </c>
      <c r="U39" t="s">
        <v>1602</v>
      </c>
      <c r="V39" t="s">
        <v>1603</v>
      </c>
      <c r="W39" t="s">
        <v>1604</v>
      </c>
      <c r="X39" t="s">
        <v>1034</v>
      </c>
      <c r="Y39" t="s">
        <v>1605</v>
      </c>
      <c r="Z39" t="s">
        <v>1606</v>
      </c>
      <c r="AA39" t="s">
        <v>1607</v>
      </c>
      <c r="AB39" t="s">
        <v>1608</v>
      </c>
      <c r="AC39" t="s">
        <v>1609</v>
      </c>
      <c r="AD39" t="s">
        <v>1610</v>
      </c>
      <c r="AE39" t="s">
        <v>1611</v>
      </c>
      <c r="AF39" t="s">
        <v>1612</v>
      </c>
      <c r="AG39" t="s">
        <v>1613</v>
      </c>
      <c r="AH39" t="s">
        <v>1614</v>
      </c>
      <c r="AI39" t="s">
        <v>1615</v>
      </c>
      <c r="AJ39" t="s">
        <v>1616</v>
      </c>
      <c r="AK39" t="s">
        <v>1617</v>
      </c>
      <c r="AL39" t="s">
        <v>1618</v>
      </c>
    </row>
    <row r="40" spans="1:38" x14ac:dyDescent="0.35">
      <c r="A40" s="1" t="s">
        <v>1619</v>
      </c>
      <c r="B40" t="s">
        <v>418</v>
      </c>
      <c r="C40" t="s">
        <v>418</v>
      </c>
      <c r="D40" t="s">
        <v>418</v>
      </c>
      <c r="E40" t="s">
        <v>418</v>
      </c>
      <c r="F40" t="s">
        <v>418</v>
      </c>
      <c r="G40" t="s">
        <v>418</v>
      </c>
      <c r="H40" t="s">
        <v>418</v>
      </c>
      <c r="I40" t="s">
        <v>418</v>
      </c>
      <c r="J40" t="s">
        <v>418</v>
      </c>
      <c r="K40" t="s">
        <v>418</v>
      </c>
      <c r="L40" t="s">
        <v>418</v>
      </c>
      <c r="M40" t="s">
        <v>418</v>
      </c>
      <c r="N40" t="s">
        <v>418</v>
      </c>
      <c r="O40" t="s">
        <v>418</v>
      </c>
      <c r="P40" t="s">
        <v>418</v>
      </c>
      <c r="Q40" t="s">
        <v>418</v>
      </c>
      <c r="R40" t="s">
        <v>1300</v>
      </c>
      <c r="S40" t="s">
        <v>1301</v>
      </c>
      <c r="T40" t="s">
        <v>1302</v>
      </c>
      <c r="U40" t="s">
        <v>1303</v>
      </c>
      <c r="V40" t="s">
        <v>1304</v>
      </c>
      <c r="W40" t="s">
        <v>1305</v>
      </c>
      <c r="X40" t="s">
        <v>1306</v>
      </c>
      <c r="Y40" t="s">
        <v>1307</v>
      </c>
      <c r="Z40" t="s">
        <v>1308</v>
      </c>
      <c r="AA40" t="s">
        <v>1309</v>
      </c>
      <c r="AB40" t="s">
        <v>1310</v>
      </c>
      <c r="AC40" t="s">
        <v>1311</v>
      </c>
      <c r="AD40" t="s">
        <v>1312</v>
      </c>
      <c r="AE40" t="s">
        <v>1313</v>
      </c>
      <c r="AF40" t="s">
        <v>1314</v>
      </c>
      <c r="AG40" t="s">
        <v>1315</v>
      </c>
      <c r="AH40" t="s">
        <v>1316</v>
      </c>
      <c r="AI40" t="s">
        <v>1317</v>
      </c>
      <c r="AJ40" t="s">
        <v>1318</v>
      </c>
      <c r="AK40" t="s">
        <v>1319</v>
      </c>
      <c r="AL40" t="s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421</v>
      </c>
      <c r="C1" s="1" t="s">
        <v>422</v>
      </c>
      <c r="D1" s="1" t="s">
        <v>423</v>
      </c>
      <c r="E1" s="1" t="s">
        <v>424</v>
      </c>
      <c r="F1" s="1" t="s">
        <v>425</v>
      </c>
      <c r="G1" s="1" t="s">
        <v>426</v>
      </c>
      <c r="H1" s="1" t="s">
        <v>427</v>
      </c>
      <c r="I1" s="1" t="s">
        <v>428</v>
      </c>
      <c r="J1" s="1" t="s">
        <v>429</v>
      </c>
      <c r="K1" s="1" t="s">
        <v>430</v>
      </c>
      <c r="L1" s="1" t="s">
        <v>431</v>
      </c>
      <c r="M1" s="1" t="s">
        <v>432</v>
      </c>
      <c r="N1" s="1" t="s">
        <v>433</v>
      </c>
      <c r="O1" s="1" t="s">
        <v>434</v>
      </c>
      <c r="P1" s="1" t="s">
        <v>435</v>
      </c>
      <c r="Q1" s="1" t="s">
        <v>436</v>
      </c>
      <c r="R1" s="1" t="s">
        <v>437</v>
      </c>
      <c r="S1" s="1" t="s">
        <v>438</v>
      </c>
      <c r="T1" s="1" t="s">
        <v>439</v>
      </c>
      <c r="U1" s="1" t="s">
        <v>440</v>
      </c>
      <c r="V1" s="1" t="s">
        <v>441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</row>
    <row r="2" spans="1:38" x14ac:dyDescent="0.35">
      <c r="A2" s="1" t="s">
        <v>930</v>
      </c>
      <c r="B2" t="s">
        <v>418</v>
      </c>
      <c r="C2" t="s">
        <v>418</v>
      </c>
      <c r="D2" t="s">
        <v>418</v>
      </c>
      <c r="E2" t="s">
        <v>418</v>
      </c>
      <c r="F2" t="s">
        <v>935</v>
      </c>
      <c r="G2" t="s">
        <v>936</v>
      </c>
      <c r="H2" t="s">
        <v>937</v>
      </c>
      <c r="I2" t="s">
        <v>938</v>
      </c>
      <c r="J2" t="s">
        <v>939</v>
      </c>
      <c r="K2" t="s">
        <v>940</v>
      </c>
      <c r="L2" t="s">
        <v>733</v>
      </c>
      <c r="M2" t="s">
        <v>941</v>
      </c>
      <c r="N2" t="s">
        <v>942</v>
      </c>
      <c r="O2" t="s">
        <v>943</v>
      </c>
      <c r="P2" t="s">
        <v>944</v>
      </c>
      <c r="Q2" t="s">
        <v>945</v>
      </c>
      <c r="R2" t="s">
        <v>946</v>
      </c>
      <c r="S2" t="s">
        <v>947</v>
      </c>
      <c r="T2" t="s">
        <v>948</v>
      </c>
      <c r="U2" t="s">
        <v>949</v>
      </c>
      <c r="V2" t="s">
        <v>950</v>
      </c>
      <c r="W2" t="s">
        <v>246</v>
      </c>
      <c r="X2" t="s">
        <v>247</v>
      </c>
      <c r="Y2" t="s">
        <v>248</v>
      </c>
      <c r="Z2" t="s">
        <v>249</v>
      </c>
      <c r="AA2" t="s">
        <v>250</v>
      </c>
      <c r="AB2" t="s">
        <v>251</v>
      </c>
      <c r="AC2" t="s">
        <v>252</v>
      </c>
      <c r="AD2" t="s">
        <v>253</v>
      </c>
      <c r="AE2" t="s">
        <v>254</v>
      </c>
      <c r="AF2" t="s">
        <v>255</v>
      </c>
      <c r="AG2" t="s">
        <v>256</v>
      </c>
      <c r="AH2" t="s">
        <v>257</v>
      </c>
      <c r="AI2" t="s">
        <v>258</v>
      </c>
      <c r="AJ2" t="s">
        <v>259</v>
      </c>
      <c r="AK2" t="s">
        <v>260</v>
      </c>
      <c r="AL2" t="s">
        <v>261</v>
      </c>
    </row>
    <row r="3" spans="1:38" x14ac:dyDescent="0.35">
      <c r="A3" s="1" t="s">
        <v>745</v>
      </c>
      <c r="B3" t="s">
        <v>418</v>
      </c>
      <c r="C3" t="s">
        <v>418</v>
      </c>
      <c r="D3" t="s">
        <v>418</v>
      </c>
      <c r="E3" t="s">
        <v>418</v>
      </c>
      <c r="F3" t="s">
        <v>650</v>
      </c>
      <c r="G3" t="s">
        <v>651</v>
      </c>
      <c r="H3" t="s">
        <v>652</v>
      </c>
      <c r="I3" t="s">
        <v>653</v>
      </c>
      <c r="J3" t="s">
        <v>654</v>
      </c>
      <c r="K3" t="s">
        <v>655</v>
      </c>
      <c r="L3" t="s">
        <v>656</v>
      </c>
      <c r="M3" t="s">
        <v>657</v>
      </c>
      <c r="N3" t="s">
        <v>658</v>
      </c>
      <c r="O3" t="s">
        <v>659</v>
      </c>
      <c r="P3" t="s">
        <v>656</v>
      </c>
      <c r="Q3" t="s">
        <v>660</v>
      </c>
      <c r="R3" t="s">
        <v>746</v>
      </c>
      <c r="S3" t="s">
        <v>747</v>
      </c>
      <c r="T3" t="s">
        <v>748</v>
      </c>
      <c r="U3" t="s">
        <v>578</v>
      </c>
      <c r="V3" t="s">
        <v>749</v>
      </c>
      <c r="W3" t="s">
        <v>228</v>
      </c>
      <c r="X3" t="s">
        <v>229</v>
      </c>
      <c r="Y3" t="s">
        <v>230</v>
      </c>
      <c r="Z3" t="s">
        <v>231</v>
      </c>
      <c r="AA3" t="s">
        <v>232</v>
      </c>
      <c r="AB3" t="s">
        <v>233</v>
      </c>
      <c r="AC3" t="s">
        <v>234</v>
      </c>
      <c r="AD3" t="s">
        <v>235</v>
      </c>
      <c r="AE3" t="s">
        <v>236</v>
      </c>
      <c r="AF3" t="s">
        <v>237</v>
      </c>
      <c r="AG3" t="s">
        <v>238</v>
      </c>
      <c r="AH3" t="s">
        <v>239</v>
      </c>
      <c r="AI3" t="s">
        <v>240</v>
      </c>
      <c r="AJ3" t="s">
        <v>241</v>
      </c>
      <c r="AK3" t="s">
        <v>242</v>
      </c>
      <c r="AL3" t="s">
        <v>243</v>
      </c>
    </row>
    <row r="4" spans="1:38" x14ac:dyDescent="0.35">
      <c r="A4" s="1" t="s">
        <v>1620</v>
      </c>
      <c r="B4" t="s">
        <v>418</v>
      </c>
      <c r="C4" t="s">
        <v>418</v>
      </c>
      <c r="D4" t="s">
        <v>418</v>
      </c>
      <c r="E4" t="s">
        <v>418</v>
      </c>
      <c r="F4" t="s">
        <v>1621</v>
      </c>
      <c r="G4" t="s">
        <v>1622</v>
      </c>
      <c r="H4" t="s">
        <v>1623</v>
      </c>
      <c r="I4" t="s">
        <v>1624</v>
      </c>
      <c r="J4" t="s">
        <v>418</v>
      </c>
      <c r="K4" t="s">
        <v>418</v>
      </c>
      <c r="L4" t="s">
        <v>418</v>
      </c>
      <c r="M4" t="s">
        <v>418</v>
      </c>
      <c r="N4" t="s">
        <v>1625</v>
      </c>
      <c r="O4" t="s">
        <v>1626</v>
      </c>
      <c r="P4" t="s">
        <v>1627</v>
      </c>
      <c r="Q4" t="s">
        <v>719</v>
      </c>
      <c r="R4" t="s">
        <v>1628</v>
      </c>
      <c r="S4" t="s">
        <v>1629</v>
      </c>
      <c r="T4" t="s">
        <v>1630</v>
      </c>
      <c r="U4" t="s">
        <v>1631</v>
      </c>
      <c r="V4" t="s">
        <v>1632</v>
      </c>
      <c r="W4" t="s">
        <v>1633</v>
      </c>
      <c r="X4" t="s">
        <v>1634</v>
      </c>
      <c r="Y4" t="s">
        <v>1635</v>
      </c>
      <c r="Z4" t="s">
        <v>1636</v>
      </c>
      <c r="AA4" t="s">
        <v>1637</v>
      </c>
      <c r="AB4" t="s">
        <v>1638</v>
      </c>
      <c r="AC4" t="s">
        <v>714</v>
      </c>
      <c r="AD4" t="s">
        <v>1639</v>
      </c>
      <c r="AE4" t="s">
        <v>1640</v>
      </c>
      <c r="AF4" t="s">
        <v>1641</v>
      </c>
      <c r="AG4" t="s">
        <v>1642</v>
      </c>
      <c r="AH4" t="s">
        <v>1643</v>
      </c>
      <c r="AI4" t="s">
        <v>652</v>
      </c>
      <c r="AJ4" t="s">
        <v>1644</v>
      </c>
      <c r="AK4" t="s">
        <v>1645</v>
      </c>
      <c r="AL4" t="s">
        <v>1646</v>
      </c>
    </row>
    <row r="5" spans="1:38" x14ac:dyDescent="0.35">
      <c r="A5" s="1" t="s">
        <v>1647</v>
      </c>
      <c r="B5" t="s">
        <v>418</v>
      </c>
      <c r="C5" t="s">
        <v>418</v>
      </c>
      <c r="D5" t="s">
        <v>418</v>
      </c>
      <c r="E5" t="s">
        <v>418</v>
      </c>
      <c r="F5" t="s">
        <v>418</v>
      </c>
      <c r="G5" t="s">
        <v>418</v>
      </c>
      <c r="H5" t="s">
        <v>418</v>
      </c>
      <c r="I5" t="s">
        <v>418</v>
      </c>
      <c r="J5" t="s">
        <v>418</v>
      </c>
      <c r="K5" t="s">
        <v>418</v>
      </c>
      <c r="L5" t="s">
        <v>418</v>
      </c>
      <c r="M5" t="s">
        <v>418</v>
      </c>
      <c r="N5" t="s">
        <v>418</v>
      </c>
      <c r="O5" t="s">
        <v>418</v>
      </c>
      <c r="P5" t="s">
        <v>418</v>
      </c>
      <c r="Q5" t="s">
        <v>418</v>
      </c>
      <c r="R5" t="s">
        <v>418</v>
      </c>
      <c r="S5" t="s">
        <v>418</v>
      </c>
      <c r="T5" t="s">
        <v>418</v>
      </c>
      <c r="U5" t="s">
        <v>418</v>
      </c>
      <c r="V5" t="s">
        <v>1648</v>
      </c>
      <c r="W5" t="s">
        <v>1649</v>
      </c>
      <c r="X5" t="s">
        <v>1650</v>
      </c>
      <c r="Y5" t="s">
        <v>666</v>
      </c>
      <c r="Z5" t="s">
        <v>1648</v>
      </c>
      <c r="AA5" t="s">
        <v>1651</v>
      </c>
      <c r="AB5" t="s">
        <v>1652</v>
      </c>
      <c r="AC5" t="s">
        <v>1653</v>
      </c>
      <c r="AD5" t="s">
        <v>1654</v>
      </c>
      <c r="AE5" t="s">
        <v>1655</v>
      </c>
      <c r="AF5" t="s">
        <v>1362</v>
      </c>
      <c r="AG5" t="s">
        <v>1656</v>
      </c>
      <c r="AH5" t="s">
        <v>1657</v>
      </c>
      <c r="AI5" t="s">
        <v>1658</v>
      </c>
      <c r="AJ5" t="s">
        <v>1659</v>
      </c>
      <c r="AK5" t="s">
        <v>1660</v>
      </c>
      <c r="AL5" t="s">
        <v>1661</v>
      </c>
    </row>
    <row r="6" spans="1:38" x14ac:dyDescent="0.35">
      <c r="A6" s="1" t="s">
        <v>1662</v>
      </c>
      <c r="B6" t="s">
        <v>418</v>
      </c>
      <c r="C6" t="s">
        <v>418</v>
      </c>
      <c r="D6" t="s">
        <v>418</v>
      </c>
      <c r="E6" t="s">
        <v>418</v>
      </c>
      <c r="F6" t="s">
        <v>1663</v>
      </c>
      <c r="G6" t="s">
        <v>1664</v>
      </c>
      <c r="H6" t="s">
        <v>1665</v>
      </c>
      <c r="I6" t="s">
        <v>1666</v>
      </c>
      <c r="J6" t="s">
        <v>418</v>
      </c>
      <c r="K6" t="s">
        <v>1667</v>
      </c>
      <c r="L6" t="s">
        <v>1668</v>
      </c>
      <c r="M6" t="s">
        <v>1669</v>
      </c>
      <c r="N6" t="s">
        <v>1639</v>
      </c>
      <c r="O6" t="s">
        <v>1670</v>
      </c>
      <c r="P6" t="s">
        <v>1671</v>
      </c>
      <c r="Q6" t="s">
        <v>1672</v>
      </c>
      <c r="R6" t="s">
        <v>1673</v>
      </c>
      <c r="S6" t="s">
        <v>1674</v>
      </c>
      <c r="T6" t="s">
        <v>1675</v>
      </c>
      <c r="U6" t="s">
        <v>1676</v>
      </c>
      <c r="V6" t="s">
        <v>1677</v>
      </c>
      <c r="W6" t="s">
        <v>1678</v>
      </c>
      <c r="X6" t="s">
        <v>1679</v>
      </c>
      <c r="Y6" t="s">
        <v>1680</v>
      </c>
      <c r="Z6" t="s">
        <v>1681</v>
      </c>
      <c r="AA6" t="s">
        <v>1682</v>
      </c>
      <c r="AB6" t="s">
        <v>1672</v>
      </c>
      <c r="AC6" t="s">
        <v>1621</v>
      </c>
      <c r="AD6" t="s">
        <v>1683</v>
      </c>
      <c r="AE6" t="s">
        <v>1684</v>
      </c>
      <c r="AF6" t="s">
        <v>1685</v>
      </c>
      <c r="AG6" t="s">
        <v>1686</v>
      </c>
      <c r="AH6" t="s">
        <v>1687</v>
      </c>
      <c r="AI6" t="s">
        <v>1688</v>
      </c>
      <c r="AJ6" t="s">
        <v>1689</v>
      </c>
      <c r="AK6" t="s">
        <v>1690</v>
      </c>
      <c r="AL6" t="s">
        <v>1691</v>
      </c>
    </row>
    <row r="7" spans="1:38" x14ac:dyDescent="0.35">
      <c r="A7" s="1" t="s">
        <v>1692</v>
      </c>
      <c r="B7" t="s">
        <v>418</v>
      </c>
      <c r="C7" t="s">
        <v>418</v>
      </c>
      <c r="D7" t="s">
        <v>418</v>
      </c>
      <c r="E7" t="s">
        <v>418</v>
      </c>
      <c r="F7" t="s">
        <v>418</v>
      </c>
      <c r="G7" t="s">
        <v>418</v>
      </c>
      <c r="H7" t="s">
        <v>418</v>
      </c>
      <c r="I7" t="s">
        <v>418</v>
      </c>
      <c r="J7" t="s">
        <v>418</v>
      </c>
      <c r="K7" t="s">
        <v>418</v>
      </c>
      <c r="L7" t="s">
        <v>418</v>
      </c>
      <c r="M7" t="s">
        <v>418</v>
      </c>
      <c r="N7" t="s">
        <v>418</v>
      </c>
      <c r="O7" t="s">
        <v>418</v>
      </c>
      <c r="P7" t="s">
        <v>418</v>
      </c>
      <c r="Q7" t="s">
        <v>418</v>
      </c>
      <c r="R7" t="s">
        <v>418</v>
      </c>
      <c r="S7" t="s">
        <v>418</v>
      </c>
      <c r="T7" t="s">
        <v>418</v>
      </c>
      <c r="U7" t="s">
        <v>418</v>
      </c>
      <c r="V7" t="s">
        <v>418</v>
      </c>
      <c r="W7" t="s">
        <v>418</v>
      </c>
      <c r="X7" t="s">
        <v>418</v>
      </c>
      <c r="Y7" t="s">
        <v>1693</v>
      </c>
      <c r="Z7" t="s">
        <v>794</v>
      </c>
      <c r="AA7" t="s">
        <v>1694</v>
      </c>
      <c r="AB7" t="s">
        <v>1695</v>
      </c>
      <c r="AC7" t="s">
        <v>1696</v>
      </c>
      <c r="AD7" t="s">
        <v>1697</v>
      </c>
      <c r="AE7" t="s">
        <v>1698</v>
      </c>
      <c r="AF7" t="s">
        <v>1699</v>
      </c>
      <c r="AG7" t="s">
        <v>1700</v>
      </c>
      <c r="AH7" t="s">
        <v>1701</v>
      </c>
      <c r="AI7" t="s">
        <v>1702</v>
      </c>
      <c r="AJ7" t="s">
        <v>1703</v>
      </c>
      <c r="AK7" t="s">
        <v>1704</v>
      </c>
      <c r="AL7" t="s">
        <v>1705</v>
      </c>
    </row>
    <row r="8" spans="1:38" x14ac:dyDescent="0.35">
      <c r="A8" s="1" t="s">
        <v>1090</v>
      </c>
      <c r="B8" t="s">
        <v>418</v>
      </c>
      <c r="C8" t="s">
        <v>418</v>
      </c>
      <c r="D8" t="s">
        <v>418</v>
      </c>
      <c r="E8" t="s">
        <v>418</v>
      </c>
      <c r="F8" t="s">
        <v>1706</v>
      </c>
      <c r="G8" t="s">
        <v>1707</v>
      </c>
      <c r="H8" t="s">
        <v>1708</v>
      </c>
      <c r="I8" t="s">
        <v>1709</v>
      </c>
      <c r="J8" t="s">
        <v>1710</v>
      </c>
      <c r="K8" t="s">
        <v>1711</v>
      </c>
      <c r="L8" t="s">
        <v>1712</v>
      </c>
      <c r="M8" t="s">
        <v>1713</v>
      </c>
      <c r="N8" t="s">
        <v>1714</v>
      </c>
      <c r="O8" t="s">
        <v>1645</v>
      </c>
      <c r="P8" t="s">
        <v>1638</v>
      </c>
      <c r="Q8" t="s">
        <v>1715</v>
      </c>
      <c r="R8" t="s">
        <v>1716</v>
      </c>
      <c r="S8" t="s">
        <v>1717</v>
      </c>
      <c r="T8" t="s">
        <v>901</v>
      </c>
      <c r="U8" t="s">
        <v>1718</v>
      </c>
      <c r="V8" t="s">
        <v>1719</v>
      </c>
      <c r="W8" t="s">
        <v>1720</v>
      </c>
      <c r="X8" t="s">
        <v>1721</v>
      </c>
      <c r="Y8" t="s">
        <v>1722</v>
      </c>
      <c r="Z8" t="s">
        <v>1723</v>
      </c>
      <c r="AA8" t="s">
        <v>1724</v>
      </c>
      <c r="AB8" t="s">
        <v>1725</v>
      </c>
      <c r="AC8" t="s">
        <v>1726</v>
      </c>
      <c r="AD8" t="s">
        <v>1727</v>
      </c>
      <c r="AE8" t="s">
        <v>1728</v>
      </c>
      <c r="AF8" t="s">
        <v>1729</v>
      </c>
      <c r="AG8" t="s">
        <v>1730</v>
      </c>
      <c r="AH8" t="s">
        <v>1731</v>
      </c>
      <c r="AI8" t="s">
        <v>1732</v>
      </c>
      <c r="AJ8" t="s">
        <v>1733</v>
      </c>
      <c r="AK8" t="s">
        <v>1734</v>
      </c>
      <c r="AL8" t="s">
        <v>1735</v>
      </c>
    </row>
    <row r="9" spans="1:38" x14ac:dyDescent="0.35">
      <c r="A9" s="1" t="s">
        <v>1321</v>
      </c>
      <c r="B9" t="s">
        <v>418</v>
      </c>
      <c r="C9" t="s">
        <v>418</v>
      </c>
      <c r="D9" t="s">
        <v>418</v>
      </c>
      <c r="E9" t="s">
        <v>418</v>
      </c>
      <c r="F9" t="s">
        <v>418</v>
      </c>
      <c r="G9" t="s">
        <v>418</v>
      </c>
      <c r="H9" t="s">
        <v>418</v>
      </c>
      <c r="I9" t="s">
        <v>418</v>
      </c>
      <c r="J9" t="s">
        <v>418</v>
      </c>
      <c r="K9" t="s">
        <v>418</v>
      </c>
      <c r="L9" t="s">
        <v>418</v>
      </c>
      <c r="M9" t="s">
        <v>418</v>
      </c>
      <c r="N9" t="s">
        <v>418</v>
      </c>
      <c r="O9" t="s">
        <v>418</v>
      </c>
      <c r="P9" t="s">
        <v>418</v>
      </c>
      <c r="Q9" t="s">
        <v>418</v>
      </c>
      <c r="R9" t="s">
        <v>418</v>
      </c>
      <c r="S9" t="s">
        <v>418</v>
      </c>
      <c r="T9" t="s">
        <v>418</v>
      </c>
      <c r="U9" t="s">
        <v>418</v>
      </c>
      <c r="V9" t="s">
        <v>418</v>
      </c>
      <c r="W9" t="s">
        <v>418</v>
      </c>
      <c r="X9" t="s">
        <v>418</v>
      </c>
      <c r="Y9" t="s">
        <v>418</v>
      </c>
      <c r="Z9" t="s">
        <v>418</v>
      </c>
      <c r="AA9" t="s">
        <v>418</v>
      </c>
      <c r="AB9" t="s">
        <v>418</v>
      </c>
      <c r="AC9" t="s">
        <v>418</v>
      </c>
      <c r="AD9" t="s">
        <v>418</v>
      </c>
      <c r="AE9" t="s">
        <v>418</v>
      </c>
      <c r="AF9" t="s">
        <v>418</v>
      </c>
      <c r="AG9" t="s">
        <v>418</v>
      </c>
      <c r="AH9" t="s">
        <v>418</v>
      </c>
      <c r="AI9" t="s">
        <v>418</v>
      </c>
      <c r="AJ9" t="s">
        <v>418</v>
      </c>
      <c r="AK9" t="s">
        <v>418</v>
      </c>
      <c r="AL9" t="s">
        <v>144</v>
      </c>
    </row>
    <row r="10" spans="1:38" x14ac:dyDescent="0.35">
      <c r="A10" s="1" t="s">
        <v>1736</v>
      </c>
      <c r="B10" t="s">
        <v>418</v>
      </c>
      <c r="C10" t="s">
        <v>418</v>
      </c>
      <c r="D10" t="s">
        <v>418</v>
      </c>
      <c r="E10" t="s">
        <v>418</v>
      </c>
      <c r="F10" t="s">
        <v>418</v>
      </c>
      <c r="G10" t="s">
        <v>418</v>
      </c>
      <c r="H10" t="s">
        <v>418</v>
      </c>
      <c r="I10" t="s">
        <v>418</v>
      </c>
      <c r="J10" t="s">
        <v>418</v>
      </c>
      <c r="K10" t="s">
        <v>418</v>
      </c>
      <c r="L10" t="s">
        <v>418</v>
      </c>
      <c r="M10" t="s">
        <v>418</v>
      </c>
      <c r="N10" t="s">
        <v>418</v>
      </c>
      <c r="O10" t="s">
        <v>418</v>
      </c>
      <c r="P10" t="s">
        <v>418</v>
      </c>
      <c r="Q10" t="s">
        <v>418</v>
      </c>
      <c r="R10" t="s">
        <v>1737</v>
      </c>
      <c r="S10" t="s">
        <v>1738</v>
      </c>
      <c r="T10" t="s">
        <v>1739</v>
      </c>
      <c r="U10" t="s">
        <v>1740</v>
      </c>
      <c r="V10" t="s">
        <v>1741</v>
      </c>
      <c r="W10" t="s">
        <v>295</v>
      </c>
      <c r="X10" t="s">
        <v>296</v>
      </c>
      <c r="Y10" t="s">
        <v>297</v>
      </c>
      <c r="Z10" t="s">
        <v>298</v>
      </c>
      <c r="AA10" t="s">
        <v>299</v>
      </c>
      <c r="AB10" t="s">
        <v>300</v>
      </c>
      <c r="AC10" t="s">
        <v>301</v>
      </c>
      <c r="AD10" t="s">
        <v>302</v>
      </c>
      <c r="AE10" t="s">
        <v>303</v>
      </c>
      <c r="AF10" t="s">
        <v>304</v>
      </c>
      <c r="AG10" t="s">
        <v>305</v>
      </c>
      <c r="AH10" t="s">
        <v>306</v>
      </c>
      <c r="AI10" t="s">
        <v>1742</v>
      </c>
      <c r="AJ10" t="s">
        <v>1743</v>
      </c>
      <c r="AK10" t="s">
        <v>1744</v>
      </c>
      <c r="AL10" t="s">
        <v>1745</v>
      </c>
    </row>
    <row r="11" spans="1:38" x14ac:dyDescent="0.35">
      <c r="A11" s="1" t="s">
        <v>1746</v>
      </c>
      <c r="B11" t="s">
        <v>418</v>
      </c>
      <c r="C11" t="s">
        <v>418</v>
      </c>
      <c r="D11" t="s">
        <v>418</v>
      </c>
      <c r="E11" t="s">
        <v>418</v>
      </c>
      <c r="F11" t="s">
        <v>1747</v>
      </c>
      <c r="G11" t="s">
        <v>1748</v>
      </c>
      <c r="H11" t="s">
        <v>1749</v>
      </c>
      <c r="I11" t="s">
        <v>1750</v>
      </c>
      <c r="J11" t="s">
        <v>1751</v>
      </c>
      <c r="K11" t="s">
        <v>1752</v>
      </c>
      <c r="L11" t="s">
        <v>1753</v>
      </c>
      <c r="M11" t="s">
        <v>1754</v>
      </c>
      <c r="N11" t="s">
        <v>1755</v>
      </c>
      <c r="O11" t="s">
        <v>1756</v>
      </c>
      <c r="P11" t="s">
        <v>1612</v>
      </c>
      <c r="Q11" t="s">
        <v>1757</v>
      </c>
      <c r="R11" t="s">
        <v>1758</v>
      </c>
      <c r="S11" t="s">
        <v>1759</v>
      </c>
      <c r="T11" t="s">
        <v>1760</v>
      </c>
      <c r="U11" t="s">
        <v>1761</v>
      </c>
      <c r="V11" t="s">
        <v>1762</v>
      </c>
      <c r="W11" t="s">
        <v>1763</v>
      </c>
      <c r="X11" t="s">
        <v>1764</v>
      </c>
      <c r="Y11" t="s">
        <v>1765</v>
      </c>
      <c r="Z11" t="s">
        <v>1766</v>
      </c>
      <c r="AA11" t="s">
        <v>1767</v>
      </c>
      <c r="AB11" t="s">
        <v>718</v>
      </c>
      <c r="AC11" t="s">
        <v>1768</v>
      </c>
      <c r="AD11" t="s">
        <v>1769</v>
      </c>
      <c r="AE11" t="s">
        <v>1770</v>
      </c>
      <c r="AF11" t="s">
        <v>1771</v>
      </c>
      <c r="AG11" t="s">
        <v>1772</v>
      </c>
      <c r="AH11" t="s">
        <v>1773</v>
      </c>
      <c r="AI11" t="s">
        <v>1774</v>
      </c>
      <c r="AJ11" t="s">
        <v>1775</v>
      </c>
      <c r="AK11" t="s">
        <v>1776</v>
      </c>
      <c r="AL11" t="s">
        <v>1777</v>
      </c>
    </row>
    <row r="12" spans="1:38" x14ac:dyDescent="0.35">
      <c r="A12" s="1" t="s">
        <v>1778</v>
      </c>
      <c r="B12" t="s">
        <v>418</v>
      </c>
      <c r="C12" t="s">
        <v>418</v>
      </c>
      <c r="D12" t="s">
        <v>418</v>
      </c>
      <c r="E12" t="s">
        <v>418</v>
      </c>
      <c r="F12" t="s">
        <v>1779</v>
      </c>
      <c r="G12" t="s">
        <v>1780</v>
      </c>
      <c r="H12" t="s">
        <v>1781</v>
      </c>
      <c r="I12" t="s">
        <v>1782</v>
      </c>
      <c r="J12" t="s">
        <v>1783</v>
      </c>
      <c r="K12" t="s">
        <v>1784</v>
      </c>
      <c r="L12" t="s">
        <v>1785</v>
      </c>
      <c r="M12" t="s">
        <v>1323</v>
      </c>
      <c r="N12" t="s">
        <v>1786</v>
      </c>
      <c r="O12" t="s">
        <v>1787</v>
      </c>
      <c r="P12" t="s">
        <v>1788</v>
      </c>
      <c r="Q12" t="s">
        <v>1789</v>
      </c>
      <c r="R12" t="s">
        <v>1790</v>
      </c>
      <c r="S12" t="s">
        <v>1791</v>
      </c>
      <c r="T12" t="s">
        <v>1792</v>
      </c>
      <c r="U12" t="s">
        <v>1793</v>
      </c>
      <c r="V12" t="s">
        <v>1794</v>
      </c>
      <c r="W12" t="s">
        <v>1795</v>
      </c>
      <c r="X12" t="s">
        <v>1796</v>
      </c>
      <c r="Y12" t="s">
        <v>1797</v>
      </c>
      <c r="Z12" t="s">
        <v>1798</v>
      </c>
      <c r="AA12" t="s">
        <v>1799</v>
      </c>
      <c r="AB12" t="s">
        <v>1800</v>
      </c>
      <c r="AC12" t="s">
        <v>1801</v>
      </c>
      <c r="AD12" t="s">
        <v>1802</v>
      </c>
      <c r="AE12" t="s">
        <v>1803</v>
      </c>
      <c r="AF12" t="s">
        <v>1804</v>
      </c>
      <c r="AG12" t="s">
        <v>1805</v>
      </c>
      <c r="AH12" t="s">
        <v>1806</v>
      </c>
      <c r="AI12" t="s">
        <v>1807</v>
      </c>
      <c r="AJ12" t="s">
        <v>1808</v>
      </c>
      <c r="AK12" t="s">
        <v>1809</v>
      </c>
      <c r="AL12" t="s">
        <v>1810</v>
      </c>
    </row>
    <row r="13" spans="1:38" x14ac:dyDescent="0.35">
      <c r="A13" s="1" t="s">
        <v>1811</v>
      </c>
      <c r="B13" t="s">
        <v>418</v>
      </c>
      <c r="C13" t="s">
        <v>418</v>
      </c>
      <c r="D13" t="s">
        <v>418</v>
      </c>
      <c r="E13" t="s">
        <v>418</v>
      </c>
      <c r="F13" t="s">
        <v>1812</v>
      </c>
      <c r="G13" t="s">
        <v>1813</v>
      </c>
      <c r="H13" t="s">
        <v>1814</v>
      </c>
      <c r="I13" t="s">
        <v>1815</v>
      </c>
      <c r="J13" t="s">
        <v>1816</v>
      </c>
      <c r="K13" t="s">
        <v>1817</v>
      </c>
      <c r="L13" t="s">
        <v>1818</v>
      </c>
      <c r="M13" t="s">
        <v>1819</v>
      </c>
      <c r="N13" t="s">
        <v>1820</v>
      </c>
      <c r="O13" t="s">
        <v>1821</v>
      </c>
      <c r="P13" t="s">
        <v>1822</v>
      </c>
      <c r="Q13" t="s">
        <v>1823</v>
      </c>
      <c r="R13" t="s">
        <v>1824</v>
      </c>
      <c r="S13" t="s">
        <v>1825</v>
      </c>
      <c r="T13" t="s">
        <v>1826</v>
      </c>
      <c r="U13" t="s">
        <v>1827</v>
      </c>
      <c r="V13" t="s">
        <v>1828</v>
      </c>
      <c r="W13" t="s">
        <v>1829</v>
      </c>
      <c r="X13" t="s">
        <v>1830</v>
      </c>
      <c r="Y13" t="s">
        <v>1733</v>
      </c>
      <c r="Z13" t="s">
        <v>1831</v>
      </c>
      <c r="AA13" t="s">
        <v>1832</v>
      </c>
      <c r="AB13" t="s">
        <v>1769</v>
      </c>
      <c r="AC13" t="s">
        <v>1833</v>
      </c>
      <c r="AD13" t="s">
        <v>1834</v>
      </c>
      <c r="AE13" t="s">
        <v>1835</v>
      </c>
      <c r="AF13" t="s">
        <v>1836</v>
      </c>
      <c r="AG13" t="s">
        <v>1837</v>
      </c>
      <c r="AH13" t="s">
        <v>1838</v>
      </c>
      <c r="AI13" t="s">
        <v>1839</v>
      </c>
      <c r="AJ13" t="s">
        <v>1840</v>
      </c>
      <c r="AK13" t="s">
        <v>1841</v>
      </c>
      <c r="AL13" t="s">
        <v>1842</v>
      </c>
    </row>
    <row r="14" spans="1:38" x14ac:dyDescent="0.35">
      <c r="A14" s="1" t="s">
        <v>1843</v>
      </c>
      <c r="B14" t="s">
        <v>418</v>
      </c>
      <c r="C14" t="s">
        <v>418</v>
      </c>
      <c r="D14" t="s">
        <v>418</v>
      </c>
      <c r="E14" t="s">
        <v>418</v>
      </c>
      <c r="F14" t="s">
        <v>418</v>
      </c>
      <c r="G14" t="s">
        <v>418</v>
      </c>
      <c r="H14" t="s">
        <v>418</v>
      </c>
      <c r="I14" t="s">
        <v>418</v>
      </c>
      <c r="J14" t="s">
        <v>418</v>
      </c>
      <c r="K14" t="s">
        <v>418</v>
      </c>
      <c r="L14" t="s">
        <v>418</v>
      </c>
      <c r="M14" t="s">
        <v>418</v>
      </c>
      <c r="N14" t="s">
        <v>418</v>
      </c>
      <c r="O14" t="s">
        <v>418</v>
      </c>
      <c r="P14" t="s">
        <v>418</v>
      </c>
      <c r="Q14" t="s">
        <v>1844</v>
      </c>
      <c r="R14" t="s">
        <v>1845</v>
      </c>
      <c r="S14" t="s">
        <v>1846</v>
      </c>
      <c r="T14" t="s">
        <v>1847</v>
      </c>
      <c r="U14" t="s">
        <v>1814</v>
      </c>
      <c r="V14" t="s">
        <v>1848</v>
      </c>
      <c r="W14" t="s">
        <v>1849</v>
      </c>
      <c r="X14" t="s">
        <v>1850</v>
      </c>
      <c r="Y14" t="s">
        <v>1851</v>
      </c>
      <c r="Z14" t="s">
        <v>1852</v>
      </c>
      <c r="AA14" t="s">
        <v>1853</v>
      </c>
      <c r="AB14" t="s">
        <v>1854</v>
      </c>
      <c r="AC14" t="s">
        <v>1855</v>
      </c>
      <c r="AD14" t="s">
        <v>1856</v>
      </c>
      <c r="AE14" t="s">
        <v>1857</v>
      </c>
      <c r="AF14" t="s">
        <v>1858</v>
      </c>
      <c r="AG14" t="s">
        <v>1859</v>
      </c>
      <c r="AH14" t="s">
        <v>1860</v>
      </c>
      <c r="AI14" t="s">
        <v>1861</v>
      </c>
      <c r="AJ14" t="s">
        <v>1862</v>
      </c>
      <c r="AK14" t="s">
        <v>1863</v>
      </c>
      <c r="AL14" t="s">
        <v>1864</v>
      </c>
    </row>
    <row r="15" spans="1:38" x14ac:dyDescent="0.35">
      <c r="A15" s="1" t="s">
        <v>1865</v>
      </c>
      <c r="B15" t="s">
        <v>418</v>
      </c>
      <c r="C15" t="s">
        <v>418</v>
      </c>
      <c r="D15" t="s">
        <v>418</v>
      </c>
      <c r="E15" t="s">
        <v>418</v>
      </c>
      <c r="F15" t="s">
        <v>1866</v>
      </c>
      <c r="G15" t="s">
        <v>418</v>
      </c>
      <c r="H15" t="s">
        <v>418</v>
      </c>
      <c r="I15" t="s">
        <v>418</v>
      </c>
      <c r="J15" t="s">
        <v>1867</v>
      </c>
      <c r="K15" t="s">
        <v>418</v>
      </c>
      <c r="L15" t="s">
        <v>418</v>
      </c>
      <c r="M15" t="s">
        <v>418</v>
      </c>
      <c r="N15" t="s">
        <v>418</v>
      </c>
      <c r="O15" t="s">
        <v>418</v>
      </c>
      <c r="P15" t="s">
        <v>418</v>
      </c>
      <c r="Q15" t="s">
        <v>418</v>
      </c>
      <c r="R15" t="s">
        <v>418</v>
      </c>
      <c r="S15" t="s">
        <v>418</v>
      </c>
      <c r="T15" t="s">
        <v>418</v>
      </c>
      <c r="U15" t="s">
        <v>418</v>
      </c>
      <c r="V15" t="s">
        <v>418</v>
      </c>
      <c r="W15" t="s">
        <v>418</v>
      </c>
      <c r="X15" t="s">
        <v>418</v>
      </c>
      <c r="Y15" t="s">
        <v>1868</v>
      </c>
      <c r="Z15" t="s">
        <v>418</v>
      </c>
      <c r="AA15" t="s">
        <v>418</v>
      </c>
      <c r="AB15" t="s">
        <v>418</v>
      </c>
      <c r="AC15" t="s">
        <v>1869</v>
      </c>
      <c r="AD15" t="s">
        <v>1870</v>
      </c>
      <c r="AE15" t="s">
        <v>1871</v>
      </c>
      <c r="AF15" t="s">
        <v>1872</v>
      </c>
      <c r="AG15" t="s">
        <v>1699</v>
      </c>
      <c r="AH15" t="s">
        <v>1873</v>
      </c>
      <c r="AI15" t="s">
        <v>1874</v>
      </c>
      <c r="AJ15" t="s">
        <v>1875</v>
      </c>
      <c r="AK15" t="s">
        <v>1876</v>
      </c>
      <c r="AL15" t="s">
        <v>1877</v>
      </c>
    </row>
    <row r="16" spans="1:38" x14ac:dyDescent="0.35">
      <c r="A16" s="1" t="s">
        <v>1878</v>
      </c>
      <c r="B16" t="s">
        <v>418</v>
      </c>
      <c r="C16" t="s">
        <v>418</v>
      </c>
      <c r="D16" t="s">
        <v>418</v>
      </c>
      <c r="E16" t="s">
        <v>418</v>
      </c>
      <c r="F16" t="s">
        <v>418</v>
      </c>
      <c r="G16" t="s">
        <v>418</v>
      </c>
      <c r="H16" t="s">
        <v>418</v>
      </c>
      <c r="I16" t="s">
        <v>418</v>
      </c>
      <c r="J16" t="s">
        <v>418</v>
      </c>
      <c r="K16" t="s">
        <v>418</v>
      </c>
      <c r="L16" t="s">
        <v>418</v>
      </c>
      <c r="M16" t="s">
        <v>418</v>
      </c>
      <c r="N16" t="s">
        <v>418</v>
      </c>
      <c r="O16" t="s">
        <v>418</v>
      </c>
      <c r="P16" t="s">
        <v>418</v>
      </c>
      <c r="Q16" t="s">
        <v>418</v>
      </c>
      <c r="R16" t="s">
        <v>418</v>
      </c>
      <c r="S16" t="s">
        <v>418</v>
      </c>
      <c r="T16" t="s">
        <v>418</v>
      </c>
      <c r="U16" t="s">
        <v>418</v>
      </c>
      <c r="V16" t="s">
        <v>418</v>
      </c>
      <c r="W16" t="s">
        <v>418</v>
      </c>
      <c r="X16" t="s">
        <v>418</v>
      </c>
      <c r="Y16" t="s">
        <v>418</v>
      </c>
      <c r="Z16" t="s">
        <v>418</v>
      </c>
      <c r="AA16" t="s">
        <v>418</v>
      </c>
      <c r="AB16" t="s">
        <v>418</v>
      </c>
      <c r="AC16" t="s">
        <v>900</v>
      </c>
      <c r="AD16" t="s">
        <v>1879</v>
      </c>
      <c r="AE16" t="s">
        <v>1638</v>
      </c>
      <c r="AF16" t="s">
        <v>1880</v>
      </c>
      <c r="AG16" t="s">
        <v>1881</v>
      </c>
      <c r="AH16" t="s">
        <v>1882</v>
      </c>
      <c r="AI16" t="s">
        <v>1883</v>
      </c>
      <c r="AJ16" t="s">
        <v>1884</v>
      </c>
      <c r="AK16" t="s">
        <v>1885</v>
      </c>
      <c r="AL16" t="s">
        <v>1362</v>
      </c>
    </row>
    <row r="17" spans="1:38" x14ac:dyDescent="0.35">
      <c r="A17" s="1" t="s">
        <v>1886</v>
      </c>
      <c r="B17" t="s">
        <v>418</v>
      </c>
      <c r="C17" t="s">
        <v>418</v>
      </c>
      <c r="D17" t="s">
        <v>418</v>
      </c>
      <c r="E17" t="s">
        <v>418</v>
      </c>
      <c r="F17" t="s">
        <v>1887</v>
      </c>
      <c r="G17" t="s">
        <v>1655</v>
      </c>
      <c r="H17" t="s">
        <v>1888</v>
      </c>
      <c r="I17" t="s">
        <v>1889</v>
      </c>
      <c r="J17" t="s">
        <v>1770</v>
      </c>
      <c r="K17" t="s">
        <v>1890</v>
      </c>
      <c r="L17" t="s">
        <v>1660</v>
      </c>
      <c r="M17" t="s">
        <v>1891</v>
      </c>
      <c r="N17" t="s">
        <v>1639</v>
      </c>
      <c r="O17" t="s">
        <v>1892</v>
      </c>
      <c r="P17" t="s">
        <v>837</v>
      </c>
      <c r="Q17" t="s">
        <v>1627</v>
      </c>
      <c r="R17" t="s">
        <v>1893</v>
      </c>
      <c r="S17" t="s">
        <v>1894</v>
      </c>
      <c r="T17" t="s">
        <v>1895</v>
      </c>
      <c r="U17" t="s">
        <v>1896</v>
      </c>
      <c r="V17" t="s">
        <v>1897</v>
      </c>
      <c r="W17" t="s">
        <v>1898</v>
      </c>
      <c r="X17" t="s">
        <v>1899</v>
      </c>
      <c r="Y17" t="s">
        <v>1900</v>
      </c>
      <c r="Z17" t="s">
        <v>1901</v>
      </c>
      <c r="AA17" t="s">
        <v>1902</v>
      </c>
      <c r="AB17" t="s">
        <v>1685</v>
      </c>
      <c r="AC17" t="s">
        <v>1903</v>
      </c>
      <c r="AD17" t="s">
        <v>1904</v>
      </c>
      <c r="AE17" t="s">
        <v>1905</v>
      </c>
      <c r="AF17" t="s">
        <v>1906</v>
      </c>
      <c r="AG17" t="s">
        <v>1907</v>
      </c>
      <c r="AH17" t="s">
        <v>1908</v>
      </c>
      <c r="AI17" t="s">
        <v>1909</v>
      </c>
      <c r="AJ17" t="s">
        <v>1910</v>
      </c>
      <c r="AK17" t="s">
        <v>1911</v>
      </c>
      <c r="AL17" t="s">
        <v>1912</v>
      </c>
    </row>
    <row r="18" spans="1:38" x14ac:dyDescent="0.35">
      <c r="A18" s="1" t="s">
        <v>1913</v>
      </c>
      <c r="B18" t="s">
        <v>418</v>
      </c>
      <c r="C18" t="s">
        <v>418</v>
      </c>
      <c r="D18" t="s">
        <v>418</v>
      </c>
      <c r="E18" t="s">
        <v>418</v>
      </c>
      <c r="F18" t="s">
        <v>1914</v>
      </c>
      <c r="G18" t="s">
        <v>1915</v>
      </c>
      <c r="H18" t="s">
        <v>1916</v>
      </c>
      <c r="I18" t="s">
        <v>1917</v>
      </c>
      <c r="J18" t="s">
        <v>1918</v>
      </c>
      <c r="K18" t="s">
        <v>1919</v>
      </c>
      <c r="L18" t="s">
        <v>1920</v>
      </c>
      <c r="M18" t="s">
        <v>1921</v>
      </c>
      <c r="N18" t="s">
        <v>1922</v>
      </c>
      <c r="O18" t="s">
        <v>1923</v>
      </c>
      <c r="P18" t="s">
        <v>1924</v>
      </c>
      <c r="Q18" t="s">
        <v>1925</v>
      </c>
      <c r="R18" t="s">
        <v>1926</v>
      </c>
      <c r="S18" t="s">
        <v>1927</v>
      </c>
      <c r="T18" t="s">
        <v>1928</v>
      </c>
      <c r="U18" t="s">
        <v>1929</v>
      </c>
      <c r="V18" t="s">
        <v>1930</v>
      </c>
      <c r="W18" t="s">
        <v>1931</v>
      </c>
      <c r="X18" t="s">
        <v>1932</v>
      </c>
      <c r="Y18" t="s">
        <v>1933</v>
      </c>
      <c r="Z18" t="s">
        <v>1934</v>
      </c>
      <c r="AA18" t="s">
        <v>1935</v>
      </c>
      <c r="AB18" t="s">
        <v>1936</v>
      </c>
      <c r="AC18" t="s">
        <v>1937</v>
      </c>
      <c r="AD18" t="s">
        <v>1938</v>
      </c>
      <c r="AE18" t="s">
        <v>1939</v>
      </c>
      <c r="AF18" t="s">
        <v>1940</v>
      </c>
      <c r="AG18" t="s">
        <v>1941</v>
      </c>
      <c r="AH18" t="s">
        <v>1942</v>
      </c>
      <c r="AI18" t="s">
        <v>1943</v>
      </c>
      <c r="AJ18" t="s">
        <v>1944</v>
      </c>
      <c r="AK18" t="s">
        <v>1945</v>
      </c>
      <c r="AL18" t="s">
        <v>1946</v>
      </c>
    </row>
    <row r="19" spans="1:38" x14ac:dyDescent="0.35">
      <c r="A19" s="1" t="s">
        <v>1947</v>
      </c>
      <c r="B19" t="s">
        <v>418</v>
      </c>
      <c r="C19" t="s">
        <v>418</v>
      </c>
      <c r="D19" t="s">
        <v>418</v>
      </c>
      <c r="E19" t="s">
        <v>418</v>
      </c>
      <c r="F19" t="s">
        <v>418</v>
      </c>
      <c r="G19" t="s">
        <v>418</v>
      </c>
      <c r="H19" t="s">
        <v>418</v>
      </c>
      <c r="I19" t="s">
        <v>418</v>
      </c>
      <c r="J19" t="s">
        <v>418</v>
      </c>
      <c r="K19" t="s">
        <v>418</v>
      </c>
      <c r="L19" t="s">
        <v>418</v>
      </c>
      <c r="M19" t="s">
        <v>418</v>
      </c>
      <c r="N19" t="s">
        <v>418</v>
      </c>
      <c r="O19" t="s">
        <v>418</v>
      </c>
      <c r="P19" t="s">
        <v>418</v>
      </c>
      <c r="Q19" t="s">
        <v>418</v>
      </c>
      <c r="R19" t="s">
        <v>1948</v>
      </c>
      <c r="S19" t="s">
        <v>1689</v>
      </c>
      <c r="T19" t="s">
        <v>1949</v>
      </c>
      <c r="U19" t="s">
        <v>1950</v>
      </c>
      <c r="V19" t="s">
        <v>1951</v>
      </c>
      <c r="W19" t="s">
        <v>1952</v>
      </c>
      <c r="X19" t="s">
        <v>1953</v>
      </c>
      <c r="Y19" t="s">
        <v>1954</v>
      </c>
      <c r="Z19" t="s">
        <v>1955</v>
      </c>
      <c r="AA19" t="s">
        <v>1956</v>
      </c>
      <c r="AB19" t="s">
        <v>1957</v>
      </c>
      <c r="AC19" t="s">
        <v>1958</v>
      </c>
      <c r="AD19" t="s">
        <v>1959</v>
      </c>
      <c r="AE19" t="s">
        <v>1960</v>
      </c>
      <c r="AF19" t="s">
        <v>1961</v>
      </c>
      <c r="AG19" t="s">
        <v>1962</v>
      </c>
      <c r="AH19" t="s">
        <v>1963</v>
      </c>
      <c r="AI19" t="s">
        <v>1964</v>
      </c>
      <c r="AJ19" t="s">
        <v>1965</v>
      </c>
      <c r="AK19" t="s">
        <v>1966</v>
      </c>
      <c r="AL19" t="s">
        <v>1967</v>
      </c>
    </row>
    <row r="20" spans="1:38" x14ac:dyDescent="0.35">
      <c r="A20" s="1" t="s">
        <v>1968</v>
      </c>
      <c r="B20" t="s">
        <v>418</v>
      </c>
      <c r="C20" t="s">
        <v>418</v>
      </c>
      <c r="D20" t="s">
        <v>418</v>
      </c>
      <c r="E20" t="s">
        <v>418</v>
      </c>
      <c r="F20" t="s">
        <v>1969</v>
      </c>
      <c r="G20" t="s">
        <v>901</v>
      </c>
      <c r="H20" t="s">
        <v>932</v>
      </c>
      <c r="I20" t="s">
        <v>865</v>
      </c>
      <c r="J20" t="s">
        <v>1879</v>
      </c>
      <c r="K20" t="s">
        <v>418</v>
      </c>
      <c r="L20" t="s">
        <v>1970</v>
      </c>
      <c r="M20" t="s">
        <v>1971</v>
      </c>
      <c r="N20" t="s">
        <v>1972</v>
      </c>
      <c r="O20" t="s">
        <v>1973</v>
      </c>
      <c r="P20" t="s">
        <v>1974</v>
      </c>
      <c r="Q20" t="s">
        <v>1975</v>
      </c>
      <c r="R20" t="s">
        <v>1976</v>
      </c>
      <c r="S20" t="s">
        <v>1977</v>
      </c>
      <c r="T20" t="s">
        <v>1638</v>
      </c>
      <c r="U20" t="s">
        <v>1978</v>
      </c>
      <c r="V20" t="s">
        <v>1979</v>
      </c>
      <c r="W20" t="s">
        <v>1980</v>
      </c>
      <c r="X20" t="s">
        <v>1981</v>
      </c>
      <c r="Y20" t="s">
        <v>1735</v>
      </c>
      <c r="Z20" t="s">
        <v>1982</v>
      </c>
      <c r="AA20" t="s">
        <v>1983</v>
      </c>
      <c r="AB20" t="s">
        <v>1984</v>
      </c>
      <c r="AC20" t="s">
        <v>418</v>
      </c>
      <c r="AD20" t="s">
        <v>418</v>
      </c>
      <c r="AE20" t="s">
        <v>418</v>
      </c>
      <c r="AF20" t="s">
        <v>737</v>
      </c>
      <c r="AG20" t="s">
        <v>418</v>
      </c>
      <c r="AH20" t="s">
        <v>418</v>
      </c>
      <c r="AI20" t="s">
        <v>418</v>
      </c>
      <c r="AJ20" t="s">
        <v>418</v>
      </c>
      <c r="AK20" t="s">
        <v>418</v>
      </c>
      <c r="AL20" t="s">
        <v>1698</v>
      </c>
    </row>
    <row r="21" spans="1:38" x14ac:dyDescent="0.35">
      <c r="A21" s="1" t="s">
        <v>1985</v>
      </c>
      <c r="B21" t="s">
        <v>418</v>
      </c>
      <c r="C21" t="s">
        <v>418</v>
      </c>
      <c r="D21" t="s">
        <v>418</v>
      </c>
      <c r="E21" t="s">
        <v>418</v>
      </c>
      <c r="F21" t="s">
        <v>1986</v>
      </c>
      <c r="G21" t="s">
        <v>1987</v>
      </c>
      <c r="H21" t="s">
        <v>418</v>
      </c>
      <c r="I21" t="s">
        <v>418</v>
      </c>
      <c r="J21" t="s">
        <v>418</v>
      </c>
      <c r="K21" t="s">
        <v>1988</v>
      </c>
      <c r="L21" t="s">
        <v>1989</v>
      </c>
      <c r="M21" t="s">
        <v>1990</v>
      </c>
      <c r="N21" t="s">
        <v>1991</v>
      </c>
      <c r="O21" t="s">
        <v>1992</v>
      </c>
      <c r="P21" t="s">
        <v>1993</v>
      </c>
      <c r="Q21" t="s">
        <v>1994</v>
      </c>
      <c r="R21" t="s">
        <v>1995</v>
      </c>
      <c r="S21" t="s">
        <v>1996</v>
      </c>
      <c r="T21" t="s">
        <v>1997</v>
      </c>
      <c r="U21" t="s">
        <v>1998</v>
      </c>
      <c r="V21" t="s">
        <v>1999</v>
      </c>
      <c r="W21" t="s">
        <v>2000</v>
      </c>
      <c r="X21" t="s">
        <v>2001</v>
      </c>
      <c r="Y21" t="s">
        <v>2002</v>
      </c>
      <c r="Z21" t="s">
        <v>2003</v>
      </c>
      <c r="AA21" t="s">
        <v>2004</v>
      </c>
      <c r="AB21" t="s">
        <v>2005</v>
      </c>
      <c r="AC21" t="s">
        <v>418</v>
      </c>
      <c r="AD21" t="s">
        <v>1813</v>
      </c>
      <c r="AE21" t="s">
        <v>2006</v>
      </c>
      <c r="AF21" t="s">
        <v>2007</v>
      </c>
      <c r="AG21" t="s">
        <v>2008</v>
      </c>
      <c r="AH21" t="s">
        <v>2009</v>
      </c>
      <c r="AI21" t="s">
        <v>2010</v>
      </c>
      <c r="AJ21" t="s">
        <v>2011</v>
      </c>
      <c r="AK21" t="s">
        <v>1743</v>
      </c>
      <c r="AL21" t="s">
        <v>2012</v>
      </c>
    </row>
    <row r="22" spans="1:38" x14ac:dyDescent="0.35">
      <c r="A22" s="1" t="s">
        <v>2013</v>
      </c>
      <c r="B22" t="s">
        <v>418</v>
      </c>
      <c r="C22" t="s">
        <v>418</v>
      </c>
      <c r="D22" t="s">
        <v>418</v>
      </c>
      <c r="E22" t="s">
        <v>418</v>
      </c>
      <c r="F22" t="s">
        <v>2014</v>
      </c>
      <c r="G22" t="s">
        <v>2015</v>
      </c>
      <c r="H22" t="s">
        <v>2016</v>
      </c>
      <c r="I22" t="s">
        <v>2017</v>
      </c>
      <c r="J22" t="s">
        <v>2018</v>
      </c>
      <c r="K22" t="s">
        <v>2019</v>
      </c>
      <c r="L22" t="s">
        <v>841</v>
      </c>
      <c r="M22" t="s">
        <v>2020</v>
      </c>
      <c r="N22" t="s">
        <v>1719</v>
      </c>
      <c r="O22" t="s">
        <v>2021</v>
      </c>
      <c r="P22" t="s">
        <v>2022</v>
      </c>
      <c r="Q22" t="s">
        <v>2023</v>
      </c>
      <c r="R22" t="s">
        <v>672</v>
      </c>
      <c r="S22" t="s">
        <v>2024</v>
      </c>
      <c r="T22" t="s">
        <v>2025</v>
      </c>
      <c r="U22" t="s">
        <v>2026</v>
      </c>
      <c r="V22" t="s">
        <v>2027</v>
      </c>
      <c r="W22" t="s">
        <v>2028</v>
      </c>
      <c r="X22" t="s">
        <v>2029</v>
      </c>
      <c r="Y22" t="s">
        <v>2030</v>
      </c>
      <c r="Z22" t="s">
        <v>2031</v>
      </c>
      <c r="AA22" t="s">
        <v>2032</v>
      </c>
      <c r="AB22" t="s">
        <v>2033</v>
      </c>
      <c r="AC22" t="s">
        <v>2034</v>
      </c>
      <c r="AD22" t="s">
        <v>2035</v>
      </c>
      <c r="AE22" t="s">
        <v>2036</v>
      </c>
      <c r="AF22" t="s">
        <v>2037</v>
      </c>
      <c r="AG22" t="s">
        <v>2038</v>
      </c>
      <c r="AH22" t="s">
        <v>2039</v>
      </c>
      <c r="AI22" t="s">
        <v>2040</v>
      </c>
      <c r="AJ22" t="s">
        <v>2041</v>
      </c>
      <c r="AK22" t="s">
        <v>2042</v>
      </c>
      <c r="AL22" t="s">
        <v>2043</v>
      </c>
    </row>
    <row r="23" spans="1:38" x14ac:dyDescent="0.35">
      <c r="A23" s="1" t="s">
        <v>2044</v>
      </c>
      <c r="B23" t="s">
        <v>418</v>
      </c>
      <c r="C23" t="s">
        <v>418</v>
      </c>
      <c r="D23" t="s">
        <v>418</v>
      </c>
      <c r="E23" t="s">
        <v>418</v>
      </c>
      <c r="F23" t="s">
        <v>794</v>
      </c>
      <c r="G23" t="s">
        <v>2045</v>
      </c>
      <c r="H23" t="s">
        <v>2046</v>
      </c>
      <c r="I23" t="s">
        <v>2047</v>
      </c>
      <c r="J23" t="s">
        <v>2048</v>
      </c>
      <c r="K23" t="s">
        <v>2049</v>
      </c>
      <c r="L23" t="s">
        <v>2050</v>
      </c>
      <c r="M23" t="s">
        <v>2051</v>
      </c>
      <c r="N23" t="s">
        <v>2052</v>
      </c>
      <c r="O23" t="s">
        <v>2053</v>
      </c>
      <c r="P23" t="s">
        <v>2054</v>
      </c>
      <c r="Q23" t="s">
        <v>2055</v>
      </c>
      <c r="R23" t="s">
        <v>2056</v>
      </c>
      <c r="S23" t="s">
        <v>2057</v>
      </c>
      <c r="T23" t="s">
        <v>2058</v>
      </c>
      <c r="U23" t="s">
        <v>1974</v>
      </c>
      <c r="V23" t="s">
        <v>2059</v>
      </c>
      <c r="W23" t="s">
        <v>787</v>
      </c>
      <c r="X23" t="s">
        <v>2060</v>
      </c>
      <c r="Y23" t="s">
        <v>2061</v>
      </c>
      <c r="Z23" t="s">
        <v>2062</v>
      </c>
      <c r="AA23" t="s">
        <v>2063</v>
      </c>
      <c r="AB23" t="s">
        <v>721</v>
      </c>
      <c r="AC23" t="s">
        <v>2064</v>
      </c>
      <c r="AD23" t="s">
        <v>1972</v>
      </c>
      <c r="AE23" t="s">
        <v>2065</v>
      </c>
      <c r="AF23" t="s">
        <v>2066</v>
      </c>
      <c r="AG23" t="s">
        <v>2067</v>
      </c>
      <c r="AH23" t="s">
        <v>2068</v>
      </c>
      <c r="AI23" t="s">
        <v>2069</v>
      </c>
      <c r="AJ23" t="s">
        <v>660</v>
      </c>
      <c r="AK23" t="s">
        <v>2070</v>
      </c>
      <c r="AL23" t="s">
        <v>2071</v>
      </c>
    </row>
    <row r="24" spans="1:38" x14ac:dyDescent="0.35">
      <c r="A24" s="1" t="s">
        <v>2072</v>
      </c>
      <c r="B24" t="s">
        <v>418</v>
      </c>
      <c r="C24" t="s">
        <v>418</v>
      </c>
      <c r="D24" t="s">
        <v>418</v>
      </c>
      <c r="E24" t="s">
        <v>418</v>
      </c>
      <c r="F24" t="s">
        <v>2073</v>
      </c>
      <c r="G24" t="s">
        <v>2074</v>
      </c>
      <c r="H24" t="s">
        <v>2075</v>
      </c>
      <c r="I24" t="s">
        <v>2076</v>
      </c>
      <c r="J24" t="s">
        <v>2077</v>
      </c>
      <c r="K24" t="s">
        <v>2078</v>
      </c>
      <c r="L24" t="s">
        <v>2079</v>
      </c>
      <c r="M24" t="s">
        <v>2080</v>
      </c>
      <c r="N24" t="s">
        <v>2081</v>
      </c>
      <c r="O24" t="s">
        <v>2082</v>
      </c>
      <c r="P24" t="s">
        <v>726</v>
      </c>
      <c r="Q24" t="s">
        <v>2083</v>
      </c>
      <c r="R24" t="s">
        <v>2084</v>
      </c>
      <c r="S24" t="s">
        <v>665</v>
      </c>
      <c r="T24" t="s">
        <v>2085</v>
      </c>
      <c r="U24" t="s">
        <v>2086</v>
      </c>
      <c r="V24" t="s">
        <v>1710</v>
      </c>
      <c r="W24" t="s">
        <v>2087</v>
      </c>
      <c r="X24" t="s">
        <v>2088</v>
      </c>
      <c r="Y24" t="s">
        <v>2089</v>
      </c>
      <c r="Z24" t="s">
        <v>2090</v>
      </c>
      <c r="AA24" t="s">
        <v>2091</v>
      </c>
      <c r="AB24" t="s">
        <v>2092</v>
      </c>
      <c r="AC24" t="s">
        <v>2093</v>
      </c>
      <c r="AD24" t="s">
        <v>2094</v>
      </c>
      <c r="AE24" t="s">
        <v>2095</v>
      </c>
      <c r="AF24" t="s">
        <v>2096</v>
      </c>
      <c r="AG24" t="s">
        <v>2097</v>
      </c>
      <c r="AH24" t="s">
        <v>2098</v>
      </c>
      <c r="AI24" t="s">
        <v>2099</v>
      </c>
      <c r="AJ24" t="s">
        <v>2100</v>
      </c>
      <c r="AK24" t="s">
        <v>2101</v>
      </c>
      <c r="AL24" t="s">
        <v>2102</v>
      </c>
    </row>
    <row r="25" spans="1:38" x14ac:dyDescent="0.35">
      <c r="A25" s="1" t="s">
        <v>2103</v>
      </c>
      <c r="B25" t="s">
        <v>418</v>
      </c>
      <c r="C25" t="s">
        <v>418</v>
      </c>
      <c r="D25" t="s">
        <v>418</v>
      </c>
      <c r="E25" t="s">
        <v>418</v>
      </c>
      <c r="F25" t="s">
        <v>661</v>
      </c>
      <c r="G25" t="s">
        <v>2058</v>
      </c>
      <c r="H25" t="s">
        <v>2104</v>
      </c>
      <c r="I25" t="s">
        <v>2105</v>
      </c>
      <c r="J25" t="s">
        <v>2106</v>
      </c>
      <c r="K25" t="s">
        <v>1628</v>
      </c>
      <c r="L25" t="s">
        <v>2107</v>
      </c>
      <c r="M25" t="s">
        <v>2105</v>
      </c>
      <c r="N25" t="s">
        <v>2108</v>
      </c>
      <c r="O25" t="s">
        <v>2109</v>
      </c>
      <c r="P25" t="s">
        <v>2110</v>
      </c>
      <c r="Q25" t="s">
        <v>2111</v>
      </c>
      <c r="R25" t="s">
        <v>2111</v>
      </c>
      <c r="S25" t="s">
        <v>830</v>
      </c>
      <c r="T25" t="s">
        <v>1765</v>
      </c>
      <c r="U25" t="s">
        <v>2112</v>
      </c>
      <c r="V25" t="s">
        <v>2113</v>
      </c>
      <c r="W25" t="s">
        <v>2114</v>
      </c>
      <c r="X25" t="s">
        <v>2115</v>
      </c>
      <c r="Y25" t="s">
        <v>2116</v>
      </c>
      <c r="Z25" t="s">
        <v>2117</v>
      </c>
      <c r="AA25" t="s">
        <v>2118</v>
      </c>
      <c r="AB25" t="s">
        <v>2058</v>
      </c>
      <c r="AC25" t="s">
        <v>2119</v>
      </c>
      <c r="AD25" t="s">
        <v>2057</v>
      </c>
      <c r="AE25" t="s">
        <v>2120</v>
      </c>
      <c r="AF25" t="s">
        <v>2121</v>
      </c>
      <c r="AG25" t="s">
        <v>823</v>
      </c>
      <c r="AH25" t="s">
        <v>1653</v>
      </c>
      <c r="AI25" t="s">
        <v>823</v>
      </c>
      <c r="AJ25" t="s">
        <v>2122</v>
      </c>
      <c r="AK25" t="s">
        <v>2123</v>
      </c>
      <c r="AL25" t="s">
        <v>2058</v>
      </c>
    </row>
    <row r="26" spans="1:38" x14ac:dyDescent="0.35">
      <c r="A26" s="1" t="s">
        <v>2124</v>
      </c>
      <c r="B26" t="s">
        <v>418</v>
      </c>
      <c r="C26" t="s">
        <v>418</v>
      </c>
      <c r="D26" t="s">
        <v>418</v>
      </c>
      <c r="E26" t="s">
        <v>418</v>
      </c>
      <c r="F26" t="s">
        <v>2073</v>
      </c>
      <c r="G26" t="s">
        <v>2074</v>
      </c>
      <c r="H26" t="s">
        <v>2075</v>
      </c>
      <c r="I26" t="s">
        <v>2076</v>
      </c>
      <c r="J26" t="s">
        <v>2125</v>
      </c>
      <c r="K26" t="s">
        <v>2126</v>
      </c>
      <c r="L26" t="s">
        <v>2127</v>
      </c>
      <c r="M26" t="s">
        <v>2128</v>
      </c>
      <c r="N26" t="s">
        <v>2129</v>
      </c>
      <c r="O26" t="s">
        <v>2130</v>
      </c>
      <c r="P26" t="s">
        <v>2131</v>
      </c>
      <c r="Q26" t="s">
        <v>2132</v>
      </c>
      <c r="R26" t="s">
        <v>1037</v>
      </c>
      <c r="S26" t="s">
        <v>2133</v>
      </c>
      <c r="T26" t="s">
        <v>2134</v>
      </c>
      <c r="U26" t="s">
        <v>757</v>
      </c>
      <c r="V26" t="s">
        <v>2135</v>
      </c>
      <c r="W26" t="s">
        <v>2136</v>
      </c>
      <c r="X26" t="s">
        <v>2137</v>
      </c>
      <c r="Y26" t="s">
        <v>2138</v>
      </c>
      <c r="Z26" t="s">
        <v>718</v>
      </c>
      <c r="AA26" t="s">
        <v>2139</v>
      </c>
      <c r="AB26" t="s">
        <v>2140</v>
      </c>
      <c r="AC26" t="s">
        <v>2141</v>
      </c>
      <c r="AD26" t="s">
        <v>2142</v>
      </c>
      <c r="AE26" t="s">
        <v>2143</v>
      </c>
      <c r="AF26" t="s">
        <v>2144</v>
      </c>
      <c r="AG26" t="s">
        <v>2145</v>
      </c>
      <c r="AH26" t="s">
        <v>2146</v>
      </c>
      <c r="AI26" t="s">
        <v>2147</v>
      </c>
      <c r="AJ26" t="s">
        <v>872</v>
      </c>
      <c r="AK26" t="s">
        <v>2148</v>
      </c>
      <c r="AL26" t="s">
        <v>2149</v>
      </c>
    </row>
    <row r="27" spans="1:38" x14ac:dyDescent="0.35">
      <c r="A27" s="1" t="s">
        <v>2150</v>
      </c>
      <c r="B27" t="s">
        <v>418</v>
      </c>
      <c r="C27" t="s">
        <v>418</v>
      </c>
      <c r="D27" t="s">
        <v>418</v>
      </c>
      <c r="E27" t="s">
        <v>418</v>
      </c>
      <c r="F27" t="s">
        <v>418</v>
      </c>
      <c r="G27" t="s">
        <v>418</v>
      </c>
      <c r="H27" t="s">
        <v>418</v>
      </c>
      <c r="I27" t="s">
        <v>418</v>
      </c>
      <c r="J27" t="s">
        <v>2151</v>
      </c>
      <c r="K27" t="s">
        <v>1983</v>
      </c>
      <c r="L27" t="s">
        <v>2152</v>
      </c>
      <c r="M27" t="s">
        <v>2153</v>
      </c>
      <c r="N27" t="s">
        <v>909</v>
      </c>
      <c r="O27" t="s">
        <v>1599</v>
      </c>
      <c r="P27" t="s">
        <v>2154</v>
      </c>
      <c r="Q27" t="s">
        <v>2155</v>
      </c>
      <c r="R27" t="s">
        <v>593</v>
      </c>
      <c r="S27" t="s">
        <v>1046</v>
      </c>
      <c r="T27" t="s">
        <v>1047</v>
      </c>
      <c r="U27" t="s">
        <v>1048</v>
      </c>
      <c r="V27" t="s">
        <v>1049</v>
      </c>
      <c r="W27" t="s">
        <v>1050</v>
      </c>
      <c r="X27" t="s">
        <v>1051</v>
      </c>
      <c r="Y27" t="s">
        <v>1052</v>
      </c>
      <c r="Z27" t="s">
        <v>1053</v>
      </c>
      <c r="AA27" t="s">
        <v>1054</v>
      </c>
      <c r="AB27" t="s">
        <v>1055</v>
      </c>
      <c r="AC27" t="s">
        <v>2156</v>
      </c>
      <c r="AD27" t="s">
        <v>1057</v>
      </c>
      <c r="AE27" t="s">
        <v>1058</v>
      </c>
      <c r="AF27" t="s">
        <v>1059</v>
      </c>
      <c r="AG27" t="s">
        <v>1060</v>
      </c>
      <c r="AH27" t="s">
        <v>1061</v>
      </c>
      <c r="AI27" t="s">
        <v>1062</v>
      </c>
      <c r="AJ27" t="s">
        <v>1063</v>
      </c>
      <c r="AK27" t="s">
        <v>2157</v>
      </c>
      <c r="AL27" t="s">
        <v>1065</v>
      </c>
    </row>
    <row r="28" spans="1:38" x14ac:dyDescent="0.35">
      <c r="A28" s="1" t="s">
        <v>2158</v>
      </c>
      <c r="B28" t="s">
        <v>418</v>
      </c>
      <c r="C28" t="s">
        <v>418</v>
      </c>
      <c r="D28" t="s">
        <v>418</v>
      </c>
      <c r="E28" t="s">
        <v>418</v>
      </c>
      <c r="F28" t="s">
        <v>2159</v>
      </c>
      <c r="G28" t="s">
        <v>2160</v>
      </c>
      <c r="H28" t="s">
        <v>2161</v>
      </c>
      <c r="I28" t="s">
        <v>905</v>
      </c>
      <c r="J28" t="s">
        <v>1974</v>
      </c>
      <c r="K28" t="s">
        <v>2151</v>
      </c>
      <c r="L28" t="s">
        <v>1983</v>
      </c>
      <c r="M28" t="s">
        <v>2152</v>
      </c>
      <c r="N28" t="s">
        <v>2153</v>
      </c>
      <c r="O28" t="s">
        <v>2162</v>
      </c>
      <c r="P28" t="s">
        <v>1599</v>
      </c>
      <c r="Q28" t="s">
        <v>2154</v>
      </c>
      <c r="R28" t="s">
        <v>2155</v>
      </c>
      <c r="S28" t="s">
        <v>593</v>
      </c>
      <c r="T28" t="s">
        <v>1046</v>
      </c>
      <c r="U28" t="s">
        <v>1047</v>
      </c>
      <c r="V28" t="s">
        <v>1048</v>
      </c>
      <c r="W28" t="s">
        <v>1049</v>
      </c>
      <c r="X28" t="s">
        <v>1050</v>
      </c>
      <c r="Y28" t="s">
        <v>1051</v>
      </c>
      <c r="Z28" t="s">
        <v>1052</v>
      </c>
      <c r="AA28" t="s">
        <v>1053</v>
      </c>
      <c r="AB28" t="s">
        <v>1054</v>
      </c>
      <c r="AC28" t="s">
        <v>1055</v>
      </c>
      <c r="AD28" t="s">
        <v>2156</v>
      </c>
      <c r="AE28" t="s">
        <v>1057</v>
      </c>
      <c r="AF28" t="s">
        <v>1058</v>
      </c>
      <c r="AG28" t="s">
        <v>2163</v>
      </c>
      <c r="AH28" t="s">
        <v>2164</v>
      </c>
      <c r="AI28" t="s">
        <v>2165</v>
      </c>
      <c r="AJ28" t="s">
        <v>2166</v>
      </c>
      <c r="AK28" t="s">
        <v>2167</v>
      </c>
      <c r="AL28" t="s">
        <v>2157</v>
      </c>
    </row>
    <row r="29" spans="1:38" x14ac:dyDescent="0.35">
      <c r="A29" s="1" t="s">
        <v>2168</v>
      </c>
      <c r="B29" t="s">
        <v>418</v>
      </c>
      <c r="C29" t="s">
        <v>418</v>
      </c>
      <c r="D29" t="s">
        <v>418</v>
      </c>
      <c r="E29" t="s">
        <v>418</v>
      </c>
      <c r="F29" t="s">
        <v>2169</v>
      </c>
      <c r="G29" t="s">
        <v>2108</v>
      </c>
      <c r="H29" t="s">
        <v>2170</v>
      </c>
      <c r="I29" t="s">
        <v>2171</v>
      </c>
      <c r="J29" t="s">
        <v>1641</v>
      </c>
      <c r="K29" t="s">
        <v>2172</v>
      </c>
      <c r="L29" t="s">
        <v>1666</v>
      </c>
      <c r="M29" t="s">
        <v>2173</v>
      </c>
      <c r="N29" t="s">
        <v>2174</v>
      </c>
      <c r="O29" t="s">
        <v>2175</v>
      </c>
      <c r="P29" t="s">
        <v>826</v>
      </c>
      <c r="Q29" t="s">
        <v>2176</v>
      </c>
      <c r="R29" t="s">
        <v>2177</v>
      </c>
      <c r="S29" t="s">
        <v>2178</v>
      </c>
      <c r="T29" t="s">
        <v>2179</v>
      </c>
      <c r="U29" t="s">
        <v>1051</v>
      </c>
      <c r="V29" t="s">
        <v>2180</v>
      </c>
      <c r="W29" t="s">
        <v>2181</v>
      </c>
      <c r="X29" t="s">
        <v>2182</v>
      </c>
      <c r="Y29" t="s">
        <v>2183</v>
      </c>
      <c r="Z29" t="s">
        <v>2184</v>
      </c>
      <c r="AA29" t="s">
        <v>2185</v>
      </c>
      <c r="AB29" t="s">
        <v>2186</v>
      </c>
      <c r="AC29" t="s">
        <v>2187</v>
      </c>
      <c r="AD29" t="s">
        <v>2188</v>
      </c>
      <c r="AE29" t="s">
        <v>2189</v>
      </c>
      <c r="AF29" t="s">
        <v>1410</v>
      </c>
      <c r="AG29" t="s">
        <v>2190</v>
      </c>
      <c r="AH29" t="s">
        <v>2191</v>
      </c>
      <c r="AI29" t="s">
        <v>2192</v>
      </c>
      <c r="AJ29" t="s">
        <v>2193</v>
      </c>
      <c r="AK29" t="s">
        <v>1113</v>
      </c>
      <c r="AL29" t="s">
        <v>2194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2022-08-16T02:12:02Z</dcterms:created>
  <dcterms:modified xsi:type="dcterms:W3CDTF">2023-10-08T18:40:34Z</dcterms:modified>
</cp:coreProperties>
</file>