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AAPL/"/>
    </mc:Choice>
  </mc:AlternateContent>
  <xr:revisionPtr revIDLastSave="648" documentId="11_BF1672B24CEC37617396783AD82603929199BC82" xr6:coauthVersionLast="47" xr6:coauthVersionMax="47" xr10:uidLastSave="{583A0F94-A701-44BA-BC89-FCCBF171EE7E}"/>
  <bookViews>
    <workbookView xWindow="8270" yWindow="4770" windowWidth="28800" windowHeight="15460" activeTab="2" xr2:uid="{00000000-000D-0000-FFFF-FFFF00000000}"/>
  </bookViews>
  <sheets>
    <sheet name="Main" sheetId="1" r:id="rId1"/>
    <sheet name="Info" sheetId="2" r:id="rId2"/>
    <sheet name="Model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7" i="3" l="1"/>
  <c r="W87" i="3"/>
  <c r="W88" i="3" s="1"/>
  <c r="R29" i="3"/>
  <c r="R32" i="3" s="1"/>
  <c r="S29" i="3"/>
  <c r="T29" i="3"/>
  <c r="T30" i="3" s="1"/>
  <c r="U29" i="3"/>
  <c r="U30" i="3" s="1"/>
  <c r="V29" i="3"/>
  <c r="V32" i="3" s="1"/>
  <c r="W29" i="3"/>
  <c r="W30" i="3" s="1"/>
  <c r="X29" i="3"/>
  <c r="X31" i="3" s="1"/>
  <c r="Y29" i="3"/>
  <c r="Y30" i="3" s="1"/>
  <c r="Z29" i="3"/>
  <c r="AA29" i="3"/>
  <c r="AB29" i="3"/>
  <c r="AC29" i="3"/>
  <c r="AD29" i="3"/>
  <c r="AE29" i="3"/>
  <c r="AE30" i="3" s="1"/>
  <c r="AF29" i="3"/>
  <c r="AF33" i="3" s="1"/>
  <c r="AG29" i="3"/>
  <c r="AG33" i="3" s="1"/>
  <c r="Q29" i="3"/>
  <c r="Q32" i="3" s="1"/>
  <c r="R94" i="3"/>
  <c r="S94" i="3"/>
  <c r="S95" i="3" s="1"/>
  <c r="T94" i="3"/>
  <c r="U94" i="3"/>
  <c r="V94" i="3"/>
  <c r="W94" i="3"/>
  <c r="X94" i="3"/>
  <c r="Y94" i="3"/>
  <c r="Z94" i="3"/>
  <c r="AA94" i="3"/>
  <c r="AA95" i="3" s="1"/>
  <c r="AB94" i="3"/>
  <c r="AB95" i="3" s="1"/>
  <c r="AC94" i="3"/>
  <c r="AD94" i="3"/>
  <c r="AE94" i="3"/>
  <c r="AE95" i="3" s="1"/>
  <c r="AF94" i="3"/>
  <c r="AF95" i="3" s="1"/>
  <c r="AG94" i="3"/>
  <c r="AG95" i="3" s="1"/>
  <c r="AH94" i="3"/>
  <c r="AI94" i="3"/>
  <c r="AI95" i="3" s="1"/>
  <c r="R95" i="3"/>
  <c r="T95" i="3"/>
  <c r="U95" i="3"/>
  <c r="AC95" i="3"/>
  <c r="AD95" i="3"/>
  <c r="AH95" i="3"/>
  <c r="Q94" i="3"/>
  <c r="Q95" i="3" s="1"/>
  <c r="R88" i="3"/>
  <c r="R89" i="3" s="1"/>
  <c r="S88" i="3"/>
  <c r="T88" i="3"/>
  <c r="U88" i="3"/>
  <c r="V88" i="3"/>
  <c r="X88" i="3"/>
  <c r="Y88" i="3"/>
  <c r="Z88" i="3"/>
  <c r="AA88" i="3"/>
  <c r="AB88" i="3"/>
  <c r="AC88" i="3"/>
  <c r="AD88" i="3"/>
  <c r="AE88" i="3"/>
  <c r="AE89" i="3" s="1"/>
  <c r="AF88" i="3"/>
  <c r="AF89" i="3" s="1"/>
  <c r="AG88" i="3"/>
  <c r="AG89" i="3" s="1"/>
  <c r="AH88" i="3"/>
  <c r="AH89" i="3" s="1"/>
  <c r="AI88" i="3"/>
  <c r="S89" i="3"/>
  <c r="T89" i="3"/>
  <c r="U89" i="3"/>
  <c r="AA89" i="3"/>
  <c r="AB89" i="3"/>
  <c r="AC89" i="3"/>
  <c r="AD89" i="3"/>
  <c r="AI89" i="3"/>
  <c r="Q88" i="3"/>
  <c r="Q89" i="3" s="1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Q84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E77" i="3" s="1"/>
  <c r="AF76" i="3"/>
  <c r="AF77" i="3" s="1"/>
  <c r="AG76" i="3"/>
  <c r="AG77" i="3" s="1"/>
  <c r="AH76" i="3"/>
  <c r="AI76" i="3"/>
  <c r="R77" i="3"/>
  <c r="S77" i="3"/>
  <c r="T77" i="3"/>
  <c r="U77" i="3"/>
  <c r="AB77" i="3"/>
  <c r="AC77" i="3"/>
  <c r="AD77" i="3"/>
  <c r="AH77" i="3"/>
  <c r="AI77" i="3"/>
  <c r="Q76" i="3"/>
  <c r="Q77" i="3" s="1"/>
  <c r="R71" i="3"/>
  <c r="S71" i="3"/>
  <c r="T71" i="3"/>
  <c r="U71" i="3"/>
  <c r="V71" i="3"/>
  <c r="W71" i="3"/>
  <c r="W77" i="3" s="1"/>
  <c r="X71" i="3"/>
  <c r="Y71" i="3"/>
  <c r="Z71" i="3"/>
  <c r="AA71" i="3"/>
  <c r="AB71" i="3"/>
  <c r="AC71" i="3"/>
  <c r="AD71" i="3"/>
  <c r="AE71" i="3"/>
  <c r="AF71" i="3"/>
  <c r="AG71" i="3"/>
  <c r="AH71" i="3"/>
  <c r="AI71" i="3"/>
  <c r="Q7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Q101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Q3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Q49" i="3"/>
  <c r="R43" i="3"/>
  <c r="S43" i="3"/>
  <c r="T43" i="3"/>
  <c r="U43" i="3"/>
  <c r="V43" i="3"/>
  <c r="W43" i="3"/>
  <c r="X43" i="3"/>
  <c r="Y43" i="3"/>
  <c r="Z43" i="3"/>
  <c r="AA43" i="3"/>
  <c r="AA44" i="3" s="1"/>
  <c r="AA45" i="3" s="1"/>
  <c r="AB43" i="3"/>
  <c r="AC43" i="3"/>
  <c r="AD43" i="3"/>
  <c r="AE43" i="3"/>
  <c r="AF43" i="3"/>
  <c r="AG43" i="3"/>
  <c r="AH43" i="3"/>
  <c r="AI43" i="3"/>
  <c r="Q43" i="3"/>
  <c r="S30" i="3"/>
  <c r="S31" i="3"/>
  <c r="T31" i="3"/>
  <c r="Y31" i="3"/>
  <c r="S32" i="3"/>
  <c r="S33" i="3"/>
  <c r="T33" i="3"/>
  <c r="Y33" i="3"/>
  <c r="S34" i="3"/>
  <c r="AA30" i="3"/>
  <c r="AB30" i="3"/>
  <c r="AC30" i="3"/>
  <c r="AD30" i="3"/>
  <c r="AH29" i="3"/>
  <c r="AH31" i="3" s="1"/>
  <c r="AI29" i="3"/>
  <c r="AI31" i="3" s="1"/>
  <c r="Z31" i="3"/>
  <c r="R17" i="3"/>
  <c r="R18" i="3" s="1"/>
  <c r="S17" i="3"/>
  <c r="S19" i="3" s="1"/>
  <c r="T17" i="3"/>
  <c r="T18" i="3" s="1"/>
  <c r="U17" i="3"/>
  <c r="U21" i="3" s="1"/>
  <c r="V17" i="3"/>
  <c r="V19" i="3" s="1"/>
  <c r="W17" i="3"/>
  <c r="W18" i="3" s="1"/>
  <c r="X17" i="3"/>
  <c r="X18" i="3" s="1"/>
  <c r="Y17" i="3"/>
  <c r="Y19" i="3" s="1"/>
  <c r="Z17" i="3"/>
  <c r="Z18" i="3" s="1"/>
  <c r="AA17" i="3"/>
  <c r="AA22" i="3" s="1"/>
  <c r="AB17" i="3"/>
  <c r="AB21" i="3" s="1"/>
  <c r="AC17" i="3"/>
  <c r="AC20" i="3" s="1"/>
  <c r="AD17" i="3"/>
  <c r="AD21" i="3" s="1"/>
  <c r="AE17" i="3"/>
  <c r="AE22" i="3" s="1"/>
  <c r="AF17" i="3"/>
  <c r="AF22" i="3" s="1"/>
  <c r="AG17" i="3"/>
  <c r="AG22" i="3" s="1"/>
  <c r="AH17" i="3"/>
  <c r="AH22" i="3" s="1"/>
  <c r="AI17" i="3"/>
  <c r="AI22" i="3" s="1"/>
  <c r="Q17" i="3"/>
  <c r="Q18" i="3" s="1"/>
  <c r="V89" i="3" l="1"/>
  <c r="V95" i="3" s="1"/>
  <c r="W89" i="3"/>
  <c r="W95" i="3" s="1"/>
  <c r="V77" i="3"/>
  <c r="V31" i="3"/>
  <c r="V30" i="3"/>
  <c r="V34" i="3"/>
  <c r="V33" i="3"/>
  <c r="X89" i="3"/>
  <c r="Y89" i="3"/>
  <c r="X95" i="3"/>
  <c r="Y95" i="3"/>
  <c r="Y77" i="3"/>
  <c r="X77" i="3"/>
  <c r="X30" i="3"/>
  <c r="X34" i="3"/>
  <c r="X32" i="3"/>
  <c r="X33" i="3"/>
  <c r="Z89" i="3"/>
  <c r="Z95" i="3" s="1"/>
  <c r="Z77" i="3"/>
  <c r="R30" i="3"/>
  <c r="W33" i="3"/>
  <c r="W31" i="3"/>
  <c r="U33" i="3"/>
  <c r="U31" i="3"/>
  <c r="R34" i="3"/>
  <c r="R33" i="3"/>
  <c r="R31" i="3"/>
  <c r="Y34" i="3"/>
  <c r="Y32" i="3"/>
  <c r="W34" i="3"/>
  <c r="W32" i="3"/>
  <c r="U34" i="3"/>
  <c r="U32" i="3"/>
  <c r="T34" i="3"/>
  <c r="T32" i="3"/>
  <c r="Q31" i="3"/>
  <c r="Q33" i="3"/>
  <c r="Q30" i="3"/>
  <c r="Q34" i="3"/>
  <c r="AA77" i="3"/>
  <c r="X44" i="3"/>
  <c r="X45" i="3" s="1"/>
  <c r="AB44" i="3"/>
  <c r="AB50" i="3" s="1"/>
  <c r="AB54" i="3" s="1"/>
  <c r="AB56" i="3" s="1"/>
  <c r="AB58" i="3" s="1"/>
  <c r="R44" i="3"/>
  <c r="R45" i="3" s="1"/>
  <c r="Z44" i="3"/>
  <c r="Z45" i="3" s="1"/>
  <c r="V44" i="3"/>
  <c r="V45" i="3" s="1"/>
  <c r="U44" i="3"/>
  <c r="U45" i="3" s="1"/>
  <c r="T44" i="3"/>
  <c r="T45" i="3" s="1"/>
  <c r="AC44" i="3"/>
  <c r="AC50" i="3" s="1"/>
  <c r="AC51" i="3" s="1"/>
  <c r="AE44" i="3"/>
  <c r="AE45" i="3" s="1"/>
  <c r="AI44" i="3"/>
  <c r="S44" i="3"/>
  <c r="S45" i="3" s="1"/>
  <c r="AH44" i="3"/>
  <c r="AH45" i="3" s="1"/>
  <c r="AC54" i="3"/>
  <c r="AC56" i="3" s="1"/>
  <c r="W44" i="3"/>
  <c r="W45" i="3" s="1"/>
  <c r="AG44" i="3"/>
  <c r="AG45" i="3" s="1"/>
  <c r="AF44" i="3"/>
  <c r="AF45" i="3" s="1"/>
  <c r="AD44" i="3"/>
  <c r="AA50" i="3"/>
  <c r="Y44" i="3"/>
  <c r="Q44" i="3"/>
  <c r="Q45" i="3" s="1"/>
  <c r="Z32" i="3"/>
  <c r="Z33" i="3"/>
  <c r="Z34" i="3"/>
  <c r="AG34" i="3"/>
  <c r="AC34" i="3"/>
  <c r="AD33" i="3"/>
  <c r="AC33" i="3"/>
  <c r="AB33" i="3"/>
  <c r="AG31" i="3"/>
  <c r="AF31" i="3"/>
  <c r="AG30" i="3"/>
  <c r="AE31" i="3"/>
  <c r="AI34" i="3"/>
  <c r="AD31" i="3"/>
  <c r="AE33" i="3"/>
  <c r="AH34" i="3"/>
  <c r="AA33" i="3"/>
  <c r="AC31" i="3"/>
  <c r="AI32" i="3"/>
  <c r="AB31" i="3"/>
  <c r="AF34" i="3"/>
  <c r="AH32" i="3"/>
  <c r="AA31" i="3"/>
  <c r="AE34" i="3"/>
  <c r="AG32" i="3"/>
  <c r="AI30" i="3"/>
  <c r="AD34" i="3"/>
  <c r="AF32" i="3"/>
  <c r="AH30" i="3"/>
  <c r="AE32" i="3"/>
  <c r="AB34" i="3"/>
  <c r="AD32" i="3"/>
  <c r="AF30" i="3"/>
  <c r="AA34" i="3"/>
  <c r="AC32" i="3"/>
  <c r="AI33" i="3"/>
  <c r="AB32" i="3"/>
  <c r="AH33" i="3"/>
  <c r="AA32" i="3"/>
  <c r="Z30" i="3"/>
  <c r="X22" i="3"/>
  <c r="Y22" i="3"/>
  <c r="AD22" i="3"/>
  <c r="AC22" i="3"/>
  <c r="Y21" i="3"/>
  <c r="X21" i="3"/>
  <c r="Y20" i="3"/>
  <c r="X20" i="3"/>
  <c r="AC21" i="3"/>
  <c r="X19" i="3"/>
  <c r="V18" i="3"/>
  <c r="U20" i="3"/>
  <c r="T19" i="3"/>
  <c r="S18" i="3"/>
  <c r="S20" i="3"/>
  <c r="R19" i="3"/>
  <c r="V20" i="3"/>
  <c r="W22" i="3"/>
  <c r="T21" i="3"/>
  <c r="Q19" i="3"/>
  <c r="T22" i="3"/>
  <c r="S21" i="3"/>
  <c r="R20" i="3"/>
  <c r="AI18" i="3"/>
  <c r="U19" i="3"/>
  <c r="V22" i="3"/>
  <c r="Q20" i="3"/>
  <c r="S22" i="3"/>
  <c r="R21" i="3"/>
  <c r="AI19" i="3"/>
  <c r="AH18" i="3"/>
  <c r="W21" i="3"/>
  <c r="T20" i="3"/>
  <c r="Q21" i="3"/>
  <c r="R22" i="3"/>
  <c r="AI20" i="3"/>
  <c r="AH19" i="3"/>
  <c r="AG18" i="3"/>
  <c r="U18" i="3"/>
  <c r="V21" i="3"/>
  <c r="U22" i="3"/>
  <c r="Q22" i="3"/>
  <c r="AI21" i="3"/>
  <c r="AH20" i="3"/>
  <c r="AG19" i="3"/>
  <c r="AF18" i="3"/>
  <c r="W20" i="3"/>
  <c r="AH21" i="3"/>
  <c r="AG20" i="3"/>
  <c r="AF19" i="3"/>
  <c r="AE18" i="3"/>
  <c r="W19" i="3"/>
  <c r="AG21" i="3"/>
  <c r="AF20" i="3"/>
  <c r="AE19" i="3"/>
  <c r="AD18" i="3"/>
  <c r="AF21" i="3"/>
  <c r="AE20" i="3"/>
  <c r="AD19" i="3"/>
  <c r="AC18" i="3"/>
  <c r="AE21" i="3"/>
  <c r="AD20" i="3"/>
  <c r="AC19" i="3"/>
  <c r="Y18" i="3"/>
  <c r="AB19" i="3"/>
  <c r="AB20" i="3"/>
  <c r="AB18" i="3"/>
  <c r="AA21" i="3"/>
  <c r="AA20" i="3"/>
  <c r="AA19" i="3"/>
  <c r="Z22" i="3"/>
  <c r="Z21" i="3"/>
  <c r="Z20" i="3"/>
  <c r="Z19" i="3"/>
  <c r="AA18" i="3"/>
  <c r="AB22" i="3"/>
  <c r="Z50" i="3" l="1"/>
  <c r="Z54" i="3" s="1"/>
  <c r="Z56" i="3" s="1"/>
  <c r="V50" i="3"/>
  <c r="V54" i="3" s="1"/>
  <c r="V56" i="3" s="1"/>
  <c r="X50" i="3"/>
  <c r="X54" i="3" s="1"/>
  <c r="X56" i="3" s="1"/>
  <c r="R50" i="3"/>
  <c r="R51" i="3" s="1"/>
  <c r="AB45" i="3"/>
  <c r="AF50" i="3"/>
  <c r="AF51" i="3" s="1"/>
  <c r="AG50" i="3"/>
  <c r="AG51" i="3" s="1"/>
  <c r="AB59" i="3"/>
  <c r="AC45" i="3"/>
  <c r="U50" i="3"/>
  <c r="U51" i="3" s="1"/>
  <c r="T50" i="3"/>
  <c r="T54" i="3" s="1"/>
  <c r="T56" i="3" s="1"/>
  <c r="AB51" i="3"/>
  <c r="AH50" i="3"/>
  <c r="AH51" i="3" s="1"/>
  <c r="W50" i="3"/>
  <c r="W54" i="3" s="1"/>
  <c r="W56" i="3" s="1"/>
  <c r="AE50" i="3"/>
  <c r="AE54" i="3" s="1"/>
  <c r="AE56" i="3" s="1"/>
  <c r="AC58" i="3"/>
  <c r="AC59" i="3"/>
  <c r="AI45" i="3"/>
  <c r="AI50" i="3"/>
  <c r="AA51" i="3"/>
  <c r="AA54" i="3"/>
  <c r="AA56" i="3" s="1"/>
  <c r="S50" i="3"/>
  <c r="AD50" i="3"/>
  <c r="AD45" i="3"/>
  <c r="Y45" i="3"/>
  <c r="Y50" i="3"/>
  <c r="Q50" i="3"/>
  <c r="X51" i="3" l="1"/>
  <c r="Z51" i="3"/>
  <c r="W51" i="3"/>
  <c r="T51" i="3"/>
  <c r="V51" i="3"/>
  <c r="AG54" i="3"/>
  <c r="AG56" i="3" s="1"/>
  <c r="AE51" i="3"/>
  <c r="R54" i="3"/>
  <c r="R56" i="3" s="1"/>
  <c r="R59" i="3" s="1"/>
  <c r="AF54" i="3"/>
  <c r="AF56" i="3" s="1"/>
  <c r="AF58" i="3" s="1"/>
  <c r="AH54" i="3"/>
  <c r="AH56" i="3" s="1"/>
  <c r="AH59" i="3" s="1"/>
  <c r="U54" i="3"/>
  <c r="U56" i="3" s="1"/>
  <c r="U59" i="3" s="1"/>
  <c r="AH58" i="3"/>
  <c r="S51" i="3"/>
  <c r="S54" i="3"/>
  <c r="S56" i="3" s="1"/>
  <c r="X59" i="3"/>
  <c r="X58" i="3"/>
  <c r="AD51" i="3"/>
  <c r="AD54" i="3"/>
  <c r="AD56" i="3" s="1"/>
  <c r="W58" i="3"/>
  <c r="W59" i="3"/>
  <c r="AI51" i="3"/>
  <c r="AI54" i="3"/>
  <c r="AI56" i="3" s="1"/>
  <c r="AA58" i="3"/>
  <c r="AA59" i="3"/>
  <c r="AE59" i="3"/>
  <c r="AE58" i="3"/>
  <c r="Q51" i="3"/>
  <c r="Q54" i="3"/>
  <c r="Q56" i="3" s="1"/>
  <c r="V58" i="3"/>
  <c r="V59" i="3"/>
  <c r="AG59" i="3"/>
  <c r="AG58" i="3"/>
  <c r="T58" i="3"/>
  <c r="T59" i="3"/>
  <c r="Z58" i="3"/>
  <c r="Z59" i="3"/>
  <c r="Y51" i="3"/>
  <c r="Y54" i="3"/>
  <c r="Y56" i="3" s="1"/>
  <c r="AF59" i="3" l="1"/>
  <c r="U58" i="3"/>
  <c r="R58" i="3"/>
  <c r="AI58" i="3"/>
  <c r="AI59" i="3"/>
  <c r="Q59" i="3"/>
  <c r="Q58" i="3"/>
  <c r="S58" i="3"/>
  <c r="S59" i="3"/>
  <c r="AD58" i="3"/>
  <c r="AD59" i="3"/>
  <c r="Y58" i="3"/>
  <c r="Y59" i="3"/>
</calcChain>
</file>

<file path=xl/sharedStrings.xml><?xml version="1.0" encoding="utf-8"?>
<sst xmlns="http://schemas.openxmlformats.org/spreadsheetml/2006/main" count="120" uniqueCount="96">
  <si>
    <t>Ticker</t>
  </si>
  <si>
    <t>Price</t>
  </si>
  <si>
    <t>Shares</t>
  </si>
  <si>
    <t>MC</t>
  </si>
  <si>
    <t>Cash</t>
  </si>
  <si>
    <t>Debt</t>
  </si>
  <si>
    <t>EV</t>
  </si>
  <si>
    <t>Company Name</t>
  </si>
  <si>
    <t>Apple Inc.</t>
  </si>
  <si>
    <t>AAPL</t>
  </si>
  <si>
    <t>Country</t>
  </si>
  <si>
    <t>USA</t>
  </si>
  <si>
    <t>Sector</t>
  </si>
  <si>
    <t>Information Technology</t>
  </si>
  <si>
    <t>Industry</t>
  </si>
  <si>
    <t>Consumer Electronics</t>
  </si>
  <si>
    <t>Quarter</t>
  </si>
  <si>
    <t>Filing Date</t>
  </si>
  <si>
    <t>Period of Report</t>
  </si>
  <si>
    <t>Revenue Breakdown *in millions, USD</t>
  </si>
  <si>
    <t>North America</t>
  </si>
  <si>
    <t>Europe</t>
  </si>
  <si>
    <t>China</t>
  </si>
  <si>
    <t>Japan</t>
  </si>
  <si>
    <t>Rest of Asia-Pacific</t>
  </si>
  <si>
    <t>Total Net Sales</t>
  </si>
  <si>
    <t>Sales by category *in millions, USD</t>
  </si>
  <si>
    <t>iPhone</t>
  </si>
  <si>
    <t>Mac</t>
  </si>
  <si>
    <t>iPad</t>
  </si>
  <si>
    <t>Wearables, Home and Accessories</t>
  </si>
  <si>
    <t>Services</t>
  </si>
  <si>
    <t>Income Statement *in millions, USD</t>
  </si>
  <si>
    <t>Revenue</t>
  </si>
  <si>
    <t>Products</t>
  </si>
  <si>
    <t>Total Revenue</t>
  </si>
  <si>
    <t>COGs</t>
  </si>
  <si>
    <t>Total COGs</t>
  </si>
  <si>
    <t>Gross Profit</t>
  </si>
  <si>
    <t>Gross Margins</t>
  </si>
  <si>
    <t>Operating Expenses</t>
  </si>
  <si>
    <t>R&amp;D</t>
  </si>
  <si>
    <t>SG&amp;A</t>
  </si>
  <si>
    <t>Total Operating Expenses</t>
  </si>
  <si>
    <t>Operating Income</t>
  </si>
  <si>
    <t>Operating Margin</t>
  </si>
  <si>
    <t>Other income</t>
  </si>
  <si>
    <t>Income before taxes</t>
  </si>
  <si>
    <t>Taxes</t>
  </si>
  <si>
    <t>Net Income</t>
  </si>
  <si>
    <t>EPS -Basic</t>
  </si>
  <si>
    <t>EPS - Diluted</t>
  </si>
  <si>
    <t>Shares - Basic</t>
  </si>
  <si>
    <t>Shares - Diluted</t>
  </si>
  <si>
    <t>Other Income/ Expenses</t>
  </si>
  <si>
    <t>Balance Sheet *in millions, USD</t>
  </si>
  <si>
    <t>Current Assets</t>
  </si>
  <si>
    <t>Equity</t>
  </si>
  <si>
    <t>Non-current Liabilities</t>
  </si>
  <si>
    <t>Current Liabilities</t>
  </si>
  <si>
    <t>Non-current Assets</t>
  </si>
  <si>
    <t xml:space="preserve">Cash </t>
  </si>
  <si>
    <t>Marketable securities</t>
  </si>
  <si>
    <t>AR</t>
  </si>
  <si>
    <t>Vendor non-trade recievables</t>
  </si>
  <si>
    <t>Inventories</t>
  </si>
  <si>
    <t>Other current assets</t>
  </si>
  <si>
    <t>Total Current Assets</t>
  </si>
  <si>
    <t>PP&amp;E</t>
  </si>
  <si>
    <t>Other non-current assets</t>
  </si>
  <si>
    <t>Total Non-current Assets</t>
  </si>
  <si>
    <t>Total Assets</t>
  </si>
  <si>
    <t>AP</t>
  </si>
  <si>
    <t>Other current liabilities</t>
  </si>
  <si>
    <t>Deferred revenue</t>
  </si>
  <si>
    <t>Commercial paper</t>
  </si>
  <si>
    <t>Term debt</t>
  </si>
  <si>
    <t>Total Current Liabilities</t>
  </si>
  <si>
    <t>Other non-current liabilities</t>
  </si>
  <si>
    <t>Total Non-current Liabilities</t>
  </si>
  <si>
    <t>Total Liabilities</t>
  </si>
  <si>
    <t>Common stock</t>
  </si>
  <si>
    <t>Accumulated deficit</t>
  </si>
  <si>
    <t>Accumulated comprehensive loss</t>
  </si>
  <si>
    <t>Total Equity</t>
  </si>
  <si>
    <t>Total Equity &amp; Liabilities</t>
  </si>
  <si>
    <t>Current Ratio</t>
  </si>
  <si>
    <t>Cash Flow *in millions, USD</t>
  </si>
  <si>
    <t>CFFO</t>
  </si>
  <si>
    <t>CapEx</t>
  </si>
  <si>
    <t>FCF</t>
  </si>
  <si>
    <t>SBI</t>
  </si>
  <si>
    <t>SBC</t>
  </si>
  <si>
    <t>SBB</t>
  </si>
  <si>
    <t>Dividends</t>
  </si>
  <si>
    <t>3-month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</si>
</sst>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2" borderId="0" xfId="0" applyFont="1" applyFill="1"/>
    <xf numFmtId="0" fontId="1" fillId="0" borderId="1" xfId="0" applyFont="1" applyFill="1" applyBorder="1" applyAlignment="1">
      <alignment horizontal="center" vertical="top"/>
    </xf>
    <xf numFmtId="14" fontId="0" fillId="0" borderId="0" xfId="0" applyNumberFormat="1"/>
    <xf numFmtId="3" fontId="0" fillId="0" borderId="0" xfId="0" applyNumberFormat="1"/>
    <xf numFmtId="3" fontId="0" fillId="0" borderId="2" xfId="0" applyNumberFormat="1" applyBorder="1"/>
    <xf numFmtId="3" fontId="4" fillId="3" borderId="0" xfId="0" applyNumberFormat="1" applyFont="1" applyFill="1"/>
    <xf numFmtId="3" fontId="2" fillId="2" borderId="0" xfId="0" applyNumberFormat="1" applyFont="1" applyFill="1"/>
    <xf numFmtId="9" fontId="0" fillId="0" borderId="0" xfId="0" applyNumberFormat="1"/>
    <xf numFmtId="9" fontId="0" fillId="0" borderId="2" xfId="0" applyNumberFormat="1" applyBorder="1"/>
    <xf numFmtId="3" fontId="0" fillId="0" borderId="3" xfId="0" applyNumberFormat="1" applyBorder="1"/>
    <xf numFmtId="4" fontId="0" fillId="0" borderId="0" xfId="0" applyNumberForma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6"/>
  <sheetViews>
    <sheetView tabSelected="1" workbookViewId="0">
      <pane xSplit="2" ySplit="8" topLeftCell="M9" activePane="bottomRight" state="frozen"/>
      <selection pane="topRight" activeCell="C1" sqref="C1"/>
      <selection pane="bottomLeft" activeCell="A7" sqref="A7"/>
      <selection pane="bottomRight" activeCell="U107" sqref="U107"/>
    </sheetView>
  </sheetViews>
  <sheetFormatPr defaultRowHeight="14.5" x14ac:dyDescent="0.35"/>
  <cols>
    <col min="1" max="1" width="4.81640625" customWidth="1"/>
    <col min="2" max="2" width="18.36328125" customWidth="1"/>
    <col min="20" max="21" width="10.453125" bestFit="1" customWidth="1"/>
    <col min="22" max="23" width="9.453125" bestFit="1" customWidth="1"/>
    <col min="24" max="27" width="10.453125" bestFit="1" customWidth="1"/>
    <col min="28" max="28" width="9.7265625" bestFit="1" customWidth="1"/>
  </cols>
  <sheetData>
    <row r="1" spans="1:28" x14ac:dyDescent="0.35">
      <c r="A1" s="3"/>
    </row>
    <row r="2" spans="1:28" x14ac:dyDescent="0.35">
      <c r="B2" t="s">
        <v>16</v>
      </c>
    </row>
    <row r="3" spans="1:28" x14ac:dyDescent="0.35">
      <c r="B3" t="s">
        <v>17</v>
      </c>
      <c r="T3" s="4">
        <v>42305</v>
      </c>
      <c r="U3" s="4">
        <v>42669</v>
      </c>
      <c r="V3" s="4">
        <v>43042</v>
      </c>
      <c r="W3" s="4">
        <v>43409</v>
      </c>
      <c r="X3" s="4">
        <v>43769</v>
      </c>
      <c r="Y3" s="4">
        <v>44134</v>
      </c>
      <c r="Z3" s="4">
        <v>44498</v>
      </c>
      <c r="AA3" s="4">
        <v>44862</v>
      </c>
      <c r="AB3" s="4">
        <v>45233</v>
      </c>
    </row>
    <row r="4" spans="1:28" s="1" customFormat="1" x14ac:dyDescent="0.35">
      <c r="B4" s="1" t="s">
        <v>18</v>
      </c>
      <c r="T4" s="1">
        <v>2015</v>
      </c>
      <c r="U4" s="1">
        <v>2016</v>
      </c>
      <c r="V4" s="1">
        <v>2017</v>
      </c>
      <c r="W4" s="1">
        <v>2018</v>
      </c>
      <c r="X4" s="1">
        <v>2019</v>
      </c>
      <c r="Y4" s="1">
        <v>2020</v>
      </c>
      <c r="Z4" s="1">
        <v>2021</v>
      </c>
      <c r="AA4" s="1">
        <v>2022</v>
      </c>
      <c r="AB4" s="1">
        <v>2023</v>
      </c>
    </row>
    <row r="5" spans="1:28" s="2" customFormat="1" x14ac:dyDescent="0.35"/>
    <row r="11" spans="1:28" s="2" customFormat="1" x14ac:dyDescent="0.35">
      <c r="B11" s="2" t="s">
        <v>19</v>
      </c>
    </row>
    <row r="12" spans="1:28" s="5" customFormat="1" x14ac:dyDescent="0.35">
      <c r="B12" s="5" t="s">
        <v>20</v>
      </c>
      <c r="U12" s="5">
        <v>86613</v>
      </c>
      <c r="V12" s="5">
        <v>96600</v>
      </c>
      <c r="W12" s="5">
        <v>112093</v>
      </c>
      <c r="X12" s="5">
        <v>116914</v>
      </c>
      <c r="Y12" s="5">
        <v>124556</v>
      </c>
      <c r="Z12" s="5">
        <v>153306</v>
      </c>
      <c r="AA12" s="5">
        <v>169658</v>
      </c>
      <c r="AB12" s="5">
        <v>162560</v>
      </c>
    </row>
    <row r="13" spans="1:28" s="5" customFormat="1" x14ac:dyDescent="0.35">
      <c r="B13" s="5" t="s">
        <v>21</v>
      </c>
      <c r="U13" s="5">
        <v>49952</v>
      </c>
      <c r="V13" s="5">
        <v>54938</v>
      </c>
      <c r="W13" s="5">
        <v>62420</v>
      </c>
      <c r="X13" s="5">
        <v>60288</v>
      </c>
      <c r="Y13" s="5">
        <v>68640</v>
      </c>
      <c r="Z13" s="5">
        <v>89307</v>
      </c>
      <c r="AA13" s="5">
        <v>95118</v>
      </c>
      <c r="AB13" s="5">
        <v>94294</v>
      </c>
    </row>
    <row r="14" spans="1:28" s="5" customFormat="1" x14ac:dyDescent="0.35">
      <c r="B14" s="5" t="s">
        <v>22</v>
      </c>
      <c r="U14" s="5">
        <v>48492</v>
      </c>
      <c r="V14" s="5">
        <v>44764</v>
      </c>
      <c r="W14" s="5">
        <v>51942</v>
      </c>
      <c r="X14" s="5">
        <v>43678</v>
      </c>
      <c r="Y14" s="5">
        <v>40308</v>
      </c>
      <c r="Z14" s="5">
        <v>68366</v>
      </c>
      <c r="AA14" s="5">
        <v>74200</v>
      </c>
      <c r="AB14" s="5">
        <v>72559</v>
      </c>
    </row>
    <row r="15" spans="1:28" s="5" customFormat="1" x14ac:dyDescent="0.35">
      <c r="B15" s="5" t="s">
        <v>23</v>
      </c>
      <c r="U15" s="5">
        <v>16928</v>
      </c>
      <c r="V15" s="5">
        <v>17733</v>
      </c>
      <c r="W15" s="5">
        <v>21733</v>
      </c>
      <c r="X15" s="5">
        <v>21506</v>
      </c>
      <c r="Y15" s="5">
        <v>21418</v>
      </c>
      <c r="Z15" s="5">
        <v>28482</v>
      </c>
      <c r="AA15" s="5">
        <v>25977</v>
      </c>
      <c r="AB15" s="5">
        <v>24257</v>
      </c>
    </row>
    <row r="16" spans="1:28" s="6" customFormat="1" x14ac:dyDescent="0.35">
      <c r="B16" s="6" t="s">
        <v>24</v>
      </c>
      <c r="U16" s="6">
        <v>13654</v>
      </c>
      <c r="V16" s="6">
        <v>15199</v>
      </c>
      <c r="W16" s="6">
        <v>17407</v>
      </c>
      <c r="X16" s="6">
        <v>17788</v>
      </c>
      <c r="Y16" s="6">
        <v>19593</v>
      </c>
      <c r="Z16" s="6">
        <v>26356</v>
      </c>
      <c r="AA16" s="6">
        <v>29375</v>
      </c>
      <c r="AB16" s="6">
        <v>29615</v>
      </c>
    </row>
    <row r="17" spans="2:35" s="13" customFormat="1" x14ac:dyDescent="0.35">
      <c r="B17" s="13" t="s">
        <v>25</v>
      </c>
      <c r="Q17" s="13">
        <f>SUM(Q12:Q16)</f>
        <v>0</v>
      </c>
      <c r="R17" s="13">
        <f t="shared" ref="R17:AI17" si="0">SUM(R12:R16)</f>
        <v>0</v>
      </c>
      <c r="S17" s="13">
        <f t="shared" si="0"/>
        <v>0</v>
      </c>
      <c r="T17" s="13">
        <f t="shared" si="0"/>
        <v>0</v>
      </c>
      <c r="U17" s="13">
        <f t="shared" si="0"/>
        <v>215639</v>
      </c>
      <c r="V17" s="13">
        <f t="shared" si="0"/>
        <v>229234</v>
      </c>
      <c r="W17" s="13">
        <f t="shared" si="0"/>
        <v>265595</v>
      </c>
      <c r="X17" s="13">
        <f t="shared" si="0"/>
        <v>260174</v>
      </c>
      <c r="Y17" s="13">
        <f t="shared" si="0"/>
        <v>274515</v>
      </c>
      <c r="Z17" s="13">
        <f t="shared" si="0"/>
        <v>365817</v>
      </c>
      <c r="AA17" s="13">
        <f t="shared" si="0"/>
        <v>394328</v>
      </c>
      <c r="AB17" s="13">
        <f t="shared" si="0"/>
        <v>383285</v>
      </c>
      <c r="AC17" s="13">
        <f t="shared" si="0"/>
        <v>0</v>
      </c>
      <c r="AD17" s="13">
        <f t="shared" si="0"/>
        <v>0</v>
      </c>
      <c r="AE17" s="13">
        <f t="shared" si="0"/>
        <v>0</v>
      </c>
      <c r="AF17" s="13">
        <f t="shared" si="0"/>
        <v>0</v>
      </c>
      <c r="AG17" s="13">
        <f t="shared" si="0"/>
        <v>0</v>
      </c>
      <c r="AH17" s="13">
        <f t="shared" si="0"/>
        <v>0</v>
      </c>
      <c r="AI17" s="13">
        <f t="shared" si="0"/>
        <v>0</v>
      </c>
    </row>
    <row r="18" spans="2:35" s="9" customFormat="1" x14ac:dyDescent="0.35">
      <c r="B18" s="9" t="s">
        <v>20</v>
      </c>
      <c r="Q18" s="9" t="e">
        <f>Q12/Q$17</f>
        <v>#DIV/0!</v>
      </c>
      <c r="R18" s="9" t="e">
        <f t="shared" ref="R18:AI18" si="1">R12/R$17</f>
        <v>#DIV/0!</v>
      </c>
      <c r="S18" s="9" t="e">
        <f t="shared" si="1"/>
        <v>#DIV/0!</v>
      </c>
      <c r="T18" s="9" t="e">
        <f t="shared" si="1"/>
        <v>#DIV/0!</v>
      </c>
      <c r="U18" s="9">
        <f t="shared" si="1"/>
        <v>0.4016573996355019</v>
      </c>
      <c r="V18" s="9">
        <f t="shared" si="1"/>
        <v>0.4214034567298045</v>
      </c>
      <c r="W18" s="9">
        <f t="shared" si="1"/>
        <v>0.42204484271164744</v>
      </c>
      <c r="X18" s="9">
        <f t="shared" si="1"/>
        <v>0.44936849954261376</v>
      </c>
      <c r="Y18" s="9">
        <f t="shared" si="1"/>
        <v>0.45373112580369013</v>
      </c>
      <c r="Z18" s="9">
        <f t="shared" si="1"/>
        <v>0.41907839165484384</v>
      </c>
      <c r="AA18" s="9">
        <f t="shared" si="1"/>
        <v>0.43024588667302349</v>
      </c>
      <c r="AB18" s="9">
        <f t="shared" si="1"/>
        <v>0.42412304160089748</v>
      </c>
      <c r="AC18" s="9" t="e">
        <f t="shared" si="1"/>
        <v>#DIV/0!</v>
      </c>
      <c r="AD18" s="9" t="e">
        <f t="shared" si="1"/>
        <v>#DIV/0!</v>
      </c>
      <c r="AE18" s="9" t="e">
        <f t="shared" si="1"/>
        <v>#DIV/0!</v>
      </c>
      <c r="AF18" s="9" t="e">
        <f t="shared" si="1"/>
        <v>#DIV/0!</v>
      </c>
      <c r="AG18" s="9" t="e">
        <f t="shared" si="1"/>
        <v>#DIV/0!</v>
      </c>
      <c r="AH18" s="9" t="e">
        <f t="shared" si="1"/>
        <v>#DIV/0!</v>
      </c>
      <c r="AI18" s="9" t="e">
        <f t="shared" si="1"/>
        <v>#DIV/0!</v>
      </c>
    </row>
    <row r="19" spans="2:35" s="9" customFormat="1" x14ac:dyDescent="0.35">
      <c r="B19" s="9" t="s">
        <v>21</v>
      </c>
      <c r="Q19" s="9" t="e">
        <f>Q13/Q$17</f>
        <v>#DIV/0!</v>
      </c>
      <c r="R19" s="9" t="e">
        <f t="shared" ref="R19:AI19" si="2">R13/R$17</f>
        <v>#DIV/0!</v>
      </c>
      <c r="S19" s="9" t="e">
        <f t="shared" si="2"/>
        <v>#DIV/0!</v>
      </c>
      <c r="T19" s="9" t="e">
        <f t="shared" si="2"/>
        <v>#DIV/0!</v>
      </c>
      <c r="U19" s="9">
        <f t="shared" si="2"/>
        <v>0.23164640904474609</v>
      </c>
      <c r="V19" s="9">
        <f t="shared" si="2"/>
        <v>0.23965903836254657</v>
      </c>
      <c r="W19" s="9">
        <f t="shared" si="2"/>
        <v>0.23501948455354957</v>
      </c>
      <c r="X19" s="9">
        <f t="shared" si="2"/>
        <v>0.23172184768654824</v>
      </c>
      <c r="Y19" s="9">
        <f t="shared" si="2"/>
        <v>0.25004098136713843</v>
      </c>
      <c r="Z19" s="9">
        <f t="shared" si="2"/>
        <v>0.2441302618522376</v>
      </c>
      <c r="AA19" s="9">
        <f t="shared" si="2"/>
        <v>0.24121543486640562</v>
      </c>
      <c r="AB19" s="9">
        <f t="shared" si="2"/>
        <v>0.24601536715498912</v>
      </c>
      <c r="AC19" s="9" t="e">
        <f t="shared" si="2"/>
        <v>#DIV/0!</v>
      </c>
      <c r="AD19" s="9" t="e">
        <f t="shared" si="2"/>
        <v>#DIV/0!</v>
      </c>
      <c r="AE19" s="9" t="e">
        <f t="shared" si="2"/>
        <v>#DIV/0!</v>
      </c>
      <c r="AF19" s="9" t="e">
        <f t="shared" si="2"/>
        <v>#DIV/0!</v>
      </c>
      <c r="AG19" s="9" t="e">
        <f t="shared" si="2"/>
        <v>#DIV/0!</v>
      </c>
      <c r="AH19" s="9" t="e">
        <f t="shared" si="2"/>
        <v>#DIV/0!</v>
      </c>
      <c r="AI19" s="9" t="e">
        <f t="shared" si="2"/>
        <v>#DIV/0!</v>
      </c>
    </row>
    <row r="20" spans="2:35" s="9" customFormat="1" x14ac:dyDescent="0.35">
      <c r="B20" s="9" t="s">
        <v>22</v>
      </c>
      <c r="Q20" s="9" t="e">
        <f>Q14/Q$17</f>
        <v>#DIV/0!</v>
      </c>
      <c r="R20" s="9" t="e">
        <f t="shared" ref="R20:AI20" si="3">R14/R$17</f>
        <v>#DIV/0!</v>
      </c>
      <c r="S20" s="9" t="e">
        <f t="shared" si="3"/>
        <v>#DIV/0!</v>
      </c>
      <c r="T20" s="9" t="e">
        <f t="shared" si="3"/>
        <v>#DIV/0!</v>
      </c>
      <c r="U20" s="9">
        <f t="shared" si="3"/>
        <v>0.22487583414873932</v>
      </c>
      <c r="V20" s="9">
        <f t="shared" si="3"/>
        <v>0.19527644241255659</v>
      </c>
      <c r="W20" s="9">
        <f t="shared" si="3"/>
        <v>0.19556844067094636</v>
      </c>
      <c r="X20" s="9">
        <f t="shared" si="3"/>
        <v>0.16787995725937258</v>
      </c>
      <c r="Y20" s="9">
        <f t="shared" si="3"/>
        <v>0.14683350636577236</v>
      </c>
      <c r="Z20" s="9">
        <f t="shared" si="3"/>
        <v>0.18688579262308749</v>
      </c>
      <c r="AA20" s="9">
        <f t="shared" si="3"/>
        <v>0.18816822543669229</v>
      </c>
      <c r="AB20" s="9">
        <f t="shared" si="3"/>
        <v>0.18930821712302856</v>
      </c>
      <c r="AC20" s="9" t="e">
        <f t="shared" si="3"/>
        <v>#DIV/0!</v>
      </c>
      <c r="AD20" s="9" t="e">
        <f t="shared" si="3"/>
        <v>#DIV/0!</v>
      </c>
      <c r="AE20" s="9" t="e">
        <f t="shared" si="3"/>
        <v>#DIV/0!</v>
      </c>
      <c r="AF20" s="9" t="e">
        <f t="shared" si="3"/>
        <v>#DIV/0!</v>
      </c>
      <c r="AG20" s="9" t="e">
        <f t="shared" si="3"/>
        <v>#DIV/0!</v>
      </c>
      <c r="AH20" s="9" t="e">
        <f t="shared" si="3"/>
        <v>#DIV/0!</v>
      </c>
      <c r="AI20" s="9" t="e">
        <f t="shared" si="3"/>
        <v>#DIV/0!</v>
      </c>
    </row>
    <row r="21" spans="2:35" s="9" customFormat="1" x14ac:dyDescent="0.35">
      <c r="B21" s="9" t="s">
        <v>23</v>
      </c>
      <c r="Q21" s="9" t="e">
        <f>Q15/Q$17</f>
        <v>#DIV/0!</v>
      </c>
      <c r="R21" s="9" t="e">
        <f t="shared" ref="R21:AI21" si="4">R15/R$17</f>
        <v>#DIV/0!</v>
      </c>
      <c r="S21" s="9" t="e">
        <f t="shared" si="4"/>
        <v>#DIV/0!</v>
      </c>
      <c r="T21" s="9" t="e">
        <f t="shared" si="4"/>
        <v>#DIV/0!</v>
      </c>
      <c r="U21" s="9">
        <f t="shared" si="4"/>
        <v>7.8501569753152256E-2</v>
      </c>
      <c r="V21" s="9">
        <f t="shared" si="4"/>
        <v>7.7357634556828397E-2</v>
      </c>
      <c r="W21" s="9">
        <f t="shared" si="4"/>
        <v>8.1827594645983548E-2</v>
      </c>
      <c r="X21" s="9">
        <f t="shared" si="4"/>
        <v>8.2660065955860312E-2</v>
      </c>
      <c r="Y21" s="9">
        <f t="shared" si="4"/>
        <v>7.8021237455148176E-2</v>
      </c>
      <c r="Z21" s="9">
        <f t="shared" si="4"/>
        <v>7.7858601431863475E-2</v>
      </c>
      <c r="AA21" s="9">
        <f t="shared" si="4"/>
        <v>6.5876630622223126E-2</v>
      </c>
      <c r="AB21" s="9">
        <f t="shared" si="4"/>
        <v>6.3287110113883924E-2</v>
      </c>
      <c r="AC21" s="9" t="e">
        <f t="shared" si="4"/>
        <v>#DIV/0!</v>
      </c>
      <c r="AD21" s="9" t="e">
        <f t="shared" si="4"/>
        <v>#DIV/0!</v>
      </c>
      <c r="AE21" s="9" t="e">
        <f t="shared" si="4"/>
        <v>#DIV/0!</v>
      </c>
      <c r="AF21" s="9" t="e">
        <f t="shared" si="4"/>
        <v>#DIV/0!</v>
      </c>
      <c r="AG21" s="9" t="e">
        <f t="shared" si="4"/>
        <v>#DIV/0!</v>
      </c>
      <c r="AH21" s="9" t="e">
        <f t="shared" si="4"/>
        <v>#DIV/0!</v>
      </c>
      <c r="AI21" s="9" t="e">
        <f t="shared" si="4"/>
        <v>#DIV/0!</v>
      </c>
    </row>
    <row r="22" spans="2:35" s="9" customFormat="1" x14ac:dyDescent="0.35">
      <c r="B22" s="10" t="s">
        <v>24</v>
      </c>
      <c r="Q22" s="9" t="e">
        <f>Q16/Q$17</f>
        <v>#DIV/0!</v>
      </c>
      <c r="R22" s="9" t="e">
        <f t="shared" ref="R22:AI22" si="5">R16/R$17</f>
        <v>#DIV/0!</v>
      </c>
      <c r="S22" s="9" t="e">
        <f t="shared" si="5"/>
        <v>#DIV/0!</v>
      </c>
      <c r="T22" s="9" t="e">
        <f t="shared" si="5"/>
        <v>#DIV/0!</v>
      </c>
      <c r="U22" s="9">
        <f t="shared" si="5"/>
        <v>6.33187874178604E-2</v>
      </c>
      <c r="V22" s="9">
        <f t="shared" si="5"/>
        <v>6.6303427938263951E-2</v>
      </c>
      <c r="W22" s="9">
        <f t="shared" si="5"/>
        <v>6.5539637417873081E-2</v>
      </c>
      <c r="X22" s="9">
        <f t="shared" si="5"/>
        <v>6.8369629555605091E-2</v>
      </c>
      <c r="Y22" s="9">
        <f t="shared" si="5"/>
        <v>7.1373149008250911E-2</v>
      </c>
      <c r="Z22" s="9">
        <f t="shared" si="5"/>
        <v>7.2046952437967618E-2</v>
      </c>
      <c r="AA22" s="9">
        <f t="shared" si="5"/>
        <v>7.4493822401655474E-2</v>
      </c>
      <c r="AB22" s="9">
        <f t="shared" si="5"/>
        <v>7.7266264007200908E-2</v>
      </c>
      <c r="AC22" s="9" t="e">
        <f t="shared" si="5"/>
        <v>#DIV/0!</v>
      </c>
      <c r="AD22" s="9" t="e">
        <f t="shared" si="5"/>
        <v>#DIV/0!</v>
      </c>
      <c r="AE22" s="9" t="e">
        <f t="shared" si="5"/>
        <v>#DIV/0!</v>
      </c>
      <c r="AF22" s="9" t="e">
        <f t="shared" si="5"/>
        <v>#DIV/0!</v>
      </c>
      <c r="AG22" s="9" t="e">
        <f t="shared" si="5"/>
        <v>#DIV/0!</v>
      </c>
      <c r="AH22" s="9" t="e">
        <f t="shared" si="5"/>
        <v>#DIV/0!</v>
      </c>
      <c r="AI22" s="9" t="e">
        <f t="shared" si="5"/>
        <v>#DIV/0!</v>
      </c>
    </row>
    <row r="23" spans="2:35" s="7" customFormat="1" x14ac:dyDescent="0.35">
      <c r="B23" s="7" t="s">
        <v>26</v>
      </c>
    </row>
    <row r="24" spans="2:35" s="5" customFormat="1" x14ac:dyDescent="0.35">
      <c r="B24" s="5" t="s">
        <v>27</v>
      </c>
      <c r="U24" s="5">
        <v>136700</v>
      </c>
      <c r="V24" s="5">
        <v>141319</v>
      </c>
      <c r="W24" s="5">
        <v>164888</v>
      </c>
      <c r="X24" s="5">
        <v>142381</v>
      </c>
      <c r="Y24" s="5">
        <v>137781</v>
      </c>
      <c r="Z24" s="5">
        <v>191973</v>
      </c>
      <c r="AA24" s="5">
        <v>205489</v>
      </c>
      <c r="AB24" s="5">
        <v>200583</v>
      </c>
    </row>
    <row r="25" spans="2:35" s="5" customFormat="1" x14ac:dyDescent="0.35">
      <c r="B25" s="5" t="s">
        <v>28</v>
      </c>
      <c r="U25" s="5">
        <v>20628</v>
      </c>
      <c r="V25" s="5">
        <v>19222</v>
      </c>
      <c r="W25" s="5">
        <v>25198</v>
      </c>
      <c r="X25" s="5">
        <v>25740</v>
      </c>
      <c r="Y25" s="5">
        <v>28622</v>
      </c>
      <c r="Z25" s="5">
        <v>35190</v>
      </c>
      <c r="AA25" s="5">
        <v>40177</v>
      </c>
      <c r="AB25" s="5">
        <v>29357</v>
      </c>
    </row>
    <row r="26" spans="2:35" s="5" customFormat="1" x14ac:dyDescent="0.35">
      <c r="B26" s="5" t="s">
        <v>29</v>
      </c>
      <c r="U26" s="5">
        <v>22831</v>
      </c>
      <c r="V26" s="5">
        <v>25850</v>
      </c>
      <c r="W26" s="5">
        <v>18380</v>
      </c>
      <c r="X26" s="5">
        <v>21280</v>
      </c>
      <c r="Y26" s="5">
        <v>23724</v>
      </c>
      <c r="Z26" s="5">
        <v>31862</v>
      </c>
      <c r="AA26" s="5">
        <v>29292</v>
      </c>
      <c r="AB26" s="5">
        <v>28300</v>
      </c>
    </row>
    <row r="27" spans="2:35" s="5" customFormat="1" x14ac:dyDescent="0.35">
      <c r="B27" s="5" t="s">
        <v>30</v>
      </c>
      <c r="U27" s="5">
        <v>24348</v>
      </c>
      <c r="V27" s="5">
        <v>29980</v>
      </c>
      <c r="W27" s="5">
        <v>17381</v>
      </c>
      <c r="X27" s="5">
        <v>24482</v>
      </c>
      <c r="Y27" s="5">
        <v>30620</v>
      </c>
      <c r="Z27" s="5">
        <v>38367</v>
      </c>
      <c r="AA27" s="5">
        <v>41241</v>
      </c>
      <c r="AB27" s="5">
        <v>39845</v>
      </c>
    </row>
    <row r="28" spans="2:35" s="6" customFormat="1" x14ac:dyDescent="0.35">
      <c r="B28" s="6" t="s">
        <v>31</v>
      </c>
      <c r="U28" s="6">
        <v>11132</v>
      </c>
      <c r="V28" s="6">
        <v>12863</v>
      </c>
      <c r="W28" s="6">
        <v>39748</v>
      </c>
      <c r="X28" s="6">
        <v>46291</v>
      </c>
      <c r="Y28" s="6">
        <v>53768</v>
      </c>
      <c r="Z28" s="6">
        <v>68425</v>
      </c>
      <c r="AA28" s="6">
        <v>78129</v>
      </c>
      <c r="AB28" s="6">
        <v>85200</v>
      </c>
    </row>
    <row r="29" spans="2:35" s="13" customFormat="1" x14ac:dyDescent="0.35">
      <c r="B29" s="13" t="s">
        <v>25</v>
      </c>
      <c r="Q29" s="13">
        <f>SUM(Q24:Q28)</f>
        <v>0</v>
      </c>
      <c r="R29" s="13">
        <f t="shared" ref="R29:AG29" si="6">SUM(R24:R28)</f>
        <v>0</v>
      </c>
      <c r="S29" s="13">
        <f t="shared" si="6"/>
        <v>0</v>
      </c>
      <c r="T29" s="13">
        <f t="shared" si="6"/>
        <v>0</v>
      </c>
      <c r="U29" s="13">
        <f t="shared" si="6"/>
        <v>215639</v>
      </c>
      <c r="V29" s="13">
        <f t="shared" si="6"/>
        <v>229234</v>
      </c>
      <c r="W29" s="13">
        <f t="shared" si="6"/>
        <v>265595</v>
      </c>
      <c r="X29" s="13">
        <f t="shared" si="6"/>
        <v>260174</v>
      </c>
      <c r="Y29" s="13">
        <f t="shared" si="6"/>
        <v>274515</v>
      </c>
      <c r="Z29" s="13">
        <f t="shared" si="6"/>
        <v>365817</v>
      </c>
      <c r="AA29" s="13">
        <f t="shared" si="6"/>
        <v>394328</v>
      </c>
      <c r="AB29" s="13">
        <f t="shared" si="6"/>
        <v>383285</v>
      </c>
      <c r="AC29" s="13">
        <f t="shared" si="6"/>
        <v>0</v>
      </c>
      <c r="AD29" s="13">
        <f t="shared" si="6"/>
        <v>0</v>
      </c>
      <c r="AE29" s="13">
        <f t="shared" si="6"/>
        <v>0</v>
      </c>
      <c r="AF29" s="13">
        <f t="shared" si="6"/>
        <v>0</v>
      </c>
      <c r="AG29" s="13">
        <f t="shared" si="6"/>
        <v>0</v>
      </c>
      <c r="AH29" s="13">
        <f t="shared" ref="AA29:AI29" si="7">SUM(AH24:AH28)</f>
        <v>0</v>
      </c>
      <c r="AI29" s="13">
        <f t="shared" si="7"/>
        <v>0</v>
      </c>
    </row>
    <row r="30" spans="2:35" s="9" customFormat="1" x14ac:dyDescent="0.35">
      <c r="B30" s="9" t="s">
        <v>27</v>
      </c>
      <c r="Q30" s="9" t="e">
        <f>Q24/Q$29</f>
        <v>#DIV/0!</v>
      </c>
      <c r="R30" s="9" t="e">
        <f t="shared" ref="R30:Y30" si="8">R24/R$29</f>
        <v>#DIV/0!</v>
      </c>
      <c r="S30" s="9" t="e">
        <f t="shared" si="8"/>
        <v>#DIV/0!</v>
      </c>
      <c r="T30" s="9" t="e">
        <f t="shared" si="8"/>
        <v>#DIV/0!</v>
      </c>
      <c r="U30" s="9">
        <f t="shared" si="8"/>
        <v>0.63392985498912535</v>
      </c>
      <c r="V30" s="9">
        <f t="shared" si="8"/>
        <v>0.61648359318425716</v>
      </c>
      <c r="W30" s="9">
        <f t="shared" si="8"/>
        <v>0.62082494022854351</v>
      </c>
      <c r="X30" s="9">
        <f t="shared" si="8"/>
        <v>0.54725299222827795</v>
      </c>
      <c r="Y30" s="9">
        <f t="shared" si="8"/>
        <v>0.50190699961750729</v>
      </c>
      <c r="Z30" s="9">
        <f>Z24/Z$29</f>
        <v>0.52477878283404</v>
      </c>
      <c r="AA30" s="9">
        <f t="shared" ref="AA30:AI30" si="9">AA24/AA$29</f>
        <v>0.52111186626361805</v>
      </c>
      <c r="AB30" s="9">
        <f t="shared" si="9"/>
        <v>0.52332598458066448</v>
      </c>
      <c r="AC30" s="9" t="e">
        <f t="shared" si="9"/>
        <v>#DIV/0!</v>
      </c>
      <c r="AD30" s="9" t="e">
        <f t="shared" si="9"/>
        <v>#DIV/0!</v>
      </c>
      <c r="AE30" s="9" t="e">
        <f t="shared" si="9"/>
        <v>#DIV/0!</v>
      </c>
      <c r="AF30" s="9" t="e">
        <f t="shared" si="9"/>
        <v>#DIV/0!</v>
      </c>
      <c r="AG30" s="9" t="e">
        <f t="shared" si="9"/>
        <v>#DIV/0!</v>
      </c>
      <c r="AH30" s="9" t="e">
        <f t="shared" si="9"/>
        <v>#DIV/0!</v>
      </c>
      <c r="AI30" s="9" t="e">
        <f t="shared" si="9"/>
        <v>#DIV/0!</v>
      </c>
    </row>
    <row r="31" spans="2:35" s="9" customFormat="1" x14ac:dyDescent="0.35">
      <c r="B31" s="9" t="s">
        <v>28</v>
      </c>
      <c r="Q31" s="9" t="e">
        <f>Q25/Q$29</f>
        <v>#DIV/0!</v>
      </c>
      <c r="R31" s="9" t="e">
        <f t="shared" ref="R31:Y31" si="10">R25/R$29</f>
        <v>#DIV/0!</v>
      </c>
      <c r="S31" s="9" t="e">
        <f t="shared" si="10"/>
        <v>#DIV/0!</v>
      </c>
      <c r="T31" s="9" t="e">
        <f t="shared" si="10"/>
        <v>#DIV/0!</v>
      </c>
      <c r="U31" s="9">
        <f t="shared" si="10"/>
        <v>9.5659875996457047E-2</v>
      </c>
      <c r="V31" s="9">
        <f t="shared" si="10"/>
        <v>8.3853180592756746E-2</v>
      </c>
      <c r="W31" s="9">
        <f t="shared" si="10"/>
        <v>9.487377397917883E-2</v>
      </c>
      <c r="X31" s="9">
        <f t="shared" si="10"/>
        <v>9.8933790463305332E-2</v>
      </c>
      <c r="Y31" s="9">
        <f t="shared" si="10"/>
        <v>0.10426388357648944</v>
      </c>
      <c r="Z31" s="9">
        <f>Z25/Z$29</f>
        <v>9.6195638803008063E-2</v>
      </c>
      <c r="AA31" s="9">
        <f t="shared" ref="AA31:AI31" si="11">AA25/AA$29</f>
        <v>0.10188726136617232</v>
      </c>
      <c r="AB31" s="9">
        <f t="shared" si="11"/>
        <v>7.659313565623492E-2</v>
      </c>
      <c r="AC31" s="9" t="e">
        <f t="shared" si="11"/>
        <v>#DIV/0!</v>
      </c>
      <c r="AD31" s="9" t="e">
        <f t="shared" si="11"/>
        <v>#DIV/0!</v>
      </c>
      <c r="AE31" s="9" t="e">
        <f t="shared" si="11"/>
        <v>#DIV/0!</v>
      </c>
      <c r="AF31" s="9" t="e">
        <f t="shared" si="11"/>
        <v>#DIV/0!</v>
      </c>
      <c r="AG31" s="9" t="e">
        <f t="shared" si="11"/>
        <v>#DIV/0!</v>
      </c>
      <c r="AH31" s="9" t="e">
        <f t="shared" si="11"/>
        <v>#DIV/0!</v>
      </c>
      <c r="AI31" s="9" t="e">
        <f t="shared" si="11"/>
        <v>#DIV/0!</v>
      </c>
    </row>
    <row r="32" spans="2:35" s="9" customFormat="1" x14ac:dyDescent="0.35">
      <c r="B32" s="9" t="s">
        <v>29</v>
      </c>
      <c r="Q32" s="9" t="e">
        <f>Q26/Q$29</f>
        <v>#DIV/0!</v>
      </c>
      <c r="R32" s="9" t="e">
        <f t="shared" ref="R32:Y32" si="12">R26/R$29</f>
        <v>#DIV/0!</v>
      </c>
      <c r="S32" s="9" t="e">
        <f t="shared" si="12"/>
        <v>#DIV/0!</v>
      </c>
      <c r="T32" s="9" t="e">
        <f t="shared" si="12"/>
        <v>#DIV/0!</v>
      </c>
      <c r="U32" s="9">
        <f t="shared" si="12"/>
        <v>0.10587602428132202</v>
      </c>
      <c r="V32" s="9">
        <f t="shared" si="12"/>
        <v>0.11276686704415576</v>
      </c>
      <c r="W32" s="9">
        <f t="shared" si="12"/>
        <v>6.9203109998305687E-2</v>
      </c>
      <c r="X32" s="9">
        <f t="shared" si="12"/>
        <v>8.1791416513564003E-2</v>
      </c>
      <c r="Y32" s="9">
        <f t="shared" si="12"/>
        <v>8.6421507021474234E-2</v>
      </c>
      <c r="Z32" s="9">
        <f>Z26/Z$29</f>
        <v>8.7098193905696022E-2</v>
      </c>
      <c r="AA32" s="9">
        <f t="shared" ref="AA32:AI32" si="13">AA26/AA$29</f>
        <v>7.4283337728997187E-2</v>
      </c>
      <c r="AB32" s="9">
        <f t="shared" si="13"/>
        <v>7.3835396636967268E-2</v>
      </c>
      <c r="AC32" s="9" t="e">
        <f t="shared" si="13"/>
        <v>#DIV/0!</v>
      </c>
      <c r="AD32" s="9" t="e">
        <f t="shared" si="13"/>
        <v>#DIV/0!</v>
      </c>
      <c r="AE32" s="9" t="e">
        <f t="shared" si="13"/>
        <v>#DIV/0!</v>
      </c>
      <c r="AF32" s="9" t="e">
        <f t="shared" si="13"/>
        <v>#DIV/0!</v>
      </c>
      <c r="AG32" s="9" t="e">
        <f t="shared" si="13"/>
        <v>#DIV/0!</v>
      </c>
      <c r="AH32" s="9" t="e">
        <f t="shared" si="13"/>
        <v>#DIV/0!</v>
      </c>
      <c r="AI32" s="9" t="e">
        <f t="shared" si="13"/>
        <v>#DIV/0!</v>
      </c>
    </row>
    <row r="33" spans="2:35" s="9" customFormat="1" x14ac:dyDescent="0.35">
      <c r="B33" s="9" t="s">
        <v>30</v>
      </c>
      <c r="Q33" s="9" t="e">
        <f>Q27/Q$29</f>
        <v>#DIV/0!</v>
      </c>
      <c r="R33" s="9" t="e">
        <f t="shared" ref="R33:Y33" si="14">R27/R$29</f>
        <v>#DIV/0!</v>
      </c>
      <c r="S33" s="9" t="e">
        <f t="shared" si="14"/>
        <v>#DIV/0!</v>
      </c>
      <c r="T33" s="9" t="e">
        <f t="shared" si="14"/>
        <v>#DIV/0!</v>
      </c>
      <c r="U33" s="9">
        <f t="shared" si="14"/>
        <v>0.11291092984107698</v>
      </c>
      <c r="V33" s="9">
        <f t="shared" si="14"/>
        <v>0.13078339164347347</v>
      </c>
      <c r="W33" s="9">
        <f t="shared" si="14"/>
        <v>6.5441744008735106E-2</v>
      </c>
      <c r="X33" s="9">
        <f t="shared" si="14"/>
        <v>9.4098564806629412E-2</v>
      </c>
      <c r="Y33" s="9">
        <f t="shared" si="14"/>
        <v>0.11154217438027066</v>
      </c>
      <c r="Z33" s="9">
        <f>Z27/Z$29</f>
        <v>0.10488030900696249</v>
      </c>
      <c r="AA33" s="9">
        <f t="shared" ref="AA33:AI33" si="15">AA27/AA$29</f>
        <v>0.10458552271205697</v>
      </c>
      <c r="AB33" s="9">
        <f t="shared" si="15"/>
        <v>0.1039565858303873</v>
      </c>
      <c r="AC33" s="9" t="e">
        <f t="shared" si="15"/>
        <v>#DIV/0!</v>
      </c>
      <c r="AD33" s="9" t="e">
        <f t="shared" si="15"/>
        <v>#DIV/0!</v>
      </c>
      <c r="AE33" s="9" t="e">
        <f t="shared" si="15"/>
        <v>#DIV/0!</v>
      </c>
      <c r="AF33" s="9" t="e">
        <f t="shared" si="15"/>
        <v>#DIV/0!</v>
      </c>
      <c r="AG33" s="9" t="e">
        <f t="shared" si="15"/>
        <v>#DIV/0!</v>
      </c>
      <c r="AH33" s="9" t="e">
        <f t="shared" si="15"/>
        <v>#DIV/0!</v>
      </c>
      <c r="AI33" s="9" t="e">
        <f t="shared" si="15"/>
        <v>#DIV/0!</v>
      </c>
    </row>
    <row r="34" spans="2:35" s="9" customFormat="1" x14ac:dyDescent="0.35">
      <c r="B34" s="10" t="s">
        <v>31</v>
      </c>
      <c r="Q34" s="9" t="e">
        <f>Q28/Q$29</f>
        <v>#DIV/0!</v>
      </c>
      <c r="R34" s="9" t="e">
        <f t="shared" ref="R34:Y34" si="16">R28/R$29</f>
        <v>#DIV/0!</v>
      </c>
      <c r="S34" s="9" t="e">
        <f t="shared" si="16"/>
        <v>#DIV/0!</v>
      </c>
      <c r="T34" s="9" t="e">
        <f t="shared" si="16"/>
        <v>#DIV/0!</v>
      </c>
      <c r="U34" s="9">
        <f t="shared" si="16"/>
        <v>5.1623314892018608E-2</v>
      </c>
      <c r="V34" s="9">
        <f t="shared" si="16"/>
        <v>5.6112967535356884E-2</v>
      </c>
      <c r="W34" s="9">
        <f t="shared" si="16"/>
        <v>0.14965643178523691</v>
      </c>
      <c r="X34" s="9">
        <f t="shared" si="16"/>
        <v>0.17792323598822327</v>
      </c>
      <c r="Y34" s="9">
        <f t="shared" si="16"/>
        <v>0.19586543540425841</v>
      </c>
      <c r="Z34" s="9">
        <f>Z28/Z$29</f>
        <v>0.18704707545029345</v>
      </c>
      <c r="AA34" s="9">
        <f t="shared" ref="AA34:AI34" si="17">AA28/AA$29</f>
        <v>0.19813201192915542</v>
      </c>
      <c r="AB34" s="9">
        <f t="shared" si="17"/>
        <v>0.222288897295746</v>
      </c>
      <c r="AC34" s="9" t="e">
        <f t="shared" si="17"/>
        <v>#DIV/0!</v>
      </c>
      <c r="AD34" s="9" t="e">
        <f t="shared" si="17"/>
        <v>#DIV/0!</v>
      </c>
      <c r="AE34" s="9" t="e">
        <f t="shared" si="17"/>
        <v>#DIV/0!</v>
      </c>
      <c r="AF34" s="9" t="e">
        <f t="shared" si="17"/>
        <v>#DIV/0!</v>
      </c>
      <c r="AG34" s="9" t="e">
        <f t="shared" si="17"/>
        <v>#DIV/0!</v>
      </c>
      <c r="AH34" s="9" t="e">
        <f t="shared" si="17"/>
        <v>#DIV/0!</v>
      </c>
      <c r="AI34" s="9" t="e">
        <f t="shared" si="17"/>
        <v>#DIV/0!</v>
      </c>
    </row>
    <row r="35" spans="2:35" s="8" customFormat="1" x14ac:dyDescent="0.35">
      <c r="B35" s="8" t="s">
        <v>32</v>
      </c>
    </row>
    <row r="36" spans="2:35" s="7" customFormat="1" x14ac:dyDescent="0.35">
      <c r="B36" s="7" t="s">
        <v>33</v>
      </c>
    </row>
    <row r="37" spans="2:35" s="5" customFormat="1" x14ac:dyDescent="0.35">
      <c r="B37" s="5" t="s">
        <v>34</v>
      </c>
      <c r="U37" s="5">
        <v>215639</v>
      </c>
      <c r="V37" s="5">
        <v>229234</v>
      </c>
      <c r="W37" s="5">
        <v>225847</v>
      </c>
      <c r="X37" s="5">
        <v>213883</v>
      </c>
      <c r="Y37" s="5">
        <v>220747</v>
      </c>
      <c r="Z37" s="5">
        <v>297392</v>
      </c>
      <c r="AA37" s="5">
        <v>316199</v>
      </c>
      <c r="AB37" s="5">
        <v>298085</v>
      </c>
    </row>
    <row r="38" spans="2:35" s="6" customFormat="1" x14ac:dyDescent="0.35">
      <c r="B38" s="6" t="s">
        <v>31</v>
      </c>
      <c r="U38" s="6">
        <v>0</v>
      </c>
      <c r="V38" s="6">
        <v>0</v>
      </c>
      <c r="W38" s="6">
        <v>39748</v>
      </c>
      <c r="X38" s="6">
        <v>46291</v>
      </c>
      <c r="Y38" s="6">
        <v>53768</v>
      </c>
      <c r="Z38" s="6">
        <v>68425</v>
      </c>
      <c r="AA38" s="6">
        <v>78129</v>
      </c>
      <c r="AB38" s="6">
        <v>85200</v>
      </c>
    </row>
    <row r="39" spans="2:35" s="13" customFormat="1" x14ac:dyDescent="0.35">
      <c r="B39" s="13" t="s">
        <v>35</v>
      </c>
      <c r="Q39" s="13">
        <f>SUM(Q37:Q38)</f>
        <v>0</v>
      </c>
      <c r="R39" s="13">
        <f t="shared" ref="R39:AI39" si="18">SUM(R37:R38)</f>
        <v>0</v>
      </c>
      <c r="S39" s="13">
        <f t="shared" si="18"/>
        <v>0</v>
      </c>
      <c r="T39" s="13">
        <f t="shared" si="18"/>
        <v>0</v>
      </c>
      <c r="U39" s="13">
        <f t="shared" si="18"/>
        <v>215639</v>
      </c>
      <c r="V39" s="13">
        <f t="shared" si="18"/>
        <v>229234</v>
      </c>
      <c r="W39" s="13">
        <f t="shared" si="18"/>
        <v>265595</v>
      </c>
      <c r="X39" s="13">
        <f t="shared" si="18"/>
        <v>260174</v>
      </c>
      <c r="Y39" s="13">
        <f t="shared" si="18"/>
        <v>274515</v>
      </c>
      <c r="Z39" s="13">
        <f t="shared" si="18"/>
        <v>365817</v>
      </c>
      <c r="AA39" s="13">
        <f t="shared" si="18"/>
        <v>394328</v>
      </c>
      <c r="AB39" s="13">
        <f t="shared" si="18"/>
        <v>383285</v>
      </c>
      <c r="AC39" s="13">
        <f t="shared" si="18"/>
        <v>0</v>
      </c>
      <c r="AD39" s="13">
        <f t="shared" si="18"/>
        <v>0</v>
      </c>
      <c r="AE39" s="13">
        <f t="shared" si="18"/>
        <v>0</v>
      </c>
      <c r="AF39" s="13">
        <f t="shared" si="18"/>
        <v>0</v>
      </c>
      <c r="AG39" s="13">
        <f t="shared" si="18"/>
        <v>0</v>
      </c>
      <c r="AH39" s="13">
        <f t="shared" si="18"/>
        <v>0</v>
      </c>
      <c r="AI39" s="13">
        <f t="shared" si="18"/>
        <v>0</v>
      </c>
    </row>
    <row r="40" spans="2:35" s="7" customFormat="1" x14ac:dyDescent="0.35">
      <c r="B40" s="7" t="s">
        <v>36</v>
      </c>
    </row>
    <row r="41" spans="2:35" s="5" customFormat="1" x14ac:dyDescent="0.35">
      <c r="B41" s="5" t="s">
        <v>34</v>
      </c>
      <c r="U41" s="5">
        <v>131376</v>
      </c>
      <c r="V41" s="5">
        <v>141048</v>
      </c>
      <c r="W41" s="5">
        <v>148164</v>
      </c>
      <c r="X41" s="5">
        <v>144996</v>
      </c>
      <c r="Y41" s="5">
        <v>151286</v>
      </c>
      <c r="Z41" s="5">
        <v>192266</v>
      </c>
      <c r="AA41" s="5">
        <v>201471</v>
      </c>
      <c r="AB41" s="5">
        <v>189282</v>
      </c>
    </row>
    <row r="42" spans="2:35" s="6" customFormat="1" x14ac:dyDescent="0.35">
      <c r="B42" s="6" t="s">
        <v>31</v>
      </c>
      <c r="U42" s="6">
        <v>0</v>
      </c>
      <c r="V42" s="6">
        <v>0</v>
      </c>
      <c r="W42" s="6">
        <v>15592</v>
      </c>
      <c r="X42" s="6">
        <v>16786</v>
      </c>
      <c r="Y42" s="6">
        <v>18273</v>
      </c>
      <c r="Z42" s="6">
        <v>20715</v>
      </c>
      <c r="AA42" s="6">
        <v>22075</v>
      </c>
      <c r="AB42" s="6">
        <v>24855</v>
      </c>
    </row>
    <row r="43" spans="2:35" s="11" customFormat="1" x14ac:dyDescent="0.35">
      <c r="B43" s="11" t="s">
        <v>37</v>
      </c>
      <c r="Q43" s="11">
        <f>SUM(Q41:Q42)</f>
        <v>0</v>
      </c>
      <c r="R43" s="11">
        <f t="shared" ref="R43:AI43" si="19">SUM(R41:R42)</f>
        <v>0</v>
      </c>
      <c r="S43" s="11">
        <f t="shared" si="19"/>
        <v>0</v>
      </c>
      <c r="T43" s="11">
        <f t="shared" si="19"/>
        <v>0</v>
      </c>
      <c r="U43" s="11">
        <f t="shared" si="19"/>
        <v>131376</v>
      </c>
      <c r="V43" s="11">
        <f t="shared" si="19"/>
        <v>141048</v>
      </c>
      <c r="W43" s="11">
        <f t="shared" si="19"/>
        <v>163756</v>
      </c>
      <c r="X43" s="11">
        <f t="shared" si="19"/>
        <v>161782</v>
      </c>
      <c r="Y43" s="11">
        <f t="shared" si="19"/>
        <v>169559</v>
      </c>
      <c r="Z43" s="11">
        <f t="shared" si="19"/>
        <v>212981</v>
      </c>
      <c r="AA43" s="11">
        <f t="shared" si="19"/>
        <v>223546</v>
      </c>
      <c r="AB43" s="11">
        <f t="shared" si="19"/>
        <v>214137</v>
      </c>
      <c r="AC43" s="11">
        <f t="shared" si="19"/>
        <v>0</v>
      </c>
      <c r="AD43" s="11">
        <f t="shared" si="19"/>
        <v>0</v>
      </c>
      <c r="AE43" s="11">
        <f t="shared" si="19"/>
        <v>0</v>
      </c>
      <c r="AF43" s="11">
        <f t="shared" si="19"/>
        <v>0</v>
      </c>
      <c r="AG43" s="11">
        <f t="shared" si="19"/>
        <v>0</v>
      </c>
      <c r="AH43" s="11">
        <f t="shared" si="19"/>
        <v>0</v>
      </c>
      <c r="AI43" s="11">
        <f t="shared" si="19"/>
        <v>0</v>
      </c>
    </row>
    <row r="44" spans="2:35" s="5" customFormat="1" x14ac:dyDescent="0.35">
      <c r="B44" s="5" t="s">
        <v>38</v>
      </c>
      <c r="Q44" s="5">
        <f>Q39-Q43</f>
        <v>0</v>
      </c>
      <c r="R44" s="5">
        <f t="shared" ref="R44:AI44" si="20">R39-R43</f>
        <v>0</v>
      </c>
      <c r="S44" s="5">
        <f t="shared" si="20"/>
        <v>0</v>
      </c>
      <c r="T44" s="5">
        <f t="shared" si="20"/>
        <v>0</v>
      </c>
      <c r="U44" s="5">
        <f t="shared" si="20"/>
        <v>84263</v>
      </c>
      <c r="V44" s="5">
        <f t="shared" si="20"/>
        <v>88186</v>
      </c>
      <c r="W44" s="5">
        <f t="shared" si="20"/>
        <v>101839</v>
      </c>
      <c r="X44" s="5">
        <f t="shared" si="20"/>
        <v>98392</v>
      </c>
      <c r="Y44" s="5">
        <f t="shared" si="20"/>
        <v>104956</v>
      </c>
      <c r="Z44" s="5">
        <f t="shared" si="20"/>
        <v>152836</v>
      </c>
      <c r="AA44" s="5">
        <f t="shared" si="20"/>
        <v>170782</v>
      </c>
      <c r="AB44" s="5">
        <f t="shared" si="20"/>
        <v>169148</v>
      </c>
      <c r="AC44" s="5">
        <f t="shared" si="20"/>
        <v>0</v>
      </c>
      <c r="AD44" s="5">
        <f t="shared" si="20"/>
        <v>0</v>
      </c>
      <c r="AE44" s="5">
        <f t="shared" si="20"/>
        <v>0</v>
      </c>
      <c r="AF44" s="5">
        <f t="shared" si="20"/>
        <v>0</v>
      </c>
      <c r="AG44" s="5">
        <f t="shared" si="20"/>
        <v>0</v>
      </c>
      <c r="AH44" s="5">
        <f t="shared" si="20"/>
        <v>0</v>
      </c>
      <c r="AI44" s="5">
        <f t="shared" si="20"/>
        <v>0</v>
      </c>
    </row>
    <row r="45" spans="2:35" s="9" customFormat="1" x14ac:dyDescent="0.35">
      <c r="B45" s="9" t="s">
        <v>39</v>
      </c>
      <c r="Q45" s="9" t="e">
        <f>Q44/Q39</f>
        <v>#DIV/0!</v>
      </c>
      <c r="R45" s="9" t="e">
        <f t="shared" ref="R45:AI45" si="21">R44/R39</f>
        <v>#DIV/0!</v>
      </c>
      <c r="S45" s="9" t="e">
        <f t="shared" si="21"/>
        <v>#DIV/0!</v>
      </c>
      <c r="T45" s="9" t="e">
        <f t="shared" si="21"/>
        <v>#DIV/0!</v>
      </c>
      <c r="U45" s="9">
        <f t="shared" si="21"/>
        <v>0.39075955648097049</v>
      </c>
      <c r="V45" s="9">
        <f t="shared" si="21"/>
        <v>0.38469860491899105</v>
      </c>
      <c r="W45" s="9">
        <f t="shared" si="21"/>
        <v>0.38343718820007905</v>
      </c>
      <c r="X45" s="9">
        <f t="shared" si="21"/>
        <v>0.37817768109034722</v>
      </c>
      <c r="Y45" s="9">
        <f t="shared" si="21"/>
        <v>0.38233247727810865</v>
      </c>
      <c r="Z45" s="9">
        <f t="shared" si="21"/>
        <v>0.41779359625167778</v>
      </c>
      <c r="AA45" s="9">
        <f t="shared" si="21"/>
        <v>0.43309630561360085</v>
      </c>
      <c r="AB45" s="9">
        <f t="shared" si="21"/>
        <v>0.44131129577207562</v>
      </c>
      <c r="AC45" s="9" t="e">
        <f t="shared" si="21"/>
        <v>#DIV/0!</v>
      </c>
      <c r="AD45" s="9" t="e">
        <f t="shared" si="21"/>
        <v>#DIV/0!</v>
      </c>
      <c r="AE45" s="9" t="e">
        <f t="shared" si="21"/>
        <v>#DIV/0!</v>
      </c>
      <c r="AF45" s="9" t="e">
        <f t="shared" si="21"/>
        <v>#DIV/0!</v>
      </c>
      <c r="AG45" s="9" t="e">
        <f t="shared" si="21"/>
        <v>#DIV/0!</v>
      </c>
      <c r="AH45" s="9" t="e">
        <f t="shared" si="21"/>
        <v>#DIV/0!</v>
      </c>
      <c r="AI45" s="9" t="e">
        <f t="shared" si="21"/>
        <v>#DIV/0!</v>
      </c>
    </row>
    <row r="46" spans="2:35" s="7" customFormat="1" x14ac:dyDescent="0.35">
      <c r="B46" s="7" t="s">
        <v>40</v>
      </c>
    </row>
    <row r="47" spans="2:35" s="5" customFormat="1" x14ac:dyDescent="0.35">
      <c r="B47" s="5" t="s">
        <v>41</v>
      </c>
      <c r="U47" s="5">
        <v>10045</v>
      </c>
      <c r="V47" s="5">
        <v>11581</v>
      </c>
      <c r="W47" s="5">
        <v>14236</v>
      </c>
      <c r="X47" s="5">
        <v>16217</v>
      </c>
      <c r="Y47" s="5">
        <v>18752</v>
      </c>
      <c r="Z47" s="5">
        <v>21914</v>
      </c>
      <c r="AA47" s="5">
        <v>26251</v>
      </c>
      <c r="AB47" s="5">
        <v>29915</v>
      </c>
    </row>
    <row r="48" spans="2:35" s="6" customFormat="1" x14ac:dyDescent="0.35">
      <c r="B48" s="6" t="s">
        <v>42</v>
      </c>
      <c r="U48" s="6">
        <v>14194</v>
      </c>
      <c r="V48" s="6">
        <v>15261</v>
      </c>
      <c r="W48" s="6">
        <v>16705</v>
      </c>
      <c r="X48" s="6">
        <v>18245</v>
      </c>
      <c r="Y48" s="6">
        <v>19916</v>
      </c>
      <c r="Z48" s="6">
        <v>21973</v>
      </c>
      <c r="AA48" s="6">
        <v>25094</v>
      </c>
      <c r="AB48" s="6">
        <v>24932</v>
      </c>
    </row>
    <row r="49" spans="2:35" s="6" customFormat="1" x14ac:dyDescent="0.35">
      <c r="B49" s="6" t="s">
        <v>43</v>
      </c>
      <c r="Q49" s="6">
        <f>SUM(Q47:Q48)</f>
        <v>0</v>
      </c>
      <c r="R49" s="6">
        <f t="shared" ref="R49:AI49" si="22">SUM(R47:R48)</f>
        <v>0</v>
      </c>
      <c r="S49" s="6">
        <f t="shared" si="22"/>
        <v>0</v>
      </c>
      <c r="T49" s="6">
        <f t="shared" si="22"/>
        <v>0</v>
      </c>
      <c r="U49" s="6">
        <f t="shared" si="22"/>
        <v>24239</v>
      </c>
      <c r="V49" s="6">
        <f t="shared" si="22"/>
        <v>26842</v>
      </c>
      <c r="W49" s="6">
        <f t="shared" si="22"/>
        <v>30941</v>
      </c>
      <c r="X49" s="6">
        <f t="shared" si="22"/>
        <v>34462</v>
      </c>
      <c r="Y49" s="6">
        <f t="shared" si="22"/>
        <v>38668</v>
      </c>
      <c r="Z49" s="6">
        <f t="shared" si="22"/>
        <v>43887</v>
      </c>
      <c r="AA49" s="6">
        <f t="shared" si="22"/>
        <v>51345</v>
      </c>
      <c r="AB49" s="6">
        <f t="shared" si="22"/>
        <v>54847</v>
      </c>
      <c r="AC49" s="6">
        <f t="shared" si="22"/>
        <v>0</v>
      </c>
      <c r="AD49" s="6">
        <f t="shared" si="22"/>
        <v>0</v>
      </c>
      <c r="AE49" s="6">
        <f t="shared" si="22"/>
        <v>0</v>
      </c>
      <c r="AF49" s="6">
        <f t="shared" si="22"/>
        <v>0</v>
      </c>
      <c r="AG49" s="6">
        <f t="shared" si="22"/>
        <v>0</v>
      </c>
      <c r="AH49" s="6">
        <f t="shared" si="22"/>
        <v>0</v>
      </c>
      <c r="AI49" s="6">
        <f t="shared" si="22"/>
        <v>0</v>
      </c>
    </row>
    <row r="50" spans="2:35" s="5" customFormat="1" x14ac:dyDescent="0.35">
      <c r="B50" s="5" t="s">
        <v>44</v>
      </c>
      <c r="Q50" s="5">
        <f>Q44-Q49</f>
        <v>0</v>
      </c>
      <c r="R50" s="5">
        <f t="shared" ref="R50:AI50" si="23">R44-R49</f>
        <v>0</v>
      </c>
      <c r="S50" s="5">
        <f t="shared" si="23"/>
        <v>0</v>
      </c>
      <c r="T50" s="5">
        <f t="shared" si="23"/>
        <v>0</v>
      </c>
      <c r="U50" s="5">
        <f t="shared" si="23"/>
        <v>60024</v>
      </c>
      <c r="V50" s="5">
        <f t="shared" si="23"/>
        <v>61344</v>
      </c>
      <c r="W50" s="5">
        <f t="shared" si="23"/>
        <v>70898</v>
      </c>
      <c r="X50" s="5">
        <f t="shared" si="23"/>
        <v>63930</v>
      </c>
      <c r="Y50" s="5">
        <f t="shared" si="23"/>
        <v>66288</v>
      </c>
      <c r="Z50" s="5">
        <f t="shared" si="23"/>
        <v>108949</v>
      </c>
      <c r="AA50" s="5">
        <f t="shared" si="23"/>
        <v>119437</v>
      </c>
      <c r="AB50" s="5">
        <f t="shared" si="23"/>
        <v>114301</v>
      </c>
      <c r="AC50" s="5">
        <f t="shared" si="23"/>
        <v>0</v>
      </c>
      <c r="AD50" s="5">
        <f t="shared" si="23"/>
        <v>0</v>
      </c>
      <c r="AE50" s="5">
        <f t="shared" si="23"/>
        <v>0</v>
      </c>
      <c r="AF50" s="5">
        <f t="shared" si="23"/>
        <v>0</v>
      </c>
      <c r="AG50" s="5">
        <f t="shared" si="23"/>
        <v>0</v>
      </c>
      <c r="AH50" s="5">
        <f t="shared" si="23"/>
        <v>0</v>
      </c>
      <c r="AI50" s="5">
        <f t="shared" si="23"/>
        <v>0</v>
      </c>
    </row>
    <row r="51" spans="2:35" s="9" customFormat="1" x14ac:dyDescent="0.35">
      <c r="B51" s="9" t="s">
        <v>45</v>
      </c>
      <c r="Q51" s="9" t="e">
        <f>Q50/Q39</f>
        <v>#DIV/0!</v>
      </c>
      <c r="R51" s="9" t="e">
        <f t="shared" ref="R51:AI51" si="24">R50/R39</f>
        <v>#DIV/0!</v>
      </c>
      <c r="S51" s="9" t="e">
        <f t="shared" si="24"/>
        <v>#DIV/0!</v>
      </c>
      <c r="T51" s="9" t="e">
        <f t="shared" si="24"/>
        <v>#DIV/0!</v>
      </c>
      <c r="U51" s="9">
        <f t="shared" si="24"/>
        <v>0.27835410106706115</v>
      </c>
      <c r="V51" s="9">
        <f t="shared" si="24"/>
        <v>0.26760428208729942</v>
      </c>
      <c r="W51" s="9">
        <f t="shared" si="24"/>
        <v>0.26694026619477024</v>
      </c>
      <c r="X51" s="9">
        <f t="shared" si="24"/>
        <v>0.24572017188496928</v>
      </c>
      <c r="Y51" s="9">
        <f t="shared" si="24"/>
        <v>0.24147314354406862</v>
      </c>
      <c r="Z51" s="9">
        <f t="shared" si="24"/>
        <v>0.29782377527561593</v>
      </c>
      <c r="AA51" s="9">
        <f t="shared" si="24"/>
        <v>0.30288744395528594</v>
      </c>
      <c r="AB51" s="9">
        <f t="shared" si="24"/>
        <v>0.29821412265024722</v>
      </c>
      <c r="AC51" s="9" t="e">
        <f t="shared" si="24"/>
        <v>#DIV/0!</v>
      </c>
      <c r="AD51" s="9" t="e">
        <f t="shared" si="24"/>
        <v>#DIV/0!</v>
      </c>
      <c r="AE51" s="9" t="e">
        <f t="shared" si="24"/>
        <v>#DIV/0!</v>
      </c>
      <c r="AF51" s="9" t="e">
        <f t="shared" si="24"/>
        <v>#DIV/0!</v>
      </c>
      <c r="AG51" s="9" t="e">
        <f t="shared" si="24"/>
        <v>#DIV/0!</v>
      </c>
      <c r="AH51" s="9" t="e">
        <f t="shared" si="24"/>
        <v>#DIV/0!</v>
      </c>
      <c r="AI51" s="9" t="e">
        <f t="shared" si="24"/>
        <v>#DIV/0!</v>
      </c>
    </row>
    <row r="52" spans="2:35" s="7" customFormat="1" x14ac:dyDescent="0.35">
      <c r="B52" s="7" t="s">
        <v>54</v>
      </c>
    </row>
    <row r="53" spans="2:35" s="6" customFormat="1" x14ac:dyDescent="0.35">
      <c r="B53" s="6" t="s">
        <v>46</v>
      </c>
      <c r="U53" s="6">
        <v>1348</v>
      </c>
      <c r="V53" s="6">
        <v>2745</v>
      </c>
      <c r="W53" s="6">
        <v>2005</v>
      </c>
      <c r="X53" s="6">
        <v>1807</v>
      </c>
      <c r="Y53" s="6">
        <v>803</v>
      </c>
      <c r="Z53" s="6">
        <v>258</v>
      </c>
      <c r="AA53" s="6">
        <v>-334</v>
      </c>
      <c r="AB53" s="6">
        <v>-565</v>
      </c>
    </row>
    <row r="54" spans="2:35" s="5" customFormat="1" x14ac:dyDescent="0.35">
      <c r="B54" s="5" t="s">
        <v>47</v>
      </c>
      <c r="Q54" s="5">
        <f>Q50+Q53</f>
        <v>0</v>
      </c>
      <c r="R54" s="5">
        <f t="shared" ref="R54:AI54" si="25">R50+R53</f>
        <v>0</v>
      </c>
      <c r="S54" s="5">
        <f t="shared" si="25"/>
        <v>0</v>
      </c>
      <c r="T54" s="5">
        <f t="shared" si="25"/>
        <v>0</v>
      </c>
      <c r="U54" s="5">
        <f t="shared" si="25"/>
        <v>61372</v>
      </c>
      <c r="V54" s="5">
        <f t="shared" si="25"/>
        <v>64089</v>
      </c>
      <c r="W54" s="5">
        <f t="shared" si="25"/>
        <v>72903</v>
      </c>
      <c r="X54" s="5">
        <f t="shared" si="25"/>
        <v>65737</v>
      </c>
      <c r="Y54" s="5">
        <f t="shared" si="25"/>
        <v>67091</v>
      </c>
      <c r="Z54" s="5">
        <f t="shared" si="25"/>
        <v>109207</v>
      </c>
      <c r="AA54" s="5">
        <f t="shared" si="25"/>
        <v>119103</v>
      </c>
      <c r="AB54" s="5">
        <f t="shared" si="25"/>
        <v>113736</v>
      </c>
      <c r="AC54" s="5">
        <f t="shared" si="25"/>
        <v>0</v>
      </c>
      <c r="AD54" s="5">
        <f t="shared" si="25"/>
        <v>0</v>
      </c>
      <c r="AE54" s="5">
        <f t="shared" si="25"/>
        <v>0</v>
      </c>
      <c r="AF54" s="5">
        <f t="shared" si="25"/>
        <v>0</v>
      </c>
      <c r="AG54" s="5">
        <f t="shared" si="25"/>
        <v>0</v>
      </c>
      <c r="AH54" s="5">
        <f t="shared" si="25"/>
        <v>0</v>
      </c>
      <c r="AI54" s="5">
        <f t="shared" si="25"/>
        <v>0</v>
      </c>
    </row>
    <row r="55" spans="2:35" s="6" customFormat="1" x14ac:dyDescent="0.35">
      <c r="B55" s="6" t="s">
        <v>48</v>
      </c>
      <c r="U55" s="6">
        <v>15685</v>
      </c>
      <c r="V55" s="6">
        <v>15738</v>
      </c>
      <c r="W55" s="6">
        <v>13372</v>
      </c>
      <c r="X55" s="6">
        <v>10481</v>
      </c>
      <c r="Y55" s="6">
        <v>9680</v>
      </c>
      <c r="Z55" s="6">
        <v>14527</v>
      </c>
      <c r="AA55" s="6">
        <v>19300</v>
      </c>
      <c r="AB55" s="6">
        <v>16741</v>
      </c>
    </row>
    <row r="56" spans="2:35" s="5" customFormat="1" x14ac:dyDescent="0.35">
      <c r="B56" s="5" t="s">
        <v>49</v>
      </c>
      <c r="Q56" s="5">
        <f>Q54-Q55</f>
        <v>0</v>
      </c>
      <c r="R56" s="5">
        <f t="shared" ref="R56:AI56" si="26">R54-R55</f>
        <v>0</v>
      </c>
      <c r="S56" s="5">
        <f t="shared" si="26"/>
        <v>0</v>
      </c>
      <c r="T56" s="5">
        <f t="shared" si="26"/>
        <v>0</v>
      </c>
      <c r="U56" s="5">
        <f t="shared" si="26"/>
        <v>45687</v>
      </c>
      <c r="V56" s="5">
        <f t="shared" si="26"/>
        <v>48351</v>
      </c>
      <c r="W56" s="5">
        <f t="shared" si="26"/>
        <v>59531</v>
      </c>
      <c r="X56" s="5">
        <f t="shared" si="26"/>
        <v>55256</v>
      </c>
      <c r="Y56" s="5">
        <f t="shared" si="26"/>
        <v>57411</v>
      </c>
      <c r="Z56" s="5">
        <f t="shared" si="26"/>
        <v>94680</v>
      </c>
      <c r="AA56" s="5">
        <f t="shared" si="26"/>
        <v>99803</v>
      </c>
      <c r="AB56" s="5">
        <f t="shared" si="26"/>
        <v>96995</v>
      </c>
      <c r="AC56" s="5">
        <f t="shared" si="26"/>
        <v>0</v>
      </c>
      <c r="AD56" s="5">
        <f t="shared" si="26"/>
        <v>0</v>
      </c>
      <c r="AE56" s="5">
        <f t="shared" si="26"/>
        <v>0</v>
      </c>
      <c r="AF56" s="5">
        <f t="shared" si="26"/>
        <v>0</v>
      </c>
      <c r="AG56" s="5">
        <f t="shared" si="26"/>
        <v>0</v>
      </c>
      <c r="AH56" s="5">
        <f t="shared" si="26"/>
        <v>0</v>
      </c>
      <c r="AI56" s="5">
        <f t="shared" si="26"/>
        <v>0</v>
      </c>
    </row>
    <row r="57" spans="2:35" s="5" customFormat="1" x14ac:dyDescent="0.35"/>
    <row r="58" spans="2:35" s="12" customFormat="1" x14ac:dyDescent="0.35">
      <c r="B58" s="12" t="s">
        <v>50</v>
      </c>
      <c r="Q58" s="12" t="e">
        <f>Q56/Q60</f>
        <v>#DIV/0!</v>
      </c>
      <c r="R58" s="12" t="e">
        <f t="shared" ref="R58:AI58" si="27">R56/R60</f>
        <v>#DIV/0!</v>
      </c>
      <c r="S58" s="12" t="e">
        <f t="shared" si="27"/>
        <v>#DIV/0!</v>
      </c>
      <c r="T58" s="12" t="e">
        <f t="shared" si="27"/>
        <v>#DIV/0!</v>
      </c>
      <c r="U58" s="12">
        <f t="shared" si="27"/>
        <v>8.3510333003096431</v>
      </c>
      <c r="V58" s="12">
        <f t="shared" si="27"/>
        <v>9.2675402061088974</v>
      </c>
      <c r="W58" s="12">
        <f t="shared" si="27"/>
        <v>3.0033534276651981</v>
      </c>
      <c r="X58" s="12">
        <f t="shared" si="27"/>
        <v>2.9914457730615696</v>
      </c>
      <c r="Y58" s="12">
        <f t="shared" si="27"/>
        <v>3.3085872682177895</v>
      </c>
      <c r="Z58" s="12">
        <f t="shared" si="27"/>
        <v>5.6690292811230183</v>
      </c>
      <c r="AA58" s="12">
        <f t="shared" si="27"/>
        <v>6.1546144376377772</v>
      </c>
      <c r="AB58" s="12">
        <f t="shared" si="27"/>
        <v>6.1606692635543778</v>
      </c>
      <c r="AC58" s="12" t="e">
        <f t="shared" si="27"/>
        <v>#DIV/0!</v>
      </c>
      <c r="AD58" s="12" t="e">
        <f t="shared" si="27"/>
        <v>#DIV/0!</v>
      </c>
      <c r="AE58" s="12" t="e">
        <f t="shared" si="27"/>
        <v>#DIV/0!</v>
      </c>
      <c r="AF58" s="12" t="e">
        <f t="shared" si="27"/>
        <v>#DIV/0!</v>
      </c>
      <c r="AG58" s="12" t="e">
        <f t="shared" si="27"/>
        <v>#DIV/0!</v>
      </c>
      <c r="AH58" s="12" t="e">
        <f t="shared" si="27"/>
        <v>#DIV/0!</v>
      </c>
      <c r="AI58" s="12" t="e">
        <f t="shared" si="27"/>
        <v>#DIV/0!</v>
      </c>
    </row>
    <row r="59" spans="2:35" s="12" customFormat="1" x14ac:dyDescent="0.35">
      <c r="B59" s="12" t="s">
        <v>51</v>
      </c>
      <c r="Q59" s="12" t="e">
        <f>Q56/Q61</f>
        <v>#DIV/0!</v>
      </c>
      <c r="R59" s="12" t="e">
        <f t="shared" ref="R59:AI59" si="28">R56/R61</f>
        <v>#DIV/0!</v>
      </c>
      <c r="S59" s="12" t="e">
        <f t="shared" si="28"/>
        <v>#DIV/0!</v>
      </c>
      <c r="T59" s="12" t="e">
        <f t="shared" si="28"/>
        <v>#DIV/0!</v>
      </c>
      <c r="U59" s="12">
        <f t="shared" si="28"/>
        <v>8.3063028961611227</v>
      </c>
      <c r="V59" s="12">
        <f t="shared" si="28"/>
        <v>9.2067470826545037</v>
      </c>
      <c r="W59" s="12">
        <f t="shared" si="28"/>
        <v>2.9764852614455632</v>
      </c>
      <c r="X59" s="12">
        <f t="shared" si="28"/>
        <v>2.9714474637107351</v>
      </c>
      <c r="Y59" s="12">
        <f t="shared" si="28"/>
        <v>3.2753479618630856</v>
      </c>
      <c r="Z59" s="12">
        <f t="shared" si="28"/>
        <v>5.6140204408927188</v>
      </c>
      <c r="AA59" s="12">
        <f t="shared" si="28"/>
        <v>6.1132002014722815</v>
      </c>
      <c r="AB59" s="12">
        <f t="shared" si="28"/>
        <v>6.1340529138031972</v>
      </c>
      <c r="AC59" s="12" t="e">
        <f t="shared" si="28"/>
        <v>#DIV/0!</v>
      </c>
      <c r="AD59" s="12" t="e">
        <f t="shared" si="28"/>
        <v>#DIV/0!</v>
      </c>
      <c r="AE59" s="12" t="e">
        <f t="shared" si="28"/>
        <v>#DIV/0!</v>
      </c>
      <c r="AF59" s="12" t="e">
        <f t="shared" si="28"/>
        <v>#DIV/0!</v>
      </c>
      <c r="AG59" s="12" t="e">
        <f t="shared" si="28"/>
        <v>#DIV/0!</v>
      </c>
      <c r="AH59" s="12" t="e">
        <f t="shared" si="28"/>
        <v>#DIV/0!</v>
      </c>
      <c r="AI59" s="12" t="e">
        <f t="shared" si="28"/>
        <v>#DIV/0!</v>
      </c>
    </row>
    <row r="60" spans="2:35" s="5" customFormat="1" x14ac:dyDescent="0.35">
      <c r="B60" s="5" t="s">
        <v>52</v>
      </c>
      <c r="U60" s="5">
        <v>5470.82</v>
      </c>
      <c r="V60" s="5">
        <v>5217.2420000000002</v>
      </c>
      <c r="W60" s="5">
        <v>19821.509999999998</v>
      </c>
      <c r="X60" s="5">
        <v>18471.335999999999</v>
      </c>
      <c r="Y60" s="5">
        <v>17352.118999999999</v>
      </c>
      <c r="Z60" s="5">
        <v>16701.272000000001</v>
      </c>
      <c r="AA60" s="5">
        <v>16215.963</v>
      </c>
      <c r="AB60" s="5">
        <v>15744.231</v>
      </c>
    </row>
    <row r="61" spans="2:35" s="5" customFormat="1" x14ac:dyDescent="0.35">
      <c r="B61" s="5" t="s">
        <v>53</v>
      </c>
      <c r="U61" s="5">
        <v>5500.2809999999999</v>
      </c>
      <c r="V61" s="5">
        <v>5251.692</v>
      </c>
      <c r="W61" s="5">
        <v>20000.435000000001</v>
      </c>
      <c r="X61" s="5">
        <v>18595.651000000002</v>
      </c>
      <c r="Y61" s="5">
        <v>17528.214</v>
      </c>
      <c r="Z61" s="5">
        <v>16864.919000000002</v>
      </c>
      <c r="AA61" s="5">
        <v>16325.819</v>
      </c>
      <c r="AB61" s="5">
        <v>15812.547</v>
      </c>
    </row>
    <row r="62" spans="2:35" s="5" customFormat="1" x14ac:dyDescent="0.35"/>
    <row r="63" spans="2:35" s="8" customFormat="1" x14ac:dyDescent="0.35">
      <c r="B63" s="8" t="s">
        <v>55</v>
      </c>
    </row>
    <row r="64" spans="2:35" s="7" customFormat="1" x14ac:dyDescent="0.35">
      <c r="B64" s="7" t="s">
        <v>56</v>
      </c>
    </row>
    <row r="65" spans="2:35" s="5" customFormat="1" x14ac:dyDescent="0.35">
      <c r="B65" s="5" t="s">
        <v>61</v>
      </c>
      <c r="V65" s="5">
        <v>20289</v>
      </c>
      <c r="W65" s="5">
        <v>25913</v>
      </c>
      <c r="X65" s="5">
        <v>48844</v>
      </c>
      <c r="Y65" s="5">
        <v>38016</v>
      </c>
      <c r="Z65" s="5">
        <v>34940</v>
      </c>
      <c r="AA65" s="5">
        <v>23646</v>
      </c>
      <c r="AB65" s="5">
        <v>29965</v>
      </c>
    </row>
    <row r="66" spans="2:35" s="5" customFormat="1" x14ac:dyDescent="0.35">
      <c r="B66" s="5" t="s">
        <v>62</v>
      </c>
      <c r="V66" s="5">
        <v>53892</v>
      </c>
      <c r="W66" s="5">
        <v>40388</v>
      </c>
      <c r="X66" s="5">
        <v>51713</v>
      </c>
      <c r="Y66" s="5">
        <v>52927</v>
      </c>
      <c r="Z66" s="5">
        <v>27699</v>
      </c>
      <c r="AA66" s="5">
        <v>24658</v>
      </c>
      <c r="AB66" s="5">
        <v>31590</v>
      </c>
    </row>
    <row r="67" spans="2:35" s="5" customFormat="1" x14ac:dyDescent="0.35">
      <c r="B67" s="5" t="s">
        <v>63</v>
      </c>
      <c r="V67" s="5">
        <v>17874</v>
      </c>
      <c r="W67" s="5">
        <v>23186</v>
      </c>
      <c r="X67" s="5">
        <v>22926</v>
      </c>
      <c r="Y67" s="5">
        <v>16120</v>
      </c>
      <c r="Z67" s="5">
        <v>26278</v>
      </c>
      <c r="AA67" s="5">
        <v>28184</v>
      </c>
      <c r="AB67" s="5">
        <v>29508</v>
      </c>
    </row>
    <row r="68" spans="2:35" s="5" customFormat="1" x14ac:dyDescent="0.35">
      <c r="B68" s="5" t="s">
        <v>64</v>
      </c>
      <c r="V68" s="5">
        <v>4855</v>
      </c>
      <c r="W68" s="5">
        <v>3956</v>
      </c>
      <c r="X68" s="5">
        <v>4106</v>
      </c>
      <c r="Y68" s="5">
        <v>4061</v>
      </c>
      <c r="Z68" s="5">
        <v>6580</v>
      </c>
      <c r="AA68" s="5">
        <v>32748</v>
      </c>
      <c r="AB68" s="5">
        <v>31477</v>
      </c>
    </row>
    <row r="69" spans="2:35" s="5" customFormat="1" x14ac:dyDescent="0.35">
      <c r="B69" s="5" t="s">
        <v>65</v>
      </c>
      <c r="V69" s="5">
        <v>17799</v>
      </c>
      <c r="W69" s="5">
        <v>25809</v>
      </c>
      <c r="X69" s="5">
        <v>22878</v>
      </c>
      <c r="Y69" s="5">
        <v>21325</v>
      </c>
      <c r="Z69" s="5">
        <v>25228</v>
      </c>
      <c r="AA69" s="5">
        <v>4946</v>
      </c>
      <c r="AB69" s="5">
        <v>6331</v>
      </c>
    </row>
    <row r="70" spans="2:35" s="6" customFormat="1" x14ac:dyDescent="0.35">
      <c r="B70" s="6" t="s">
        <v>66</v>
      </c>
      <c r="V70" s="6">
        <v>13936</v>
      </c>
      <c r="W70" s="6">
        <v>12087</v>
      </c>
      <c r="X70" s="6">
        <v>12352</v>
      </c>
      <c r="Y70" s="6">
        <v>11264</v>
      </c>
      <c r="Z70" s="6">
        <v>14111</v>
      </c>
      <c r="AA70" s="6">
        <v>21223</v>
      </c>
      <c r="AB70" s="6">
        <v>14695</v>
      </c>
    </row>
    <row r="71" spans="2:35" s="5" customFormat="1" x14ac:dyDescent="0.35">
      <c r="B71" s="5" t="s">
        <v>67</v>
      </c>
      <c r="Q71" s="5">
        <f>SUM(Q65:Q70)</f>
        <v>0</v>
      </c>
      <c r="R71" s="5">
        <f t="shared" ref="R71:AI71" si="29">SUM(R65:R70)</f>
        <v>0</v>
      </c>
      <c r="S71" s="5">
        <f t="shared" si="29"/>
        <v>0</v>
      </c>
      <c r="T71" s="5">
        <f t="shared" si="29"/>
        <v>0</v>
      </c>
      <c r="U71" s="5">
        <f t="shared" si="29"/>
        <v>0</v>
      </c>
      <c r="V71" s="5">
        <f t="shared" si="29"/>
        <v>128645</v>
      </c>
      <c r="W71" s="5">
        <f t="shared" si="29"/>
        <v>131339</v>
      </c>
      <c r="X71" s="5">
        <f t="shared" si="29"/>
        <v>162819</v>
      </c>
      <c r="Y71" s="5">
        <f t="shared" si="29"/>
        <v>143713</v>
      </c>
      <c r="Z71" s="5">
        <f t="shared" si="29"/>
        <v>134836</v>
      </c>
      <c r="AA71" s="5">
        <f t="shared" si="29"/>
        <v>135405</v>
      </c>
      <c r="AB71" s="5">
        <f t="shared" si="29"/>
        <v>143566</v>
      </c>
      <c r="AC71" s="5">
        <f t="shared" si="29"/>
        <v>0</v>
      </c>
      <c r="AD71" s="5">
        <f t="shared" si="29"/>
        <v>0</v>
      </c>
      <c r="AE71" s="5">
        <f t="shared" si="29"/>
        <v>0</v>
      </c>
      <c r="AF71" s="5">
        <f t="shared" si="29"/>
        <v>0</v>
      </c>
      <c r="AG71" s="5">
        <f t="shared" si="29"/>
        <v>0</v>
      </c>
      <c r="AH71" s="5">
        <f t="shared" si="29"/>
        <v>0</v>
      </c>
      <c r="AI71" s="5">
        <f t="shared" si="29"/>
        <v>0</v>
      </c>
    </row>
    <row r="72" spans="2:35" s="7" customFormat="1" x14ac:dyDescent="0.35">
      <c r="B72" s="7" t="s">
        <v>60</v>
      </c>
    </row>
    <row r="73" spans="2:35" s="5" customFormat="1" x14ac:dyDescent="0.35">
      <c r="B73" s="5" t="s">
        <v>62</v>
      </c>
      <c r="V73" s="5">
        <v>194714</v>
      </c>
      <c r="W73" s="5">
        <v>170799</v>
      </c>
      <c r="X73" s="5">
        <v>105341</v>
      </c>
      <c r="Y73" s="5">
        <v>100887</v>
      </c>
      <c r="Z73" s="5">
        <v>127877</v>
      </c>
      <c r="AA73" s="5">
        <v>120805</v>
      </c>
      <c r="AB73" s="5">
        <v>100544</v>
      </c>
    </row>
    <row r="74" spans="2:35" s="5" customFormat="1" x14ac:dyDescent="0.35">
      <c r="B74" s="5" t="s">
        <v>68</v>
      </c>
      <c r="V74" s="5">
        <v>33783</v>
      </c>
      <c r="W74" s="5">
        <v>41304</v>
      </c>
      <c r="X74" s="5">
        <v>37378</v>
      </c>
      <c r="Y74" s="5">
        <v>36766</v>
      </c>
      <c r="Z74" s="5">
        <v>39440</v>
      </c>
      <c r="AA74" s="5">
        <v>42117</v>
      </c>
      <c r="AB74" s="5">
        <v>43715</v>
      </c>
    </row>
    <row r="75" spans="2:35" s="6" customFormat="1" x14ac:dyDescent="0.35">
      <c r="B75" s="6" t="s">
        <v>69</v>
      </c>
      <c r="V75" s="6">
        <v>18177</v>
      </c>
      <c r="W75" s="6">
        <v>22283</v>
      </c>
      <c r="X75" s="6">
        <v>32978</v>
      </c>
      <c r="Y75" s="6">
        <v>42522</v>
      </c>
      <c r="Z75" s="6">
        <v>48849</v>
      </c>
      <c r="AA75" s="6">
        <v>54428</v>
      </c>
      <c r="AB75" s="6">
        <v>64758</v>
      </c>
    </row>
    <row r="76" spans="2:35" s="11" customFormat="1" x14ac:dyDescent="0.35">
      <c r="B76" s="11" t="s">
        <v>70</v>
      </c>
      <c r="Q76" s="11">
        <f>SUM(Q73:Q75)</f>
        <v>0</v>
      </c>
      <c r="R76" s="11">
        <f t="shared" ref="R76:AI76" si="30">SUM(R73:R75)</f>
        <v>0</v>
      </c>
      <c r="S76" s="11">
        <f t="shared" si="30"/>
        <v>0</v>
      </c>
      <c r="T76" s="11">
        <f t="shared" si="30"/>
        <v>0</v>
      </c>
      <c r="U76" s="11">
        <f t="shared" si="30"/>
        <v>0</v>
      </c>
      <c r="V76" s="11">
        <f t="shared" si="30"/>
        <v>246674</v>
      </c>
      <c r="W76" s="11">
        <f t="shared" si="30"/>
        <v>234386</v>
      </c>
      <c r="X76" s="11">
        <f t="shared" si="30"/>
        <v>175697</v>
      </c>
      <c r="Y76" s="11">
        <f t="shared" si="30"/>
        <v>180175</v>
      </c>
      <c r="Z76" s="11">
        <f t="shared" si="30"/>
        <v>216166</v>
      </c>
      <c r="AA76" s="11">
        <f t="shared" si="30"/>
        <v>217350</v>
      </c>
      <c r="AB76" s="11">
        <f t="shared" si="30"/>
        <v>209017</v>
      </c>
      <c r="AC76" s="11">
        <f t="shared" si="30"/>
        <v>0</v>
      </c>
      <c r="AD76" s="11">
        <f t="shared" si="30"/>
        <v>0</v>
      </c>
      <c r="AE76" s="11">
        <f t="shared" si="30"/>
        <v>0</v>
      </c>
      <c r="AF76" s="11">
        <f t="shared" si="30"/>
        <v>0</v>
      </c>
      <c r="AG76" s="11">
        <f t="shared" si="30"/>
        <v>0</v>
      </c>
      <c r="AH76" s="11">
        <f t="shared" si="30"/>
        <v>0</v>
      </c>
      <c r="AI76" s="11">
        <f t="shared" si="30"/>
        <v>0</v>
      </c>
    </row>
    <row r="77" spans="2:35" s="5" customFormat="1" x14ac:dyDescent="0.35">
      <c r="B77" s="5" t="s">
        <v>71</v>
      </c>
      <c r="Q77" s="5">
        <f>Q76+Q71</f>
        <v>0</v>
      </c>
      <c r="R77" s="5">
        <f t="shared" ref="R77:AI77" si="31">R76+R71</f>
        <v>0</v>
      </c>
      <c r="S77" s="5">
        <f t="shared" si="31"/>
        <v>0</v>
      </c>
      <c r="T77" s="5">
        <f t="shared" si="31"/>
        <v>0</v>
      </c>
      <c r="U77" s="5">
        <f t="shared" si="31"/>
        <v>0</v>
      </c>
      <c r="V77" s="5">
        <f t="shared" si="31"/>
        <v>375319</v>
      </c>
      <c r="W77" s="5">
        <f t="shared" si="31"/>
        <v>365725</v>
      </c>
      <c r="X77" s="5">
        <f t="shared" si="31"/>
        <v>338516</v>
      </c>
      <c r="Y77" s="5">
        <f t="shared" si="31"/>
        <v>323888</v>
      </c>
      <c r="Z77" s="5">
        <f t="shared" si="31"/>
        <v>351002</v>
      </c>
      <c r="AA77" s="5">
        <f t="shared" si="31"/>
        <v>352755</v>
      </c>
      <c r="AB77" s="5">
        <f t="shared" si="31"/>
        <v>352583</v>
      </c>
      <c r="AC77" s="5">
        <f t="shared" si="31"/>
        <v>0</v>
      </c>
      <c r="AD77" s="5">
        <f t="shared" si="31"/>
        <v>0</v>
      </c>
      <c r="AE77" s="5">
        <f t="shared" si="31"/>
        <v>0</v>
      </c>
      <c r="AF77" s="5">
        <f t="shared" si="31"/>
        <v>0</v>
      </c>
      <c r="AG77" s="5">
        <f t="shared" si="31"/>
        <v>0</v>
      </c>
      <c r="AH77" s="5">
        <f t="shared" si="31"/>
        <v>0</v>
      </c>
      <c r="AI77" s="5">
        <f t="shared" si="31"/>
        <v>0</v>
      </c>
    </row>
    <row r="78" spans="2:35" s="7" customFormat="1" x14ac:dyDescent="0.35">
      <c r="B78" s="7" t="s">
        <v>59</v>
      </c>
    </row>
    <row r="79" spans="2:35" s="5" customFormat="1" x14ac:dyDescent="0.35">
      <c r="B79" s="5" t="s">
        <v>72</v>
      </c>
      <c r="V79" s="5">
        <v>44242</v>
      </c>
      <c r="W79" s="5">
        <v>55888</v>
      </c>
      <c r="X79" s="5">
        <v>46236</v>
      </c>
      <c r="Y79" s="5">
        <v>42296</v>
      </c>
      <c r="Z79" s="5">
        <v>54763</v>
      </c>
      <c r="AA79" s="5">
        <v>64115</v>
      </c>
      <c r="AB79" s="5">
        <v>62611</v>
      </c>
    </row>
    <row r="80" spans="2:35" s="5" customFormat="1" x14ac:dyDescent="0.35">
      <c r="B80" s="5" t="s">
        <v>73</v>
      </c>
      <c r="V80" s="5">
        <v>30551</v>
      </c>
      <c r="W80" s="5">
        <v>32687</v>
      </c>
      <c r="X80" s="5">
        <v>37720</v>
      </c>
      <c r="Y80" s="5">
        <v>42684</v>
      </c>
      <c r="Z80" s="5">
        <v>47493</v>
      </c>
      <c r="AA80" s="5">
        <v>60845</v>
      </c>
      <c r="AB80" s="5">
        <v>58829</v>
      </c>
    </row>
    <row r="81" spans="2:35" s="5" customFormat="1" x14ac:dyDescent="0.35">
      <c r="B81" s="5" t="s">
        <v>74</v>
      </c>
      <c r="V81" s="5">
        <v>7548</v>
      </c>
      <c r="W81" s="5">
        <v>7543</v>
      </c>
      <c r="X81" s="5">
        <v>5522</v>
      </c>
      <c r="Y81" s="5">
        <v>6643</v>
      </c>
      <c r="Z81" s="5">
        <v>7612</v>
      </c>
      <c r="AA81" s="5">
        <v>7912</v>
      </c>
      <c r="AB81" s="5">
        <v>8061</v>
      </c>
    </row>
    <row r="82" spans="2:35" s="5" customFormat="1" x14ac:dyDescent="0.35">
      <c r="B82" s="5" t="s">
        <v>75</v>
      </c>
      <c r="V82" s="5">
        <v>11977</v>
      </c>
      <c r="W82" s="5">
        <v>11964</v>
      </c>
      <c r="X82" s="5">
        <v>5980</v>
      </c>
      <c r="Y82" s="5">
        <v>4996</v>
      </c>
      <c r="Z82" s="5">
        <v>6000</v>
      </c>
      <c r="AA82" s="5">
        <v>9982</v>
      </c>
      <c r="AB82" s="5">
        <v>5985</v>
      </c>
    </row>
    <row r="83" spans="2:35" s="6" customFormat="1" x14ac:dyDescent="0.35">
      <c r="B83" s="6" t="s">
        <v>76</v>
      </c>
      <c r="V83" s="6">
        <v>6496</v>
      </c>
      <c r="W83" s="6">
        <v>8784</v>
      </c>
      <c r="X83" s="6">
        <v>10260</v>
      </c>
      <c r="Y83" s="6">
        <v>8773</v>
      </c>
      <c r="Z83" s="6">
        <v>9613</v>
      </c>
      <c r="AA83" s="6">
        <v>11128</v>
      </c>
      <c r="AB83" s="6">
        <v>9822</v>
      </c>
    </row>
    <row r="84" spans="2:35" s="5" customFormat="1" x14ac:dyDescent="0.35">
      <c r="B84" s="5" t="s">
        <v>77</v>
      </c>
      <c r="Q84" s="5">
        <f>SUM(Q79:Q83)</f>
        <v>0</v>
      </c>
      <c r="R84" s="5">
        <f t="shared" ref="R84:AI84" si="32">SUM(R79:R83)</f>
        <v>0</v>
      </c>
      <c r="S84" s="5">
        <f t="shared" si="32"/>
        <v>0</v>
      </c>
      <c r="T84" s="5">
        <f t="shared" si="32"/>
        <v>0</v>
      </c>
      <c r="U84" s="5">
        <f t="shared" si="32"/>
        <v>0</v>
      </c>
      <c r="V84" s="5">
        <f t="shared" si="32"/>
        <v>100814</v>
      </c>
      <c r="W84" s="5">
        <f t="shared" si="32"/>
        <v>116866</v>
      </c>
      <c r="X84" s="5">
        <f t="shared" si="32"/>
        <v>105718</v>
      </c>
      <c r="Y84" s="5">
        <f t="shared" si="32"/>
        <v>105392</v>
      </c>
      <c r="Z84" s="5">
        <f t="shared" si="32"/>
        <v>125481</v>
      </c>
      <c r="AA84" s="5">
        <f t="shared" si="32"/>
        <v>153982</v>
      </c>
      <c r="AB84" s="5">
        <f t="shared" si="32"/>
        <v>145308</v>
      </c>
      <c r="AC84" s="5">
        <f t="shared" si="32"/>
        <v>0</v>
      </c>
      <c r="AD84" s="5">
        <f t="shared" si="32"/>
        <v>0</v>
      </c>
      <c r="AE84" s="5">
        <f t="shared" si="32"/>
        <v>0</v>
      </c>
      <c r="AF84" s="5">
        <f t="shared" si="32"/>
        <v>0</v>
      </c>
      <c r="AG84" s="5">
        <f t="shared" si="32"/>
        <v>0</v>
      </c>
      <c r="AH84" s="5">
        <f t="shared" si="32"/>
        <v>0</v>
      </c>
      <c r="AI84" s="5">
        <f t="shared" si="32"/>
        <v>0</v>
      </c>
    </row>
    <row r="85" spans="2:35" s="7" customFormat="1" x14ac:dyDescent="0.35">
      <c r="B85" s="7" t="s">
        <v>58</v>
      </c>
    </row>
    <row r="86" spans="2:35" s="5" customFormat="1" x14ac:dyDescent="0.35">
      <c r="B86" s="5" t="s">
        <v>76</v>
      </c>
      <c r="V86" s="5">
        <v>97207</v>
      </c>
      <c r="W86" s="5">
        <v>93735</v>
      </c>
      <c r="X86" s="5">
        <v>91807</v>
      </c>
      <c r="Y86" s="5">
        <v>98667</v>
      </c>
      <c r="Z86" s="5">
        <v>109106</v>
      </c>
      <c r="AA86" s="5">
        <v>98959</v>
      </c>
      <c r="AB86" s="5">
        <v>95281</v>
      </c>
    </row>
    <row r="87" spans="2:35" s="6" customFormat="1" x14ac:dyDescent="0.35">
      <c r="B87" s="6" t="s">
        <v>78</v>
      </c>
      <c r="V87" s="6">
        <f>40415+2836</f>
        <v>43251</v>
      </c>
      <c r="W87" s="6">
        <f>45180+2797</f>
        <v>47977</v>
      </c>
      <c r="X87" s="6">
        <v>50503</v>
      </c>
      <c r="Y87" s="6">
        <v>54490</v>
      </c>
      <c r="Z87" s="6">
        <v>53325</v>
      </c>
      <c r="AA87" s="6">
        <v>49142</v>
      </c>
      <c r="AB87" s="6">
        <v>49848</v>
      </c>
    </row>
    <row r="88" spans="2:35" s="6" customFormat="1" x14ac:dyDescent="0.35">
      <c r="B88" s="6" t="s">
        <v>79</v>
      </c>
      <c r="Q88" s="6">
        <f>SUM(Q86:Q87)</f>
        <v>0</v>
      </c>
      <c r="R88" s="6">
        <f t="shared" ref="R88:AI88" si="33">SUM(R86:R87)</f>
        <v>0</v>
      </c>
      <c r="S88" s="6">
        <f t="shared" si="33"/>
        <v>0</v>
      </c>
      <c r="T88" s="6">
        <f t="shared" si="33"/>
        <v>0</v>
      </c>
      <c r="U88" s="6">
        <f t="shared" si="33"/>
        <v>0</v>
      </c>
      <c r="V88" s="6">
        <f t="shared" si="33"/>
        <v>140458</v>
      </c>
      <c r="W88" s="6">
        <f t="shared" si="33"/>
        <v>141712</v>
      </c>
      <c r="X88" s="6">
        <f t="shared" si="33"/>
        <v>142310</v>
      </c>
      <c r="Y88" s="6">
        <f t="shared" si="33"/>
        <v>153157</v>
      </c>
      <c r="Z88" s="6">
        <f t="shared" si="33"/>
        <v>162431</v>
      </c>
      <c r="AA88" s="6">
        <f t="shared" si="33"/>
        <v>148101</v>
      </c>
      <c r="AB88" s="6">
        <f t="shared" si="33"/>
        <v>145129</v>
      </c>
      <c r="AC88" s="6">
        <f t="shared" si="33"/>
        <v>0</v>
      </c>
      <c r="AD88" s="6">
        <f t="shared" si="33"/>
        <v>0</v>
      </c>
      <c r="AE88" s="6">
        <f t="shared" si="33"/>
        <v>0</v>
      </c>
      <c r="AF88" s="6">
        <f t="shared" si="33"/>
        <v>0</v>
      </c>
      <c r="AG88" s="6">
        <f t="shared" si="33"/>
        <v>0</v>
      </c>
      <c r="AH88" s="6">
        <f t="shared" si="33"/>
        <v>0</v>
      </c>
      <c r="AI88" s="6">
        <f t="shared" si="33"/>
        <v>0</v>
      </c>
    </row>
    <row r="89" spans="2:35" s="5" customFormat="1" x14ac:dyDescent="0.35">
      <c r="B89" s="5" t="s">
        <v>80</v>
      </c>
      <c r="Q89" s="5">
        <f>Q88+Q84</f>
        <v>0</v>
      </c>
      <c r="R89" s="5">
        <f t="shared" ref="R89:AI89" si="34">R88+R84</f>
        <v>0</v>
      </c>
      <c r="S89" s="5">
        <f t="shared" si="34"/>
        <v>0</v>
      </c>
      <c r="T89" s="5">
        <f t="shared" si="34"/>
        <v>0</v>
      </c>
      <c r="U89" s="5">
        <f t="shared" si="34"/>
        <v>0</v>
      </c>
      <c r="V89" s="5">
        <f t="shared" si="34"/>
        <v>241272</v>
      </c>
      <c r="W89" s="5">
        <f t="shared" si="34"/>
        <v>258578</v>
      </c>
      <c r="X89" s="5">
        <f t="shared" si="34"/>
        <v>248028</v>
      </c>
      <c r="Y89" s="5">
        <f t="shared" si="34"/>
        <v>258549</v>
      </c>
      <c r="Z89" s="5">
        <f t="shared" si="34"/>
        <v>287912</v>
      </c>
      <c r="AA89" s="5">
        <f t="shared" si="34"/>
        <v>302083</v>
      </c>
      <c r="AB89" s="5">
        <f t="shared" si="34"/>
        <v>290437</v>
      </c>
      <c r="AC89" s="5">
        <f t="shared" si="34"/>
        <v>0</v>
      </c>
      <c r="AD89" s="5">
        <f t="shared" si="34"/>
        <v>0</v>
      </c>
      <c r="AE89" s="5">
        <f t="shared" si="34"/>
        <v>0</v>
      </c>
      <c r="AF89" s="5">
        <f t="shared" si="34"/>
        <v>0</v>
      </c>
      <c r="AG89" s="5">
        <f t="shared" si="34"/>
        <v>0</v>
      </c>
      <c r="AH89" s="5">
        <f t="shared" si="34"/>
        <v>0</v>
      </c>
      <c r="AI89" s="5">
        <f t="shared" si="34"/>
        <v>0</v>
      </c>
    </row>
    <row r="90" spans="2:35" s="7" customFormat="1" x14ac:dyDescent="0.35">
      <c r="B90" s="7" t="s">
        <v>57</v>
      </c>
    </row>
    <row r="91" spans="2:35" s="5" customFormat="1" x14ac:dyDescent="0.35">
      <c r="B91" s="5" t="s">
        <v>81</v>
      </c>
      <c r="V91" s="5">
        <v>35867</v>
      </c>
      <c r="W91" s="5">
        <v>40201</v>
      </c>
      <c r="X91" s="5">
        <v>45174</v>
      </c>
      <c r="Y91" s="5">
        <v>50779</v>
      </c>
      <c r="Z91" s="5">
        <v>57365</v>
      </c>
      <c r="AA91" s="5">
        <v>64849</v>
      </c>
      <c r="AB91" s="5">
        <v>73812</v>
      </c>
    </row>
    <row r="92" spans="2:35" s="5" customFormat="1" x14ac:dyDescent="0.35">
      <c r="B92" s="5" t="s">
        <v>82</v>
      </c>
      <c r="V92" s="5">
        <v>98330</v>
      </c>
      <c r="W92" s="5">
        <v>70400</v>
      </c>
      <c r="X92" s="5">
        <v>45898</v>
      </c>
      <c r="Y92" s="5">
        <v>14966</v>
      </c>
      <c r="Z92" s="5">
        <v>5562</v>
      </c>
      <c r="AA92" s="5">
        <v>-3068</v>
      </c>
      <c r="AB92" s="5">
        <v>-214</v>
      </c>
    </row>
    <row r="93" spans="2:35" s="6" customFormat="1" x14ac:dyDescent="0.35">
      <c r="B93" s="6" t="s">
        <v>83</v>
      </c>
      <c r="V93" s="6">
        <v>-150</v>
      </c>
      <c r="W93" s="6">
        <v>-3454</v>
      </c>
      <c r="X93" s="6">
        <v>-584</v>
      </c>
      <c r="Y93" s="6">
        <v>-406</v>
      </c>
      <c r="Z93" s="6">
        <v>163</v>
      </c>
      <c r="AA93" s="6">
        <v>-11109</v>
      </c>
      <c r="AB93" s="6">
        <v>-11452</v>
      </c>
    </row>
    <row r="94" spans="2:35" s="11" customFormat="1" x14ac:dyDescent="0.35">
      <c r="B94" s="11" t="s">
        <v>84</v>
      </c>
      <c r="Q94" s="11">
        <f>SUM(Q91:Q93)</f>
        <v>0</v>
      </c>
      <c r="R94" s="11">
        <f t="shared" ref="R94:AI94" si="35">SUM(R91:R93)</f>
        <v>0</v>
      </c>
      <c r="S94" s="11">
        <f t="shared" si="35"/>
        <v>0</v>
      </c>
      <c r="T94" s="11">
        <f t="shared" si="35"/>
        <v>0</v>
      </c>
      <c r="U94" s="11">
        <f t="shared" si="35"/>
        <v>0</v>
      </c>
      <c r="V94" s="11">
        <f t="shared" si="35"/>
        <v>134047</v>
      </c>
      <c r="W94" s="11">
        <f t="shared" si="35"/>
        <v>107147</v>
      </c>
      <c r="X94" s="11">
        <f t="shared" si="35"/>
        <v>90488</v>
      </c>
      <c r="Y94" s="11">
        <f t="shared" si="35"/>
        <v>65339</v>
      </c>
      <c r="Z94" s="11">
        <f t="shared" si="35"/>
        <v>63090</v>
      </c>
      <c r="AA94" s="11">
        <f t="shared" si="35"/>
        <v>50672</v>
      </c>
      <c r="AB94" s="11">
        <f t="shared" si="35"/>
        <v>62146</v>
      </c>
      <c r="AC94" s="11">
        <f t="shared" si="35"/>
        <v>0</v>
      </c>
      <c r="AD94" s="11">
        <f t="shared" si="35"/>
        <v>0</v>
      </c>
      <c r="AE94" s="11">
        <f t="shared" si="35"/>
        <v>0</v>
      </c>
      <c r="AF94" s="11">
        <f t="shared" si="35"/>
        <v>0</v>
      </c>
      <c r="AG94" s="11">
        <f t="shared" si="35"/>
        <v>0</v>
      </c>
      <c r="AH94" s="11">
        <f t="shared" si="35"/>
        <v>0</v>
      </c>
      <c r="AI94" s="11">
        <f t="shared" si="35"/>
        <v>0</v>
      </c>
    </row>
    <row r="95" spans="2:35" s="5" customFormat="1" x14ac:dyDescent="0.35">
      <c r="B95" s="5" t="s">
        <v>85</v>
      </c>
      <c r="Q95" s="5">
        <f>Q94+Q89</f>
        <v>0</v>
      </c>
      <c r="R95" s="5">
        <f t="shared" ref="R95:AI95" si="36">R94+R89</f>
        <v>0</v>
      </c>
      <c r="S95" s="5">
        <f t="shared" si="36"/>
        <v>0</v>
      </c>
      <c r="T95" s="5">
        <f t="shared" si="36"/>
        <v>0</v>
      </c>
      <c r="U95" s="5">
        <f t="shared" si="36"/>
        <v>0</v>
      </c>
      <c r="V95" s="5">
        <f t="shared" si="36"/>
        <v>375319</v>
      </c>
      <c r="W95" s="5">
        <f t="shared" si="36"/>
        <v>365725</v>
      </c>
      <c r="X95" s="5">
        <f t="shared" si="36"/>
        <v>338516</v>
      </c>
      <c r="Y95" s="5">
        <f t="shared" si="36"/>
        <v>323888</v>
      </c>
      <c r="Z95" s="5">
        <f t="shared" si="36"/>
        <v>351002</v>
      </c>
      <c r="AA95" s="5">
        <f t="shared" si="36"/>
        <v>352755</v>
      </c>
      <c r="AB95" s="5">
        <f t="shared" si="36"/>
        <v>352583</v>
      </c>
      <c r="AC95" s="5">
        <f t="shared" si="36"/>
        <v>0</v>
      </c>
      <c r="AD95" s="5">
        <f t="shared" si="36"/>
        <v>0</v>
      </c>
      <c r="AE95" s="5">
        <f t="shared" si="36"/>
        <v>0</v>
      </c>
      <c r="AF95" s="5">
        <f t="shared" si="36"/>
        <v>0</v>
      </c>
      <c r="AG95" s="5">
        <f t="shared" si="36"/>
        <v>0</v>
      </c>
      <c r="AH95" s="5">
        <f t="shared" si="36"/>
        <v>0</v>
      </c>
      <c r="AI95" s="5">
        <f t="shared" si="36"/>
        <v>0</v>
      </c>
    </row>
    <row r="96" spans="2:35" s="5" customFormat="1" x14ac:dyDescent="0.35"/>
    <row r="97" spans="2:35" s="5" customFormat="1" x14ac:dyDescent="0.35">
      <c r="B97" s="5" t="s">
        <v>86</v>
      </c>
    </row>
    <row r="98" spans="2:35" s="8" customFormat="1" x14ac:dyDescent="0.35">
      <c r="B98" s="8" t="s">
        <v>87</v>
      </c>
    </row>
    <row r="99" spans="2:35" s="5" customFormat="1" x14ac:dyDescent="0.35">
      <c r="B99" s="5" t="s">
        <v>88</v>
      </c>
      <c r="U99" s="5">
        <v>66231</v>
      </c>
      <c r="V99" s="5">
        <v>64225</v>
      </c>
      <c r="W99" s="5">
        <v>77434</v>
      </c>
      <c r="X99" s="5">
        <v>69391</v>
      </c>
      <c r="Y99" s="5">
        <v>80674</v>
      </c>
      <c r="Z99" s="5">
        <v>104038</v>
      </c>
      <c r="AA99" s="5">
        <v>122151</v>
      </c>
      <c r="AB99" s="5">
        <v>110543</v>
      </c>
    </row>
    <row r="100" spans="2:35" s="6" customFormat="1" x14ac:dyDescent="0.35">
      <c r="B100" s="6" t="s">
        <v>89</v>
      </c>
      <c r="U100" s="6">
        <v>-142428</v>
      </c>
      <c r="V100" s="6">
        <v>-159486</v>
      </c>
      <c r="W100" s="6">
        <v>-71356</v>
      </c>
      <c r="X100" s="6">
        <v>-39630</v>
      </c>
      <c r="Y100" s="6">
        <v>-114938</v>
      </c>
      <c r="Z100" s="6">
        <v>-109558</v>
      </c>
      <c r="AA100" s="6">
        <v>-76923</v>
      </c>
      <c r="AB100" s="6">
        <v>-29513</v>
      </c>
    </row>
    <row r="101" spans="2:35" s="5" customFormat="1" x14ac:dyDescent="0.35">
      <c r="B101" s="5" t="s">
        <v>90</v>
      </c>
      <c r="Q101" s="5">
        <f>SUM(Q99:Q100)</f>
        <v>0</v>
      </c>
      <c r="R101" s="5">
        <f t="shared" ref="R101:AI101" si="37">SUM(R99:R100)</f>
        <v>0</v>
      </c>
      <c r="S101" s="5">
        <f t="shared" si="37"/>
        <v>0</v>
      </c>
      <c r="T101" s="5">
        <f t="shared" si="37"/>
        <v>0</v>
      </c>
      <c r="U101" s="5">
        <f t="shared" si="37"/>
        <v>-76197</v>
      </c>
      <c r="V101" s="5">
        <f t="shared" si="37"/>
        <v>-95261</v>
      </c>
      <c r="W101" s="5">
        <f t="shared" si="37"/>
        <v>6078</v>
      </c>
      <c r="X101" s="5">
        <f t="shared" si="37"/>
        <v>29761</v>
      </c>
      <c r="Y101" s="5">
        <f t="shared" si="37"/>
        <v>-34264</v>
      </c>
      <c r="Z101" s="5">
        <f t="shared" si="37"/>
        <v>-5520</v>
      </c>
      <c r="AA101" s="5">
        <f t="shared" si="37"/>
        <v>45228</v>
      </c>
      <c r="AB101" s="5">
        <f t="shared" si="37"/>
        <v>81030</v>
      </c>
      <c r="AC101" s="5">
        <f t="shared" si="37"/>
        <v>0</v>
      </c>
      <c r="AD101" s="5">
        <f t="shared" si="37"/>
        <v>0</v>
      </c>
      <c r="AE101" s="5">
        <f t="shared" si="37"/>
        <v>0</v>
      </c>
      <c r="AF101" s="5">
        <f t="shared" si="37"/>
        <v>0</v>
      </c>
      <c r="AG101" s="5">
        <f t="shared" si="37"/>
        <v>0</v>
      </c>
      <c r="AH101" s="5">
        <f t="shared" si="37"/>
        <v>0</v>
      </c>
      <c r="AI101" s="5">
        <f t="shared" si="37"/>
        <v>0</v>
      </c>
    </row>
    <row r="102" spans="2:35" s="5" customFormat="1" x14ac:dyDescent="0.35"/>
    <row r="103" spans="2:35" s="5" customFormat="1" x14ac:dyDescent="0.35">
      <c r="B103" s="5" t="s">
        <v>91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</row>
    <row r="104" spans="2:35" s="5" customFormat="1" x14ac:dyDescent="0.35">
      <c r="B104" s="5" t="s">
        <v>92</v>
      </c>
      <c r="U104" s="5">
        <v>4210</v>
      </c>
      <c r="V104" s="5">
        <v>4840</v>
      </c>
      <c r="W104" s="5">
        <v>5340</v>
      </c>
      <c r="X104" s="5">
        <v>6068</v>
      </c>
      <c r="Y104" s="5">
        <v>6829</v>
      </c>
      <c r="Z104" s="5">
        <v>7906</v>
      </c>
      <c r="AA104" s="5">
        <v>9038</v>
      </c>
      <c r="AB104" s="5">
        <v>10833</v>
      </c>
    </row>
    <row r="105" spans="2:35" s="5" customFormat="1" x14ac:dyDescent="0.35">
      <c r="B105" s="5" t="s">
        <v>93</v>
      </c>
      <c r="U105" s="5">
        <v>-29722</v>
      </c>
      <c r="V105" s="5">
        <v>-32900</v>
      </c>
      <c r="W105" s="5">
        <v>-72738</v>
      </c>
      <c r="X105" s="5">
        <v>-66897</v>
      </c>
      <c r="Y105" s="5">
        <v>-72358</v>
      </c>
      <c r="Z105" s="5">
        <v>-85971</v>
      </c>
      <c r="AA105" s="5">
        <v>-89402</v>
      </c>
      <c r="AB105" s="5">
        <v>-77550</v>
      </c>
    </row>
    <row r="106" spans="2:35" s="5" customFormat="1" x14ac:dyDescent="0.35">
      <c r="B106" s="5" t="s">
        <v>94</v>
      </c>
      <c r="U106" s="5">
        <v>-12150</v>
      </c>
      <c r="V106" s="5">
        <v>-12769</v>
      </c>
      <c r="W106" s="5">
        <v>-13712</v>
      </c>
      <c r="X106" s="5">
        <v>-14119</v>
      </c>
      <c r="Y106" s="5">
        <v>-14081</v>
      </c>
      <c r="Z106" s="5">
        <v>-14467</v>
      </c>
      <c r="AA106" s="5">
        <v>-14841</v>
      </c>
      <c r="AB106" s="5">
        <v>-15025</v>
      </c>
    </row>
    <row r="107" spans="2:35" s="5" customFormat="1" x14ac:dyDescent="0.35"/>
    <row r="108" spans="2:35" s="7" customFormat="1" x14ac:dyDescent="0.35">
      <c r="B108" s="7" t="s">
        <v>95</v>
      </c>
    </row>
    <row r="109" spans="2:35" s="5" customFormat="1" x14ac:dyDescent="0.35">
      <c r="B109" s="5" t="s">
        <v>88</v>
      </c>
    </row>
    <row r="110" spans="2:35" s="6" customFormat="1" x14ac:dyDescent="0.35">
      <c r="B110" s="6" t="s">
        <v>89</v>
      </c>
    </row>
    <row r="111" spans="2:35" s="5" customFormat="1" x14ac:dyDescent="0.35">
      <c r="B111" s="5" t="s">
        <v>90</v>
      </c>
    </row>
    <row r="112" spans="2:35" s="5" customFormat="1" x14ac:dyDescent="0.35"/>
    <row r="113" spans="2:2" s="5" customFormat="1" x14ac:dyDescent="0.35">
      <c r="B113" s="5" t="s">
        <v>91</v>
      </c>
    </row>
    <row r="114" spans="2:2" s="5" customFormat="1" x14ac:dyDescent="0.35">
      <c r="B114" s="5" t="s">
        <v>92</v>
      </c>
    </row>
    <row r="115" spans="2:2" s="5" customFormat="1" x14ac:dyDescent="0.35">
      <c r="B115" s="5" t="s">
        <v>93</v>
      </c>
    </row>
    <row r="116" spans="2:2" s="5" customFormat="1" x14ac:dyDescent="0.35">
      <c r="B116" s="5" t="s">
        <v>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Info</vt:lpstr>
      <vt:lpstr>Model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2023-03-16T10:55:35Z</dcterms:created>
  <dcterms:modified xsi:type="dcterms:W3CDTF">2024-02-06T11:12:44Z</dcterms:modified>
</cp:coreProperties>
</file>