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0.000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164" fontId="0" fillId="0" borderId="0" pivotButton="0" quotePrefix="0" xfId="0"/>
    <xf numFmtId="3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4" fillId="3" borderId="0" pivotButton="0" quotePrefix="0" xfId="0"/>
    <xf numFmtId="0" fontId="0" fillId="0" borderId="5" pivotButton="0" quotePrefix="0" xfId="0"/>
    <xf numFmtId="0" fontId="1" fillId="0" borderId="0" pivotButton="0" quotePrefix="0" xfId="0"/>
    <xf numFmtId="0" fontId="1" fillId="0" borderId="5" pivotButton="0" quotePrefix="0" xfId="0"/>
    <xf numFmtId="0" fontId="3" fillId="2" borderId="0" pivotButton="0" quotePrefix="0" xfId="0"/>
    <xf numFmtId="0" fontId="1" fillId="0" borderId="6" pivotButton="0" quotePrefix="0" xfId="0"/>
    <xf numFmtId="3" fontId="4" fillId="3" borderId="0" pivotButton="0" quotePrefix="0" xfId="0"/>
    <xf numFmtId="3" fontId="0" fillId="0" borderId="5" pivotButton="0" quotePrefix="0" xfId="0"/>
    <xf numFmtId="3" fontId="1" fillId="0" borderId="5" pivotButton="0" quotePrefix="0" xfId="0"/>
    <xf numFmtId="3" fontId="1" fillId="0" borderId="0" pivotButton="0" quotePrefix="0" xfId="0"/>
    <xf numFmtId="3" fontId="1" fillId="0" borderId="6" pivotButton="0" quotePrefix="0" xfId="0"/>
    <xf numFmtId="3" fontId="0" fillId="2" borderId="0" pivotButton="0" quotePrefix="0" xfId="0"/>
    <xf numFmtId="3" fontId="2" fillId="2" borderId="0" pivotButton="0" quotePrefix="0" xfId="0"/>
    <xf numFmtId="3" fontId="1" fillId="3" borderId="0" pivotButton="0" quotePrefix="0" xfId="0"/>
    <xf numFmtId="0" fontId="1" fillId="3" borderId="0" pivotButton="0" quotePrefix="0" xfId="0"/>
    <xf numFmtId="3" fontId="1" fillId="2" borderId="0" pivotButton="0" quotePrefix="0" xfId="0"/>
    <xf numFmtId="10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4" sqref="E4"/>
    </sheetView>
  </sheetViews>
  <sheetFormatPr baseColWidth="8" defaultRowHeight="14.5"/>
  <cols>
    <col width="11.08984375" bestFit="1" customWidth="1" min="2" max="2"/>
  </cols>
  <sheetData>
    <row r="1" ht="15" customHeight="1" thickBot="1">
      <c r="A1" t="e">
        <v>#VALUE!</v>
      </c>
    </row>
    <row r="2">
      <c r="A2" s="3" t="inlineStr">
        <is>
          <t>Price</t>
        </is>
      </c>
      <c r="B2" s="6">
        <f t="array" ref="B2">_FV(A1,"Price")</f>
        <v/>
      </c>
      <c r="E2" t="n">
        <v>100</v>
      </c>
    </row>
    <row r="3">
      <c r="A3" s="4" t="inlineStr">
        <is>
          <t>Shares</t>
        </is>
      </c>
      <c r="B3" s="7">
        <f t="array" ref="B3">_FV(A1,"Shares outstanding",TRUE)/1000000</f>
        <v/>
      </c>
    </row>
    <row r="4">
      <c r="A4" s="4" t="inlineStr">
        <is>
          <t>MC</t>
        </is>
      </c>
      <c r="B4" s="6">
        <f>B2*B3</f>
        <v/>
      </c>
      <c r="E4" s="30">
        <f>E2/B4</f>
        <v/>
      </c>
    </row>
    <row r="5">
      <c r="A5" s="4" t="inlineStr">
        <is>
          <t>Cash</t>
        </is>
      </c>
      <c r="B5" s="7">
        <f>Model!V107</f>
        <v/>
      </c>
    </row>
    <row r="6">
      <c r="A6" s="4" t="inlineStr">
        <is>
          <t>Debt</t>
        </is>
      </c>
      <c r="B6" s="7">
        <f>Model!V124</f>
        <v/>
      </c>
    </row>
    <row r="7" ht="15" customHeight="1" thickBot="1">
      <c r="A7" s="5" t="inlineStr">
        <is>
          <t>EV</t>
        </is>
      </c>
      <c r="B7" s="6">
        <f>B4-B5+B6</f>
        <v/>
      </c>
    </row>
    <row r="8">
      <c r="A8" t="inlineStr">
        <is>
          <t>EV/MC</t>
        </is>
      </c>
      <c r="B8">
        <f>B7/B4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55" sqref="A55"/>
    </sheetView>
  </sheetViews>
  <sheetFormatPr baseColWidth="8" defaultRowHeight="14.5"/>
  <cols>
    <col width="17.90625" customWidth="1" min="1" max="1"/>
  </cols>
  <sheetData>
    <row r="1">
      <c r="A1" t="inlineStr">
        <is>
          <t>Company Name</t>
        </is>
      </c>
      <c r="B1" t="inlineStr">
        <is>
          <t>Cleveland-Cliffs Inc.</t>
        </is>
      </c>
    </row>
    <row r="2">
      <c r="A2" t="inlineStr">
        <is>
          <t>Ticker</t>
        </is>
      </c>
      <c r="B2" t="inlineStr">
        <is>
          <t>CLF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Basic Materials</t>
        </is>
      </c>
    </row>
    <row r="5">
      <c r="A5" t="inlineStr">
        <is>
          <t>Industry</t>
        </is>
      </c>
      <c r="B5" t="inlineStr">
        <is>
          <t>Steel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W159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2" sqref="P2"/>
    </sheetView>
  </sheetViews>
  <sheetFormatPr baseColWidth="8" defaultRowHeight="14.5"/>
  <sheetData>
    <row r="1">
      <c r="B1" t="inlineStr">
        <is>
          <t>Quarter</t>
        </is>
      </c>
      <c r="P1" t="inlineStr">
        <is>
          <t>FY16</t>
        </is>
      </c>
      <c r="Q1" t="inlineStr">
        <is>
          <t>FY17</t>
        </is>
      </c>
      <c r="R1" t="inlineStr">
        <is>
          <t>FY18</t>
        </is>
      </c>
      <c r="S1" t="inlineStr">
        <is>
          <t>FY19</t>
        </is>
      </c>
      <c r="T1" t="inlineStr">
        <is>
          <t>FY20</t>
        </is>
      </c>
      <c r="U1" t="inlineStr">
        <is>
          <t>FY21</t>
        </is>
      </c>
      <c r="V1" t="inlineStr">
        <is>
          <t>FY22</t>
        </is>
      </c>
    </row>
    <row r="2">
      <c r="B2" t="inlineStr">
        <is>
          <t>Period of Report</t>
        </is>
      </c>
      <c r="P2" t="n">
        <v>2016</v>
      </c>
      <c r="Q2" t="n">
        <v>2017</v>
      </c>
      <c r="R2" t="n">
        <v>2018</v>
      </c>
      <c r="S2" t="n">
        <v>2019</v>
      </c>
      <c r="T2" t="n">
        <v>2020</v>
      </c>
      <c r="U2" t="n">
        <v>2021</v>
      </c>
      <c r="V2" t="n">
        <v>2022</v>
      </c>
    </row>
    <row r="4"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</row>
    <row r="5" customFormat="1" s="10">
      <c r="B5" s="10" t="inlineStr">
        <is>
          <t>Steelmaking revenues by market *in millions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</row>
    <row r="6">
      <c r="B6" t="inlineStr">
        <is>
          <t>Direct automotive</t>
        </is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>
        <v>0</v>
      </c>
      <c r="T6" s="7" t="n">
        <v>2062</v>
      </c>
      <c r="U6" s="7" t="n">
        <v>4726</v>
      </c>
      <c r="V6" s="7" t="n">
        <v>6661</v>
      </c>
      <c r="W6" s="7" t="n"/>
    </row>
    <row r="7">
      <c r="B7" t="inlineStr">
        <is>
          <t>Infrastructure &amp; manufacturing</t>
        </is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>
        <v>0</v>
      </c>
      <c r="T7" s="7" t="n">
        <v>784</v>
      </c>
      <c r="U7" s="7" t="n">
        <v>5380</v>
      </c>
      <c r="V7" s="7" t="n">
        <v>5869</v>
      </c>
      <c r="W7" s="7" t="n"/>
    </row>
    <row r="8">
      <c r="B8" t="inlineStr">
        <is>
          <t>Distributors and converters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>
        <v>0</v>
      </c>
      <c r="T8" s="7" t="n">
        <v>696</v>
      </c>
      <c r="U8" s="7" t="n">
        <v>7671</v>
      </c>
      <c r="V8" s="7" t="n">
        <v>6388</v>
      </c>
      <c r="W8" s="7" t="n"/>
    </row>
    <row r="9" customFormat="1" s="13">
      <c r="B9" s="13" t="inlineStr">
        <is>
          <t>Steel producers</t>
        </is>
      </c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>
        <v>1990</v>
      </c>
      <c r="T9" s="19" t="n">
        <v>1423</v>
      </c>
      <c r="U9" s="19" t="n">
        <v>2124</v>
      </c>
      <c r="V9" s="19" t="n">
        <v>3465</v>
      </c>
      <c r="W9" s="19" t="n"/>
    </row>
    <row r="10" customFormat="1" s="14">
      <c r="B10" s="14" t="inlineStr">
        <is>
          <t>Total steelmaking revenues by market</t>
        </is>
      </c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>
        <f>SUM(P6:P9)</f>
        <v/>
      </c>
      <c r="Q10" s="21">
        <f>SUM(Q6:Q9)</f>
        <v/>
      </c>
      <c r="R10" s="21">
        <f>SUM(R6:R9)</f>
        <v/>
      </c>
      <c r="S10" s="21">
        <f>SUM(S6:S9)</f>
        <v/>
      </c>
      <c r="T10" s="21">
        <f>SUM(T6:T9)</f>
        <v/>
      </c>
      <c r="U10" s="21">
        <f>SUM(U6:U9)</f>
        <v/>
      </c>
      <c r="V10" s="21">
        <f>SUM(V6:V9)</f>
        <v/>
      </c>
      <c r="W10" s="21" t="n"/>
    </row>
    <row r="11" customFormat="1" s="12">
      <c r="B11" s="12" t="inlineStr">
        <is>
          <t>Other Business</t>
        </is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</row>
    <row r="12" customFormat="1" s="13">
      <c r="B12" s="13" t="inlineStr">
        <is>
          <t xml:space="preserve">Other  </t>
        </is>
      </c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>
        <v>0</v>
      </c>
      <c r="T12" s="19" t="n">
        <v>389</v>
      </c>
      <c r="U12" s="19" t="n">
        <v>543</v>
      </c>
      <c r="V12" s="19" t="n">
        <v>606</v>
      </c>
      <c r="W12" s="19" t="n"/>
    </row>
    <row r="13" customFormat="1" s="14">
      <c r="B13" s="14" t="inlineStr">
        <is>
          <t>Total Revenues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>
        <f>S12+S10</f>
        <v/>
      </c>
      <c r="T13" s="21">
        <f>T12+T10</f>
        <v/>
      </c>
      <c r="U13" s="21">
        <f>U12+U10</f>
        <v/>
      </c>
      <c r="V13" s="21">
        <f>V12+V10</f>
        <v/>
      </c>
      <c r="W13" s="21" t="n"/>
    </row>
    <row r="14" customFormat="1" s="14"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</row>
    <row r="15" customFormat="1" s="9">
      <c r="B15" s="10" t="inlineStr">
        <is>
          <t>Product Revenues *in millions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</row>
    <row r="16">
      <c r="B16" t="inlineStr">
        <is>
          <t>Hot-rolled steel</t>
        </is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>
        <v>386</v>
      </c>
      <c r="U16" s="7" t="n">
        <v>5615</v>
      </c>
      <c r="V16" s="7" t="n">
        <v>4529</v>
      </c>
      <c r="W16" s="7" t="n"/>
    </row>
    <row r="17">
      <c r="B17" t="inlineStr">
        <is>
          <t>Cold-rolled steel</t>
        </is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>
        <v>490</v>
      </c>
      <c r="U17" s="7" t="n">
        <v>3186</v>
      </c>
      <c r="V17" s="7" t="n">
        <v>3193</v>
      </c>
      <c r="W17" s="7" t="n"/>
    </row>
    <row r="18">
      <c r="B18" t="inlineStr">
        <is>
          <t>Coated steel</t>
        </is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>
        <v>1747</v>
      </c>
      <c r="U18" s="7" t="n">
        <v>5864</v>
      </c>
      <c r="V18" s="7" t="n">
        <v>6905</v>
      </c>
      <c r="W18" s="7" t="n"/>
    </row>
    <row r="19">
      <c r="B19" t="inlineStr">
        <is>
          <t>Stainless &amp; electrical steel</t>
        </is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>
        <v>868</v>
      </c>
      <c r="U19" s="7" t="n">
        <v>1622</v>
      </c>
      <c r="V19" s="7" t="n">
        <v>2284</v>
      </c>
      <c r="W19" s="7" t="n"/>
    </row>
    <row r="20">
      <c r="B20" t="inlineStr">
        <is>
          <t>Plate</t>
        </is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>
        <v>46</v>
      </c>
      <c r="U20" s="7" t="n">
        <v>1316</v>
      </c>
      <c r="V20" s="7" t="n">
        <v>1651</v>
      </c>
      <c r="W20" s="7" t="n"/>
    </row>
    <row r="21">
      <c r="B21" t="inlineStr">
        <is>
          <t>Other steel products</t>
        </is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>
        <v>46</v>
      </c>
      <c r="U21" s="7" t="n">
        <v>1247</v>
      </c>
      <c r="V21" s="7" t="n">
        <v>1492</v>
      </c>
      <c r="W21" s="7" t="n"/>
    </row>
    <row r="22" customFormat="1" s="13">
      <c r="B22" s="13" t="inlineStr">
        <is>
          <t xml:space="preserve">Other   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>
        <v>1382</v>
      </c>
      <c r="U22" s="19" t="n">
        <v>1051</v>
      </c>
      <c r="V22" s="19" t="n">
        <v>2329</v>
      </c>
      <c r="W22" s="19" t="n"/>
    </row>
    <row r="23" customFormat="1" s="14">
      <c r="B23" s="14" t="inlineStr">
        <is>
          <t xml:space="preserve">Total Steelmaking </t>
        </is>
      </c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>
        <f>SUM(P16:P22)</f>
        <v/>
      </c>
      <c r="Q23" s="21">
        <f>SUM(Q16:Q22)</f>
        <v/>
      </c>
      <c r="R23" s="21">
        <f>SUM(R16:R22)</f>
        <v/>
      </c>
      <c r="S23" s="21">
        <f>SUM(S16:S22)</f>
        <v/>
      </c>
      <c r="T23" s="21">
        <f>SUM(T16:T22)</f>
        <v/>
      </c>
      <c r="U23" s="21">
        <f>SUM(U16:U22)</f>
        <v/>
      </c>
      <c r="V23" s="21">
        <f>SUM(V16:V22)</f>
        <v/>
      </c>
      <c r="W23" s="21" t="n"/>
    </row>
    <row r="24" customFormat="1" s="12">
      <c r="B24" s="12" t="inlineStr">
        <is>
          <t>Other Businesses</t>
        </is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</row>
    <row r="25" customFormat="1" s="13">
      <c r="B25" s="13" t="inlineStr">
        <is>
          <t>Other</t>
        </is>
      </c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>
        <v>389</v>
      </c>
      <c r="U25" s="19" t="n">
        <v>543</v>
      </c>
      <c r="V25" s="19" t="n">
        <v>606</v>
      </c>
      <c r="W25" s="19" t="n"/>
    </row>
    <row r="26" customFormat="1" s="14">
      <c r="B26" s="14" t="inlineStr">
        <is>
          <t>Total Revenue</t>
        </is>
      </c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>
        <f>T23+T25</f>
        <v/>
      </c>
      <c r="U26" s="21">
        <f>U23+U25</f>
        <v/>
      </c>
      <c r="V26" s="21">
        <f>V23+V25</f>
        <v/>
      </c>
      <c r="W26" s="21" t="n"/>
    </row>
    <row r="27" customFormat="1" s="14">
      <c r="C27" s="21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</row>
    <row r="28" customFormat="1" s="10">
      <c r="B28" s="10" t="inlineStr">
        <is>
          <t>Steel Shipments by Product *in thousands of net tons</t>
        </is>
      </c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</row>
    <row r="29">
      <c r="B29" t="inlineStr">
        <is>
          <t>Hot-rolled steel</t>
        </is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>
        <v>633</v>
      </c>
      <c r="U29" s="7" t="n">
        <v>4886</v>
      </c>
      <c r="V29" s="7" t="n">
        <v>4326</v>
      </c>
      <c r="W29" s="7" t="n"/>
    </row>
    <row r="30">
      <c r="B30" t="inlineStr">
        <is>
          <t>Cold-rolled steel</t>
        </is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>
        <v>682</v>
      </c>
      <c r="U30" s="7" t="n">
        <v>2790</v>
      </c>
      <c r="V30" s="7" t="n">
        <v>2286</v>
      </c>
      <c r="W30" s="7" t="n"/>
    </row>
    <row r="31">
      <c r="B31" t="inlineStr">
        <is>
          <t>Coated steel</t>
        </is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>
        <v>1911</v>
      </c>
      <c r="U31" s="7" t="n">
        <v>5056</v>
      </c>
      <c r="V31" s="7" t="n">
        <v>4730</v>
      </c>
      <c r="W31" s="7" t="n"/>
    </row>
    <row r="32">
      <c r="B32" t="inlineStr">
        <is>
          <t>Stainless &amp; electrical steel</t>
        </is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>
        <v>416</v>
      </c>
      <c r="U32" s="7" t="n">
        <v>674</v>
      </c>
      <c r="V32" s="7" t="n">
        <v>763</v>
      </c>
      <c r="W32" s="7" t="n"/>
    </row>
    <row r="33">
      <c r="B33" t="inlineStr">
        <is>
          <t>Plate</t>
        </is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>
        <v>62</v>
      </c>
      <c r="U33" s="7" t="n">
        <v>1020</v>
      </c>
      <c r="V33" s="7" t="n">
        <v>880</v>
      </c>
      <c r="W33" s="7" t="n"/>
    </row>
    <row r="34" customFormat="1" s="13">
      <c r="B34" s="13" t="inlineStr">
        <is>
          <t>Slab &amp; other steel products</t>
        </is>
      </c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>
        <v>79</v>
      </c>
      <c r="U34" s="19" t="n">
        <v>1460</v>
      </c>
      <c r="V34" s="19" t="n">
        <v>1766</v>
      </c>
      <c r="W34" s="19" t="n"/>
    </row>
    <row r="35" customFormat="1" s="14">
      <c r="B35" s="14" t="inlineStr">
        <is>
          <t>Total steel shipments by product</t>
        </is>
      </c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>
        <f>SUM(P29:P34)</f>
        <v/>
      </c>
      <c r="Q35" s="21">
        <f>SUM(Q29:Q34)</f>
        <v/>
      </c>
      <c r="R35" s="21">
        <f>SUM(R29:R34)</f>
        <v/>
      </c>
      <c r="S35" s="21">
        <f>SUM(S29:S34)</f>
        <v/>
      </c>
      <c r="T35" s="21">
        <f>SUM(T29:T34)</f>
        <v/>
      </c>
      <c r="U35" s="21">
        <f>SUM(U29:U34)</f>
        <v/>
      </c>
      <c r="V35" s="21">
        <f>SUM(V29:V34)</f>
        <v/>
      </c>
      <c r="W35" s="21" t="n"/>
    </row>
    <row r="36"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</row>
    <row r="37" customFormat="1" s="10">
      <c r="B37" s="10" t="inlineStr">
        <is>
          <t>Revenue by Region</t>
        </is>
      </c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</row>
    <row r="38">
      <c r="B38" t="inlineStr">
        <is>
          <t>United States</t>
        </is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>
        <v>1504.5</v>
      </c>
      <c r="R38" s="7" t="n">
        <v>1847.3</v>
      </c>
      <c r="S38" s="7" t="n">
        <v>1505</v>
      </c>
      <c r="T38" s="7" t="n">
        <v>4580</v>
      </c>
      <c r="U38" s="7" t="n">
        <v>18881</v>
      </c>
      <c r="V38" s="7" t="n">
        <v>20991</v>
      </c>
      <c r="W38" s="7" t="n"/>
    </row>
    <row r="39">
      <c r="B39" t="inlineStr">
        <is>
          <t>Canada</t>
        </is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>
        <v>206.2</v>
      </c>
      <c r="R39" s="7" t="n">
        <v>395.1</v>
      </c>
      <c r="S39" s="7" t="n">
        <v>448</v>
      </c>
      <c r="T39" s="7" t="n">
        <v>602</v>
      </c>
      <c r="U39" s="7" t="n">
        <v>803</v>
      </c>
      <c r="V39" s="7" t="n">
        <v>963</v>
      </c>
      <c r="W39" s="7" t="n"/>
    </row>
    <row r="40" customFormat="1" s="13">
      <c r="B40" s="13" t="inlineStr">
        <is>
          <t>Other Countries</t>
        </is>
      </c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>
        <v>155.3</v>
      </c>
      <c r="R40" s="19" t="n">
        <v>90</v>
      </c>
      <c r="S40" s="19" t="n">
        <v>37</v>
      </c>
      <c r="T40" s="19" t="n">
        <v>172</v>
      </c>
      <c r="U40" s="19" t="n">
        <v>760</v>
      </c>
      <c r="V40" s="19" t="n">
        <v>1035</v>
      </c>
      <c r="W40" s="19" t="n"/>
    </row>
    <row r="41" customFormat="1" s="14">
      <c r="B41" s="14" t="inlineStr">
        <is>
          <t>Total Revenues</t>
        </is>
      </c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>
        <f>SUM(P38:P40)</f>
        <v/>
      </c>
      <c r="Q41" s="21">
        <f>SUM(Q38:Q40)</f>
        <v/>
      </c>
      <c r="R41" s="21">
        <f>SUM(R38:R40)</f>
        <v/>
      </c>
      <c r="S41" s="21">
        <f>SUM(S38:S40)</f>
        <v/>
      </c>
      <c r="T41" s="21">
        <f>SUM(T38:T40)</f>
        <v/>
      </c>
      <c r="U41" s="21">
        <f>SUM(U38:U40)</f>
        <v/>
      </c>
      <c r="V41" s="21">
        <f>SUM(V38:V40)</f>
        <v/>
      </c>
      <c r="W41" s="21" t="n"/>
    </row>
    <row r="42"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</row>
    <row r="43" customFormat="1" s="10">
      <c r="B43" s="10" t="inlineStr">
        <is>
          <t>PP&amp;E by Region</t>
        </is>
      </c>
      <c r="C43" s="24" t="n"/>
      <c r="D43" s="24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</row>
    <row r="44">
      <c r="B44" t="inlineStr">
        <is>
          <t>United States</t>
        </is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>
        <v>1033.8</v>
      </c>
      <c r="R44" s="7" t="n">
        <v>1286</v>
      </c>
      <c r="S44" s="7" t="n">
        <v>1929</v>
      </c>
      <c r="T44" s="7" t="n">
        <v>8647</v>
      </c>
      <c r="U44" s="7" t="n">
        <v>9092</v>
      </c>
      <c r="V44" s="7" t="n">
        <v>8981</v>
      </c>
      <c r="W44" s="7" t="n"/>
    </row>
    <row r="45">
      <c r="B45" t="inlineStr">
        <is>
          <t>Canada</t>
        </is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>
        <v>0</v>
      </c>
      <c r="R45" s="7" t="n">
        <v>0</v>
      </c>
      <c r="S45" s="7" t="n">
        <v>0</v>
      </c>
      <c r="T45" s="7" t="n">
        <v>91</v>
      </c>
      <c r="U45" s="7" t="n">
        <v>93</v>
      </c>
      <c r="V45" s="7" t="n">
        <v>88</v>
      </c>
      <c r="W45" s="7" t="n"/>
    </row>
    <row r="46" customFormat="1" s="13">
      <c r="B46" s="13" t="inlineStr">
        <is>
          <t>Other Countries</t>
        </is>
      </c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>
        <v>0</v>
      </c>
      <c r="R46" s="19" t="n">
        <v>0</v>
      </c>
      <c r="S46" s="19" t="n">
        <v>0</v>
      </c>
      <c r="T46" s="19" t="n">
        <v>5</v>
      </c>
      <c r="U46" s="19" t="n">
        <v>1</v>
      </c>
      <c r="V46" s="19" t="n">
        <v>1</v>
      </c>
      <c r="W46" s="19" t="n"/>
    </row>
    <row r="47">
      <c r="B47" t="inlineStr">
        <is>
          <t>Total Revenues</t>
        </is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>
        <f>SUM(P44:P46)</f>
        <v/>
      </c>
      <c r="Q47" s="7">
        <f>SUM(Q44:Q46)</f>
        <v/>
      </c>
      <c r="R47" s="7">
        <f>SUM(R44:R46)</f>
        <v/>
      </c>
      <c r="S47" s="7">
        <f>SUM(S44:S46)</f>
        <v/>
      </c>
      <c r="T47" s="7">
        <f>SUM(T44:T46)</f>
        <v/>
      </c>
      <c r="U47" s="7">
        <f>SUM(U44:U46)</f>
        <v/>
      </c>
      <c r="V47" s="7">
        <f>SUM(V44:V46)</f>
        <v/>
      </c>
      <c r="W47" s="7" t="n"/>
    </row>
    <row r="48"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</row>
    <row r="49" customFormat="1" s="8">
      <c r="B49" s="10" t="inlineStr">
        <is>
          <t>Mineral Rights *in millions</t>
        </is>
      </c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23" t="n"/>
      <c r="N49" s="23" t="n"/>
      <c r="O49" s="23" t="n"/>
      <c r="P49" s="23" t="n"/>
      <c r="Q49" s="23" t="n"/>
      <c r="R49" s="23" t="n"/>
      <c r="S49" s="23" t="n"/>
      <c r="T49" s="23" t="n"/>
      <c r="U49" s="23" t="n"/>
      <c r="V49" s="23" t="n"/>
      <c r="W49" s="23" t="n"/>
    </row>
    <row r="50">
      <c r="B50" t="inlineStr">
        <is>
          <t xml:space="preserve">Cost </t>
        </is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>
        <v>773</v>
      </c>
      <c r="U50" s="7" t="n">
        <v>780</v>
      </c>
      <c r="V50" s="7" t="n">
        <v>780</v>
      </c>
      <c r="W50" s="7" t="n"/>
    </row>
    <row r="51" customFormat="1" s="13">
      <c r="B51" s="13" t="inlineStr">
        <is>
          <t>Depletion</t>
        </is>
      </c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>
        <v>-142</v>
      </c>
      <c r="U51" s="19" t="n">
        <v>-187</v>
      </c>
      <c r="V51" s="19" t="n">
        <v>-225</v>
      </c>
      <c r="W51" s="19" t="n"/>
    </row>
    <row r="52" customFormat="1" s="14">
      <c r="B52" s="14" t="inlineStr">
        <is>
          <t>Net Mineral Rights</t>
        </is>
      </c>
      <c r="C52" s="21" t="n"/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>
        <f>SUM(P50:P51)</f>
        <v/>
      </c>
      <c r="Q52" s="21">
        <f>SUM(Q50:Q51)</f>
        <v/>
      </c>
      <c r="R52" s="21">
        <f>SUM(R50:R51)</f>
        <v/>
      </c>
      <c r="S52" s="21">
        <f>SUM(S50:S51)</f>
        <v/>
      </c>
      <c r="T52" s="21">
        <f>SUM(T50:T51)</f>
        <v/>
      </c>
      <c r="U52" s="21">
        <f>SUM(U50:U51)</f>
        <v/>
      </c>
      <c r="V52" s="21">
        <f>SUM(V50:V51)</f>
        <v/>
      </c>
      <c r="W52" s="21" t="n"/>
    </row>
    <row r="53"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</row>
    <row r="54" customFormat="1" s="10">
      <c r="B54" s="10" t="inlineStr">
        <is>
          <t>PP&amp;E Breakdown</t>
        </is>
      </c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</row>
    <row r="55">
      <c r="B55" t="inlineStr">
        <is>
          <t>Land, land improvements &amp; mineral rights</t>
        </is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>
        <f>549.6+23.8</f>
        <v/>
      </c>
      <c r="S55" s="7">
        <f>549.7+32.5</f>
        <v/>
      </c>
      <c r="T55" s="7" t="n">
        <v>1213</v>
      </c>
      <c r="U55" s="7" t="n">
        <v>1291</v>
      </c>
      <c r="V55" s="7" t="n">
        <v>1388</v>
      </c>
      <c r="W55" s="7" t="n"/>
    </row>
    <row r="56">
      <c r="B56" t="inlineStr">
        <is>
          <t>Buildings</t>
        </is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>
        <v>87.2</v>
      </c>
      <c r="S56" s="7" t="n">
        <v>157.8</v>
      </c>
      <c r="T56" s="7" t="n">
        <v>703</v>
      </c>
      <c r="U56" s="7" t="n">
        <v>889</v>
      </c>
      <c r="V56" s="7" t="n">
        <v>921</v>
      </c>
      <c r="W56" s="7" t="n"/>
    </row>
    <row r="57">
      <c r="B57" t="inlineStr">
        <is>
          <t>Equipment</t>
        </is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>
        <f>548.5+645.8</f>
        <v/>
      </c>
      <c r="S57" s="7">
        <f>581.9+791.8</f>
        <v/>
      </c>
      <c r="T57" s="7" t="n">
        <v>6786</v>
      </c>
      <c r="U57" s="7" t="n">
        <v>8709</v>
      </c>
      <c r="V57" s="7" t="n">
        <v>9289</v>
      </c>
      <c r="W57" s="7" t="n"/>
    </row>
    <row r="58">
      <c r="B58" t="inlineStr">
        <is>
          <t xml:space="preserve">Other </t>
        </is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>
        <f>58.7+25.2+14.8+70</f>
        <v/>
      </c>
      <c r="S58" s="7">
        <f>71.9+81.9+1.7+27.9</f>
        <v/>
      </c>
      <c r="T58" s="7" t="n">
        <v>151</v>
      </c>
      <c r="U58" s="7" t="n">
        <v>229</v>
      </c>
      <c r="V58" s="7" t="n">
        <v>238</v>
      </c>
      <c r="W58" s="7" t="n"/>
    </row>
    <row r="59" customFormat="1" s="13">
      <c r="B59" s="13" t="inlineStr">
        <is>
          <t>Contruction in progress</t>
        </is>
      </c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>
        <v>284.8</v>
      </c>
      <c r="S59" s="19" t="n">
        <v>730.3</v>
      </c>
      <c r="T59" s="19" t="n">
        <v>1364</v>
      </c>
      <c r="U59" s="19" t="n">
        <v>408</v>
      </c>
      <c r="V59" s="19" t="n">
        <v>552</v>
      </c>
      <c r="W59" s="19" t="n"/>
    </row>
    <row r="60">
      <c r="B60" t="inlineStr">
        <is>
          <t>Total PP&amp;E</t>
        </is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>
        <f>SUM(P55:P59)</f>
        <v/>
      </c>
      <c r="Q60" s="7">
        <f>SUM(Q55:Q59)</f>
        <v/>
      </c>
      <c r="R60" s="7">
        <f>SUM(R55:R59)</f>
        <v/>
      </c>
      <c r="S60" s="7">
        <f>SUM(S55:S59)</f>
        <v/>
      </c>
      <c r="T60" s="7">
        <f>SUM(T55:T59)</f>
        <v/>
      </c>
      <c r="U60" s="7">
        <f>SUM(U55:U59)</f>
        <v/>
      </c>
      <c r="V60" s="7">
        <f>SUM(V55:V59)</f>
        <v/>
      </c>
      <c r="W60" s="7" t="n"/>
    </row>
    <row r="61" customFormat="1" s="13">
      <c r="B61" s="13" t="inlineStr">
        <is>
          <t>Allowance for depreciation and depletion</t>
        </is>
      </c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>
        <v>-1022.4</v>
      </c>
      <c r="S61" s="19" t="n">
        <v>-1098.4</v>
      </c>
      <c r="T61" s="19" t="n">
        <v>-1474</v>
      </c>
      <c r="U61" s="19" t="n">
        <v>-2340</v>
      </c>
      <c r="V61" s="19" t="n">
        <v>-3318</v>
      </c>
      <c r="W61" s="19" t="n"/>
    </row>
    <row r="62">
      <c r="B62" t="inlineStr">
        <is>
          <t>PP&amp;E, net</t>
        </is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>
        <f>SUM(P60:P61)</f>
        <v/>
      </c>
      <c r="Q62" s="7">
        <f>SUM(Q60:Q61)</f>
        <v/>
      </c>
      <c r="R62" s="7">
        <f>SUM(R60:R61)</f>
        <v/>
      </c>
      <c r="S62" s="7">
        <f>SUM(S60:S61)</f>
        <v/>
      </c>
      <c r="T62" s="7">
        <f>SUM(T60:T61)</f>
        <v/>
      </c>
      <c r="U62" s="7">
        <f>SUM(U60:U61)</f>
        <v/>
      </c>
      <c r="V62" s="7">
        <f>SUM(V60:V61)</f>
        <v/>
      </c>
      <c r="W62" s="7" t="n"/>
    </row>
    <row r="63"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</row>
    <row r="65" customFormat="1" s="16">
      <c r="B65" s="10" t="inlineStr">
        <is>
          <t>Income Statement *in millions</t>
        </is>
      </c>
    </row>
    <row r="66">
      <c r="B66" t="inlineStr">
        <is>
          <t>Revenues</t>
        </is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>
        <v>1866</v>
      </c>
      <c r="R66" s="7" t="n">
        <v>2332.4</v>
      </c>
      <c r="S66" s="7" t="n">
        <v>1990</v>
      </c>
      <c r="T66" s="7" t="n">
        <v>5354</v>
      </c>
      <c r="U66" s="7" t="n">
        <v>20444</v>
      </c>
      <c r="V66" s="7" t="n">
        <v>22989</v>
      </c>
      <c r="W66" s="7" t="n"/>
    </row>
    <row r="67" customFormat="1" s="13">
      <c r="B67" s="13" t="inlineStr">
        <is>
          <t>COGs</t>
        </is>
      </c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>
        <v>-1398.4</v>
      </c>
      <c r="R67" s="19" t="n">
        <v>-1522.8</v>
      </c>
      <c r="S67" s="19" t="n">
        <v>-1414</v>
      </c>
      <c r="T67" s="19" t="n">
        <v>-5102</v>
      </c>
      <c r="U67" s="19" t="n">
        <v>-15910</v>
      </c>
      <c r="V67" s="19" t="n">
        <v>-20471</v>
      </c>
      <c r="W67" s="19" t="n"/>
    </row>
    <row r="68">
      <c r="B68" t="inlineStr">
        <is>
          <t>Gross Profit</t>
        </is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>
        <f>SUM(P66:P67)</f>
        <v/>
      </c>
      <c r="Q68" s="7">
        <f>SUM(Q66:Q67)</f>
        <v/>
      </c>
      <c r="R68" s="7">
        <f>SUM(R66:R67)</f>
        <v/>
      </c>
      <c r="S68" s="7">
        <f>SUM(S66:S67)</f>
        <v/>
      </c>
      <c r="T68" s="7">
        <f>SUM(T66:T67)</f>
        <v/>
      </c>
      <c r="U68" s="7">
        <f>SUM(U66:U67)</f>
        <v/>
      </c>
      <c r="V68" s="7">
        <f>SUM(V66:V67)</f>
        <v/>
      </c>
      <c r="W68" s="7" t="n"/>
    </row>
    <row r="69" customFormat="1" s="12">
      <c r="B69" s="12" t="inlineStr">
        <is>
          <t>Operating Costs</t>
        </is>
      </c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</row>
    <row r="70">
      <c r="B70" t="inlineStr">
        <is>
          <t>SG&amp;A</t>
        </is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>
        <v>-102.9</v>
      </c>
      <c r="R70" s="7" t="n">
        <v>-113.5</v>
      </c>
      <c r="S70" s="7" t="n">
        <v>-113</v>
      </c>
      <c r="T70" s="7" t="n">
        <v>-244</v>
      </c>
      <c r="U70" s="7" t="n">
        <v>-422</v>
      </c>
      <c r="V70" s="7" t="n">
        <v>-465</v>
      </c>
      <c r="W70" s="7" t="n"/>
    </row>
    <row r="71">
      <c r="B71" t="inlineStr">
        <is>
          <t>Acquisition-related costs</t>
        </is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>
        <v>0</v>
      </c>
      <c r="R71" s="7" t="n">
        <v>0</v>
      </c>
      <c r="S71" s="7" t="n">
        <v>-7</v>
      </c>
      <c r="T71" s="7" t="n">
        <v>-90</v>
      </c>
      <c r="U71" s="7" t="n">
        <v>-20</v>
      </c>
      <c r="V71" s="7" t="n">
        <v>-4</v>
      </c>
      <c r="W71" s="7" t="n"/>
    </row>
    <row r="72" customFormat="1" s="13">
      <c r="B72" s="13" t="inlineStr">
        <is>
          <t>Misc-net</t>
        </is>
      </c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>
        <v>25.5</v>
      </c>
      <c r="R72" s="19" t="n">
        <v>-22.9</v>
      </c>
      <c r="S72" s="19" t="n">
        <v>-27</v>
      </c>
      <c r="T72" s="19" t="n">
        <v>-60</v>
      </c>
      <c r="U72" s="19" t="n">
        <v>-80</v>
      </c>
      <c r="V72" s="19" t="n">
        <v>-110</v>
      </c>
      <c r="W72" s="19" t="n"/>
    </row>
    <row r="73" customFormat="1" s="15">
      <c r="B73" s="15" t="inlineStr">
        <is>
          <t>Total Operating Costs</t>
        </is>
      </c>
      <c r="C73" s="20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>
        <f>SUM(Q70:Q72)</f>
        <v/>
      </c>
      <c r="R73" s="20">
        <f>SUM(R70:R72)</f>
        <v/>
      </c>
      <c r="S73" s="20">
        <f>SUM(S70:S72)</f>
        <v/>
      </c>
      <c r="T73" s="20">
        <f>SUM(T70:T72)</f>
        <v/>
      </c>
      <c r="U73" s="20">
        <f>SUM(U70:U72)</f>
        <v/>
      </c>
      <c r="V73" s="20">
        <f>SUM(V70:V72)</f>
        <v/>
      </c>
      <c r="W73" s="20" t="n"/>
    </row>
    <row r="74" customFormat="1" s="14">
      <c r="B74" s="14" t="inlineStr">
        <is>
          <t>Operating Income</t>
        </is>
      </c>
      <c r="C74" s="21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>
        <f>Q68+Q73</f>
        <v/>
      </c>
      <c r="R74" s="21">
        <f>R68+R73</f>
        <v/>
      </c>
      <c r="S74" s="21">
        <f>S68+S73</f>
        <v/>
      </c>
      <c r="T74" s="21">
        <f>T68+T73</f>
        <v/>
      </c>
      <c r="U74" s="21">
        <f>U68+U73</f>
        <v/>
      </c>
      <c r="V74" s="21">
        <f>V68+V73</f>
        <v/>
      </c>
      <c r="W74" s="21" t="n"/>
    </row>
    <row r="75" customFormat="1" s="12">
      <c r="B75" s="12" t="inlineStr">
        <is>
          <t>Other income</t>
        </is>
      </c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</row>
    <row r="76">
      <c r="B76" t="inlineStr">
        <is>
          <t>Interest expense</t>
        </is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>
        <v>-126.8</v>
      </c>
      <c r="R76" s="7" t="n">
        <v>-118.9</v>
      </c>
      <c r="S76" s="7" t="n">
        <v>-101</v>
      </c>
      <c r="T76" s="7" t="n">
        <v>-238</v>
      </c>
      <c r="U76" s="7" t="n">
        <v>-337</v>
      </c>
      <c r="V76" s="7" t="n">
        <v>-276</v>
      </c>
      <c r="W76" s="7" t="n"/>
    </row>
    <row r="77">
      <c r="B77" t="inlineStr">
        <is>
          <t>Gain (loss) on extinguishment of debt</t>
        </is>
      </c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>
        <v>-165.4</v>
      </c>
      <c r="R77" s="7" t="n">
        <v>-6.8</v>
      </c>
      <c r="S77" s="7" t="n">
        <v>-18</v>
      </c>
      <c r="T77" s="7" t="n">
        <v>130</v>
      </c>
      <c r="U77" s="7" t="n">
        <v>-88</v>
      </c>
      <c r="V77" s="7" t="n">
        <v>-75</v>
      </c>
      <c r="W77" s="7" t="n"/>
    </row>
    <row r="78">
      <c r="B78" t="inlineStr">
        <is>
          <t>Net periodic benefit credits other than service cost component</t>
        </is>
      </c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>
        <v>0</v>
      </c>
      <c r="R78" s="7" t="n">
        <v>0</v>
      </c>
      <c r="S78" s="7" t="n">
        <v>-1</v>
      </c>
      <c r="T78" s="7" t="n">
        <v>54</v>
      </c>
      <c r="U78" s="7" t="n">
        <v>210</v>
      </c>
      <c r="V78" s="7" t="n">
        <v>212</v>
      </c>
      <c r="W78" s="7" t="n"/>
    </row>
    <row r="79" customFormat="1" s="13">
      <c r="B79" s="13" t="inlineStr">
        <is>
          <t>Other non-operating income</t>
        </is>
      </c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>
        <v>10.2</v>
      </c>
      <c r="R79" s="19" t="n">
        <v>17.2</v>
      </c>
      <c r="S79" s="19" t="n">
        <v>4</v>
      </c>
      <c r="T79" s="19" t="n">
        <v>3</v>
      </c>
      <c r="U79" s="19" t="n">
        <v>6</v>
      </c>
      <c r="V79" s="19" t="n">
        <v>-4</v>
      </c>
      <c r="W79" s="19" t="n"/>
    </row>
    <row r="80" customFormat="1" s="17">
      <c r="B80" s="17" t="inlineStr">
        <is>
          <t>Total Other Income</t>
        </is>
      </c>
      <c r="C80" s="22" t="n"/>
      <c r="D80" s="22" t="n"/>
      <c r="E80" s="22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>
        <f>SUM(Q76:Q79)</f>
        <v/>
      </c>
      <c r="R80" s="22">
        <f>SUM(R76:R79)</f>
        <v/>
      </c>
      <c r="S80" s="22">
        <f>SUM(S76:S79)</f>
        <v/>
      </c>
      <c r="T80" s="22">
        <f>SUM(T76:T79)</f>
        <v/>
      </c>
      <c r="U80" s="22">
        <f>SUM(U76:U79)</f>
        <v/>
      </c>
      <c r="V80" s="22">
        <f>SUM(V76:V79)</f>
        <v/>
      </c>
      <c r="W80" s="22" t="n"/>
    </row>
    <row r="81" customFormat="1" s="14">
      <c r="B81" s="14" t="inlineStr">
        <is>
          <t>Income from continuing operations before income taxes</t>
        </is>
      </c>
      <c r="C81" s="21" t="n"/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>
        <f>Q74+Q80</f>
        <v/>
      </c>
      <c r="R81" s="21">
        <f>R74+R80</f>
        <v/>
      </c>
      <c r="S81" s="21">
        <f>S74+S80</f>
        <v/>
      </c>
      <c r="T81" s="21">
        <f>T74+T80</f>
        <v/>
      </c>
      <c r="U81" s="21">
        <f>U74+U80</f>
        <v/>
      </c>
      <c r="V81" s="21">
        <f>V74+V80</f>
        <v/>
      </c>
      <c r="W81" s="21" t="n"/>
    </row>
    <row r="82" customFormat="1" s="13">
      <c r="B82" s="13" t="inlineStr">
        <is>
          <t>Income tax benefit (expense)</t>
        </is>
      </c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19" t="n"/>
      <c r="Q82" s="19" t="n">
        <v>252.4</v>
      </c>
      <c r="R82" s="19" t="n">
        <v>475.2</v>
      </c>
      <c r="S82" s="19" t="n">
        <v>-18</v>
      </c>
      <c r="T82" s="19" t="n">
        <v>111</v>
      </c>
      <c r="U82" s="19" t="n">
        <v>-773</v>
      </c>
      <c r="V82" s="19" t="n">
        <v>-423</v>
      </c>
      <c r="W82" s="19" t="n"/>
    </row>
    <row r="83" customFormat="1" s="14">
      <c r="B83" s="14" t="inlineStr">
        <is>
          <t xml:space="preserve">Income from continuing operations   </t>
        </is>
      </c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>
        <f>Q81+Q82</f>
        <v/>
      </c>
      <c r="R83" s="21">
        <f>R81+R82</f>
        <v/>
      </c>
      <c r="S83" s="21">
        <f>S81+S82</f>
        <v/>
      </c>
      <c r="T83" s="21">
        <f>T81+T82</f>
        <v/>
      </c>
      <c r="U83" s="21">
        <f>U81+U82</f>
        <v/>
      </c>
      <c r="V83" s="21">
        <f>V81+V82</f>
        <v/>
      </c>
      <c r="W83" s="21" t="n"/>
    </row>
    <row r="84" customFormat="1" s="13">
      <c r="B84" s="13" t="inlineStr">
        <is>
          <t>Income from discontinued operations</t>
        </is>
      </c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19" t="n"/>
      <c r="Q84" s="19" t="n">
        <v>2.5</v>
      </c>
      <c r="R84" s="19" t="n">
        <v>88.2</v>
      </c>
      <c r="S84" s="19" t="n">
        <v>-2</v>
      </c>
      <c r="T84" s="19" t="n">
        <v>1</v>
      </c>
      <c r="U84" s="19" t="n">
        <v>3</v>
      </c>
      <c r="V84" s="19" t="n">
        <v>3</v>
      </c>
      <c r="W84" s="19" t="n"/>
    </row>
    <row r="85" customFormat="1" s="14">
      <c r="B85" s="14" t="inlineStr">
        <is>
          <t>Net income</t>
        </is>
      </c>
      <c r="C85" s="21" t="n"/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>
        <f>Q83+Q84</f>
        <v/>
      </c>
      <c r="R85" s="21">
        <f>R83+R84</f>
        <v/>
      </c>
      <c r="S85" s="21">
        <f>S83+S84</f>
        <v/>
      </c>
      <c r="T85" s="21">
        <f>T83+T84</f>
        <v/>
      </c>
      <c r="U85" s="21">
        <f>U83+U84</f>
        <v/>
      </c>
      <c r="V85" s="21">
        <f>V83+V84</f>
        <v/>
      </c>
      <c r="W85" s="21" t="n"/>
    </row>
    <row r="86" customFormat="1" s="13">
      <c r="B86" s="13" t="inlineStr">
        <is>
          <t>Income attributable to non-controlling interests</t>
        </is>
      </c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19" t="n"/>
      <c r="O86" s="19" t="n"/>
      <c r="P86" s="19" t="n"/>
      <c r="Q86" s="19" t="n">
        <v>3.9</v>
      </c>
      <c r="R86" s="19" t="n">
        <v>0</v>
      </c>
      <c r="S86" s="19" t="n">
        <v>0</v>
      </c>
      <c r="T86" s="19" t="n">
        <v>-41</v>
      </c>
      <c r="U86" s="19" t="n">
        <v>-45</v>
      </c>
      <c r="V86" s="19" t="n">
        <v>-41</v>
      </c>
      <c r="W86" s="19" t="n"/>
    </row>
    <row r="87" customFormat="1" s="14">
      <c r="B87" s="14" t="inlineStr">
        <is>
          <t>Net Income attributable to Cliffs Shareholders'</t>
        </is>
      </c>
      <c r="C87" s="21" t="n"/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>
        <f>Q85+Q86</f>
        <v/>
      </c>
      <c r="R87" s="21">
        <f>R85+R86</f>
        <v/>
      </c>
      <c r="S87" s="21">
        <f>S85+S86</f>
        <v/>
      </c>
      <c r="T87" s="21">
        <f>T85+T86</f>
        <v/>
      </c>
      <c r="U87" s="21">
        <f>U85+U86</f>
        <v/>
      </c>
      <c r="V87" s="21">
        <f>V85+V86</f>
        <v/>
      </c>
      <c r="W87" s="21" t="n"/>
    </row>
    <row r="88" customFormat="1" s="14"/>
    <row r="89" customFormat="1" s="12">
      <c r="B89" s="12" t="inlineStr">
        <is>
          <t>EPS - Basic</t>
        </is>
      </c>
    </row>
    <row r="90">
      <c r="B90" t="inlineStr">
        <is>
          <t>EPS - Basic (Continuing Operations)</t>
        </is>
      </c>
      <c r="Q90" t="n">
        <v>1.27</v>
      </c>
      <c r="R90" t="n">
        <v>3.5</v>
      </c>
      <c r="S90" t="n">
        <v>1.07</v>
      </c>
      <c r="T90" t="n">
        <v>-0.32</v>
      </c>
      <c r="U90" t="n">
        <v>5.62</v>
      </c>
      <c r="V90" t="n">
        <v>2.57</v>
      </c>
    </row>
    <row r="91" customFormat="1" s="13">
      <c r="B91" s="13" t="inlineStr">
        <is>
          <t>EPS - Basic (Discontinued Operations)</t>
        </is>
      </c>
      <c r="Q91" s="13" t="n">
        <v>0.01</v>
      </c>
      <c r="R91" s="13" t="n">
        <v>0.3</v>
      </c>
      <c r="S91" s="13" t="n">
        <v>-0.01</v>
      </c>
      <c r="T91" s="13" t="n">
        <v>0</v>
      </c>
      <c r="U91" s="13" t="n">
        <v>0.01</v>
      </c>
      <c r="V91" s="13" t="n">
        <v>0</v>
      </c>
    </row>
    <row r="92">
      <c r="B92" t="inlineStr">
        <is>
          <t>EPS - Basic</t>
        </is>
      </c>
      <c r="Q92" t="n">
        <v>1.28</v>
      </c>
      <c r="R92">
        <f>SUM(R90:R91)</f>
        <v/>
      </c>
      <c r="S92">
        <f>SUM(S90:S91)</f>
        <v/>
      </c>
      <c r="T92">
        <f>SUM(T90:T91)</f>
        <v/>
      </c>
      <c r="U92">
        <f>SUM(U90:U91)</f>
        <v/>
      </c>
      <c r="V92">
        <f>SUM(V90:V91)</f>
        <v/>
      </c>
    </row>
    <row r="93" customFormat="1" s="12">
      <c r="B93" s="12" t="inlineStr">
        <is>
          <t>EPS Diluted</t>
        </is>
      </c>
    </row>
    <row r="94">
      <c r="B94" t="inlineStr">
        <is>
          <t>EPS - Diluted (Continuing Operations)</t>
        </is>
      </c>
      <c r="Q94" t="n">
        <v>1.25</v>
      </c>
      <c r="R94" t="n">
        <v>3.42</v>
      </c>
      <c r="S94" t="n">
        <v>1.04</v>
      </c>
      <c r="T94" t="n">
        <v>-0.32</v>
      </c>
      <c r="U94" t="n">
        <v>5.35</v>
      </c>
      <c r="V94" t="n">
        <v>2.55</v>
      </c>
    </row>
    <row r="95" customFormat="1" s="13">
      <c r="B95" s="13" t="inlineStr">
        <is>
          <t>EPS - Diluted (Discontinued Operations)</t>
        </is>
      </c>
      <c r="Q95" s="13" t="n">
        <v>0.01</v>
      </c>
      <c r="R95" s="13" t="n">
        <v>0.29</v>
      </c>
      <c r="S95" s="13" t="n">
        <v>-0.01</v>
      </c>
      <c r="T95" s="13" t="n">
        <v>0</v>
      </c>
      <c r="U95" s="13" t="n">
        <v>0.01</v>
      </c>
      <c r="V95" s="13" t="n">
        <v>0</v>
      </c>
    </row>
    <row r="96">
      <c r="B96" t="inlineStr">
        <is>
          <t>EPS - Diluted</t>
        </is>
      </c>
      <c r="Q96">
        <f>SUM(Q94:Q95)</f>
        <v/>
      </c>
      <c r="R96">
        <f>SUM(R94:R95)</f>
        <v/>
      </c>
      <c r="S96">
        <f>SUM(S94:S95)</f>
        <v/>
      </c>
      <c r="T96">
        <f>SUM(T94:T95)</f>
        <v/>
      </c>
      <c r="U96">
        <f>SUM(U94:U95)</f>
        <v/>
      </c>
      <c r="V96">
        <f>SUM(V94:V95)</f>
        <v/>
      </c>
    </row>
    <row r="98">
      <c r="B98" t="inlineStr">
        <is>
          <t>Shares - basic *in thousands</t>
        </is>
      </c>
      <c r="Q98" t="n">
        <v>288435</v>
      </c>
      <c r="R98" t="n">
        <v>297176</v>
      </c>
      <c r="S98" t="n">
        <v>276761</v>
      </c>
    </row>
    <row r="99">
      <c r="B99" t="inlineStr">
        <is>
          <t>Shares - Diluted *in thousands</t>
        </is>
      </c>
      <c r="Q99" t="n">
        <v>292961</v>
      </c>
      <c r="R99" t="n">
        <v>304141</v>
      </c>
      <c r="S99" t="n">
        <v>284480</v>
      </c>
    </row>
    <row r="101">
      <c r="B101" t="inlineStr">
        <is>
          <t>Gross Margin</t>
        </is>
      </c>
      <c r="Q101" s="28">
        <f>Q68/Q66</f>
        <v/>
      </c>
      <c r="R101" s="28">
        <f>R68/R66</f>
        <v/>
      </c>
      <c r="S101" s="28">
        <f>S68/S66</f>
        <v/>
      </c>
      <c r="T101" s="28">
        <f>T68/T66</f>
        <v/>
      </c>
      <c r="U101" s="28">
        <f>U68/U66</f>
        <v/>
      </c>
      <c r="V101" s="28">
        <f>V68/V66</f>
        <v/>
      </c>
    </row>
    <row r="102">
      <c r="B102" t="inlineStr">
        <is>
          <t>Operating Margin</t>
        </is>
      </c>
      <c r="Q102" s="28">
        <f>Q74/Q66</f>
        <v/>
      </c>
      <c r="R102" s="28">
        <f>R74/R66</f>
        <v/>
      </c>
      <c r="S102" s="28">
        <f>S74/S66</f>
        <v/>
      </c>
      <c r="T102" s="28">
        <f>T74/T66</f>
        <v/>
      </c>
      <c r="U102" s="28">
        <f>U74/U66</f>
        <v/>
      </c>
      <c r="V102" s="28">
        <f>V74/V66</f>
        <v/>
      </c>
    </row>
    <row r="103">
      <c r="B103" t="inlineStr">
        <is>
          <t>Profit Margin</t>
        </is>
      </c>
      <c r="Q103" s="28">
        <f>Q87/Q66</f>
        <v/>
      </c>
      <c r="R103" s="28">
        <f>R87/R66</f>
        <v/>
      </c>
      <c r="S103" s="28">
        <f>S87/S66</f>
        <v/>
      </c>
      <c r="T103" s="28">
        <f>T87/T66</f>
        <v/>
      </c>
      <c r="U103" s="28">
        <f>U87/U66</f>
        <v/>
      </c>
      <c r="V103" s="28">
        <f>V87/V66</f>
        <v/>
      </c>
    </row>
    <row r="105" customFormat="1" s="9">
      <c r="B105" s="10" t="inlineStr">
        <is>
          <t>Balance Sheet *in millions</t>
        </is>
      </c>
    </row>
    <row r="106" customFormat="1" s="11">
      <c r="B106" s="12" t="inlineStr">
        <is>
          <t>Current Assets</t>
        </is>
      </c>
    </row>
    <row r="107">
      <c r="B107" t="inlineStr">
        <is>
          <t>Cash &amp; cash equivalents</t>
        </is>
      </c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>
        <v>978.3</v>
      </c>
      <c r="R107" s="7" t="n">
        <v>823.2</v>
      </c>
      <c r="S107" s="7" t="n">
        <v>353</v>
      </c>
      <c r="T107" s="7" t="n">
        <v>112</v>
      </c>
      <c r="U107" s="7" t="n">
        <v>48</v>
      </c>
      <c r="V107" s="7" t="n">
        <v>26</v>
      </c>
      <c r="W107" s="7" t="n"/>
    </row>
    <row r="108">
      <c r="B108" t="inlineStr">
        <is>
          <t>AR</t>
        </is>
      </c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>
        <v>106.7</v>
      </c>
      <c r="R108" s="7" t="n">
        <v>226.7</v>
      </c>
      <c r="S108" s="7" t="n">
        <v>94</v>
      </c>
      <c r="T108" s="7" t="n">
        <v>1169</v>
      </c>
      <c r="U108" s="7" t="n">
        <v>2154</v>
      </c>
      <c r="V108" s="7" t="n">
        <v>1960</v>
      </c>
      <c r="W108" s="7" t="n"/>
    </row>
    <row r="109">
      <c r="B109" t="inlineStr">
        <is>
          <t>Inventories</t>
        </is>
      </c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>
        <f>138.4+88.8</f>
        <v/>
      </c>
      <c r="R109" s="7" t="n">
        <v>181.1</v>
      </c>
      <c r="S109" s="7" t="n">
        <v>317</v>
      </c>
      <c r="T109" s="7" t="n">
        <v>3828</v>
      </c>
      <c r="U109" s="7" t="n">
        <v>5188</v>
      </c>
      <c r="V109" s="7" t="n">
        <v>5130</v>
      </c>
      <c r="W109" s="7" t="n"/>
    </row>
    <row r="110" customFormat="1" s="13">
      <c r="B110" s="13" t="inlineStr">
        <is>
          <t>Other current assets</t>
        </is>
      </c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19" t="n"/>
      <c r="Q110" s="19">
        <f>37.9+13.3+51.6+118.5+11.1</f>
        <v/>
      </c>
      <c r="R110" s="19">
        <f>91.5+117.3+39.8</f>
        <v/>
      </c>
      <c r="S110" s="19">
        <f>46+59+30</f>
        <v/>
      </c>
      <c r="T110" s="19" t="n">
        <v>189</v>
      </c>
      <c r="U110" s="19" t="n">
        <v>263</v>
      </c>
      <c r="V110" s="19" t="n">
        <v>306</v>
      </c>
      <c r="W110" s="19" t="n"/>
    </row>
    <row r="111" customFormat="1" s="14">
      <c r="B111" s="14" t="inlineStr">
        <is>
          <t>Total Current Assets</t>
        </is>
      </c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>
        <f>SUM(Q107:Q110)</f>
        <v/>
      </c>
      <c r="R111" s="21">
        <f>SUM(R107:R110)</f>
        <v/>
      </c>
      <c r="S111" s="21">
        <f>SUM(S107:S110)</f>
        <v/>
      </c>
      <c r="T111" s="21">
        <f>SUM(T107:T110)</f>
        <v/>
      </c>
      <c r="U111" s="21">
        <f>SUM(U107:U110)</f>
        <v/>
      </c>
      <c r="V111" s="21">
        <f>SUM(V107:V110)</f>
        <v/>
      </c>
      <c r="W111" s="21" t="n"/>
    </row>
    <row r="112" customFormat="1" s="12">
      <c r="B112" s="12" t="inlineStr">
        <is>
          <t>Non-current Assets</t>
        </is>
      </c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</row>
    <row r="113">
      <c r="B113" t="inlineStr">
        <is>
          <t>PP&amp;E</t>
        </is>
      </c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>
        <v>1033.8</v>
      </c>
      <c r="R113" s="7" t="n">
        <v>1286</v>
      </c>
      <c r="S113" s="7" t="n">
        <v>1929</v>
      </c>
      <c r="T113" s="7" t="n">
        <v>8743</v>
      </c>
      <c r="U113" s="7" t="n">
        <v>9186</v>
      </c>
      <c r="V113" s="7" t="n">
        <v>9070</v>
      </c>
      <c r="W113" s="7" t="n"/>
    </row>
    <row r="114">
      <c r="B114" t="inlineStr">
        <is>
          <t>Goodwill</t>
        </is>
      </c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>
        <v>17.8</v>
      </c>
      <c r="R114" s="7" t="n">
        <v>121.3</v>
      </c>
      <c r="S114" s="7" t="n">
        <v>62.7</v>
      </c>
      <c r="T114" s="7" t="n">
        <v>1406</v>
      </c>
      <c r="U114" s="7" t="n">
        <v>1116</v>
      </c>
      <c r="V114" s="7" t="n">
        <v>1130</v>
      </c>
      <c r="W114" s="7" t="n"/>
    </row>
    <row r="115">
      <c r="B115" t="inlineStr">
        <is>
          <t>Pension and OPEB, asset</t>
        </is>
      </c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>
        <v>0</v>
      </c>
      <c r="S115" s="7" t="n">
        <v>0</v>
      </c>
      <c r="T115" s="7" t="n">
        <v>0</v>
      </c>
      <c r="U115" s="7" t="n">
        <v>223</v>
      </c>
      <c r="V115" s="7" t="n">
        <v>356</v>
      </c>
      <c r="W115" s="7" t="n"/>
    </row>
    <row r="116" customFormat="1" s="13">
      <c r="B116" s="13" t="inlineStr">
        <is>
          <t>Other non-current Assets</t>
        </is>
      </c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>
        <f>464.8+177.9</f>
        <v/>
      </c>
      <c r="S116" s="19">
        <f>459.5+154.7</f>
        <v/>
      </c>
      <c r="T116" s="19" t="n">
        <v>1324</v>
      </c>
      <c r="U116" s="19" t="n">
        <v>797</v>
      </c>
      <c r="V116" s="19" t="n">
        <v>777</v>
      </c>
      <c r="W116" s="19" t="n"/>
    </row>
    <row r="117" customFormat="1" s="14">
      <c r="B117" s="14" t="inlineStr">
        <is>
          <t>Total Assets</t>
        </is>
      </c>
      <c r="C117" s="21" t="n"/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>
        <f>SUM(Q113:Q116)+Q111</f>
        <v/>
      </c>
      <c r="R117" s="21">
        <f>SUM(R113:R116)+R111</f>
        <v/>
      </c>
      <c r="S117" s="21">
        <f>SUM(S113:S116)+S111</f>
        <v/>
      </c>
      <c r="T117" s="21">
        <f>SUM(T113:T116)+T111</f>
        <v/>
      </c>
      <c r="U117" s="21">
        <f>SUM(U113:U116)+U111</f>
        <v/>
      </c>
      <c r="V117" s="21">
        <f>SUM(V113:V116)+V111</f>
        <v/>
      </c>
      <c r="W117" s="21" t="n"/>
    </row>
    <row r="118" customFormat="1" s="12">
      <c r="B118" s="12" t="inlineStr">
        <is>
          <t>Current Liabilities</t>
        </is>
      </c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</row>
    <row r="119">
      <c r="B119" t="inlineStr">
        <is>
          <t>AP</t>
        </is>
      </c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>
        <v>186.8</v>
      </c>
      <c r="S119" s="7" t="n">
        <v>193.2</v>
      </c>
      <c r="T119" s="7" t="n">
        <v>1575</v>
      </c>
      <c r="U119" s="7" t="n">
        <v>2073</v>
      </c>
      <c r="V119" s="7" t="n">
        <v>2186</v>
      </c>
      <c r="W119" s="7" t="n"/>
    </row>
    <row r="120">
      <c r="B120" t="inlineStr">
        <is>
          <t>Accrued employment costs</t>
        </is>
      </c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>
        <v>158.9</v>
      </c>
      <c r="S120" s="7" t="n">
        <v>126.3</v>
      </c>
      <c r="T120" s="7" t="n">
        <v>460</v>
      </c>
      <c r="U120" s="7" t="n">
        <v>585</v>
      </c>
      <c r="V120" s="7" t="n">
        <v>429</v>
      </c>
      <c r="W120" s="7" t="n"/>
    </row>
    <row r="121" customFormat="1" s="13">
      <c r="B121" s="13" t="inlineStr">
        <is>
          <t>Other current liabilities</t>
        </is>
      </c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>
        <f>35.5+87</f>
        <v/>
      </c>
      <c r="S121" s="19">
        <f>37.9+52</f>
        <v/>
      </c>
      <c r="T121" s="19">
        <f>147+747</f>
        <v/>
      </c>
      <c r="U121" s="19" t="n">
        <v>903</v>
      </c>
      <c r="V121" s="19" t="n">
        <v>934</v>
      </c>
      <c r="W121" s="19" t="n"/>
    </row>
    <row r="122" customFormat="1" s="14">
      <c r="B122" s="14" t="inlineStr">
        <is>
          <t>Total Current Liabilities</t>
        </is>
      </c>
      <c r="C122" s="21" t="n"/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>
        <f>SUM(Q119:Q121)</f>
        <v/>
      </c>
      <c r="R122" s="21">
        <f>SUM(R119:R121)</f>
        <v/>
      </c>
      <c r="S122" s="21">
        <f>SUM(S119:S121)</f>
        <v/>
      </c>
      <c r="T122" s="21">
        <f>SUM(T119:T121)</f>
        <v/>
      </c>
      <c r="U122" s="21">
        <f>SUM(U119:U121)</f>
        <v/>
      </c>
      <c r="V122" s="21">
        <f>SUM(V119:V121)</f>
        <v/>
      </c>
      <c r="W122" s="21" t="n"/>
    </row>
    <row r="123" customFormat="1" s="12">
      <c r="B123" s="12" t="inlineStr">
        <is>
          <t>Non-current Liabilities</t>
        </is>
      </c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</row>
    <row r="124">
      <c r="B124" t="inlineStr">
        <is>
          <t>Long-term debt</t>
        </is>
      </c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>
        <v>2092.9</v>
      </c>
      <c r="S124" s="7" t="n">
        <v>2113.8</v>
      </c>
      <c r="T124" s="7" t="n">
        <v>5390</v>
      </c>
      <c r="U124" s="7" t="n">
        <v>5238</v>
      </c>
      <c r="V124" s="7" t="n">
        <v>4249</v>
      </c>
      <c r="W124" s="7" t="n"/>
    </row>
    <row r="125">
      <c r="B125" t="inlineStr">
        <is>
          <t>Pension liability &amp; OPEB liabilities</t>
        </is>
      </c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>
        <v>248.7</v>
      </c>
      <c r="S125" s="7">
        <f>311.5+165</f>
        <v/>
      </c>
      <c r="T125" s="7">
        <f>1224+2889</f>
        <v/>
      </c>
      <c r="U125" s="7">
        <f>578+2383</f>
        <v/>
      </c>
      <c r="V125" s="7">
        <f>473+585</f>
        <v/>
      </c>
      <c r="W125" s="7" t="n"/>
    </row>
    <row r="126" customFormat="1" s="13">
      <c r="B126" s="13" t="inlineStr">
        <is>
          <t>Other non-current Liabilities</t>
        </is>
      </c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19" t="n"/>
      <c r="Q126" s="19" t="n"/>
      <c r="R126" s="19">
        <f>172+123.6</f>
        <v/>
      </c>
      <c r="S126" s="19" t="n">
        <v>146.3</v>
      </c>
      <c r="T126" s="19" t="n">
        <v>1260</v>
      </c>
      <c r="U126" s="19">
        <f>1329+112</f>
        <v/>
      </c>
      <c r="V126" s="19">
        <f>1267+590</f>
        <v/>
      </c>
      <c r="W126" s="19" t="n"/>
    </row>
    <row r="127" customFormat="1" s="14">
      <c r="B127" s="14" t="inlineStr">
        <is>
          <t>Total Liabilities</t>
        </is>
      </c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>
        <f>SUM(Q124:Q126)+Q122</f>
        <v/>
      </c>
      <c r="R127" s="21">
        <f>SUM(R124:R126)+R122</f>
        <v/>
      </c>
      <c r="S127" s="21">
        <f>SUM(S124:S126)+S122</f>
        <v/>
      </c>
      <c r="T127" s="21">
        <f>SUM(T124:T126)+T122</f>
        <v/>
      </c>
      <c r="U127" s="21">
        <f>SUM(U124:U126)+U122</f>
        <v/>
      </c>
      <c r="V127" s="21">
        <f>SUM(V124:V126)+V122</f>
        <v/>
      </c>
      <c r="W127" s="21" t="n"/>
    </row>
    <row r="128" customFormat="1" s="26">
      <c r="B128" s="12" t="inlineStr">
        <is>
          <t>Commitments &amp; contingencies</t>
        </is>
      </c>
      <c r="C128" s="25" t="n"/>
      <c r="D128" s="25" t="n"/>
      <c r="E128" s="25" t="n"/>
      <c r="F128" s="25" t="n"/>
      <c r="G128" s="25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</row>
    <row r="129">
      <c r="B129" t="inlineStr">
        <is>
          <t>Series B Participating Redeemable Preferred Stock</t>
        </is>
      </c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>
        <v>0</v>
      </c>
      <c r="S129" s="7" t="n">
        <v>0</v>
      </c>
      <c r="T129" s="7" t="n">
        <v>738</v>
      </c>
      <c r="U129" s="7" t="n">
        <v>0</v>
      </c>
      <c r="V129" s="7" t="n">
        <v>0</v>
      </c>
      <c r="W129" s="7" t="n"/>
    </row>
    <row r="130" customFormat="1" s="12">
      <c r="B130" s="12" t="inlineStr">
        <is>
          <t>Equity</t>
        </is>
      </c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</row>
    <row r="131">
      <c r="B131" t="inlineStr">
        <is>
          <t>Common stock</t>
        </is>
      </c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>
        <v>37.7</v>
      </c>
      <c r="S131" s="7" t="n">
        <v>37.7</v>
      </c>
      <c r="T131" s="7" t="n">
        <v>63</v>
      </c>
      <c r="U131" s="7" t="n">
        <v>63</v>
      </c>
      <c r="V131" s="7" t="n">
        <v>66</v>
      </c>
      <c r="W131" s="7" t="n"/>
    </row>
    <row r="132">
      <c r="B132" t="inlineStr">
        <is>
          <t>Capital in excess of par value of shares</t>
        </is>
      </c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>
        <v>3916.7</v>
      </c>
      <c r="S132" s="7" t="n">
        <v>3872.1</v>
      </c>
      <c r="T132" s="7" t="n">
        <v>5431</v>
      </c>
      <c r="U132" s="7" t="n">
        <v>4892</v>
      </c>
      <c r="V132" s="7" t="n">
        <v>4871</v>
      </c>
      <c r="W132" s="7" t="n"/>
    </row>
    <row r="133">
      <c r="B133" t="inlineStr">
        <is>
          <t>Retained earnings</t>
        </is>
      </c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>
        <v>-3060.2</v>
      </c>
      <c r="S133" s="7" t="n">
        <v>-2842.4</v>
      </c>
      <c r="T133" s="7" t="n">
        <v>-2989</v>
      </c>
      <c r="U133" s="7" t="n">
        <v>-1</v>
      </c>
      <c r="V133" s="7" t="n">
        <v>1334</v>
      </c>
      <c r="W133" s="7" t="n"/>
    </row>
    <row r="134">
      <c r="B134" t="inlineStr">
        <is>
          <t>Cost of common shares in treasury</t>
        </is>
      </c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>
        <v>-186.1</v>
      </c>
      <c r="S134" s="7" t="n">
        <v>-390.7</v>
      </c>
      <c r="T134" s="7" t="n">
        <v>-354</v>
      </c>
      <c r="U134" s="7" t="n">
        <v>-82</v>
      </c>
      <c r="V134" s="7" t="n">
        <v>-310</v>
      </c>
      <c r="W134" s="7" t="n"/>
    </row>
    <row r="135" customFormat="1" s="13">
      <c r="B135" s="13" t="inlineStr">
        <is>
          <t>Accumulated other comprehensive income</t>
        </is>
      </c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>
        <v>-283.9</v>
      </c>
      <c r="S135" s="19" t="n">
        <v>-318.8</v>
      </c>
      <c r="T135" s="19" t="n">
        <v>-133</v>
      </c>
      <c r="U135" s="19" t="n">
        <v>618</v>
      </c>
      <c r="V135" s="19" t="n">
        <v>1830</v>
      </c>
      <c r="W135" s="19" t="n"/>
    </row>
    <row r="136" customFormat="1" s="14">
      <c r="B136" s="14" t="inlineStr">
        <is>
          <t>Total Cliffs shareholders' equity</t>
        </is>
      </c>
      <c r="C136" s="21" t="n"/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>
        <f>SUM(Q131:Q135)</f>
        <v/>
      </c>
      <c r="R136" s="21">
        <f>SUM(R131:R135)</f>
        <v/>
      </c>
      <c r="S136" s="21">
        <f>SUM(S131:S135)</f>
        <v/>
      </c>
      <c r="T136" s="21">
        <f>SUM(T131:T135)</f>
        <v/>
      </c>
      <c r="U136" s="21">
        <f>SUM(U131:U135)</f>
        <v/>
      </c>
      <c r="V136" s="21">
        <f>SUM(V131:V135)</f>
        <v/>
      </c>
      <c r="W136" s="21" t="n"/>
    </row>
    <row r="137" customFormat="1" s="13">
      <c r="B137" s="13" t="inlineStr">
        <is>
          <t>Noncontrolling interest</t>
        </is>
      </c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>
        <v>0</v>
      </c>
      <c r="S137" s="19" t="n">
        <v>0</v>
      </c>
      <c r="T137" s="19" t="n">
        <v>323</v>
      </c>
      <c r="U137" s="19" t="n">
        <v>284</v>
      </c>
      <c r="V137" s="19" t="n">
        <v>251</v>
      </c>
      <c r="W137" s="19" t="n"/>
    </row>
    <row r="138" customFormat="1" s="15">
      <c r="B138" s="15" t="inlineStr">
        <is>
          <t>Total Equity</t>
        </is>
      </c>
      <c r="C138" s="20" t="n"/>
      <c r="D138" s="2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>
        <f>SUM(Q136:Q137)</f>
        <v/>
      </c>
      <c r="R138" s="20">
        <f>SUM(R136:R137)</f>
        <v/>
      </c>
      <c r="S138" s="20">
        <f>SUM(S136:S137)</f>
        <v/>
      </c>
      <c r="T138" s="20">
        <f>SUM(T136:T137)</f>
        <v/>
      </c>
      <c r="U138" s="20">
        <f>SUM(U136:U137)</f>
        <v/>
      </c>
      <c r="V138" s="20">
        <f>SUM(V136:V137)</f>
        <v/>
      </c>
      <c r="W138" s="20" t="n"/>
    </row>
    <row r="139" customFormat="1" s="14">
      <c r="B139" s="14" t="inlineStr">
        <is>
          <t>Total Equity &amp; Liabilities</t>
        </is>
      </c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>
        <f>Q138+Q127</f>
        <v/>
      </c>
      <c r="R139" s="21">
        <f>R138+R127</f>
        <v/>
      </c>
      <c r="S139" s="21">
        <f>S138+S127</f>
        <v/>
      </c>
      <c r="T139" s="21">
        <f>T138+T127+T129</f>
        <v/>
      </c>
      <c r="U139" s="21">
        <f>U138+U127+U129</f>
        <v/>
      </c>
      <c r="V139" s="21">
        <f>V138+V127+V129</f>
        <v/>
      </c>
      <c r="W139" s="21" t="n"/>
    </row>
    <row r="140">
      <c r="B140" s="14" t="inlineStr">
        <is>
          <t xml:space="preserve"> </t>
        </is>
      </c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</row>
    <row r="141"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</row>
    <row r="142" customFormat="1" s="10">
      <c r="B142" s="10" t="inlineStr">
        <is>
          <t>Cash Flow *in millions</t>
        </is>
      </c>
      <c r="C142" s="24" t="n"/>
      <c r="D142" s="24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</row>
    <row r="143">
      <c r="B143" t="inlineStr">
        <is>
          <t>CFFO</t>
        </is>
      </c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>
        <v>338.1</v>
      </c>
      <c r="R143" s="7" t="n">
        <v>478.5</v>
      </c>
      <c r="S143" s="7" t="n">
        <v>562.5</v>
      </c>
      <c r="T143" s="7" t="n">
        <v>-258</v>
      </c>
      <c r="U143" s="7" t="n">
        <v>2785</v>
      </c>
      <c r="V143" s="7" t="n">
        <v>2423</v>
      </c>
      <c r="W143" s="7" t="n"/>
    </row>
    <row r="144" customFormat="1" s="13">
      <c r="B144" s="13" t="inlineStr">
        <is>
          <t>CapEx</t>
        </is>
      </c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19" t="n"/>
      <c r="O144" s="19" t="n"/>
      <c r="P144" s="19" t="n"/>
      <c r="Q144" s="19" t="n">
        <v>-134.9</v>
      </c>
      <c r="R144" s="19" t="n">
        <v>-208.6</v>
      </c>
      <c r="S144" s="19" t="n">
        <v>-656</v>
      </c>
      <c r="T144" s="19" t="n">
        <v>-525</v>
      </c>
      <c r="U144" s="19" t="n">
        <v>-705</v>
      </c>
      <c r="V144" s="19" t="n">
        <v>-943</v>
      </c>
      <c r="W144" s="19" t="n"/>
    </row>
    <row r="145" customFormat="1" s="14">
      <c r="B145" s="14" t="inlineStr">
        <is>
          <t>FCF</t>
        </is>
      </c>
      <c r="C145" s="21" t="n"/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>
        <f>SUM(Q143:Q144)</f>
        <v/>
      </c>
      <c r="R145" s="21">
        <f>SUM(R143:R144)</f>
        <v/>
      </c>
      <c r="S145" s="21">
        <f>SUM(S143:S144)</f>
        <v/>
      </c>
      <c r="T145" s="21">
        <f>SUM(T143:T144)</f>
        <v/>
      </c>
      <c r="U145" s="21">
        <f>SUM(U143:U144)</f>
        <v/>
      </c>
      <c r="V145" s="21">
        <f>SUM(V143:V144)</f>
        <v/>
      </c>
      <c r="W145" s="21" t="n"/>
    </row>
    <row r="146"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</row>
    <row r="147"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</row>
    <row r="148"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</row>
    <row r="149"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</row>
    <row r="150"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</row>
    <row r="151"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</row>
    <row r="152"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</row>
    <row r="153"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</row>
    <row r="154"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</row>
    <row r="155"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</row>
    <row r="156"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</row>
    <row r="157"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</row>
    <row r="158"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</row>
    <row r="159"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B28" sqref="B28"/>
    </sheetView>
  </sheetViews>
  <sheetFormatPr baseColWidth="8" defaultRowHeight="14.5"/>
  <cols>
    <col width="20.6328125" customWidth="1" min="1" max="1"/>
    <col width="10.6328125" customWidth="1" min="2" max="18"/>
  </cols>
  <sheetData>
    <row r="1">
      <c r="A1" s="1" t="inlineStr">
        <is>
          <t>index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22.84</t>
        </is>
      </c>
      <c r="C2" t="inlineStr">
        <is>
          <t>27.42</t>
        </is>
      </c>
      <c r="D2" t="inlineStr">
        <is>
          <t>35.56</t>
        </is>
      </c>
      <c r="E2" t="inlineStr">
        <is>
          <t>18.74</t>
        </is>
      </c>
      <c r="F2" t="inlineStr">
        <is>
          <t>34.61</t>
        </is>
      </c>
      <c r="G2" t="inlineStr">
        <is>
          <t>48.45</t>
        </is>
      </c>
      <c r="H2" t="inlineStr">
        <is>
          <t>41.26</t>
        </is>
      </c>
      <c r="I2" t="inlineStr">
        <is>
          <t>37.51</t>
        </is>
      </c>
      <c r="J2" t="inlineStr">
        <is>
          <t>30.20</t>
        </is>
      </c>
      <c r="K2" t="inlineStr">
        <is>
          <t>13.14</t>
        </is>
      </c>
      <c r="L2" t="inlineStr">
        <is>
          <t>10.67</t>
        </is>
      </c>
      <c r="M2" t="inlineStr">
        <is>
          <t>8.08</t>
        </is>
      </c>
      <c r="N2" t="inlineStr">
        <is>
          <t>7.85</t>
        </is>
      </c>
      <c r="O2" t="inlineStr">
        <is>
          <t>7.19</t>
        </is>
      </c>
      <c r="P2" t="inlineStr">
        <is>
          <t>14.14</t>
        </is>
      </c>
      <c r="Q2" t="inlineStr">
        <is>
          <t>39.48</t>
        </is>
      </c>
      <c r="R2" t="inlineStr">
        <is>
          <t>42.62</t>
        </is>
      </c>
    </row>
    <row r="3">
      <c r="A3" s="1" t="inlineStr">
        <is>
          <t>Earnings per share</t>
        </is>
      </c>
      <c r="B3" t="inlineStr">
        <is>
          <t>3.33</t>
        </is>
      </c>
      <c r="C3" t="inlineStr">
        <is>
          <t>3.25</t>
        </is>
      </c>
      <c r="D3" t="inlineStr">
        <is>
          <t>5.08</t>
        </is>
      </c>
      <c r="E3" t="inlineStr">
        <is>
          <t>1.64</t>
        </is>
      </c>
      <c r="F3" t="inlineStr">
        <is>
          <t>7.54</t>
        </is>
      </c>
      <c r="G3" t="inlineStr">
        <is>
          <t>11.55</t>
        </is>
      </c>
      <c r="H3" t="inlineStr">
        <is>
          <t>(6.32)</t>
        </is>
      </c>
      <c r="I3" t="inlineStr">
        <is>
          <t>2.73</t>
        </is>
      </c>
      <c r="J3" t="inlineStr">
        <is>
          <t>(47.19)</t>
        </is>
      </c>
      <c r="K3" t="inlineStr">
        <is>
          <t>(4.89)</t>
        </is>
      </c>
      <c r="L3" t="inlineStr">
        <is>
          <t>0.88</t>
        </is>
      </c>
      <c r="M3" t="inlineStr">
        <is>
          <t>1.27</t>
        </is>
      </c>
      <c r="N3" t="inlineStr">
        <is>
          <t>3.80</t>
        </is>
      </c>
      <c r="O3" t="inlineStr">
        <is>
          <t>1.06</t>
        </is>
      </c>
      <c r="P3" t="inlineStr">
        <is>
          <t>(0.32)</t>
        </is>
      </c>
      <c r="Q3" t="inlineStr">
        <is>
          <t>5.86</t>
        </is>
      </c>
      <c r="R3" t="inlineStr">
        <is>
          <t>7.18</t>
        </is>
      </c>
    </row>
    <row r="4">
      <c r="A4" s="1" t="inlineStr">
        <is>
          <t>FCF per share</t>
        </is>
      </c>
      <c r="B4" t="inlineStr">
        <is>
          <t>3.52</t>
        </is>
      </c>
      <c r="C4" t="inlineStr">
        <is>
          <t>1.08</t>
        </is>
      </c>
      <c r="D4" t="inlineStr">
        <is>
          <t>6.61</t>
        </is>
      </c>
      <c r="E4" t="inlineStr">
        <is>
          <t>0.56</t>
        </is>
      </c>
      <c r="F4" t="inlineStr">
        <is>
          <t>7.78</t>
        </is>
      </c>
      <c r="G4" t="inlineStr">
        <is>
          <t>10.04</t>
        </is>
      </c>
      <c r="H4" t="inlineStr">
        <is>
          <t>(4.31)</t>
        </is>
      </c>
      <c r="I4" t="inlineStr">
        <is>
          <t>1.87</t>
        </is>
      </c>
      <c r="J4" t="inlineStr">
        <is>
          <t>0.49</t>
        </is>
      </c>
      <c r="K4" t="inlineStr">
        <is>
          <t>(0.28)</t>
        </is>
      </c>
      <c r="L4" t="inlineStr">
        <is>
          <t>1.18</t>
        </is>
      </c>
      <c r="M4" t="inlineStr">
        <is>
          <t>0.65</t>
        </is>
      </c>
      <c r="N4" t="inlineStr">
        <is>
          <t>0.61</t>
        </is>
      </c>
      <c r="O4" t="inlineStr">
        <is>
          <t>(0.34)</t>
        </is>
      </c>
      <c r="P4" t="inlineStr">
        <is>
          <t>(2.08)</t>
        </is>
      </c>
      <c r="Q4" t="inlineStr">
        <is>
          <t>- -</t>
        </is>
      </c>
      <c r="R4" t="inlineStr">
        <is>
          <t>3.79</t>
        </is>
      </c>
    </row>
    <row r="5">
      <c r="A5" s="1" t="inlineStr">
        <is>
          <t>Dividends per share</t>
        </is>
      </c>
      <c r="B5" t="inlineStr">
        <is>
          <t>0.31</t>
        </is>
      </c>
      <c r="C5" t="inlineStr">
        <is>
          <t>0.32</t>
        </is>
      </c>
      <c r="D5" t="inlineStr">
        <is>
          <t>0.37</t>
        </is>
      </c>
      <c r="E5" t="inlineStr">
        <is>
          <t>0.26</t>
        </is>
      </c>
      <c r="F5" t="inlineStr">
        <is>
          <t>0.51</t>
        </is>
      </c>
      <c r="G5" t="inlineStr">
        <is>
          <t>0.85</t>
        </is>
      </c>
      <c r="H5" t="inlineStr">
        <is>
          <t>2.16</t>
        </is>
      </c>
      <c r="I5" t="inlineStr">
        <is>
          <t>0.84</t>
        </is>
      </c>
      <c r="J5" t="inlineStr">
        <is>
          <t>0.94</t>
        </is>
      </c>
      <c r="K5" t="inlineStr">
        <is>
          <t>0.60</t>
        </is>
      </c>
      <c r="L5" t="inlineStr">
        <is>
          <t>0.30</t>
        </is>
      </c>
      <c r="M5" t="inlineStr">
        <is>
          <t>0.18</t>
        </is>
      </c>
      <c r="N5" t="inlineStr">
        <is>
          <t>0.15</t>
        </is>
      </c>
      <c r="O5" t="inlineStr">
        <is>
          <t>0.42</t>
        </is>
      </c>
      <c r="P5" t="inlineStr">
        <is>
          <t>0.11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1.58</t>
        </is>
      </c>
      <c r="C6" t="inlineStr">
        <is>
          <t>2.40</t>
        </is>
      </c>
      <c r="D6" t="inlineStr">
        <is>
          <t>1.80</t>
        </is>
      </c>
      <c r="E6" t="inlineStr">
        <is>
          <t>0.93</t>
        </is>
      </c>
      <c r="F6" t="inlineStr">
        <is>
          <t>1.97</t>
        </is>
      </c>
      <c r="G6" t="inlineStr">
        <is>
          <t>6.28</t>
        </is>
      </c>
      <c r="H6" t="inlineStr">
        <is>
          <t>7.92</t>
        </is>
      </c>
      <c r="I6" t="inlineStr">
        <is>
          <t>5.68</t>
        </is>
      </c>
      <c r="J6" t="inlineStr">
        <is>
          <t>1.86</t>
        </is>
      </c>
      <c r="K6" t="inlineStr">
        <is>
          <t>0.53</t>
        </is>
      </c>
      <c r="L6" t="inlineStr">
        <is>
          <t>0.35</t>
        </is>
      </c>
      <c r="M6" t="inlineStr">
        <is>
          <t>0.53</t>
        </is>
      </c>
      <c r="N6" t="inlineStr">
        <is>
          <t>1.00</t>
        </is>
      </c>
      <c r="O6" t="inlineStr">
        <is>
          <t>2.37</t>
        </is>
      </c>
      <c r="P6" t="inlineStr">
        <is>
          <t>1.39</t>
        </is>
      </c>
      <c r="Q6" t="inlineStr">
        <is>
          <t>- -</t>
        </is>
      </c>
      <c r="R6" t="inlineStr">
        <is>
          <t>1.09</t>
        </is>
      </c>
    </row>
    <row r="7">
      <c r="A7" s="1" t="inlineStr">
        <is>
          <t>Book Value per sh.</t>
        </is>
      </c>
      <c r="B7" t="inlineStr">
        <is>
          <t>8.86</t>
        </is>
      </c>
      <c r="C7" t="inlineStr">
        <is>
          <t>14.02</t>
        </is>
      </c>
      <c r="D7" t="inlineStr">
        <is>
          <t>17.25</t>
        </is>
      </c>
      <c r="E7" t="inlineStr">
        <is>
          <t>20.34</t>
        </is>
      </c>
      <c r="F7" t="inlineStr">
        <is>
          <t>28.42</t>
        </is>
      </c>
      <c r="G7" t="inlineStr">
        <is>
          <t>41.25</t>
        </is>
      </c>
      <c r="H7" t="inlineStr">
        <is>
          <t>32.54</t>
        </is>
      </c>
      <c r="I7" t="inlineStr">
        <is>
          <t>40.00</t>
        </is>
      </c>
      <c r="J7" t="inlineStr">
        <is>
          <t>(9.35)</t>
        </is>
      </c>
      <c r="K7" t="inlineStr">
        <is>
          <t>(12.93)</t>
        </is>
      </c>
      <c r="L7" t="inlineStr">
        <is>
          <t>(7.41)</t>
        </is>
      </c>
      <c r="M7" t="inlineStr">
        <is>
          <t>(1.54)</t>
        </is>
      </c>
      <c r="N7" t="inlineStr">
        <is>
          <t>1.43</t>
        </is>
      </c>
      <c r="O7" t="inlineStr">
        <is>
          <t>1.29</t>
        </is>
      </c>
      <c r="P7" t="inlineStr">
        <is>
          <t>5.33</t>
        </is>
      </c>
      <c r="Q7" t="inlineStr">
        <is>
          <t>11.15</t>
        </is>
      </c>
      <c r="R7" t="inlineStr">
        <is>
          <t>9.22</t>
        </is>
      </c>
    </row>
    <row r="8">
      <c r="A8" s="1" t="inlineStr">
        <is>
          <t>Comm.Shares outs.</t>
        </is>
      </c>
      <c r="B8" t="inlineStr">
        <is>
          <t>84</t>
        </is>
      </c>
      <c r="C8" t="inlineStr">
        <is>
          <t>83</t>
        </is>
      </c>
      <c r="D8" t="inlineStr">
        <is>
          <t>102</t>
        </is>
      </c>
      <c r="E8" t="inlineStr">
        <is>
          <t>125</t>
        </is>
      </c>
      <c r="F8" t="inlineStr">
        <is>
          <t>135</t>
        </is>
      </c>
      <c r="G8" t="inlineStr">
        <is>
          <t>140</t>
        </is>
      </c>
      <c r="H8" t="inlineStr">
        <is>
          <t>142</t>
        </is>
      </c>
      <c r="I8" t="inlineStr">
        <is>
          <t>152</t>
        </is>
      </c>
      <c r="J8" t="inlineStr">
        <is>
          <t>153</t>
        </is>
      </c>
      <c r="K8" t="inlineStr">
        <is>
          <t>153</t>
        </is>
      </c>
      <c r="L8" t="inlineStr">
        <is>
          <t>198</t>
        </is>
      </c>
      <c r="M8" t="inlineStr">
        <is>
          <t>288</t>
        </is>
      </c>
      <c r="N8" t="inlineStr">
        <is>
          <t>297</t>
        </is>
      </c>
      <c r="O8" t="inlineStr">
        <is>
          <t>277</t>
        </is>
      </c>
      <c r="P8" t="inlineStr">
        <is>
          <t>379</t>
        </is>
      </c>
      <c r="Q8" t="inlineStr">
        <is>
          <t>518</t>
        </is>
      </c>
      <c r="R8" t="inlineStr">
        <is>
          <t>524</t>
        </is>
      </c>
    </row>
    <row r="9">
      <c r="A9" s="1" t="inlineStr">
        <is>
          <t>Avg. annual P/E ratio</t>
        </is>
      </c>
      <c r="B9" t="inlineStr">
        <is>
          <t>6.3</t>
        </is>
      </c>
      <c r="C9" t="inlineStr">
        <is>
          <t>11.5</t>
        </is>
      </c>
      <c r="D9" t="inlineStr">
        <is>
          <t>12.9</t>
        </is>
      </c>
      <c r="E9" t="inlineStr">
        <is>
          <t>17.2</t>
        </is>
      </c>
      <c r="F9" t="inlineStr">
        <is>
          <t>8.0</t>
        </is>
      </c>
      <c r="G9" t="inlineStr">
        <is>
          <t>7.1</t>
        </is>
      </c>
      <c r="H9" t="inlineStr">
        <is>
          <t>(8.0)</t>
        </is>
      </c>
      <c r="I9" t="inlineStr">
        <is>
          <t>8.8</t>
        </is>
      </c>
      <c r="J9" t="inlineStr">
        <is>
          <t>(0.3)</t>
        </is>
      </c>
      <c r="K9" t="inlineStr">
        <is>
          <t>(0.9)</t>
        </is>
      </c>
      <c r="L9" t="inlineStr">
        <is>
          <t>5.9</t>
        </is>
      </c>
      <c r="M9" t="inlineStr">
        <is>
          <t>6.0</t>
        </is>
      </c>
      <c r="N9" t="inlineStr">
        <is>
          <t>2.4</t>
        </is>
      </c>
      <c r="O9" t="inlineStr">
        <is>
          <t>8.7</t>
        </is>
      </c>
      <c r="P9" t="inlineStr">
        <is>
          <t>(21.2)</t>
        </is>
      </c>
      <c r="Q9" t="inlineStr">
        <is>
          <t>3.5</t>
        </is>
      </c>
      <c r="R9" t="inlineStr">
        <is>
          <t>2.5</t>
        </is>
      </c>
    </row>
    <row r="10">
      <c r="A10" s="1" t="inlineStr">
        <is>
          <t>P/E to S&amp;P500</t>
        </is>
      </c>
      <c r="B10" t="inlineStr">
        <is>
          <t>0.4</t>
        </is>
      </c>
      <c r="C10" t="inlineStr">
        <is>
          <t>0.7</t>
        </is>
      </c>
      <c r="D10" t="inlineStr">
        <is>
          <t>0.6</t>
        </is>
      </c>
      <c r="E10" t="inlineStr">
        <is>
          <t>0.2</t>
        </is>
      </c>
      <c r="F10" t="inlineStr">
        <is>
          <t>0.4</t>
        </is>
      </c>
      <c r="G10" t="inlineStr">
        <is>
          <t>0.4</t>
        </is>
      </c>
      <c r="H10" t="inlineStr">
        <is>
          <t>(0.5)</t>
        </is>
      </c>
      <c r="I10" t="inlineStr">
        <is>
          <t>0.5</t>
        </is>
      </c>
      <c r="J10" t="inlineStr">
        <is>
          <t>(0.0)</t>
        </is>
      </c>
      <c r="K10" t="inlineStr">
        <is>
          <t>(0.0)</t>
        </is>
      </c>
      <c r="L10" t="inlineStr">
        <is>
          <t>0.3</t>
        </is>
      </c>
      <c r="M10" t="inlineStr">
        <is>
          <t>0.3</t>
        </is>
      </c>
      <c r="N10" t="inlineStr">
        <is>
          <t>0.1</t>
        </is>
      </c>
      <c r="O10" t="inlineStr">
        <is>
          <t>0.4</t>
        </is>
      </c>
      <c r="P10" t="inlineStr">
        <is>
          <t>(0.6)</t>
        </is>
      </c>
      <c r="Q10" t="inlineStr">
        <is>
          <t>0.1</t>
        </is>
      </c>
      <c r="R10" t="inlineStr">
        <is>
          <t>0.1</t>
        </is>
      </c>
    </row>
    <row r="11">
      <c r="A11" s="1" t="inlineStr">
        <is>
          <t>Avg. annual div. yield</t>
        </is>
      </c>
      <c r="B11" t="inlineStr">
        <is>
          <t>1.5%</t>
        </is>
      </c>
      <c r="C11" t="inlineStr">
        <is>
          <t>0.9%</t>
        </is>
      </c>
      <c r="D11" t="inlineStr">
        <is>
          <t>0.6%</t>
        </is>
      </c>
      <c r="E11" t="inlineStr">
        <is>
          <t>0.9%</t>
        </is>
      </c>
      <c r="F11" t="inlineStr">
        <is>
          <t>0.8%</t>
        </is>
      </c>
      <c r="G11" t="inlineStr">
        <is>
          <t>1.0%</t>
        </is>
      </c>
      <c r="H11" t="inlineStr">
        <is>
          <t>4.2%</t>
        </is>
      </c>
      <c r="I11" t="inlineStr">
        <is>
          <t>3.5%</t>
        </is>
      </c>
      <c r="J11" t="inlineStr">
        <is>
          <t>6.1%</t>
        </is>
      </c>
      <c r="K11" t="inlineStr">
        <is>
          <t>13.3%</t>
        </is>
      </c>
      <c r="L11" t="inlineStr">
        <is>
          <t>5.8%</t>
        </is>
      </c>
      <c r="M11" t="inlineStr">
        <is>
          <t>2.4%</t>
        </is>
      </c>
      <c r="N11" t="inlineStr">
        <is>
          <t>1.7%</t>
        </is>
      </c>
      <c r="O11" t="inlineStr">
        <is>
          <t>4.6%</t>
        </is>
      </c>
      <c r="P11" t="inlineStr">
        <is>
          <t>1.6%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1,922</t>
        </is>
      </c>
      <c r="C12" t="inlineStr">
        <is>
          <t>2,275</t>
        </is>
      </c>
      <c r="D12" t="inlineStr">
        <is>
          <t>3,609</t>
        </is>
      </c>
      <c r="E12" t="inlineStr">
        <is>
          <t>2,342</t>
        </is>
      </c>
      <c r="F12" t="inlineStr">
        <is>
          <t>4,682</t>
        </is>
      </c>
      <c r="G12" t="inlineStr">
        <is>
          <t>6,794</t>
        </is>
      </c>
      <c r="H12" t="inlineStr">
        <is>
          <t>5,873</t>
        </is>
      </c>
      <c r="I12" t="inlineStr">
        <is>
          <t>5,691</t>
        </is>
      </c>
      <c r="J12" t="inlineStr">
        <is>
          <t>4,624</t>
        </is>
      </c>
      <c r="K12" t="inlineStr">
        <is>
          <t>2,013</t>
        </is>
      </c>
      <c r="L12" t="inlineStr">
        <is>
          <t>2,109</t>
        </is>
      </c>
      <c r="M12" t="inlineStr">
        <is>
          <t>2,330</t>
        </is>
      </c>
      <c r="N12" t="inlineStr">
        <is>
          <t>2,332</t>
        </is>
      </c>
      <c r="O12" t="inlineStr">
        <is>
          <t>1,990</t>
        </is>
      </c>
      <c r="P12" t="inlineStr">
        <is>
          <t>5,354</t>
        </is>
      </c>
      <c r="Q12" t="inlineStr">
        <is>
          <t>20,444</t>
        </is>
      </c>
      <c r="R12" t="inlineStr">
        <is>
          <t>22,350</t>
        </is>
      </c>
    </row>
    <row r="13">
      <c r="A13" s="1" t="inlineStr">
        <is>
          <t>Operating margin</t>
        </is>
      </c>
      <c r="B13" t="inlineStr">
        <is>
          <t>18.8%</t>
        </is>
      </c>
      <c r="C13" t="inlineStr">
        <is>
          <t>16.6%</t>
        </is>
      </c>
      <c r="D13" t="inlineStr">
        <is>
          <t>26.0%</t>
        </is>
      </c>
      <c r="E13" t="inlineStr">
        <is>
          <t>9.8%</t>
        </is>
      </c>
      <c r="F13" t="inlineStr">
        <is>
          <t>27.0%</t>
        </is>
      </c>
      <c r="G13" t="inlineStr">
        <is>
          <t>34.3%</t>
        </is>
      </c>
      <c r="H13" t="inlineStr">
        <is>
          <t>(5.3)%</t>
        </is>
      </c>
      <c r="I13" t="inlineStr">
        <is>
          <t>11.8%</t>
        </is>
      </c>
      <c r="J13" t="inlineStr">
        <is>
          <t>(204.3)%</t>
        </is>
      </c>
      <c r="K13" t="inlineStr">
        <is>
          <t>7.5%</t>
        </is>
      </c>
      <c r="L13" t="inlineStr">
        <is>
          <t>11.4%</t>
        </is>
      </c>
      <c r="M13" t="inlineStr">
        <is>
          <t>18.2%</t>
        </is>
      </c>
      <c r="N13" t="inlineStr">
        <is>
          <t>28.9%</t>
        </is>
      </c>
      <c r="O13" t="inlineStr">
        <is>
          <t>21.6%</t>
        </is>
      </c>
      <c r="P13" t="inlineStr">
        <is>
          <t>(2.7)%</t>
        </is>
      </c>
      <c r="Q13" t="inlineStr">
        <is>
          <t>19.6%</t>
        </is>
      </c>
      <c r="R13" t="inlineStr">
        <is>
          <t>22.0%</t>
        </is>
      </c>
    </row>
    <row r="14">
      <c r="A14" s="1" t="inlineStr">
        <is>
          <t>Depreciation (m)</t>
        </is>
      </c>
      <c r="B14" t="inlineStr">
        <is>
          <t>83</t>
        </is>
      </c>
      <c r="C14" t="inlineStr">
        <is>
          <t>107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308</t>
        </is>
      </c>
      <c r="Q14" t="inlineStr">
        <is>
          <t>- -</t>
        </is>
      </c>
      <c r="R14" t="inlineStr">
        <is>
          <t>748</t>
        </is>
      </c>
    </row>
    <row r="15">
      <c r="A15" s="1" t="inlineStr">
        <is>
          <t>Net profit (m)</t>
        </is>
      </c>
      <c r="B15" t="inlineStr">
        <is>
          <t>280</t>
        </is>
      </c>
      <c r="C15" t="inlineStr">
        <is>
          <t>270</t>
        </is>
      </c>
      <c r="D15" t="inlineStr">
        <is>
          <t>516</t>
        </is>
      </c>
      <c r="E15" t="inlineStr">
        <is>
          <t>205</t>
        </is>
      </c>
      <c r="F15" t="inlineStr">
        <is>
          <t>1,020</t>
        </is>
      </c>
      <c r="G15" t="inlineStr">
        <is>
          <t>1,619</t>
        </is>
      </c>
      <c r="H15" t="inlineStr">
        <is>
          <t>(899)</t>
        </is>
      </c>
      <c r="I15" t="inlineStr">
        <is>
          <t>414</t>
        </is>
      </c>
      <c r="J15" t="inlineStr">
        <is>
          <t>(7,224)</t>
        </is>
      </c>
      <c r="K15" t="inlineStr">
        <is>
          <t>(749)</t>
        </is>
      </c>
      <c r="L15" t="inlineStr">
        <is>
          <t>174</t>
        </is>
      </c>
      <c r="M15" t="inlineStr">
        <is>
          <t>367</t>
        </is>
      </c>
      <c r="N15" t="inlineStr">
        <is>
          <t>1,128</t>
        </is>
      </c>
      <c r="O15" t="inlineStr">
        <is>
          <t>293</t>
        </is>
      </c>
      <c r="P15" t="inlineStr">
        <is>
          <t>(122)</t>
        </is>
      </c>
      <c r="Q15" t="inlineStr">
        <is>
          <t>3,033</t>
        </is>
      </c>
      <c r="R15" t="inlineStr">
        <is>
          <t>3,793</t>
        </is>
      </c>
    </row>
    <row r="16">
      <c r="A16" s="1" t="inlineStr">
        <is>
          <t>Income tax rate</t>
        </is>
      </c>
      <c r="B16" t="inlineStr">
        <is>
          <t>23.4%</t>
        </is>
      </c>
      <c r="C16" t="inlineStr">
        <is>
          <t>22.1%</t>
        </is>
      </c>
      <c r="D16" t="inlineStr">
        <is>
          <t>20.1%</t>
        </is>
      </c>
      <c r="E16" t="inlineStr">
        <is>
          <t>7.2%</t>
        </is>
      </c>
      <c r="F16" t="inlineStr">
        <is>
          <t>22.5%</t>
        </is>
      </c>
      <c r="G16" t="inlineStr">
        <is>
          <t>18.7%</t>
        </is>
      </c>
      <c r="H16" t="inlineStr">
        <is>
          <t>(51.0)%</t>
        </is>
      </c>
      <c r="I16" t="inlineStr">
        <is>
          <t>11.3%</t>
        </is>
      </c>
      <c r="J16" t="inlineStr">
        <is>
          <t>13.6%</t>
        </is>
      </c>
      <c r="K16" t="inlineStr">
        <is>
          <t>54.1%</t>
        </is>
      </c>
      <c r="L16" t="inlineStr">
        <is>
          <t>(5.9)%</t>
        </is>
      </c>
      <c r="M16" t="inlineStr">
        <is>
          <t>(195.1)%</t>
        </is>
      </c>
      <c r="N16" t="inlineStr">
        <is>
          <t>(84.2)%</t>
        </is>
      </c>
      <c r="O16" t="inlineStr">
        <is>
          <t>5.6%</t>
        </is>
      </c>
      <c r="P16" t="inlineStr">
        <is>
          <t>57.5%</t>
        </is>
      </c>
      <c r="Q16" t="inlineStr">
        <is>
          <t>(20.3)%</t>
        </is>
      </c>
      <c r="R16" t="inlineStr">
        <is>
          <t>(13.8)%</t>
        </is>
      </c>
    </row>
    <row r="17">
      <c r="A17" s="1" t="inlineStr">
        <is>
          <t>Net profit margin</t>
        </is>
      </c>
      <c r="B17" t="inlineStr">
        <is>
          <t>14.6%</t>
        </is>
      </c>
      <c r="C17" t="inlineStr">
        <is>
          <t>11.9%</t>
        </is>
      </c>
      <c r="D17" t="inlineStr">
        <is>
          <t>14.3%</t>
        </is>
      </c>
      <c r="E17" t="inlineStr">
        <is>
          <t>8.8%</t>
        </is>
      </c>
      <c r="F17" t="inlineStr">
        <is>
          <t>21.8%</t>
        </is>
      </c>
      <c r="G17" t="inlineStr">
        <is>
          <t>23.8%</t>
        </is>
      </c>
      <c r="H17" t="inlineStr">
        <is>
          <t>(15.3)%</t>
        </is>
      </c>
      <c r="I17" t="inlineStr">
        <is>
          <t>7.3%</t>
        </is>
      </c>
      <c r="J17" t="inlineStr">
        <is>
          <t>(156.2)%</t>
        </is>
      </c>
      <c r="K17" t="inlineStr">
        <is>
          <t>(37.2)%</t>
        </is>
      </c>
      <c r="L17" t="inlineStr">
        <is>
          <t>8.3%</t>
        </is>
      </c>
      <c r="M17" t="inlineStr">
        <is>
          <t>15.7%</t>
        </is>
      </c>
      <c r="N17" t="inlineStr">
        <is>
          <t>48.4%</t>
        </is>
      </c>
      <c r="O17" t="inlineStr">
        <is>
          <t>14.7%</t>
        </is>
      </c>
      <c r="P17" t="inlineStr">
        <is>
          <t>(2.3)%</t>
        </is>
      </c>
      <c r="Q17" t="inlineStr">
        <is>
          <t>14.8%</t>
        </is>
      </c>
      <c r="R17" t="inlineStr">
        <is>
          <t>16.9%</t>
        </is>
      </c>
    </row>
    <row r="18">
      <c r="A18" s="1" t="inlineStr">
        <is>
          <t>Working capital (m)</t>
        </is>
      </c>
      <c r="B18" t="inlineStr">
        <is>
          <t>407</t>
        </is>
      </c>
      <c r="C18" t="inlineStr">
        <is>
          <t>355</t>
        </is>
      </c>
      <c r="D18" t="inlineStr">
        <is>
          <t>17</t>
        </is>
      </c>
      <c r="E18" t="inlineStr">
        <is>
          <t>591</t>
        </is>
      </c>
      <c r="F18" t="inlineStr">
        <is>
          <t>1,555</t>
        </is>
      </c>
      <c r="G18" t="inlineStr">
        <is>
          <t>297</t>
        </is>
      </c>
      <c r="H18" t="inlineStr">
        <is>
          <t>269</t>
        </is>
      </c>
      <c r="I18" t="inlineStr">
        <is>
          <t>475</t>
        </is>
      </c>
      <c r="J18" t="inlineStr">
        <is>
          <t>490</t>
        </is>
      </c>
      <c r="K18" t="inlineStr">
        <is>
          <t>401</t>
        </is>
      </c>
      <c r="L18" t="inlineStr">
        <is>
          <t>434</t>
        </is>
      </c>
      <c r="M18" t="inlineStr">
        <is>
          <t>1,092</t>
        </is>
      </c>
      <c r="N18" t="inlineStr">
        <is>
          <t>1,011</t>
        </is>
      </c>
      <c r="O18" t="inlineStr">
        <is>
          <t>489</t>
        </is>
      </c>
      <c r="P18" t="inlineStr">
        <is>
          <t>2,369</t>
        </is>
      </c>
      <c r="Q18" t="inlineStr">
        <is>
          <t>4,092</t>
        </is>
      </c>
      <c r="R18" t="inlineStr">
        <is>
          <t>4,808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440</t>
        </is>
      </c>
      <c r="D19" t="inlineStr">
        <is>
          <t>525</t>
        </is>
      </c>
      <c r="E19" t="inlineStr">
        <is>
          <t>649</t>
        </is>
      </c>
      <c r="F19" t="inlineStr">
        <is>
          <t>1,898</t>
        </is>
      </c>
      <c r="G19" t="inlineStr">
        <is>
          <t>3,609</t>
        </is>
      </c>
      <c r="H19" t="inlineStr">
        <is>
          <t>3,961</t>
        </is>
      </c>
      <c r="I19" t="inlineStr">
        <is>
          <t>3,023</t>
        </is>
      </c>
      <c r="J19" t="inlineStr">
        <is>
          <t>2,962</t>
        </is>
      </c>
      <c r="K19" t="inlineStr">
        <is>
          <t>2,699</t>
        </is>
      </c>
      <c r="L19" t="inlineStr">
        <is>
          <t>2,175</t>
        </is>
      </c>
      <c r="M19" t="inlineStr">
        <is>
          <t>2,304</t>
        </is>
      </c>
      <c r="N19" t="inlineStr">
        <is>
          <t>2,093</t>
        </is>
      </c>
      <c r="O19" t="inlineStr">
        <is>
          <t>2,114</t>
        </is>
      </c>
      <c r="P19" t="inlineStr">
        <is>
          <t>5,390</t>
        </is>
      </c>
      <c r="Q19" t="inlineStr">
        <is>
          <t>5,238</t>
        </is>
      </c>
      <c r="R19" t="inlineStr">
        <is>
          <t>5,028</t>
        </is>
      </c>
    </row>
    <row r="20">
      <c r="A20" s="1" t="inlineStr">
        <is>
          <t>Equity (m)</t>
        </is>
      </c>
      <c r="B20" t="inlineStr">
        <is>
          <t>746</t>
        </is>
      </c>
      <c r="C20" t="inlineStr">
        <is>
          <t>1,164</t>
        </is>
      </c>
      <c r="D20" t="inlineStr">
        <is>
          <t>1,751</t>
        </is>
      </c>
      <c r="E20" t="inlineStr">
        <is>
          <t>2,543</t>
        </is>
      </c>
      <c r="F20" t="inlineStr">
        <is>
          <t>3,846</t>
        </is>
      </c>
      <c r="G20" t="inlineStr">
        <is>
          <t>5,785</t>
        </is>
      </c>
      <c r="H20" t="inlineStr">
        <is>
          <t>4,633</t>
        </is>
      </c>
      <c r="I20" t="inlineStr">
        <is>
          <t>6,070</t>
        </is>
      </c>
      <c r="J20" t="inlineStr">
        <is>
          <t>(1,431)</t>
        </is>
      </c>
      <c r="K20" t="inlineStr">
        <is>
          <t>(1,981)</t>
        </is>
      </c>
      <c r="L20" t="inlineStr">
        <is>
          <t>(1,464)</t>
        </is>
      </c>
      <c r="M20" t="inlineStr">
        <is>
          <t>(444)</t>
        </is>
      </c>
      <c r="N20" t="inlineStr">
        <is>
          <t>424</t>
        </is>
      </c>
      <c r="O20" t="inlineStr">
        <is>
          <t>358</t>
        </is>
      </c>
      <c r="P20" t="inlineStr">
        <is>
          <t>2,018</t>
        </is>
      </c>
      <c r="Q20" t="inlineStr">
        <is>
          <t>5,774</t>
        </is>
      </c>
      <c r="R20" t="inlineStr">
        <is>
          <t>6,339</t>
        </is>
      </c>
    </row>
    <row r="21">
      <c r="A21" s="1" t="inlineStr">
        <is>
          <t>ROIC</t>
        </is>
      </c>
      <c r="B21" t="inlineStr">
        <is>
          <t>19.2%</t>
        </is>
      </c>
      <c r="C21" t="inlineStr">
        <is>
          <t>10.8%</t>
        </is>
      </c>
      <c r="D21" t="inlineStr">
        <is>
          <t>17.1%</t>
        </is>
      </c>
      <c r="E21" t="inlineStr">
        <is>
          <t>6.0%</t>
        </is>
      </c>
      <c r="F21" t="inlineStr">
        <is>
          <t>15.8%</t>
        </is>
      </c>
      <c r="G21" t="inlineStr">
        <is>
          <t>15.5%</t>
        </is>
      </c>
      <c r="H21" t="inlineStr">
        <is>
          <t>(6.1)%</t>
        </is>
      </c>
      <c r="I21" t="inlineStr">
        <is>
          <t>5.1%</t>
        </is>
      </c>
      <c r="J21" t="inlineStr">
        <is>
          <t>(287.4)%</t>
        </is>
      </c>
      <c r="K21" t="inlineStr">
        <is>
          <t>(11.7)%</t>
        </is>
      </c>
      <c r="L21" t="inlineStr">
        <is>
          <t>27.4%</t>
        </is>
      </c>
      <c r="M21" t="inlineStr">
        <is>
          <t>29.1%</t>
        </is>
      </c>
      <c r="N21" t="inlineStr">
        <is>
          <t>46.4%</t>
        </is>
      </c>
      <c r="O21" t="inlineStr">
        <is>
          <t>12.6%</t>
        </is>
      </c>
      <c r="P21" t="inlineStr">
        <is>
          <t>0.0%</t>
        </is>
      </c>
      <c r="Q21" t="inlineStr">
        <is>
          <t>15.0%</t>
        </is>
      </c>
      <c r="R21" t="inlineStr">
        <is>
          <t>20.9%</t>
        </is>
      </c>
    </row>
    <row r="22">
      <c r="A22" s="1" t="inlineStr">
        <is>
          <t>Return on capital</t>
        </is>
      </c>
      <c r="B22" t="inlineStr">
        <is>
          <t>20.0%</t>
        </is>
      </c>
      <c r="C22" t="inlineStr">
        <is>
          <t>12.0%</t>
        </is>
      </c>
      <c r="D22" t="inlineStr">
        <is>
          <t>17.0%</t>
        </is>
      </c>
      <c r="E22" t="inlineStr">
        <is>
          <t>5.7%</t>
        </is>
      </c>
      <c r="F22" t="inlineStr">
        <is>
          <t>17.7%</t>
        </is>
      </c>
      <c r="G22" t="inlineStr">
        <is>
          <t>17.0%</t>
        </is>
      </c>
      <c r="H22" t="inlineStr">
        <is>
          <t>(3.6)%</t>
        </is>
      </c>
      <c r="I22" t="inlineStr">
        <is>
          <t>5.3%</t>
        </is>
      </c>
      <c r="J22" t="inlineStr">
        <is>
          <t>(240.6)%</t>
        </is>
      </c>
      <c r="K22" t="inlineStr">
        <is>
          <t>(17.9)%</t>
        </is>
      </c>
      <c r="L22" t="inlineStr">
        <is>
          <t>20.2%</t>
        </is>
      </c>
      <c r="M22" t="inlineStr">
        <is>
          <t>8.4%</t>
        </is>
      </c>
      <c r="N22" t="inlineStr">
        <is>
          <t>21.9%</t>
        </is>
      </c>
      <c r="O22" t="inlineStr">
        <is>
          <t>11.7%</t>
        </is>
      </c>
      <c r="P22" t="inlineStr">
        <is>
          <t>0.0%</t>
        </is>
      </c>
      <c r="Q22" t="inlineStr">
        <is>
          <t>10.1%</t>
        </is>
      </c>
      <c r="R22" t="inlineStr">
        <is>
          <t>14.9%</t>
        </is>
      </c>
    </row>
    <row r="23">
      <c r="A23" s="1" t="inlineStr">
        <is>
          <t>Return on equity</t>
        </is>
      </c>
      <c r="B23" t="inlineStr">
        <is>
          <t>37.6%</t>
        </is>
      </c>
      <c r="C23" t="inlineStr">
        <is>
          <t>23.2%</t>
        </is>
      </c>
      <c r="D23" t="inlineStr">
        <is>
          <t>29.5%</t>
        </is>
      </c>
      <c r="E23" t="inlineStr">
        <is>
          <t>8.1%</t>
        </is>
      </c>
      <c r="F23" t="inlineStr">
        <is>
          <t>26.5%</t>
        </is>
      </c>
      <c r="G23" t="inlineStr">
        <is>
          <t>28.0%</t>
        </is>
      </c>
      <c r="H23" t="inlineStr">
        <is>
          <t>(19.4)%</t>
        </is>
      </c>
      <c r="I23" t="inlineStr">
        <is>
          <t>6.8%</t>
        </is>
      </c>
      <c r="J23" t="inlineStr">
        <is>
          <t>504.7%</t>
        </is>
      </c>
      <c r="K23" t="inlineStr">
        <is>
          <t>37.8%</t>
        </is>
      </c>
      <c r="L23" t="inlineStr">
        <is>
          <t>(11.9)%</t>
        </is>
      </c>
      <c r="M23" t="inlineStr">
        <is>
          <t>(82.6)%</t>
        </is>
      </c>
      <c r="N23" t="inlineStr">
        <is>
          <t>265.9%</t>
        </is>
      </c>
      <c r="O23" t="inlineStr">
        <is>
          <t>81.8%</t>
        </is>
      </c>
      <c r="P23" t="inlineStr">
        <is>
          <t>(6.0)%</t>
        </is>
      </c>
      <c r="Q23" t="inlineStr">
        <is>
          <t>52.5%</t>
        </is>
      </c>
      <c r="R23" t="inlineStr">
        <is>
          <t>59.8%</t>
        </is>
      </c>
    </row>
    <row r="24">
      <c r="A24" s="1" t="inlineStr">
        <is>
          <t>Plowback ratio</t>
        </is>
      </c>
      <c r="B24" t="inlineStr">
        <is>
          <t>90.8%</t>
        </is>
      </c>
      <c r="C24" t="inlineStr">
        <is>
          <t>90.2%</t>
        </is>
      </c>
      <c r="D24" t="inlineStr">
        <is>
          <t>92.8%</t>
        </is>
      </c>
      <c r="E24" t="inlineStr">
        <is>
          <t>84.4%</t>
        </is>
      </c>
      <c r="F24" t="inlineStr">
        <is>
          <t>93.2%</t>
        </is>
      </c>
      <c r="G24" t="inlineStr">
        <is>
          <t>92.7%</t>
        </is>
      </c>
      <c r="H24" t="inlineStr">
        <is>
          <t>134.2%</t>
        </is>
      </c>
      <c r="I24" t="inlineStr">
        <is>
          <t>69.1%</t>
        </is>
      </c>
      <c r="J24" t="inlineStr">
        <is>
          <t>102.0%</t>
        </is>
      </c>
      <c r="K24" t="inlineStr">
        <is>
          <t>112.3%</t>
        </is>
      </c>
      <c r="L24" t="inlineStr">
        <is>
          <t>65.6%</t>
        </is>
      </c>
      <c r="M24" t="inlineStr">
        <is>
          <t>85.6%</t>
        </is>
      </c>
      <c r="N24" t="inlineStr">
        <is>
          <t>96.1%</t>
        </is>
      </c>
      <c r="O24" t="inlineStr">
        <is>
          <t>60.3%</t>
        </is>
      </c>
      <c r="P24" t="inlineStr">
        <is>
          <t>133.6%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49.5%</t>
        </is>
      </c>
      <c r="C25" t="inlineStr">
        <is>
          <t>32.0%</t>
        </is>
      </c>
      <c r="D25" t="inlineStr">
        <is>
          <t>5.5%</t>
        </is>
      </c>
      <c r="E25" t="inlineStr">
        <is>
          <t>(454.5)%</t>
        </is>
      </c>
      <c r="F25" t="inlineStr">
        <is>
          <t>6.5%</t>
        </is>
      </c>
      <c r="G25" t="inlineStr">
        <is>
          <t>(31.6)%</t>
        </is>
      </c>
      <c r="H25" t="inlineStr">
        <is>
          <t>- -</t>
        </is>
      </c>
      <c r="I25" t="inlineStr">
        <is>
          <t>(55.5)%</t>
        </is>
      </c>
      <c r="J25" t="inlineStr">
        <is>
          <t>- -</t>
        </is>
      </c>
      <c r="K25" t="inlineStr">
        <is>
          <t>- -</t>
        </is>
      </c>
      <c r="L25" t="inlineStr">
        <is>
          <t>(97.3)%</t>
        </is>
      </c>
      <c r="M25" t="inlineStr">
        <is>
          <t>(326.4)%</t>
        </is>
      </c>
      <c r="N25" t="inlineStr">
        <is>
          <t>50.3%</t>
        </is>
      </c>
      <c r="O25" t="inlineStr">
        <is>
          <t>(394.9)%</t>
        </is>
      </c>
      <c r="P25" t="inlineStr">
        <is>
          <t>- -</t>
        </is>
      </c>
      <c r="Q25" t="inlineStr">
        <is>
          <t>- -</t>
        </is>
      </c>
      <c r="R25" t="inlineStr">
        <is>
          <t>68.5%</t>
        </is>
      </c>
    </row>
    <row r="27">
      <c r="A27" s="2" t="inlineStr">
        <is>
          <t xml:space="preserve">Market Price </t>
        </is>
      </c>
      <c r="B27">
        <f>B3*B9</f>
        <v/>
      </c>
      <c r="C27">
        <f>C3*C9</f>
        <v/>
      </c>
      <c r="D27">
        <f>D3*D9</f>
        <v/>
      </c>
      <c r="E27">
        <f>E3*E9</f>
        <v/>
      </c>
      <c r="F27">
        <f>F3*F9</f>
        <v/>
      </c>
      <c r="G27">
        <f>G3*G9</f>
        <v/>
      </c>
      <c r="H27">
        <f>H3*H9</f>
        <v/>
      </c>
      <c r="I27">
        <f>I3*I9</f>
        <v/>
      </c>
      <c r="J27">
        <f>J3*J9</f>
        <v/>
      </c>
      <c r="K27">
        <f>K3*K9</f>
        <v/>
      </c>
      <c r="L27">
        <f>L3*L9</f>
        <v/>
      </c>
      <c r="M27">
        <f>M3*M9</f>
        <v/>
      </c>
      <c r="N27">
        <f>N3*N9</f>
        <v/>
      </c>
      <c r="O27">
        <f>O3*O9</f>
        <v/>
      </c>
      <c r="P27">
        <f>P3*P9</f>
        <v/>
      </c>
      <c r="Q27">
        <f>Q3*Q9</f>
        <v/>
      </c>
      <c r="R27">
        <f>R3*R9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326</t>
        </is>
      </c>
      <c r="C2" t="inlineStr">
        <is>
          <t>267</t>
        </is>
      </c>
      <c r="D2" t="inlineStr">
        <is>
          <t>363</t>
        </is>
      </c>
      <c r="E2" t="inlineStr">
        <is>
          <t>393</t>
        </is>
      </c>
      <c r="F2" t="inlineStr">
        <is>
          <t>351</t>
        </is>
      </c>
      <c r="G2" t="inlineStr">
        <is>
          <t>310</t>
        </is>
      </c>
      <c r="H2" t="inlineStr">
        <is>
          <t>317</t>
        </is>
      </c>
      <c r="I2" t="inlineStr">
        <is>
          <t>311</t>
        </is>
      </c>
      <c r="J2" t="inlineStr">
        <is>
          <t>356</t>
        </is>
      </c>
      <c r="K2" t="inlineStr">
        <is>
          <t>389</t>
        </is>
      </c>
      <c r="L2" t="inlineStr">
        <is>
          <t>461</t>
        </is>
      </c>
      <c r="M2" t="inlineStr">
        <is>
          <t>503</t>
        </is>
      </c>
      <c r="N2" t="inlineStr">
        <is>
          <t>439</t>
        </is>
      </c>
      <c r="O2" t="inlineStr">
        <is>
          <t>494</t>
        </is>
      </c>
      <c r="P2" t="inlineStr">
        <is>
          <t>361</t>
        </is>
      </c>
      <c r="Q2" t="inlineStr">
        <is>
          <t>430</t>
        </is>
      </c>
      <c r="R2" t="inlineStr">
        <is>
          <t>330</t>
        </is>
      </c>
      <c r="S2" t="inlineStr">
        <is>
          <t>599</t>
        </is>
      </c>
      <c r="T2" t="inlineStr">
        <is>
          <t>858</t>
        </is>
      </c>
      <c r="U2" t="inlineStr">
        <is>
          <t>1,207</t>
        </is>
      </c>
      <c r="V2" t="inlineStr">
        <is>
          <t>1,740</t>
        </is>
      </c>
      <c r="W2" t="inlineStr">
        <is>
          <t>1,922</t>
        </is>
      </c>
      <c r="X2" t="inlineStr">
        <is>
          <t>2,275</t>
        </is>
      </c>
      <c r="Y2" t="inlineStr">
        <is>
          <t>3,609</t>
        </is>
      </c>
      <c r="Z2" t="inlineStr">
        <is>
          <t>2,342</t>
        </is>
      </c>
      <c r="AA2" t="inlineStr">
        <is>
          <t>4,682</t>
        </is>
      </c>
      <c r="AB2" t="inlineStr">
        <is>
          <t>6,794</t>
        </is>
      </c>
      <c r="AC2" t="inlineStr">
        <is>
          <t>5,873</t>
        </is>
      </c>
      <c r="AD2" t="inlineStr">
        <is>
          <t>5,691</t>
        </is>
      </c>
      <c r="AE2" t="inlineStr">
        <is>
          <t>4,624</t>
        </is>
      </c>
      <c r="AF2" t="inlineStr">
        <is>
          <t>2,013</t>
        </is>
      </c>
      <c r="AG2" t="inlineStr">
        <is>
          <t>2,109</t>
        </is>
      </c>
      <c r="AH2" t="inlineStr">
        <is>
          <t>2,330</t>
        </is>
      </c>
      <c r="AI2" t="inlineStr">
        <is>
          <t>2,332</t>
        </is>
      </c>
      <c r="AJ2" t="inlineStr">
        <is>
          <t>1,990</t>
        </is>
      </c>
      <c r="AK2" t="inlineStr">
        <is>
          <t>5,354</t>
        </is>
      </c>
      <c r="AL2" t="inlineStr">
        <is>
          <t>20,444</t>
        </is>
      </c>
    </row>
    <row r="3">
      <c r="A3" s="1" t="inlineStr">
        <is>
          <t>COGS</t>
        </is>
      </c>
      <c r="B3" t="inlineStr">
        <is>
          <t>273</t>
        </is>
      </c>
      <c r="C3" t="inlineStr">
        <is>
          <t>284</t>
        </is>
      </c>
      <c r="D3" t="inlineStr">
        <is>
          <t>329</t>
        </is>
      </c>
      <c r="E3" t="inlineStr">
        <is>
          <t>279</t>
        </is>
      </c>
      <c r="F3" t="inlineStr">
        <is>
          <t>225</t>
        </is>
      </c>
      <c r="G3" t="inlineStr">
        <is>
          <t>250</t>
        </is>
      </c>
      <c r="H3" t="inlineStr">
        <is>
          <t>239</t>
        </is>
      </c>
      <c r="I3" t="inlineStr">
        <is>
          <t>227</t>
        </is>
      </c>
      <c r="J3" t="inlineStr">
        <is>
          <t>239</t>
        </is>
      </c>
      <c r="K3" t="inlineStr">
        <is>
          <t>286</t>
        </is>
      </c>
      <c r="L3" t="inlineStr">
        <is>
          <t>340</t>
        </is>
      </c>
      <c r="M3" t="inlineStr">
        <is>
          <t>375</t>
        </is>
      </c>
      <c r="N3" t="inlineStr">
        <is>
          <t>336</t>
        </is>
      </c>
      <c r="O3" t="inlineStr">
        <is>
          <t>378</t>
        </is>
      </c>
      <c r="P3" t="inlineStr">
        <is>
          <t>297</t>
        </is>
      </c>
      <c r="Q3" t="inlineStr">
        <is>
          <t>355</t>
        </is>
      </c>
      <c r="R3" t="inlineStr">
        <is>
          <t>402</t>
        </is>
      </c>
      <c r="S3" t="inlineStr">
        <is>
          <t>583</t>
        </is>
      </c>
      <c r="T3" t="inlineStr">
        <is>
          <t>835</t>
        </is>
      </c>
      <c r="U3" t="inlineStr">
        <is>
          <t>1,057</t>
        </is>
      </c>
      <c r="V3" t="inlineStr">
        <is>
          <t>1,351</t>
        </is>
      </c>
      <c r="W3" t="inlineStr">
        <is>
          <t>1,508</t>
        </is>
      </c>
      <c r="X3" t="inlineStr">
        <is>
          <t>1,813</t>
        </is>
      </c>
      <c r="Y3" t="inlineStr">
        <is>
          <t>2,449</t>
        </is>
      </c>
      <c r="Z3" t="inlineStr">
        <is>
          <t>2,033</t>
        </is>
      </c>
      <c r="AA3" t="inlineStr">
        <is>
          <t>3,159</t>
        </is>
      </c>
      <c r="AB3" t="inlineStr">
        <is>
          <t>4,106</t>
        </is>
      </c>
      <c r="AC3" t="inlineStr">
        <is>
          <t>4,701</t>
        </is>
      </c>
      <c r="AD3" t="inlineStr">
        <is>
          <t>4,542</t>
        </is>
      </c>
      <c r="AE3" t="inlineStr">
        <is>
          <t>4,172</t>
        </is>
      </c>
      <c r="AF3" t="inlineStr">
        <is>
          <t>1,777</t>
        </is>
      </c>
      <c r="AG3" t="inlineStr">
        <is>
          <t>1,720</t>
        </is>
      </c>
      <c r="AH3" t="inlineStr">
        <is>
          <t>1,829</t>
        </is>
      </c>
      <c r="AI3" t="inlineStr">
        <is>
          <t>1,523</t>
        </is>
      </c>
      <c r="AJ3" t="inlineStr">
        <is>
          <t>1,414</t>
        </is>
      </c>
      <c r="AK3" t="inlineStr">
        <is>
          <t>5,102</t>
        </is>
      </c>
      <c r="AL3" t="inlineStr">
        <is>
          <t>15,910</t>
        </is>
      </c>
    </row>
    <row r="4">
      <c r="A4" s="1" t="inlineStr">
        <is>
          <t>Gross Profit</t>
        </is>
      </c>
      <c r="B4" t="inlineStr">
        <is>
          <t>53</t>
        </is>
      </c>
      <c r="C4" t="inlineStr">
        <is>
          <t>(17)</t>
        </is>
      </c>
      <c r="D4" t="inlineStr">
        <is>
          <t>34</t>
        </is>
      </c>
      <c r="E4" t="inlineStr">
        <is>
          <t>114</t>
        </is>
      </c>
      <c r="F4" t="inlineStr">
        <is>
          <t>126</t>
        </is>
      </c>
      <c r="G4" t="inlineStr">
        <is>
          <t>60</t>
        </is>
      </c>
      <c r="H4" t="inlineStr">
        <is>
          <t>78</t>
        </is>
      </c>
      <c r="I4" t="inlineStr">
        <is>
          <t>84</t>
        </is>
      </c>
      <c r="J4" t="inlineStr">
        <is>
          <t>117</t>
        </is>
      </c>
      <c r="K4" t="inlineStr">
        <is>
          <t>103</t>
        </is>
      </c>
      <c r="L4" t="inlineStr">
        <is>
          <t>121</t>
        </is>
      </c>
      <c r="M4" t="inlineStr">
        <is>
          <t>128</t>
        </is>
      </c>
      <c r="N4" t="inlineStr">
        <is>
          <t>103</t>
        </is>
      </c>
      <c r="O4" t="inlineStr">
        <is>
          <t>116</t>
        </is>
      </c>
      <c r="P4" t="inlineStr">
        <is>
          <t>65</t>
        </is>
      </c>
      <c r="Q4" t="inlineStr">
        <is>
          <t>76</t>
        </is>
      </c>
      <c r="R4" t="inlineStr">
        <is>
          <t>(71)</t>
        </is>
      </c>
      <c r="S4" t="inlineStr">
        <is>
          <t>16</t>
        </is>
      </c>
      <c r="T4" t="inlineStr">
        <is>
          <t>23</t>
        </is>
      </c>
      <c r="U4" t="inlineStr">
        <is>
          <t>150</t>
        </is>
      </c>
      <c r="V4" t="inlineStr">
        <is>
          <t>389</t>
        </is>
      </c>
      <c r="W4" t="inlineStr">
        <is>
          <t>414</t>
        </is>
      </c>
      <c r="X4" t="inlineStr">
        <is>
          <t>462</t>
        </is>
      </c>
      <c r="Y4" t="inlineStr">
        <is>
          <t>1,160</t>
        </is>
      </c>
      <c r="Z4" t="inlineStr">
        <is>
          <t>309</t>
        </is>
      </c>
      <c r="AA4" t="inlineStr">
        <is>
          <t>1,524</t>
        </is>
      </c>
      <c r="AB4" t="inlineStr">
        <is>
          <t>2,689</t>
        </is>
      </c>
      <c r="AC4" t="inlineStr">
        <is>
          <t>1,172</t>
        </is>
      </c>
      <c r="AD4" t="inlineStr">
        <is>
          <t>1,149</t>
        </is>
      </c>
      <c r="AE4" t="inlineStr">
        <is>
          <t>451</t>
        </is>
      </c>
      <c r="AF4" t="inlineStr">
        <is>
          <t>237</t>
        </is>
      </c>
      <c r="AG4" t="inlineStr">
        <is>
          <t>389</t>
        </is>
      </c>
      <c r="AH4" t="inlineStr">
        <is>
          <t>502</t>
        </is>
      </c>
      <c r="AI4" t="inlineStr">
        <is>
          <t>810</t>
        </is>
      </c>
      <c r="AJ4" t="inlineStr">
        <is>
          <t>576</t>
        </is>
      </c>
      <c r="AK4" t="inlineStr">
        <is>
          <t>252</t>
        </is>
      </c>
      <c r="AL4" t="inlineStr">
        <is>
          <t>4,534</t>
        </is>
      </c>
    </row>
    <row r="5">
      <c r="A5" s="1" t="inlineStr">
        <is>
          <t>Gross Profit Ratio</t>
        </is>
      </c>
      <c r="B5" t="inlineStr">
        <is>
          <t>16.36%</t>
        </is>
      </c>
      <c r="C5" t="inlineStr">
        <is>
          <t>(6.33)%</t>
        </is>
      </c>
      <c r="D5" t="inlineStr">
        <is>
          <t>9.36%</t>
        </is>
      </c>
      <c r="E5" t="inlineStr">
        <is>
          <t>29.06%</t>
        </is>
      </c>
      <c r="F5" t="inlineStr">
        <is>
          <t>35.83%</t>
        </is>
      </c>
      <c r="G5" t="inlineStr">
        <is>
          <t>19.36%</t>
        </is>
      </c>
      <c r="H5" t="inlineStr">
        <is>
          <t>24.61%</t>
        </is>
      </c>
      <c r="I5" t="inlineStr">
        <is>
          <t>26.94%</t>
        </is>
      </c>
      <c r="J5" t="inlineStr">
        <is>
          <t>32.76%</t>
        </is>
      </c>
      <c r="K5" t="inlineStr">
        <is>
          <t>26.59%</t>
        </is>
      </c>
      <c r="L5" t="inlineStr">
        <is>
          <t>26.29%</t>
        </is>
      </c>
      <c r="M5" t="inlineStr">
        <is>
          <t>25.42%</t>
        </is>
      </c>
      <c r="N5" t="inlineStr">
        <is>
          <t>23.54%</t>
        </is>
      </c>
      <c r="O5" t="inlineStr">
        <is>
          <t>23.51%</t>
        </is>
      </c>
      <c r="P5" t="inlineStr">
        <is>
          <t>17.96%</t>
        </is>
      </c>
      <c r="Q5" t="inlineStr">
        <is>
          <t>17.55%</t>
        </is>
      </c>
      <c r="R5" t="inlineStr">
        <is>
          <t>(21.61)%</t>
        </is>
      </c>
      <c r="S5" t="inlineStr">
        <is>
          <t>2.66%</t>
        </is>
      </c>
      <c r="T5" t="inlineStr">
        <is>
          <t>2.65%</t>
        </is>
      </c>
      <c r="U5" t="inlineStr">
        <is>
          <t>12.42%</t>
        </is>
      </c>
      <c r="V5" t="inlineStr">
        <is>
          <t>22.36%</t>
        </is>
      </c>
      <c r="W5" t="inlineStr">
        <is>
          <t>21.54%</t>
        </is>
      </c>
      <c r="X5" t="inlineStr">
        <is>
          <t>20.31%</t>
        </is>
      </c>
      <c r="Y5" t="inlineStr">
        <is>
          <t>32.13%</t>
        </is>
      </c>
      <c r="Z5" t="inlineStr">
        <is>
          <t>13.19%</t>
        </is>
      </c>
      <c r="AA5" t="inlineStr">
        <is>
          <t>32.54%</t>
        </is>
      </c>
      <c r="AB5" t="inlineStr">
        <is>
          <t>39.57%</t>
        </is>
      </c>
      <c r="AC5" t="inlineStr">
        <is>
          <t>19.96%</t>
        </is>
      </c>
      <c r="AD5" t="inlineStr">
        <is>
          <t>20.19%</t>
        </is>
      </c>
      <c r="AE5" t="inlineStr">
        <is>
          <t>9.76%</t>
        </is>
      </c>
      <c r="AF5" t="inlineStr">
        <is>
          <t>11.75%</t>
        </is>
      </c>
      <c r="AG5" t="inlineStr">
        <is>
          <t>18.46%</t>
        </is>
      </c>
      <c r="AH5" t="inlineStr">
        <is>
          <t>21.53%</t>
        </is>
      </c>
      <c r="AI5" t="inlineStr">
        <is>
          <t>34.71%</t>
        </is>
      </c>
      <c r="AJ5" t="inlineStr">
        <is>
          <t>28.93%</t>
        </is>
      </c>
      <c r="AK5" t="inlineStr">
        <is>
          <t>4.71%</t>
        </is>
      </c>
      <c r="AL5" t="inlineStr">
        <is>
          <t>22.18%</t>
        </is>
      </c>
    </row>
    <row r="6">
      <c r="A6" s="1" t="inlineStr">
        <is>
          <t>Operating Expenses</t>
        </is>
      </c>
      <c r="B6" t="inlineStr">
        <is>
          <t>33</t>
        </is>
      </c>
      <c r="C6" t="inlineStr">
        <is>
          <t>35</t>
        </is>
      </c>
      <c r="D6" t="inlineStr">
        <is>
          <t>22</t>
        </is>
      </c>
      <c r="E6" t="inlineStr">
        <is>
          <t>42</t>
        </is>
      </c>
      <c r="F6" t="inlineStr">
        <is>
          <t>33</t>
        </is>
      </c>
      <c r="G6" t="inlineStr">
        <is>
          <t>30</t>
        </is>
      </c>
      <c r="H6" t="inlineStr">
        <is>
          <t>36</t>
        </is>
      </c>
      <c r="I6" t="inlineStr">
        <is>
          <t>31</t>
        </is>
      </c>
      <c r="J6" t="inlineStr">
        <is>
          <t>29</t>
        </is>
      </c>
      <c r="K6" t="inlineStr">
        <is>
          <t>30</t>
        </is>
      </c>
      <c r="L6" t="inlineStr">
        <is>
          <t>32</t>
        </is>
      </c>
      <c r="M6" t="inlineStr">
        <is>
          <t>34</t>
        </is>
      </c>
      <c r="N6" t="inlineStr">
        <is>
          <t>36</t>
        </is>
      </c>
      <c r="O6" t="inlineStr">
        <is>
          <t>39</t>
        </is>
      </c>
      <c r="P6" t="inlineStr">
        <is>
          <t>39</t>
        </is>
      </c>
      <c r="Q6" t="inlineStr">
        <is>
          <t>44</t>
        </is>
      </c>
      <c r="R6" t="inlineStr">
        <is>
          <t>21</t>
        </is>
      </c>
      <c r="S6" t="inlineStr">
        <is>
          <t>24</t>
        </is>
      </c>
      <c r="T6" t="inlineStr">
        <is>
          <t>25</t>
        </is>
      </c>
      <c r="U6" t="inlineStr">
        <is>
          <t>179</t>
        </is>
      </c>
      <c r="V6" t="inlineStr">
        <is>
          <t>47</t>
        </is>
      </c>
      <c r="W6" t="inlineStr">
        <is>
          <t>52</t>
        </is>
      </c>
      <c r="X6" t="inlineStr">
        <is>
          <t>84</t>
        </is>
      </c>
      <c r="Y6" t="inlineStr">
        <is>
          <t>141</t>
        </is>
      </c>
      <c r="Z6" t="inlineStr">
        <is>
          <t>79</t>
        </is>
      </c>
      <c r="AA6" t="inlineStr">
        <is>
          <t>259</t>
        </is>
      </c>
      <c r="AB6" t="inlineStr">
        <is>
          <t>355</t>
        </is>
      </c>
      <c r="AC6" t="inlineStr">
        <is>
          <t>431</t>
        </is>
      </c>
      <c r="AD6" t="inlineStr">
        <is>
          <t>228</t>
        </is>
      </c>
      <c r="AE6" t="inlineStr">
        <is>
          <t>286</t>
        </is>
      </c>
      <c r="AF6" t="inlineStr">
        <is>
          <t>109</t>
        </is>
      </c>
      <c r="AG6" t="inlineStr">
        <is>
          <t>127</t>
        </is>
      </c>
      <c r="AH6" t="inlineStr">
        <is>
          <t>90</t>
        </is>
      </c>
      <c r="AI6" t="inlineStr">
        <is>
          <t>134</t>
        </is>
      </c>
      <c r="AJ6" t="inlineStr">
        <is>
          <t>146</t>
        </is>
      </c>
      <c r="AK6" t="inlineStr">
        <is>
          <t>304</t>
        </is>
      </c>
      <c r="AL6" t="inlineStr">
        <is>
          <t>(422)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</row>
    <row r="8">
      <c r="A8" s="1" t="inlineStr">
        <is>
          <t>Selling, G&amp;A Exp.</t>
        </is>
      </c>
      <c r="B8" t="inlineStr">
        <is>
          <t>15</t>
        </is>
      </c>
      <c r="C8" t="inlineStr">
        <is>
          <t>17</t>
        </is>
      </c>
      <c r="D8" t="inlineStr">
        <is>
          <t>19</t>
        </is>
      </c>
      <c r="E8" t="inlineStr">
        <is>
          <t>22</t>
        </is>
      </c>
      <c r="F8" t="inlineStr">
        <is>
          <t>18</t>
        </is>
      </c>
      <c r="G8" t="inlineStr">
        <is>
          <t>15</t>
        </is>
      </c>
      <c r="H8" t="inlineStr">
        <is>
          <t>20</t>
        </is>
      </c>
      <c r="I8" t="inlineStr">
        <is>
          <t>17</t>
        </is>
      </c>
      <c r="J8" t="inlineStr">
        <is>
          <t>15</t>
        </is>
      </c>
      <c r="K8" t="inlineStr">
        <is>
          <t>16</t>
        </is>
      </c>
      <c r="L8" t="inlineStr">
        <is>
          <t>15</t>
        </is>
      </c>
      <c r="M8" t="inlineStr">
        <is>
          <t>17</t>
        </is>
      </c>
      <c r="N8" t="inlineStr">
        <is>
          <t>17</t>
        </is>
      </c>
      <c r="O8" t="inlineStr">
        <is>
          <t>19</t>
        </is>
      </c>
      <c r="P8" t="inlineStr">
        <is>
          <t>16</t>
        </is>
      </c>
      <c r="Q8" t="inlineStr">
        <is>
          <t>19</t>
        </is>
      </c>
      <c r="R8" t="inlineStr">
        <is>
          <t>21</t>
        </is>
      </c>
      <c r="S8" t="inlineStr">
        <is>
          <t>24</t>
        </is>
      </c>
      <c r="T8" t="inlineStr">
        <is>
          <t>25</t>
        </is>
      </c>
      <c r="U8" t="inlineStr">
        <is>
          <t>38</t>
        </is>
      </c>
      <c r="V8" t="inlineStr">
        <is>
          <t>48</t>
        </is>
      </c>
      <c r="W8" t="inlineStr">
        <is>
          <t>64</t>
        </is>
      </c>
      <c r="X8" t="inlineStr">
        <is>
          <t>114</t>
        </is>
      </c>
      <c r="Y8" t="inlineStr">
        <is>
          <t>189</t>
        </is>
      </c>
      <c r="Z8" t="inlineStr">
        <is>
          <t>121</t>
        </is>
      </c>
      <c r="AA8" t="inlineStr">
        <is>
          <t>238</t>
        </is>
      </c>
      <c r="AB8" t="inlineStr">
        <is>
          <t>274</t>
        </is>
      </c>
      <c r="AC8" t="inlineStr">
        <is>
          <t>283</t>
        </is>
      </c>
      <c r="AD8" t="inlineStr">
        <is>
          <t>232</t>
        </is>
      </c>
      <c r="AE8" t="inlineStr">
        <is>
          <t>209</t>
        </is>
      </c>
      <c r="AF8" t="inlineStr">
        <is>
          <t>110</t>
        </is>
      </c>
      <c r="AG8" t="inlineStr">
        <is>
          <t>118</t>
        </is>
      </c>
      <c r="AH8" t="inlineStr">
        <is>
          <t>106</t>
        </is>
      </c>
      <c r="AI8" t="inlineStr">
        <is>
          <t>117</t>
        </is>
      </c>
      <c r="AJ8" t="inlineStr">
        <is>
          <t>119</t>
        </is>
      </c>
      <c r="AK8" t="inlineStr">
        <is>
          <t>244</t>
        </is>
      </c>
      <c r="AL8" t="inlineStr">
        <is>
          <t>422</t>
        </is>
      </c>
    </row>
    <row r="9">
      <c r="A9" s="1" t="inlineStr">
        <is>
          <t>General and Admin. Exp.</t>
        </is>
      </c>
      <c r="B9" t="inlineStr">
        <is>
          <t>15</t>
        </is>
      </c>
      <c r="C9" t="inlineStr">
        <is>
          <t>17</t>
        </is>
      </c>
      <c r="D9" t="inlineStr">
        <is>
          <t>19</t>
        </is>
      </c>
      <c r="E9" t="inlineStr">
        <is>
          <t>22</t>
        </is>
      </c>
      <c r="F9" t="inlineStr">
        <is>
          <t>18</t>
        </is>
      </c>
      <c r="G9" t="inlineStr">
        <is>
          <t>15</t>
        </is>
      </c>
      <c r="H9" t="inlineStr">
        <is>
          <t>20</t>
        </is>
      </c>
      <c r="I9" t="inlineStr">
        <is>
          <t>17</t>
        </is>
      </c>
      <c r="J9" t="inlineStr">
        <is>
          <t>15</t>
        </is>
      </c>
      <c r="K9" t="inlineStr">
        <is>
          <t>16</t>
        </is>
      </c>
      <c r="L9" t="inlineStr">
        <is>
          <t>15</t>
        </is>
      </c>
      <c r="M9" t="inlineStr">
        <is>
          <t>17</t>
        </is>
      </c>
      <c r="N9" t="inlineStr">
        <is>
          <t>17</t>
        </is>
      </c>
      <c r="O9" t="inlineStr">
        <is>
          <t>19</t>
        </is>
      </c>
      <c r="P9" t="inlineStr">
        <is>
          <t>16</t>
        </is>
      </c>
      <c r="Q9" t="inlineStr">
        <is>
          <t>19</t>
        </is>
      </c>
      <c r="R9" t="inlineStr">
        <is>
          <t>21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Expenses</t>
        </is>
      </c>
      <c r="B11" t="inlineStr">
        <is>
          <t>18</t>
        </is>
      </c>
      <c r="C11" t="inlineStr">
        <is>
          <t>17</t>
        </is>
      </c>
      <c r="D11" t="inlineStr">
        <is>
          <t>3</t>
        </is>
      </c>
      <c r="E11" t="inlineStr">
        <is>
          <t>20</t>
        </is>
      </c>
      <c r="F11" t="inlineStr">
        <is>
          <t>15</t>
        </is>
      </c>
      <c r="G11" t="inlineStr">
        <is>
          <t>15</t>
        </is>
      </c>
      <c r="H11" t="inlineStr">
        <is>
          <t>16</t>
        </is>
      </c>
      <c r="I11" t="inlineStr">
        <is>
          <t>14</t>
        </is>
      </c>
      <c r="J11" t="inlineStr">
        <is>
          <t>14</t>
        </is>
      </c>
      <c r="K11" t="inlineStr">
        <is>
          <t>14</t>
        </is>
      </c>
      <c r="L11" t="inlineStr">
        <is>
          <t>17</t>
        </is>
      </c>
      <c r="M11" t="inlineStr">
        <is>
          <t>18</t>
        </is>
      </c>
      <c r="N11" t="inlineStr">
        <is>
          <t>19</t>
        </is>
      </c>
      <c r="O11" t="inlineStr">
        <is>
          <t>20</t>
        </is>
      </c>
      <c r="P11" t="inlineStr">
        <is>
          <t>23</t>
        </is>
      </c>
      <c r="Q11" t="inlineStr">
        <is>
          <t>26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141</t>
        </is>
      </c>
      <c r="V11" t="inlineStr">
        <is>
          <t>(1)</t>
        </is>
      </c>
      <c r="W11" t="inlineStr">
        <is>
          <t>(12)</t>
        </is>
      </c>
      <c r="X11" t="inlineStr">
        <is>
          <t>(31)</t>
        </is>
      </c>
      <c r="Y11" t="inlineStr">
        <is>
          <t>(47)</t>
        </is>
      </c>
      <c r="Z11" t="inlineStr">
        <is>
          <t>(42)</t>
        </is>
      </c>
      <c r="AA11" t="inlineStr">
        <is>
          <t>21</t>
        </is>
      </c>
      <c r="AB11" t="inlineStr">
        <is>
          <t>81</t>
        </is>
      </c>
      <c r="AC11" t="inlineStr">
        <is>
          <t>149</t>
        </is>
      </c>
      <c r="AD11" t="inlineStr">
        <is>
          <t>(4)</t>
        </is>
      </c>
      <c r="AE11" t="inlineStr">
        <is>
          <t>77</t>
        </is>
      </c>
      <c r="AF11" t="inlineStr">
        <is>
          <t>(1)</t>
        </is>
      </c>
      <c r="AG11" t="inlineStr">
        <is>
          <t>9</t>
        </is>
      </c>
      <c r="AH11" t="inlineStr">
        <is>
          <t>(15)</t>
        </is>
      </c>
      <c r="AI11" t="inlineStr">
        <is>
          <t>18</t>
        </is>
      </c>
      <c r="AJ11" t="inlineStr">
        <is>
          <t>27</t>
        </is>
      </c>
      <c r="AK11" t="inlineStr">
        <is>
          <t>60</t>
        </is>
      </c>
      <c r="AL11" t="inlineStr">
        <is>
          <t>(844)</t>
        </is>
      </c>
    </row>
    <row r="12">
      <c r="A12" s="1" t="inlineStr">
        <is>
          <t>COGS and Expenses</t>
        </is>
      </c>
      <c r="B12" t="inlineStr">
        <is>
          <t>306</t>
        </is>
      </c>
      <c r="C12" t="inlineStr">
        <is>
          <t>318</t>
        </is>
      </c>
      <c r="D12" t="inlineStr">
        <is>
          <t>351</t>
        </is>
      </c>
      <c r="E12" t="inlineStr">
        <is>
          <t>321</t>
        </is>
      </c>
      <c r="F12" t="inlineStr">
        <is>
          <t>258</t>
        </is>
      </c>
      <c r="G12" t="inlineStr">
        <is>
          <t>280</t>
        </is>
      </c>
      <c r="H12" t="inlineStr">
        <is>
          <t>275</t>
        </is>
      </c>
      <c r="I12" t="inlineStr">
        <is>
          <t>258</t>
        </is>
      </c>
      <c r="J12" t="inlineStr">
        <is>
          <t>268</t>
        </is>
      </c>
      <c r="K12" t="inlineStr">
        <is>
          <t>316</t>
        </is>
      </c>
      <c r="L12" t="inlineStr">
        <is>
          <t>372</t>
        </is>
      </c>
      <c r="M12" t="inlineStr">
        <is>
          <t>410</t>
        </is>
      </c>
      <c r="N12" t="inlineStr">
        <is>
          <t>372</t>
        </is>
      </c>
      <c r="O12" t="inlineStr">
        <is>
          <t>417</t>
        </is>
      </c>
      <c r="P12" t="inlineStr">
        <is>
          <t>335</t>
        </is>
      </c>
      <c r="Q12" t="inlineStr">
        <is>
          <t>399</t>
        </is>
      </c>
      <c r="R12" t="inlineStr">
        <is>
          <t>423</t>
        </is>
      </c>
      <c r="S12" t="inlineStr">
        <is>
          <t>607</t>
        </is>
      </c>
      <c r="T12" t="inlineStr">
        <is>
          <t>860</t>
        </is>
      </c>
      <c r="U12" t="inlineStr">
        <is>
          <t>1,236</t>
        </is>
      </c>
      <c r="V12" t="inlineStr">
        <is>
          <t>1,397</t>
        </is>
      </c>
      <c r="W12" t="inlineStr">
        <is>
          <t>1,560</t>
        </is>
      </c>
      <c r="X12" t="inlineStr">
        <is>
          <t>1,897</t>
        </is>
      </c>
      <c r="Y12" t="inlineStr">
        <is>
          <t>2,591</t>
        </is>
      </c>
      <c r="Z12" t="inlineStr">
        <is>
          <t>2,112</t>
        </is>
      </c>
      <c r="AA12" t="inlineStr">
        <is>
          <t>3,417</t>
        </is>
      </c>
      <c r="AB12" t="inlineStr">
        <is>
          <t>4,461</t>
        </is>
      </c>
      <c r="AC12" t="inlineStr">
        <is>
          <t>5,132</t>
        </is>
      </c>
      <c r="AD12" t="inlineStr">
        <is>
          <t>4,770</t>
        </is>
      </c>
      <c r="AE12" t="inlineStr">
        <is>
          <t>4,458</t>
        </is>
      </c>
      <c r="AF12" t="inlineStr">
        <is>
          <t>1,886</t>
        </is>
      </c>
      <c r="AG12" t="inlineStr">
        <is>
          <t>1,847</t>
        </is>
      </c>
      <c r="AH12" t="inlineStr">
        <is>
          <t>1,919</t>
        </is>
      </c>
      <c r="AI12" t="inlineStr">
        <is>
          <t>1,657</t>
        </is>
      </c>
      <c r="AJ12" t="inlineStr">
        <is>
          <t>1,561</t>
        </is>
      </c>
      <c r="AK12" t="inlineStr">
        <is>
          <t>5,406</t>
        </is>
      </c>
      <c r="AL12" t="inlineStr">
        <is>
          <t>15,488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26</t>
        </is>
      </c>
      <c r="Z13" t="inlineStr">
        <is>
          <t>11</t>
        </is>
      </c>
      <c r="AA13" t="inlineStr">
        <is>
          <t>10</t>
        </is>
      </c>
      <c r="AB13" t="inlineStr">
        <is>
          <t>10</t>
        </is>
      </c>
      <c r="AC13" t="inlineStr">
        <is>
          <t>- -</t>
        </is>
      </c>
      <c r="AD13" t="inlineStr">
        <is>
          <t>- -</t>
        </is>
      </c>
      <c r="AE13" t="inlineStr">
        <is>
          <t>- -</t>
        </is>
      </c>
      <c r="AF13" t="inlineStr">
        <is>
          <t>- -</t>
        </is>
      </c>
      <c r="AG13" t="inlineStr">
        <is>
          <t>- -</t>
        </is>
      </c>
      <c r="AH13" t="inlineStr">
        <is>
          <t>- -</t>
        </is>
      </c>
      <c r="AI13" t="inlineStr">
        <is>
          <t>- -</t>
        </is>
      </c>
      <c r="AJ13" t="inlineStr">
        <is>
          <t>- -</t>
        </is>
      </c>
      <c r="AK13" t="inlineStr">
        <is>
          <t>- -</t>
        </is>
      </c>
      <c r="AL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40</t>
        </is>
      </c>
      <c r="Z14" t="inlineStr">
        <is>
          <t>39</t>
        </is>
      </c>
      <c r="AA14" t="inlineStr">
        <is>
          <t>70</t>
        </is>
      </c>
      <c r="AB14" t="inlineStr">
        <is>
          <t>217</t>
        </is>
      </c>
      <c r="AC14" t="inlineStr">
        <is>
          <t>196</t>
        </is>
      </c>
      <c r="AD14" t="inlineStr">
        <is>
          <t>179</t>
        </is>
      </c>
      <c r="AE14" t="inlineStr">
        <is>
          <t>185</t>
        </is>
      </c>
      <c r="AF14" t="inlineStr">
        <is>
          <t>229</t>
        </is>
      </c>
      <c r="AG14" t="inlineStr">
        <is>
          <t>201</t>
        </is>
      </c>
      <c r="AH14" t="inlineStr">
        <is>
          <t>132</t>
        </is>
      </c>
      <c r="AI14" t="inlineStr">
        <is>
          <t>119</t>
        </is>
      </c>
      <c r="AJ14" t="inlineStr">
        <is>
          <t>101</t>
        </is>
      </c>
      <c r="AK14" t="inlineStr">
        <is>
          <t>238</t>
        </is>
      </c>
      <c r="AL14" t="inlineStr">
        <is>
          <t>(337)</t>
        </is>
      </c>
    </row>
    <row r="15">
      <c r="A15" s="1" t="inlineStr">
        <is>
          <t>Depreciation and Amortization</t>
        </is>
      </c>
      <c r="B15" t="inlineStr">
        <is>
          <t>18</t>
        </is>
      </c>
      <c r="C15" t="inlineStr">
        <is>
          <t>17</t>
        </is>
      </c>
      <c r="D15" t="inlineStr">
        <is>
          <t>3</t>
        </is>
      </c>
      <c r="E15" t="inlineStr">
        <is>
          <t>20</t>
        </is>
      </c>
      <c r="F15" t="inlineStr">
        <is>
          <t>15</t>
        </is>
      </c>
      <c r="G15" t="inlineStr">
        <is>
          <t>15</t>
        </is>
      </c>
      <c r="H15" t="inlineStr">
        <is>
          <t>16</t>
        </is>
      </c>
      <c r="I15" t="inlineStr">
        <is>
          <t>14</t>
        </is>
      </c>
      <c r="J15" t="inlineStr">
        <is>
          <t>14</t>
        </is>
      </c>
      <c r="K15" t="inlineStr">
        <is>
          <t>14</t>
        </is>
      </c>
      <c r="L15" t="inlineStr">
        <is>
          <t>17</t>
        </is>
      </c>
      <c r="M15" t="inlineStr">
        <is>
          <t>18</t>
        </is>
      </c>
      <c r="N15" t="inlineStr">
        <is>
          <t>19</t>
        </is>
      </c>
      <c r="O15" t="inlineStr">
        <is>
          <t>20</t>
        </is>
      </c>
      <c r="P15" t="inlineStr">
        <is>
          <t>23</t>
        </is>
      </c>
      <c r="Q15" t="inlineStr">
        <is>
          <t>26</t>
        </is>
      </c>
      <c r="R15" t="inlineStr">
        <is>
          <t>26</t>
        </is>
      </c>
      <c r="S15" t="inlineStr">
        <is>
          <t>34</t>
        </is>
      </c>
      <c r="T15" t="inlineStr">
        <is>
          <t>29</t>
        </is>
      </c>
      <c r="U15" t="inlineStr">
        <is>
          <t>29</t>
        </is>
      </c>
      <c r="V15" t="inlineStr">
        <is>
          <t>53</t>
        </is>
      </c>
      <c r="W15" t="inlineStr">
        <is>
          <t>83</t>
        </is>
      </c>
      <c r="X15" t="inlineStr">
        <is>
          <t>107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- -</t>
        </is>
      </c>
      <c r="AD15" t="inlineStr">
        <is>
          <t>- -</t>
        </is>
      </c>
      <c r="AE15" t="inlineStr">
        <is>
          <t>- -</t>
        </is>
      </c>
      <c r="AF15" t="inlineStr">
        <is>
          <t>- -</t>
        </is>
      </c>
      <c r="AG15" t="inlineStr">
        <is>
          <t>- -</t>
        </is>
      </c>
      <c r="AH15" t="inlineStr">
        <is>
          <t>- -</t>
        </is>
      </c>
      <c r="AI15" t="inlineStr">
        <is>
          <t>- -</t>
        </is>
      </c>
      <c r="AJ15" t="inlineStr">
        <is>
          <t>- -</t>
        </is>
      </c>
      <c r="AK15" t="inlineStr">
        <is>
          <t>308</t>
        </is>
      </c>
      <c r="AL15" t="inlineStr">
        <is>
          <t>- -</t>
        </is>
      </c>
    </row>
    <row r="16">
      <c r="A16" s="1" t="inlineStr">
        <is>
          <t>EBITDA</t>
        </is>
      </c>
      <c r="B16" t="inlineStr">
        <is>
          <t>40</t>
        </is>
      </c>
      <c r="C16" t="inlineStr">
        <is>
          <t>(39)</t>
        </is>
      </c>
      <c r="D16" t="inlineStr">
        <is>
          <t>34</t>
        </is>
      </c>
      <c r="E16" t="inlineStr">
        <is>
          <t>79</t>
        </is>
      </c>
      <c r="F16" t="inlineStr">
        <is>
          <t>100</t>
        </is>
      </c>
      <c r="G16" t="inlineStr">
        <is>
          <t>121</t>
        </is>
      </c>
      <c r="H16" t="inlineStr">
        <is>
          <t>86</t>
        </is>
      </c>
      <c r="I16" t="inlineStr">
        <is>
          <t>17</t>
        </is>
      </c>
      <c r="J16" t="inlineStr">
        <is>
          <t>89</t>
        </is>
      </c>
      <c r="K16" t="inlineStr">
        <is>
          <t>72</t>
        </is>
      </c>
      <c r="L16" t="inlineStr">
        <is>
          <t>85</t>
        </is>
      </c>
      <c r="M16" t="inlineStr">
        <is>
          <t>113</t>
        </is>
      </c>
      <c r="N16" t="inlineStr">
        <is>
          <t>92</t>
        </is>
      </c>
      <c r="O16" t="inlineStr">
        <is>
          <t>92</t>
        </is>
      </c>
      <c r="P16" t="inlineStr">
        <is>
          <t>27</t>
        </is>
      </c>
      <c r="Q16" t="inlineStr">
        <is>
          <t>42</t>
        </is>
      </c>
      <c r="R16" t="inlineStr">
        <is>
          <t>(13)</t>
        </is>
      </c>
      <c r="S16" t="inlineStr">
        <is>
          <t>(145)</t>
        </is>
      </c>
      <c r="T16" t="inlineStr">
        <is>
          <t>(4)</t>
        </is>
      </c>
      <c r="U16" t="inlineStr">
        <is>
          <t>318</t>
        </is>
      </c>
      <c r="V16" t="inlineStr">
        <is>
          <t>415</t>
        </is>
      </c>
      <c r="W16" t="inlineStr">
        <is>
          <t>454</t>
        </is>
      </c>
      <c r="X16" t="inlineStr">
        <is>
          <t>461</t>
        </is>
      </c>
      <c r="Y16" t="inlineStr">
        <is>
          <t>700</t>
        </is>
      </c>
      <c r="Z16" t="inlineStr">
        <is>
          <t>265</t>
        </is>
      </c>
      <c r="AA16" t="inlineStr">
        <is>
          <t>1,382</t>
        </is>
      </c>
      <c r="AB16" t="inlineStr">
        <is>
          <t>2,256</t>
        </is>
      </c>
      <c r="AC16" t="inlineStr">
        <is>
          <t>(448)</t>
        </is>
      </c>
      <c r="AD16" t="inlineStr">
        <is>
          <t>648</t>
        </is>
      </c>
      <c r="AE16" t="inlineStr">
        <is>
          <t>(8,341)</t>
        </is>
      </c>
      <c r="AF16" t="inlineStr">
        <is>
          <t>(352)</t>
        </is>
      </c>
      <c r="AG16" t="inlineStr">
        <is>
          <t>362</t>
        </is>
      </c>
      <c r="AH16" t="inlineStr">
        <is>
          <t>247</t>
        </is>
      </c>
      <c r="AI16" t="inlineStr">
        <is>
          <t>772</t>
        </is>
      </c>
      <c r="AJ16" t="inlineStr">
        <is>
          <t>412</t>
        </is>
      </c>
      <c r="AK16" t="inlineStr">
        <is>
          <t>313</t>
        </is>
      </c>
      <c r="AL16" t="inlineStr">
        <is>
          <t>1,923</t>
        </is>
      </c>
    </row>
    <row r="17">
      <c r="A17" s="1" t="inlineStr">
        <is>
          <t>EBITDA ratio</t>
        </is>
      </c>
      <c r="B17" t="inlineStr">
        <is>
          <t>12.29%</t>
        </is>
      </c>
      <c r="C17" t="inlineStr">
        <is>
          <t>(14.51)%</t>
        </is>
      </c>
      <c r="D17" t="inlineStr">
        <is>
          <t>9.28%</t>
        </is>
      </c>
      <c r="E17" t="inlineStr">
        <is>
          <t>20.11%</t>
        </is>
      </c>
      <c r="F17" t="inlineStr">
        <is>
          <t>28.53%</t>
        </is>
      </c>
      <c r="G17" t="inlineStr">
        <is>
          <t>39.11%</t>
        </is>
      </c>
      <c r="H17" t="inlineStr">
        <is>
          <t>27.13%</t>
        </is>
      </c>
      <c r="I17" t="inlineStr">
        <is>
          <t>5.41%</t>
        </is>
      </c>
      <c r="J17" t="inlineStr">
        <is>
          <t>25.06%</t>
        </is>
      </c>
      <c r="K17" t="inlineStr">
        <is>
          <t>18.49%</t>
        </is>
      </c>
      <c r="L17" t="inlineStr">
        <is>
          <t>18.52%</t>
        </is>
      </c>
      <c r="M17" t="inlineStr">
        <is>
          <t>22.48%</t>
        </is>
      </c>
      <c r="N17" t="inlineStr">
        <is>
          <t>20.85%</t>
        </is>
      </c>
      <c r="O17" t="inlineStr">
        <is>
          <t>18.65%</t>
        </is>
      </c>
      <c r="P17" t="inlineStr">
        <is>
          <t>7.53%</t>
        </is>
      </c>
      <c r="Q17" t="inlineStr">
        <is>
          <t>9.81%</t>
        </is>
      </c>
      <c r="R17" t="inlineStr">
        <is>
          <t>(3.93)%</t>
        </is>
      </c>
      <c r="S17" t="inlineStr">
        <is>
          <t>(24.27)%</t>
        </is>
      </c>
      <c r="T17" t="inlineStr">
        <is>
          <t>(0.47)%</t>
        </is>
      </c>
      <c r="U17" t="inlineStr">
        <is>
          <t>26.35%</t>
        </is>
      </c>
      <c r="V17" t="inlineStr">
        <is>
          <t>23.87%</t>
        </is>
      </c>
      <c r="W17" t="inlineStr">
        <is>
          <t>23.64%</t>
        </is>
      </c>
      <c r="X17" t="inlineStr">
        <is>
          <t>20.28%</t>
        </is>
      </c>
      <c r="Y17" t="inlineStr">
        <is>
          <t>19.39%</t>
        </is>
      </c>
      <c r="Z17" t="inlineStr">
        <is>
          <t>11.31%</t>
        </is>
      </c>
      <c r="AA17" t="inlineStr">
        <is>
          <t>29.51%</t>
        </is>
      </c>
      <c r="AB17" t="inlineStr">
        <is>
          <t>33.20%</t>
        </is>
      </c>
      <c r="AC17" t="inlineStr">
        <is>
          <t>(7.63)%</t>
        </is>
      </c>
      <c r="AD17" t="inlineStr">
        <is>
          <t>11.38%</t>
        </is>
      </c>
      <c r="AE17" t="inlineStr">
        <is>
          <t>(180.40)%</t>
        </is>
      </c>
      <c r="AF17" t="inlineStr">
        <is>
          <t>(17.46)%</t>
        </is>
      </c>
      <c r="AG17" t="inlineStr">
        <is>
          <t>17.18%</t>
        </is>
      </c>
      <c r="AH17" t="inlineStr">
        <is>
          <t>10.58%</t>
        </is>
      </c>
      <c r="AI17" t="inlineStr">
        <is>
          <t>33.09%</t>
        </is>
      </c>
      <c r="AJ17" t="inlineStr">
        <is>
          <t>20.68%</t>
        </is>
      </c>
      <c r="AK17" t="inlineStr">
        <is>
          <t>5.85%</t>
        </is>
      </c>
      <c r="AL17" t="inlineStr">
        <is>
          <t>9.41%</t>
        </is>
      </c>
    </row>
    <row r="18">
      <c r="A18" s="1" t="inlineStr">
        <is>
          <t>Operating Income</t>
        </is>
      </c>
      <c r="B18" t="inlineStr">
        <is>
          <t>20</t>
        </is>
      </c>
      <c r="C18" t="inlineStr">
        <is>
          <t>(51)</t>
        </is>
      </c>
      <c r="D18" t="inlineStr">
        <is>
          <t>12</t>
        </is>
      </c>
      <c r="E18" t="inlineStr">
        <is>
          <t>72</t>
        </is>
      </c>
      <c r="F18" t="inlineStr">
        <is>
          <t>93</t>
        </is>
      </c>
      <c r="G18" t="inlineStr">
        <is>
          <t>30</t>
        </is>
      </c>
      <c r="H18" t="inlineStr">
        <is>
          <t>42</t>
        </is>
      </c>
      <c r="I18" t="inlineStr">
        <is>
          <t>53</t>
        </is>
      </c>
      <c r="J18" t="inlineStr">
        <is>
          <t>88</t>
        </is>
      </c>
      <c r="K18" t="inlineStr">
        <is>
          <t>73</t>
        </is>
      </c>
      <c r="L18" t="inlineStr">
        <is>
          <t>89</t>
        </is>
      </c>
      <c r="M18" t="inlineStr">
        <is>
          <t>94</t>
        </is>
      </c>
      <c r="N18" t="inlineStr">
        <is>
          <t>67</t>
        </is>
      </c>
      <c r="O18" t="inlineStr">
        <is>
          <t>77</t>
        </is>
      </c>
      <c r="P18" t="inlineStr">
        <is>
          <t>26</t>
        </is>
      </c>
      <c r="Q18" t="inlineStr">
        <is>
          <t>31</t>
        </is>
      </c>
      <c r="R18" t="inlineStr">
        <is>
          <t>(92)</t>
        </is>
      </c>
      <c r="S18" t="inlineStr">
        <is>
          <t>(8)</t>
        </is>
      </c>
      <c r="T18" t="inlineStr">
        <is>
          <t>(2)</t>
        </is>
      </c>
      <c r="U18" t="inlineStr">
        <is>
          <t>(29)</t>
        </is>
      </c>
      <c r="V18" t="inlineStr">
        <is>
          <t>342</t>
        </is>
      </c>
      <c r="W18" t="inlineStr">
        <is>
          <t>362</t>
        </is>
      </c>
      <c r="X18" t="inlineStr">
        <is>
          <t>378</t>
        </is>
      </c>
      <c r="Y18" t="inlineStr">
        <is>
          <t>939</t>
        </is>
      </c>
      <c r="Z18" t="inlineStr">
        <is>
          <t>230</t>
        </is>
      </c>
      <c r="AA18" t="inlineStr">
        <is>
          <t>1,265</t>
        </is>
      </c>
      <c r="AB18" t="inlineStr">
        <is>
          <t>2,334</t>
        </is>
      </c>
      <c r="AC18" t="inlineStr">
        <is>
          <t>(309)</t>
        </is>
      </c>
      <c r="AD18" t="inlineStr">
        <is>
          <t>671</t>
        </is>
      </c>
      <c r="AE18" t="inlineStr">
        <is>
          <t>(9,445)</t>
        </is>
      </c>
      <c r="AF18" t="inlineStr">
        <is>
          <t>151</t>
        </is>
      </c>
      <c r="AG18" t="inlineStr">
        <is>
          <t>241</t>
        </is>
      </c>
      <c r="AH18" t="inlineStr">
        <is>
          <t>424</t>
        </is>
      </c>
      <c r="AI18" t="inlineStr">
        <is>
          <t>673</t>
        </is>
      </c>
      <c r="AJ18" t="inlineStr">
        <is>
          <t>429</t>
        </is>
      </c>
      <c r="AK18" t="inlineStr">
        <is>
          <t>(142)</t>
        </is>
      </c>
      <c r="AL18" t="inlineStr">
        <is>
          <t>4,012</t>
        </is>
      </c>
    </row>
    <row r="19">
      <c r="A19" s="1" t="inlineStr">
        <is>
          <t>Operating Income ratio</t>
        </is>
      </c>
      <c r="B19" t="inlineStr">
        <is>
          <t>6.25%</t>
        </is>
      </c>
      <c r="C19" t="inlineStr">
        <is>
          <t>(19.27)%</t>
        </is>
      </c>
      <c r="D19" t="inlineStr">
        <is>
          <t>3.41%</t>
        </is>
      </c>
      <c r="E19" t="inlineStr">
        <is>
          <t>18.31%</t>
        </is>
      </c>
      <c r="F19" t="inlineStr">
        <is>
          <t>26.45%</t>
        </is>
      </c>
      <c r="G19" t="inlineStr">
        <is>
          <t>9.75%</t>
        </is>
      </c>
      <c r="H19" t="inlineStr">
        <is>
          <t>13.36%</t>
        </is>
      </c>
      <c r="I19" t="inlineStr">
        <is>
          <t>17.06%</t>
        </is>
      </c>
      <c r="J19" t="inlineStr">
        <is>
          <t>24.70%</t>
        </is>
      </c>
      <c r="K19" t="inlineStr">
        <is>
          <t>18.80%</t>
        </is>
      </c>
      <c r="L19" t="inlineStr">
        <is>
          <t>19.36%</t>
        </is>
      </c>
      <c r="M19" t="inlineStr">
        <is>
          <t>18.60%</t>
        </is>
      </c>
      <c r="N19" t="inlineStr">
        <is>
          <t>15.33%</t>
        </is>
      </c>
      <c r="O19" t="inlineStr">
        <is>
          <t>15.61%</t>
        </is>
      </c>
      <c r="P19" t="inlineStr">
        <is>
          <t>7.28%</t>
        </is>
      </c>
      <c r="Q19" t="inlineStr">
        <is>
          <t>7.25%</t>
        </is>
      </c>
      <c r="R19" t="inlineStr">
        <is>
          <t>(27.97)%</t>
        </is>
      </c>
      <c r="S19" t="inlineStr">
        <is>
          <t>(1.32)%</t>
        </is>
      </c>
      <c r="T19" t="inlineStr">
        <is>
          <t>(0.28)%</t>
        </is>
      </c>
      <c r="U19" t="inlineStr">
        <is>
          <t>(2.41)%</t>
        </is>
      </c>
      <c r="V19" t="inlineStr">
        <is>
          <t>19.67%</t>
        </is>
      </c>
      <c r="W19" t="inlineStr">
        <is>
          <t>18.82%</t>
        </is>
      </c>
      <c r="X19" t="inlineStr">
        <is>
          <t>16.63%</t>
        </is>
      </c>
      <c r="Y19" t="inlineStr">
        <is>
          <t>26.01%</t>
        </is>
      </c>
      <c r="Z19" t="inlineStr">
        <is>
          <t>9.83%</t>
        </is>
      </c>
      <c r="AA19" t="inlineStr">
        <is>
          <t>27.02%</t>
        </is>
      </c>
      <c r="AB19" t="inlineStr">
        <is>
          <t>34.35%</t>
        </is>
      </c>
      <c r="AC19" t="inlineStr">
        <is>
          <t>(5.26)%</t>
        </is>
      </c>
      <c r="AD19" t="inlineStr">
        <is>
          <t>11.79%</t>
        </is>
      </c>
      <c r="AE19" t="inlineStr">
        <is>
          <t>(204.28)%</t>
        </is>
      </c>
      <c r="AF19" t="inlineStr">
        <is>
          <t>7.52%</t>
        </is>
      </c>
      <c r="AG19" t="inlineStr">
        <is>
          <t>11.42%</t>
        </is>
      </c>
      <c r="AH19" t="inlineStr">
        <is>
          <t>18.18%</t>
        </is>
      </c>
      <c r="AI19" t="inlineStr">
        <is>
          <t>28.86%</t>
        </is>
      </c>
      <c r="AJ19" t="inlineStr">
        <is>
          <t>21.57%</t>
        </is>
      </c>
      <c r="AK19" t="inlineStr">
        <is>
          <t>(2.65)%</t>
        </is>
      </c>
      <c r="AL19" t="inlineStr">
        <is>
          <t>19.62%</t>
        </is>
      </c>
    </row>
    <row r="20">
      <c r="A20" s="1" t="inlineStr">
        <is>
          <t>Total Other Income Exp.(Gains)</t>
        </is>
      </c>
      <c r="B20" t="inlineStr">
        <is>
          <t>2</t>
        </is>
      </c>
      <c r="C20" t="inlineStr">
        <is>
          <t>(5)</t>
        </is>
      </c>
      <c r="D20" t="inlineStr">
        <is>
          <t>37</t>
        </is>
      </c>
      <c r="E20" t="inlineStr">
        <is>
          <t>(8)</t>
        </is>
      </c>
      <c r="F20" t="inlineStr">
        <is>
          <t>(6)</t>
        </is>
      </c>
      <c r="G20" t="inlineStr">
        <is>
          <t>76</t>
        </is>
      </c>
      <c r="H20" t="inlineStr">
        <is>
          <t>28</t>
        </is>
      </c>
      <c r="I20" t="inlineStr">
        <is>
          <t>(12)</t>
        </is>
      </c>
      <c r="J20" t="inlineStr">
        <is>
          <t>(12)</t>
        </is>
      </c>
      <c r="K20" t="inlineStr">
        <is>
          <t>(16)</t>
        </is>
      </c>
      <c r="L20" t="inlineStr">
        <is>
          <t>(18)</t>
        </is>
      </c>
      <c r="M20" t="inlineStr">
        <is>
          <t>2</t>
        </is>
      </c>
      <c r="N20" t="inlineStr">
        <is>
          <t>5</t>
        </is>
      </c>
      <c r="O20" t="inlineStr">
        <is>
          <t>(5)</t>
        </is>
      </c>
      <c r="P20" t="inlineStr">
        <is>
          <t>(22)</t>
        </is>
      </c>
      <c r="Q20" t="inlineStr">
        <is>
          <t>(15)</t>
        </is>
      </c>
      <c r="R20" t="inlineStr">
        <is>
          <t>39</t>
        </is>
      </c>
      <c r="S20" t="inlineStr">
        <is>
          <t>(49)</t>
        </is>
      </c>
      <c r="T20" t="inlineStr">
        <is>
          <t>(33)</t>
        </is>
      </c>
      <c r="U20" t="inlineStr">
        <is>
          <t>315</t>
        </is>
      </c>
      <c r="V20" t="inlineStr">
        <is>
          <t>26</t>
        </is>
      </c>
      <c r="W20" t="inlineStr">
        <is>
          <t>26</t>
        </is>
      </c>
      <c r="X20" t="inlineStr">
        <is>
          <t>2</t>
        </is>
      </c>
      <c r="Y20" t="inlineStr">
        <is>
          <t>(223)</t>
        </is>
      </c>
      <c r="Z20" t="inlineStr">
        <is>
          <t>60</t>
        </is>
      </c>
      <c r="AA20" t="inlineStr">
        <is>
          <t>33</t>
        </is>
      </c>
      <c r="AB20" t="inlineStr">
        <is>
          <t>(92)</t>
        </is>
      </c>
      <c r="AC20" t="inlineStr">
        <is>
          <t>(193)</t>
        </is>
      </c>
      <c r="AD20" t="inlineStr">
        <is>
          <t>(182)</t>
        </is>
      </c>
      <c r="AE20" t="inlineStr">
        <is>
          <t>(158)</t>
        </is>
      </c>
      <c r="AF20" t="inlineStr">
        <is>
          <t>162</t>
        </is>
      </c>
      <c r="AG20" t="inlineStr">
        <is>
          <t>(34)</t>
        </is>
      </c>
      <c r="AH20" t="inlineStr">
        <is>
          <t>(294)</t>
        </is>
      </c>
      <c r="AI20" t="inlineStr">
        <is>
          <t>(109)</t>
        </is>
      </c>
      <c r="AJ20" t="inlineStr">
        <is>
          <t>(117)</t>
        </is>
      </c>
      <c r="AK20" t="inlineStr">
        <is>
          <t>(51)</t>
        </is>
      </c>
      <c r="AL20" t="inlineStr">
        <is>
          <t>(209)</t>
        </is>
      </c>
    </row>
    <row r="21">
      <c r="A21" s="1" t="inlineStr">
        <is>
          <t>Income Before Tax</t>
        </is>
      </c>
      <c r="B21" t="inlineStr">
        <is>
          <t>22</t>
        </is>
      </c>
      <c r="C21" t="inlineStr">
        <is>
          <t>(56)</t>
        </is>
      </c>
      <c r="D21" t="inlineStr">
        <is>
          <t>49</t>
        </is>
      </c>
      <c r="E21" t="inlineStr">
        <is>
          <t>64</t>
        </is>
      </c>
      <c r="F21" t="inlineStr">
        <is>
          <t>87</t>
        </is>
      </c>
      <c r="G21" t="inlineStr">
        <is>
          <t>107</t>
        </is>
      </c>
      <c r="H21" t="inlineStr">
        <is>
          <t>70</t>
        </is>
      </c>
      <c r="I21" t="inlineStr">
        <is>
          <t>41</t>
        </is>
      </c>
      <c r="J21" t="inlineStr">
        <is>
          <t>76</t>
        </is>
      </c>
      <c r="K21" t="inlineStr">
        <is>
          <t>58</t>
        </is>
      </c>
      <c r="L21" t="inlineStr">
        <is>
          <t>72</t>
        </is>
      </c>
      <c r="M21" t="inlineStr">
        <is>
          <t>96</t>
        </is>
      </c>
      <c r="N21" t="inlineStr">
        <is>
          <t>73</t>
        </is>
      </c>
      <c r="O21" t="inlineStr">
        <is>
          <t>72</t>
        </is>
      </c>
      <c r="P21" t="inlineStr">
        <is>
          <t>5</t>
        </is>
      </c>
      <c r="Q21" t="inlineStr">
        <is>
          <t>17</t>
        </is>
      </c>
      <c r="R21" t="inlineStr">
        <is>
          <t>(54)</t>
        </is>
      </c>
      <c r="S21" t="inlineStr">
        <is>
          <t>(57)</t>
        </is>
      </c>
      <c r="T21" t="inlineStr">
        <is>
          <t>(35)</t>
        </is>
      </c>
      <c r="U21" t="inlineStr">
        <is>
          <t>286</t>
        </is>
      </c>
      <c r="V21" t="inlineStr">
        <is>
          <t>368</t>
        </is>
      </c>
      <c r="W21" t="inlineStr">
        <is>
          <t>388</t>
        </is>
      </c>
      <c r="X21" t="inlineStr">
        <is>
          <t>381</t>
        </is>
      </c>
      <c r="Y21" t="inlineStr">
        <is>
          <t>716</t>
        </is>
      </c>
      <c r="Z21" t="inlineStr">
        <is>
          <t>291</t>
        </is>
      </c>
      <c r="AA21" t="inlineStr">
        <is>
          <t>1,298</t>
        </is>
      </c>
      <c r="AB21" t="inlineStr">
        <is>
          <t>2,242</t>
        </is>
      </c>
      <c r="AC21" t="inlineStr">
        <is>
          <t>(502)</t>
        </is>
      </c>
      <c r="AD21" t="inlineStr">
        <is>
          <t>489</t>
        </is>
      </c>
      <c r="AE21" t="inlineStr">
        <is>
          <t>(9,604)</t>
        </is>
      </c>
      <c r="AF21" t="inlineStr">
        <is>
          <t>313</t>
        </is>
      </c>
      <c r="AG21" t="inlineStr">
        <is>
          <t>207</t>
        </is>
      </c>
      <c r="AH21" t="inlineStr">
        <is>
          <t>129</t>
        </is>
      </c>
      <c r="AI21" t="inlineStr">
        <is>
          <t>565</t>
        </is>
      </c>
      <c r="AJ21" t="inlineStr">
        <is>
          <t>312</t>
        </is>
      </c>
      <c r="AK21" t="inlineStr">
        <is>
          <t>(193)</t>
        </is>
      </c>
      <c r="AL21" t="inlineStr">
        <is>
          <t>3,803</t>
        </is>
      </c>
    </row>
    <row r="22">
      <c r="A22" s="1" t="inlineStr">
        <is>
          <t>Income Before Tax ratio</t>
        </is>
      </c>
      <c r="B22" t="inlineStr">
        <is>
          <t>6.74%</t>
        </is>
      </c>
      <c r="C22" t="inlineStr">
        <is>
          <t>(20.95)%</t>
        </is>
      </c>
      <c r="D22" t="inlineStr">
        <is>
          <t>13.46%</t>
        </is>
      </c>
      <c r="E22" t="inlineStr">
        <is>
          <t>16.35%</t>
        </is>
      </c>
      <c r="F22" t="inlineStr">
        <is>
          <t>24.79%</t>
        </is>
      </c>
      <c r="G22" t="inlineStr">
        <is>
          <t>34.40%</t>
        </is>
      </c>
      <c r="H22" t="inlineStr">
        <is>
          <t>22.09%</t>
        </is>
      </c>
      <c r="I22" t="inlineStr">
        <is>
          <t>13.32%</t>
        </is>
      </c>
      <c r="J22" t="inlineStr">
        <is>
          <t>21.27%</t>
        </is>
      </c>
      <c r="K22" t="inlineStr">
        <is>
          <t>14.79%</t>
        </is>
      </c>
      <c r="L22" t="inlineStr">
        <is>
          <t>15.54%</t>
        </is>
      </c>
      <c r="M22" t="inlineStr">
        <is>
          <t>18.98%</t>
        </is>
      </c>
      <c r="N22" t="inlineStr">
        <is>
          <t>16.54%</t>
        </is>
      </c>
      <c r="O22" t="inlineStr">
        <is>
          <t>14.54%</t>
        </is>
      </c>
      <c r="P22" t="inlineStr">
        <is>
          <t>1.30%</t>
        </is>
      </c>
      <c r="Q22" t="inlineStr">
        <is>
          <t>3.86%</t>
        </is>
      </c>
      <c r="R22" t="inlineStr">
        <is>
          <t>(16.22)%</t>
        </is>
      </c>
      <c r="S22" t="inlineStr">
        <is>
          <t>(9.57)%</t>
        </is>
      </c>
      <c r="T22" t="inlineStr">
        <is>
          <t>(4.10)%</t>
        </is>
      </c>
      <c r="U22" t="inlineStr">
        <is>
          <t>23.67%</t>
        </is>
      </c>
      <c r="V22" t="inlineStr">
        <is>
          <t>21.16%</t>
        </is>
      </c>
      <c r="W22" t="inlineStr">
        <is>
          <t>20.18%</t>
        </is>
      </c>
      <c r="X22" t="inlineStr">
        <is>
          <t>16.73%</t>
        </is>
      </c>
      <c r="Y22" t="inlineStr">
        <is>
          <t>19.85%</t>
        </is>
      </c>
      <c r="Z22" t="inlineStr">
        <is>
          <t>12.41%</t>
        </is>
      </c>
      <c r="AA22" t="inlineStr">
        <is>
          <t>27.73%</t>
        </is>
      </c>
      <c r="AB22" t="inlineStr">
        <is>
          <t>32.99%</t>
        </is>
      </c>
      <c r="AC22" t="inlineStr">
        <is>
          <t>(8.54)%</t>
        </is>
      </c>
      <c r="AD22" t="inlineStr">
        <is>
          <t>8.60%</t>
        </is>
      </c>
      <c r="AE22" t="inlineStr">
        <is>
          <t>(207.71)%</t>
        </is>
      </c>
      <c r="AF22" t="inlineStr">
        <is>
          <t>15.55%</t>
        </is>
      </c>
      <c r="AG22" t="inlineStr">
        <is>
          <t>9.82%</t>
        </is>
      </c>
      <c r="AH22" t="inlineStr">
        <is>
          <t>5.55%</t>
        </is>
      </c>
      <c r="AI22" t="inlineStr">
        <is>
          <t>24.21%</t>
        </is>
      </c>
      <c r="AJ22" t="inlineStr">
        <is>
          <t>15.68%</t>
        </is>
      </c>
      <c r="AK22" t="inlineStr">
        <is>
          <t>(3.60)%</t>
        </is>
      </c>
      <c r="AL22" t="inlineStr">
        <is>
          <t>18.60%</t>
        </is>
      </c>
    </row>
    <row r="23">
      <c r="A23" s="1" t="inlineStr">
        <is>
          <t>Income Tax Expense (Gain)</t>
        </is>
      </c>
      <c r="B23" t="inlineStr">
        <is>
          <t>2</t>
        </is>
      </c>
      <c r="C23" t="inlineStr">
        <is>
          <t>(14)</t>
        </is>
      </c>
      <c r="D23" t="inlineStr">
        <is>
          <t>18</t>
        </is>
      </c>
      <c r="E23" t="inlineStr">
        <is>
          <t>20</t>
        </is>
      </c>
      <c r="F23" t="inlineStr">
        <is>
          <t>24</t>
        </is>
      </c>
      <c r="G23" t="inlineStr">
        <is>
          <t>33</t>
        </is>
      </c>
      <c r="H23" t="inlineStr">
        <is>
          <t>16</t>
        </is>
      </c>
      <c r="I23" t="inlineStr">
        <is>
          <t>11</t>
        </is>
      </c>
      <c r="J23" t="inlineStr">
        <is>
          <t>21</t>
        </is>
      </c>
      <c r="K23" t="inlineStr">
        <is>
          <t>15</t>
        </is>
      </c>
      <c r="L23" t="inlineStr">
        <is>
          <t>11</t>
        </is>
      </c>
      <c r="M23" t="inlineStr">
        <is>
          <t>35</t>
        </is>
      </c>
      <c r="N23" t="inlineStr">
        <is>
          <t>18</t>
        </is>
      </c>
      <c r="O23" t="inlineStr">
        <is>
          <t>14</t>
        </is>
      </c>
      <c r="P23" t="inlineStr">
        <is>
          <t>(0)</t>
        </is>
      </c>
      <c r="Q23" t="inlineStr">
        <is>
          <t>(2)</t>
        </is>
      </c>
      <c r="R23" t="inlineStr">
        <is>
          <t>(16)</t>
        </is>
      </c>
      <c r="S23" t="inlineStr">
        <is>
          <t>9</t>
        </is>
      </c>
      <c r="T23" t="inlineStr">
        <is>
          <t>(0)</t>
        </is>
      </c>
      <c r="U23" t="inlineStr">
        <is>
          <t>(35)</t>
        </is>
      </c>
      <c r="V23" t="inlineStr">
        <is>
          <t>85</t>
        </is>
      </c>
      <c r="W23" t="inlineStr">
        <is>
          <t>91</t>
        </is>
      </c>
      <c r="X23" t="inlineStr">
        <is>
          <t>84</t>
        </is>
      </c>
      <c r="Y23" t="inlineStr">
        <is>
          <t>144</t>
        </is>
      </c>
      <c r="Z23" t="inlineStr">
        <is>
          <t>21</t>
        </is>
      </c>
      <c r="AA23" t="inlineStr">
        <is>
          <t>292</t>
        </is>
      </c>
      <c r="AB23" t="inlineStr">
        <is>
          <t>420</t>
        </is>
      </c>
      <c r="AC23" t="inlineStr">
        <is>
          <t>256</t>
        </is>
      </c>
      <c r="AD23" t="inlineStr">
        <is>
          <t>55</t>
        </is>
      </c>
      <c r="AE23" t="inlineStr">
        <is>
          <t>(1,302)</t>
        </is>
      </c>
      <c r="AF23" t="inlineStr">
        <is>
          <t>169</t>
        </is>
      </c>
      <c r="AG23" t="inlineStr">
        <is>
          <t>(12)</t>
        </is>
      </c>
      <c r="AH23" t="inlineStr">
        <is>
          <t>(252)</t>
        </is>
      </c>
      <c r="AI23" t="inlineStr">
        <is>
          <t>(475)</t>
        </is>
      </c>
      <c r="AJ23" t="inlineStr">
        <is>
          <t>18</t>
        </is>
      </c>
      <c r="AK23" t="inlineStr">
        <is>
          <t>(111)</t>
        </is>
      </c>
      <c r="AL23" t="inlineStr">
        <is>
          <t>(773)</t>
        </is>
      </c>
    </row>
    <row r="24">
      <c r="A24" s="1" t="inlineStr">
        <is>
          <t>Net Income</t>
        </is>
      </c>
      <c r="B24" t="inlineStr">
        <is>
          <t>20</t>
        </is>
      </c>
      <c r="C24" t="inlineStr">
        <is>
          <t>(42)</t>
        </is>
      </c>
      <c r="D24" t="inlineStr">
        <is>
          <t>13</t>
        </is>
      </c>
      <c r="E24" t="inlineStr">
        <is>
          <t>39</t>
        </is>
      </c>
      <c r="F24" t="inlineStr">
        <is>
          <t>61</t>
        </is>
      </c>
      <c r="G24" t="inlineStr">
        <is>
          <t>74</t>
        </is>
      </c>
      <c r="H24" t="inlineStr">
        <is>
          <t>54</t>
        </is>
      </c>
      <c r="I24" t="inlineStr">
        <is>
          <t>(8)</t>
        </is>
      </c>
      <c r="J24" t="inlineStr">
        <is>
          <t>55</t>
        </is>
      </c>
      <c r="K24" t="inlineStr">
        <is>
          <t>43</t>
        </is>
      </c>
      <c r="L24" t="inlineStr">
        <is>
          <t>58</t>
        </is>
      </c>
      <c r="M24" t="inlineStr">
        <is>
          <t>61</t>
        </is>
      </c>
      <c r="N24" t="inlineStr">
        <is>
          <t>55</t>
        </is>
      </c>
      <c r="O24" t="inlineStr">
        <is>
          <t>57</t>
        </is>
      </c>
      <c r="P24" t="inlineStr">
        <is>
          <t>5</t>
        </is>
      </c>
      <c r="Q24" t="inlineStr">
        <is>
          <t>18</t>
        </is>
      </c>
      <c r="R24" t="inlineStr">
        <is>
          <t>(23)</t>
        </is>
      </c>
      <c r="S24" t="inlineStr">
        <is>
          <t>(188)</t>
        </is>
      </c>
      <c r="T24" t="inlineStr">
        <is>
          <t>(33)</t>
        </is>
      </c>
      <c r="U24" t="inlineStr">
        <is>
          <t>324</t>
        </is>
      </c>
      <c r="V24" t="inlineStr">
        <is>
          <t>278</t>
        </is>
      </c>
      <c r="W24" t="inlineStr">
        <is>
          <t>280</t>
        </is>
      </c>
      <c r="X24" t="inlineStr">
        <is>
          <t>270</t>
        </is>
      </c>
      <c r="Y24" t="inlineStr">
        <is>
          <t>516</t>
        </is>
      </c>
      <c r="Z24" t="inlineStr">
        <is>
          <t>205</t>
        </is>
      </c>
      <c r="AA24" t="inlineStr">
        <is>
          <t>1,020</t>
        </is>
      </c>
      <c r="AB24" t="inlineStr">
        <is>
          <t>1,619</t>
        </is>
      </c>
      <c r="AC24" t="inlineStr">
        <is>
          <t>(899)</t>
        </is>
      </c>
      <c r="AD24" t="inlineStr">
        <is>
          <t>414</t>
        </is>
      </c>
      <c r="AE24" t="inlineStr">
        <is>
          <t>(7,224)</t>
        </is>
      </c>
      <c r="AF24" t="inlineStr">
        <is>
          <t>(749)</t>
        </is>
      </c>
      <c r="AG24" t="inlineStr">
        <is>
          <t>174</t>
        </is>
      </c>
      <c r="AH24" t="inlineStr">
        <is>
          <t>367</t>
        </is>
      </c>
      <c r="AI24" t="inlineStr">
        <is>
          <t>1,128</t>
        </is>
      </c>
      <c r="AJ24" t="inlineStr">
        <is>
          <t>293</t>
        </is>
      </c>
      <c r="AK24" t="inlineStr">
        <is>
          <t>(122)</t>
        </is>
      </c>
      <c r="AL24" t="inlineStr">
        <is>
          <t>3,033</t>
        </is>
      </c>
    </row>
    <row r="25">
      <c r="A25" s="1" t="inlineStr">
        <is>
          <t>Net Income Ratio</t>
        </is>
      </c>
      <c r="B25" t="inlineStr">
        <is>
          <t>6.16%</t>
        </is>
      </c>
      <c r="C25" t="inlineStr">
        <is>
          <t>(15.63)%</t>
        </is>
      </c>
      <c r="D25" t="inlineStr">
        <is>
          <t>3.50%</t>
        </is>
      </c>
      <c r="E25" t="inlineStr">
        <is>
          <t>9.97%</t>
        </is>
      </c>
      <c r="F25" t="inlineStr">
        <is>
          <t>17.29%</t>
        </is>
      </c>
      <c r="G25" t="inlineStr">
        <is>
          <t>23.81%</t>
        </is>
      </c>
      <c r="H25" t="inlineStr">
        <is>
          <t>16.95%</t>
        </is>
      </c>
      <c r="I25" t="inlineStr">
        <is>
          <t>(2.54)%</t>
        </is>
      </c>
      <c r="J25" t="inlineStr">
        <is>
          <t>15.34%</t>
        </is>
      </c>
      <c r="K25" t="inlineStr">
        <is>
          <t>11.01%</t>
        </is>
      </c>
      <c r="L25" t="inlineStr">
        <is>
          <t>12.55%</t>
        </is>
      </c>
      <c r="M25" t="inlineStr">
        <is>
          <t>12.12%</t>
        </is>
      </c>
      <c r="N25" t="inlineStr">
        <is>
          <t>12.51%</t>
        </is>
      </c>
      <c r="O25" t="inlineStr">
        <is>
          <t>11.62%</t>
        </is>
      </c>
      <c r="P25" t="inlineStr">
        <is>
          <t>1.33%</t>
        </is>
      </c>
      <c r="Q25" t="inlineStr">
        <is>
          <t>4.21%</t>
        </is>
      </c>
      <c r="R25" t="inlineStr">
        <is>
          <t>(6.93)%</t>
        </is>
      </c>
      <c r="S25" t="inlineStr">
        <is>
          <t>(31.46)%</t>
        </is>
      </c>
      <c r="T25" t="inlineStr">
        <is>
          <t>(3.81)%</t>
        </is>
      </c>
      <c r="U25" t="inlineStr">
        <is>
          <t>26.82%</t>
        </is>
      </c>
      <c r="V25" t="inlineStr">
        <is>
          <t>15.96%</t>
        </is>
      </c>
      <c r="W25" t="inlineStr">
        <is>
          <t>14.58%</t>
        </is>
      </c>
      <c r="X25" t="inlineStr">
        <is>
          <t>11.87%</t>
        </is>
      </c>
      <c r="Y25" t="inlineStr">
        <is>
          <t>14.29%</t>
        </is>
      </c>
      <c r="Z25" t="inlineStr">
        <is>
          <t>8.76%</t>
        </is>
      </c>
      <c r="AA25" t="inlineStr">
        <is>
          <t>21.78%</t>
        </is>
      </c>
      <c r="AB25" t="inlineStr">
        <is>
          <t>23.83%</t>
        </is>
      </c>
      <c r="AC25" t="inlineStr">
        <is>
          <t>(15.31)%</t>
        </is>
      </c>
      <c r="AD25" t="inlineStr">
        <is>
          <t>7.27%</t>
        </is>
      </c>
      <c r="AE25" t="inlineStr">
        <is>
          <t>(156.24)%</t>
        </is>
      </c>
      <c r="AF25" t="inlineStr">
        <is>
          <t>(37.22)%</t>
        </is>
      </c>
      <c r="AG25" t="inlineStr">
        <is>
          <t>8.26%</t>
        </is>
      </c>
      <c r="AH25" t="inlineStr">
        <is>
          <t>15.75%</t>
        </is>
      </c>
      <c r="AI25" t="inlineStr">
        <is>
          <t>48.37%</t>
        </is>
      </c>
      <c r="AJ25" t="inlineStr">
        <is>
          <t>14.71%</t>
        </is>
      </c>
      <c r="AK25" t="inlineStr">
        <is>
          <t>(2.28)%</t>
        </is>
      </c>
      <c r="AL25" t="inlineStr">
        <is>
          <t>14.84%</t>
        </is>
      </c>
    </row>
    <row r="26">
      <c r="A26" s="1" t="inlineStr">
        <is>
          <t>EPS</t>
        </is>
      </c>
      <c r="B26" t="inlineStr">
        <is>
          <t>0.18</t>
        </is>
      </c>
      <c r="C26" t="inlineStr">
        <is>
          <t>(0.47)</t>
        </is>
      </c>
      <c r="D26" t="inlineStr">
        <is>
          <t>0.07</t>
        </is>
      </c>
      <c r="E26" t="inlineStr">
        <is>
          <t>0.36</t>
        </is>
      </c>
      <c r="F26" t="inlineStr">
        <is>
          <t>0.65</t>
        </is>
      </c>
      <c r="G26" t="inlineStr">
        <is>
          <t>0.79</t>
        </is>
      </c>
      <c r="H26" t="inlineStr">
        <is>
          <t>0.57</t>
        </is>
      </c>
      <c r="I26" t="inlineStr">
        <is>
          <t>(0.08)</t>
        </is>
      </c>
      <c r="J26" t="inlineStr">
        <is>
          <t>0.57</t>
        </is>
      </c>
      <c r="K26" t="inlineStr">
        <is>
          <t>0.44</t>
        </is>
      </c>
      <c r="L26" t="inlineStr">
        <is>
          <t>0.60</t>
        </is>
      </c>
      <c r="M26" t="inlineStr">
        <is>
          <t>0.66</t>
        </is>
      </c>
      <c r="N26" t="inlineStr">
        <is>
          <t>0.60</t>
        </is>
      </c>
      <c r="O26" t="inlineStr">
        <is>
          <t>0.64</t>
        </is>
      </c>
      <c r="P26" t="inlineStr">
        <is>
          <t>0.05</t>
        </is>
      </c>
      <c r="Q26" t="inlineStr">
        <is>
          <t>0.22</t>
        </is>
      </c>
      <c r="R26" t="inlineStr">
        <is>
          <t>(0.28)</t>
        </is>
      </c>
      <c r="S26" t="inlineStr">
        <is>
          <t>(2.33)</t>
        </is>
      </c>
      <c r="T26" t="inlineStr">
        <is>
          <t>(0.40)</t>
        </is>
      </c>
      <c r="U26" t="inlineStr">
        <is>
          <t>3.73</t>
        </is>
      </c>
      <c r="V26" t="inlineStr">
        <is>
          <t>3.13</t>
        </is>
      </c>
      <c r="W26" t="inlineStr">
        <is>
          <t>3.27</t>
        </is>
      </c>
      <c r="X26" t="inlineStr">
        <is>
          <t>3.19</t>
        </is>
      </c>
      <c r="Y26" t="inlineStr">
        <is>
          <t>5.07</t>
        </is>
      </c>
      <c r="Z26" t="inlineStr">
        <is>
          <t>1.64</t>
        </is>
      </c>
      <c r="AA26" t="inlineStr">
        <is>
          <t>7.54</t>
        </is>
      </c>
      <c r="AB26" t="inlineStr">
        <is>
          <t>11.55</t>
        </is>
      </c>
      <c r="AC26" t="inlineStr">
        <is>
          <t>(6.32)</t>
        </is>
      </c>
      <c r="AD26" t="inlineStr">
        <is>
          <t>2.40</t>
        </is>
      </c>
      <c r="AE26" t="inlineStr">
        <is>
          <t>(47.29)</t>
        </is>
      </c>
      <c r="AF26" t="inlineStr">
        <is>
          <t>(5.14)</t>
        </is>
      </c>
      <c r="AG26" t="inlineStr">
        <is>
          <t>0.88</t>
        </is>
      </c>
      <c r="AH26" t="inlineStr">
        <is>
          <t>1.30</t>
        </is>
      </c>
      <c r="AI26" t="inlineStr">
        <is>
          <t>3.80</t>
        </is>
      </c>
      <c r="AJ26" t="inlineStr">
        <is>
          <t>1.06</t>
        </is>
      </c>
      <c r="AK26" t="inlineStr">
        <is>
          <t>(0.32)</t>
        </is>
      </c>
      <c r="AL26" t="inlineStr">
        <is>
          <t>5.86</t>
        </is>
      </c>
    </row>
    <row r="27">
      <c r="A27" s="1" t="inlineStr">
        <is>
          <t>EPS Diluted</t>
        </is>
      </c>
      <c r="B27" t="inlineStr">
        <is>
          <t>0.18</t>
        </is>
      </c>
      <c r="C27" t="inlineStr">
        <is>
          <t>(0.47)</t>
        </is>
      </c>
      <c r="D27" t="inlineStr">
        <is>
          <t>0.07</t>
        </is>
      </c>
      <c r="E27" t="inlineStr">
        <is>
          <t>0.35</t>
        </is>
      </c>
      <c r="F27" t="inlineStr">
        <is>
          <t>0.64</t>
        </is>
      </c>
      <c r="G27" t="inlineStr">
        <is>
          <t>0.78</t>
        </is>
      </c>
      <c r="H27" t="inlineStr">
        <is>
          <t>0.56</t>
        </is>
      </c>
      <c r="I27" t="inlineStr">
        <is>
          <t>(0.08)</t>
        </is>
      </c>
      <c r="J27" t="inlineStr">
        <is>
          <t>0.57</t>
        </is>
      </c>
      <c r="K27" t="inlineStr">
        <is>
          <t>0.44</t>
        </is>
      </c>
      <c r="L27" t="inlineStr">
        <is>
          <t>0.60</t>
        </is>
      </c>
      <c r="M27" t="inlineStr">
        <is>
          <t>0.66</t>
        </is>
      </c>
      <c r="N27" t="inlineStr">
        <is>
          <t>0.60</t>
        </is>
      </c>
      <c r="O27" t="inlineStr">
        <is>
          <t>0.63</t>
        </is>
      </c>
      <c r="P27" t="inlineStr">
        <is>
          <t>0.05</t>
        </is>
      </c>
      <c r="Q27" t="inlineStr">
        <is>
          <t>0.22</t>
        </is>
      </c>
      <c r="R27" t="inlineStr">
        <is>
          <t>(0.28)</t>
        </is>
      </c>
      <c r="S27" t="inlineStr">
        <is>
          <t>(2.33)</t>
        </is>
      </c>
      <c r="T27" t="inlineStr">
        <is>
          <t>(0.40)</t>
        </is>
      </c>
      <c r="U27" t="inlineStr">
        <is>
          <t>2.95</t>
        </is>
      </c>
      <c r="V27" t="inlineStr">
        <is>
          <t>2.49</t>
        </is>
      </c>
      <c r="W27" t="inlineStr">
        <is>
          <t>2.60</t>
        </is>
      </c>
      <c r="X27" t="inlineStr">
        <is>
          <t>2.57</t>
        </is>
      </c>
      <c r="Y27" t="inlineStr">
        <is>
          <t>4.76</t>
        </is>
      </c>
      <c r="Z27" t="inlineStr">
        <is>
          <t>1.63</t>
        </is>
      </c>
      <c r="AA27" t="inlineStr">
        <is>
          <t>7.49</t>
        </is>
      </c>
      <c r="AB27" t="inlineStr">
        <is>
          <t>11.48</t>
        </is>
      </c>
      <c r="AC27" t="inlineStr">
        <is>
          <t>(6.32)</t>
        </is>
      </c>
      <c r="AD27" t="inlineStr">
        <is>
          <t>2.37</t>
        </is>
      </c>
      <c r="AE27" t="inlineStr">
        <is>
          <t>(47.29)</t>
        </is>
      </c>
      <c r="AF27" t="inlineStr">
        <is>
          <t>(5.14)</t>
        </is>
      </c>
      <c r="AG27" t="inlineStr">
        <is>
          <t>0.87</t>
        </is>
      </c>
      <c r="AH27" t="inlineStr">
        <is>
          <t>1.28</t>
        </is>
      </c>
      <c r="AI27" t="inlineStr">
        <is>
          <t>3.71</t>
        </is>
      </c>
      <c r="AJ27" t="inlineStr">
        <is>
          <t>1.03</t>
        </is>
      </c>
      <c r="AK27" t="inlineStr">
        <is>
          <t>(0.32)</t>
        </is>
      </c>
      <c r="AL27" t="inlineStr">
        <is>
          <t>5.55</t>
        </is>
      </c>
    </row>
    <row r="28">
      <c r="A28" s="1" t="inlineStr">
        <is>
          <t>Weighted Avg. Shares Outs.</t>
        </is>
      </c>
      <c r="B28" t="inlineStr">
        <is>
          <t>101</t>
        </is>
      </c>
      <c r="C28" t="inlineStr">
        <is>
          <t>99</t>
        </is>
      </c>
      <c r="D28" t="inlineStr">
        <is>
          <t>108</t>
        </is>
      </c>
      <c r="E28" t="inlineStr">
        <is>
          <t>105</t>
        </is>
      </c>
      <c r="F28" t="inlineStr">
        <is>
          <t>93</t>
        </is>
      </c>
      <c r="G28" t="inlineStr">
        <is>
          <t>94</t>
        </is>
      </c>
      <c r="H28" t="inlineStr">
        <is>
          <t>95</t>
        </is>
      </c>
      <c r="I28" t="inlineStr">
        <is>
          <t>96</t>
        </is>
      </c>
      <c r="J28" t="inlineStr">
        <is>
          <t>96</t>
        </is>
      </c>
      <c r="K28" t="inlineStr">
        <is>
          <t>97</t>
        </is>
      </c>
      <c r="L28" t="inlineStr">
        <is>
          <t>96</t>
        </is>
      </c>
      <c r="M28" t="inlineStr">
        <is>
          <t>93</t>
        </is>
      </c>
      <c r="N28" t="inlineStr">
        <is>
          <t>91</t>
        </is>
      </c>
      <c r="O28" t="inlineStr">
        <is>
          <t>90</t>
        </is>
      </c>
      <c r="P28" t="inlineStr">
        <is>
          <t>89</t>
        </is>
      </c>
      <c r="Q28" t="inlineStr">
        <is>
          <t>83</t>
        </is>
      </c>
      <c r="R28" t="inlineStr">
        <is>
          <t>81</t>
        </is>
      </c>
      <c r="S28" t="inlineStr">
        <is>
          <t>81</t>
        </is>
      </c>
      <c r="T28" t="inlineStr">
        <is>
          <t>82</t>
        </is>
      </c>
      <c r="U28" t="inlineStr">
        <is>
          <t>85</t>
        </is>
      </c>
      <c r="V28" t="inlineStr">
        <is>
          <t>87</t>
        </is>
      </c>
      <c r="W28" t="inlineStr">
        <is>
          <t>84</t>
        </is>
      </c>
      <c r="X28" t="inlineStr">
        <is>
          <t>83</t>
        </is>
      </c>
      <c r="Y28" t="inlineStr">
        <is>
          <t>102</t>
        </is>
      </c>
      <c r="Z28" t="inlineStr">
        <is>
          <t>125</t>
        </is>
      </c>
      <c r="AA28" t="inlineStr">
        <is>
          <t>135</t>
        </is>
      </c>
      <c r="AB28" t="inlineStr">
        <is>
          <t>140</t>
        </is>
      </c>
      <c r="AC28" t="inlineStr">
        <is>
          <t>142</t>
        </is>
      </c>
      <c r="AD28" t="inlineStr">
        <is>
          <t>152</t>
        </is>
      </c>
      <c r="AE28" t="inlineStr">
        <is>
          <t>153</t>
        </is>
      </c>
      <c r="AF28" t="inlineStr">
        <is>
          <t>153</t>
        </is>
      </c>
      <c r="AG28" t="inlineStr">
        <is>
          <t>198</t>
        </is>
      </c>
      <c r="AH28" t="inlineStr">
        <is>
          <t>288</t>
        </is>
      </c>
      <c r="AI28" t="inlineStr">
        <is>
          <t>297</t>
        </is>
      </c>
      <c r="AJ28" t="inlineStr">
        <is>
          <t>277</t>
        </is>
      </c>
      <c r="AK28" t="inlineStr">
        <is>
          <t>379</t>
        </is>
      </c>
      <c r="AL28" t="inlineStr">
        <is>
          <t>518</t>
        </is>
      </c>
    </row>
    <row r="29">
      <c r="A29" s="1" t="inlineStr">
        <is>
          <t>Weighted Avg. Shares Outs. Dil.</t>
        </is>
      </c>
      <c r="B29" t="inlineStr">
        <is>
          <t>101</t>
        </is>
      </c>
      <c r="C29" t="inlineStr">
        <is>
          <t>99</t>
        </is>
      </c>
      <c r="D29" t="inlineStr">
        <is>
          <t>108</t>
        </is>
      </c>
      <c r="E29" t="inlineStr">
        <is>
          <t>107</t>
        </is>
      </c>
      <c r="F29" t="inlineStr">
        <is>
          <t>94</t>
        </is>
      </c>
      <c r="G29" t="inlineStr">
        <is>
          <t>94</t>
        </is>
      </c>
      <c r="H29" t="inlineStr">
        <is>
          <t>95</t>
        </is>
      </c>
      <c r="I29" t="inlineStr">
        <is>
          <t>96</t>
        </is>
      </c>
      <c r="J29" t="inlineStr">
        <is>
          <t>96</t>
        </is>
      </c>
      <c r="K29" t="inlineStr">
        <is>
          <t>97</t>
        </is>
      </c>
      <c r="L29" t="inlineStr">
        <is>
          <t>96</t>
        </is>
      </c>
      <c r="M29" t="inlineStr">
        <is>
          <t>94</t>
        </is>
      </c>
      <c r="N29" t="inlineStr">
        <is>
          <t>92</t>
        </is>
      </c>
      <c r="O29" t="inlineStr">
        <is>
          <t>90</t>
        </is>
      </c>
      <c r="P29" t="inlineStr">
        <is>
          <t>89</t>
        </is>
      </c>
      <c r="Q29" t="inlineStr">
        <is>
          <t>83</t>
        </is>
      </c>
      <c r="R29" t="inlineStr">
        <is>
          <t>81</t>
        </is>
      </c>
      <c r="S29" t="inlineStr">
        <is>
          <t>81</t>
        </is>
      </c>
      <c r="T29" t="inlineStr">
        <is>
          <t>82</t>
        </is>
      </c>
      <c r="U29" t="inlineStr">
        <is>
          <t>110</t>
        </is>
      </c>
      <c r="V29" t="inlineStr">
        <is>
          <t>111</t>
        </is>
      </c>
      <c r="W29" t="inlineStr">
        <is>
          <t>108</t>
        </is>
      </c>
      <c r="X29" t="inlineStr">
        <is>
          <t>105</t>
        </is>
      </c>
      <c r="Y29" t="inlineStr">
        <is>
          <t>108</t>
        </is>
      </c>
      <c r="Z29" t="inlineStr">
        <is>
          <t>126</t>
        </is>
      </c>
      <c r="AA29" t="inlineStr">
        <is>
          <t>136</t>
        </is>
      </c>
      <c r="AB29" t="inlineStr">
        <is>
          <t>141</t>
        </is>
      </c>
      <c r="AC29" t="inlineStr">
        <is>
          <t>142</t>
        </is>
      </c>
      <c r="AD29" t="inlineStr">
        <is>
          <t>174</t>
        </is>
      </c>
      <c r="AE29" t="inlineStr">
        <is>
          <t>153</t>
        </is>
      </c>
      <c r="AF29" t="inlineStr">
        <is>
          <t>154</t>
        </is>
      </c>
      <c r="AG29" t="inlineStr">
        <is>
          <t>200</t>
        </is>
      </c>
      <c r="AH29" t="inlineStr">
        <is>
          <t>293</t>
        </is>
      </c>
      <c r="AI29" t="inlineStr">
        <is>
          <t>304</t>
        </is>
      </c>
      <c r="AJ29" t="inlineStr">
        <is>
          <t>284</t>
        </is>
      </c>
      <c r="AK29" t="inlineStr">
        <is>
          <t>379</t>
        </is>
      </c>
      <c r="AL29" t="inlineStr">
        <is>
          <t>547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48</t>
        </is>
      </c>
      <c r="C2" t="inlineStr">
        <is>
          <t>87</t>
        </is>
      </c>
      <c r="D2" t="inlineStr">
        <is>
          <t>109</t>
        </is>
      </c>
      <c r="E2" t="inlineStr">
        <is>
          <t>52</t>
        </is>
      </c>
      <c r="F2" t="inlineStr">
        <is>
          <t>96</t>
        </is>
      </c>
      <c r="G2" t="inlineStr">
        <is>
          <t>98</t>
        </is>
      </c>
      <c r="H2" t="inlineStr">
        <is>
          <t>96</t>
        </is>
      </c>
      <c r="I2" t="inlineStr">
        <is>
          <t>129</t>
        </is>
      </c>
      <c r="J2" t="inlineStr">
        <is>
          <t>68</t>
        </is>
      </c>
      <c r="K2" t="inlineStr">
        <is>
          <t>141</t>
        </is>
      </c>
      <c r="L2" t="inlineStr">
        <is>
          <t>140</t>
        </is>
      </c>
      <c r="M2" t="inlineStr">
        <is>
          <t>152</t>
        </is>
      </c>
      <c r="N2" t="inlineStr">
        <is>
          <t>116</t>
        </is>
      </c>
      <c r="O2" t="inlineStr">
        <is>
          <t>130</t>
        </is>
      </c>
      <c r="P2" t="inlineStr">
        <is>
          <t>68</t>
        </is>
      </c>
      <c r="Q2" t="inlineStr">
        <is>
          <t>30</t>
        </is>
      </c>
      <c r="R2" t="inlineStr">
        <is>
          <t>184</t>
        </is>
      </c>
      <c r="S2" t="inlineStr">
        <is>
          <t>62</t>
        </is>
      </c>
      <c r="T2" t="inlineStr">
        <is>
          <t>68</t>
        </is>
      </c>
      <c r="U2" t="inlineStr">
        <is>
          <t>217</t>
        </is>
      </c>
      <c r="V2" t="inlineStr">
        <is>
          <t>193</t>
        </is>
      </c>
      <c r="W2" t="inlineStr">
        <is>
          <t>352</t>
        </is>
      </c>
      <c r="X2" t="inlineStr">
        <is>
          <t>157</t>
        </is>
      </c>
      <c r="Y2" t="inlineStr">
        <is>
          <t>179</t>
        </is>
      </c>
      <c r="Z2" t="inlineStr">
        <is>
          <t>503</t>
        </is>
      </c>
      <c r="AA2" t="inlineStr">
        <is>
          <t>1,567</t>
        </is>
      </c>
      <c r="AB2" t="inlineStr">
        <is>
          <t>522</t>
        </is>
      </c>
      <c r="AC2" t="inlineStr">
        <is>
          <t>195</t>
        </is>
      </c>
      <c r="AD2" t="inlineStr">
        <is>
          <t>336</t>
        </is>
      </c>
      <c r="AE2" t="inlineStr">
        <is>
          <t>291</t>
        </is>
      </c>
      <c r="AF2" t="inlineStr">
        <is>
          <t>285</t>
        </is>
      </c>
      <c r="AG2" t="inlineStr">
        <is>
          <t>323</t>
        </is>
      </c>
      <c r="AH2" t="inlineStr">
        <is>
          <t>1,008</t>
        </is>
      </c>
      <c r="AI2" t="inlineStr">
        <is>
          <t>823</t>
        </is>
      </c>
      <c r="AJ2" t="inlineStr">
        <is>
          <t>353</t>
        </is>
      </c>
      <c r="AK2" t="inlineStr">
        <is>
          <t>112</t>
        </is>
      </c>
      <c r="AL2" t="inlineStr">
        <is>
          <t>48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183</t>
        </is>
      </c>
      <c r="V3" t="inlineStr">
        <is>
          <t>10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83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  <c r="AJ3" t="inlineStr">
        <is>
          <t>- -</t>
        </is>
      </c>
      <c r="AK3" t="inlineStr">
        <is>
          <t>- -</t>
        </is>
      </c>
      <c r="AL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48</t>
        </is>
      </c>
      <c r="C4" t="inlineStr">
        <is>
          <t>87</t>
        </is>
      </c>
      <c r="D4" t="inlineStr">
        <is>
          <t>109</t>
        </is>
      </c>
      <c r="E4" t="inlineStr">
        <is>
          <t>52</t>
        </is>
      </c>
      <c r="F4" t="inlineStr">
        <is>
          <t>96</t>
        </is>
      </c>
      <c r="G4" t="inlineStr">
        <is>
          <t>98</t>
        </is>
      </c>
      <c r="H4" t="inlineStr">
        <is>
          <t>96</t>
        </is>
      </c>
      <c r="I4" t="inlineStr">
        <is>
          <t>129</t>
        </is>
      </c>
      <c r="J4" t="inlineStr">
        <is>
          <t>68</t>
        </is>
      </c>
      <c r="K4" t="inlineStr">
        <is>
          <t>141</t>
        </is>
      </c>
      <c r="L4" t="inlineStr">
        <is>
          <t>140</t>
        </is>
      </c>
      <c r="M4" t="inlineStr">
        <is>
          <t>152</t>
        </is>
      </c>
      <c r="N4" t="inlineStr">
        <is>
          <t>116</t>
        </is>
      </c>
      <c r="O4" t="inlineStr">
        <is>
          <t>130</t>
        </is>
      </c>
      <c r="P4" t="inlineStr">
        <is>
          <t>68</t>
        </is>
      </c>
      <c r="Q4" t="inlineStr">
        <is>
          <t>30</t>
        </is>
      </c>
      <c r="R4" t="inlineStr">
        <is>
          <t>184</t>
        </is>
      </c>
      <c r="S4" t="inlineStr">
        <is>
          <t>62</t>
        </is>
      </c>
      <c r="T4" t="inlineStr">
        <is>
          <t>68</t>
        </is>
      </c>
      <c r="U4" t="inlineStr">
        <is>
          <t>400</t>
        </is>
      </c>
      <c r="V4" t="inlineStr">
        <is>
          <t>203</t>
        </is>
      </c>
      <c r="W4" t="inlineStr">
        <is>
          <t>352</t>
        </is>
      </c>
      <c r="X4" t="inlineStr">
        <is>
          <t>157</t>
        </is>
      </c>
      <c r="Y4" t="inlineStr">
        <is>
          <t>179</t>
        </is>
      </c>
      <c r="Z4" t="inlineStr">
        <is>
          <t>503</t>
        </is>
      </c>
      <c r="AA4" t="inlineStr">
        <is>
          <t>1,649</t>
        </is>
      </c>
      <c r="AB4" t="inlineStr">
        <is>
          <t>522</t>
        </is>
      </c>
      <c r="AC4" t="inlineStr">
        <is>
          <t>195</t>
        </is>
      </c>
      <c r="AD4" t="inlineStr">
        <is>
          <t>336</t>
        </is>
      </c>
      <c r="AE4" t="inlineStr">
        <is>
          <t>291</t>
        </is>
      </c>
      <c r="AF4" t="inlineStr">
        <is>
          <t>285</t>
        </is>
      </c>
      <c r="AG4" t="inlineStr">
        <is>
          <t>323</t>
        </is>
      </c>
      <c r="AH4" t="inlineStr">
        <is>
          <t>1,008</t>
        </is>
      </c>
      <c r="AI4" t="inlineStr">
        <is>
          <t>823</t>
        </is>
      </c>
      <c r="AJ4" t="inlineStr">
        <is>
          <t>353</t>
        </is>
      </c>
      <c r="AK4" t="inlineStr">
        <is>
          <t>112</t>
        </is>
      </c>
      <c r="AL4" t="inlineStr">
        <is>
          <t>48</t>
        </is>
      </c>
    </row>
    <row r="5">
      <c r="A5" s="1" t="inlineStr">
        <is>
          <t>Net Receivables</t>
        </is>
      </c>
      <c r="B5" t="inlineStr">
        <is>
          <t>48</t>
        </is>
      </c>
      <c r="C5" t="inlineStr">
        <is>
          <t>54</t>
        </is>
      </c>
      <c r="D5" t="inlineStr">
        <is>
          <t>46</t>
        </is>
      </c>
      <c r="E5" t="inlineStr">
        <is>
          <t>51</t>
        </is>
      </c>
      <c r="F5" t="inlineStr">
        <is>
          <t>37</t>
        </is>
      </c>
      <c r="G5" t="inlineStr">
        <is>
          <t>121</t>
        </is>
      </c>
      <c r="H5" t="inlineStr">
        <is>
          <t>53</t>
        </is>
      </c>
      <c r="I5" t="inlineStr">
        <is>
          <t>42</t>
        </is>
      </c>
      <c r="J5" t="inlineStr">
        <is>
          <t>37</t>
        </is>
      </c>
      <c r="K5" t="inlineStr">
        <is>
          <t>66</t>
        </is>
      </c>
      <c r="L5" t="inlineStr">
        <is>
          <t>62</t>
        </is>
      </c>
      <c r="M5" t="inlineStr">
        <is>
          <t>70</t>
        </is>
      </c>
      <c r="N5" t="inlineStr">
        <is>
          <t>73</t>
        </is>
      </c>
      <c r="O5" t="inlineStr">
        <is>
          <t>59</t>
        </is>
      </c>
      <c r="P5" t="inlineStr">
        <is>
          <t>83</t>
        </is>
      </c>
      <c r="Q5" t="inlineStr">
        <is>
          <t>65</t>
        </is>
      </c>
      <c r="R5" t="inlineStr">
        <is>
          <t>32</t>
        </is>
      </c>
      <c r="S5" t="inlineStr">
        <is>
          <t>23</t>
        </is>
      </c>
      <c r="T5" t="inlineStr">
        <is>
          <t>15</t>
        </is>
      </c>
      <c r="U5" t="inlineStr">
        <is>
          <t>58</t>
        </is>
      </c>
      <c r="V5" t="inlineStr">
        <is>
          <t>59</t>
        </is>
      </c>
      <c r="W5" t="inlineStr">
        <is>
          <t>48</t>
        </is>
      </c>
      <c r="X5" t="inlineStr">
        <is>
          <t>85</t>
        </is>
      </c>
      <c r="Y5" t="inlineStr">
        <is>
          <t>69</t>
        </is>
      </c>
      <c r="Z5" t="inlineStr">
        <is>
          <t>104</t>
        </is>
      </c>
      <c r="AA5" t="inlineStr">
        <is>
          <t>359</t>
        </is>
      </c>
      <c r="AB5" t="inlineStr">
        <is>
          <t>304</t>
        </is>
      </c>
      <c r="AC5" t="inlineStr">
        <is>
          <t>329</t>
        </is>
      </c>
      <c r="AD5" t="inlineStr">
        <is>
          <t>270</t>
        </is>
      </c>
      <c r="AE5" t="inlineStr">
        <is>
          <t>443</t>
        </is>
      </c>
      <c r="AF5" t="inlineStr">
        <is>
          <t>212</t>
        </is>
      </c>
      <c r="AG5" t="inlineStr">
        <is>
          <t>177</t>
        </is>
      </c>
      <c r="AH5" t="inlineStr">
        <is>
          <t>192</t>
        </is>
      </c>
      <c r="AI5" t="inlineStr">
        <is>
          <t>344</t>
        </is>
      </c>
      <c r="AJ5" t="inlineStr">
        <is>
          <t>153</t>
        </is>
      </c>
      <c r="AK5" t="inlineStr">
        <is>
          <t>1,193</t>
        </is>
      </c>
      <c r="AL5" t="inlineStr">
        <is>
          <t>2,154</t>
        </is>
      </c>
    </row>
    <row r="6">
      <c r="A6" s="1" t="inlineStr">
        <is>
          <t>Inventory</t>
        </is>
      </c>
      <c r="B6" t="inlineStr">
        <is>
          <t>63</t>
        </is>
      </c>
      <c r="C6" t="inlineStr">
        <is>
          <t>47</t>
        </is>
      </c>
      <c r="D6" t="inlineStr">
        <is>
          <t>34</t>
        </is>
      </c>
      <c r="E6" t="inlineStr">
        <is>
          <t>39</t>
        </is>
      </c>
      <c r="F6" t="inlineStr">
        <is>
          <t>31</t>
        </is>
      </c>
      <c r="G6" t="inlineStr">
        <is>
          <t>36</t>
        </is>
      </c>
      <c r="H6" t="inlineStr">
        <is>
          <t>35</t>
        </is>
      </c>
      <c r="I6" t="inlineStr">
        <is>
          <t>49</t>
        </is>
      </c>
      <c r="J6" t="inlineStr">
        <is>
          <t>28</t>
        </is>
      </c>
      <c r="K6" t="inlineStr">
        <is>
          <t>40</t>
        </is>
      </c>
      <c r="L6" t="inlineStr">
        <is>
          <t>56</t>
        </is>
      </c>
      <c r="M6" t="inlineStr">
        <is>
          <t>45</t>
        </is>
      </c>
      <c r="N6" t="inlineStr">
        <is>
          <t>61</t>
        </is>
      </c>
      <c r="O6" t="inlineStr">
        <is>
          <t>60</t>
        </is>
      </c>
      <c r="P6" t="inlineStr">
        <is>
          <t>53</t>
        </is>
      </c>
      <c r="Q6" t="inlineStr">
        <is>
          <t>113</t>
        </is>
      </c>
      <c r="R6" t="inlineStr">
        <is>
          <t>114</t>
        </is>
      </c>
      <c r="S6" t="inlineStr">
        <is>
          <t>184</t>
        </is>
      </c>
      <c r="T6" t="inlineStr">
        <is>
          <t>203</t>
        </is>
      </c>
      <c r="U6" t="inlineStr">
        <is>
          <t>184</t>
        </is>
      </c>
      <c r="V6" t="inlineStr">
        <is>
          <t>246</t>
        </is>
      </c>
      <c r="W6" t="inlineStr">
        <is>
          <t>278</t>
        </is>
      </c>
      <c r="X6" t="inlineStr">
        <is>
          <t>319</t>
        </is>
      </c>
      <c r="Y6" t="inlineStr">
        <is>
          <t>367</t>
        </is>
      </c>
      <c r="Z6" t="inlineStr">
        <is>
          <t>375</t>
        </is>
      </c>
      <c r="AA6" t="inlineStr">
        <is>
          <t>417</t>
        </is>
      </c>
      <c r="AB6" t="inlineStr">
        <is>
          <t>693</t>
        </is>
      </c>
      <c r="AC6" t="inlineStr">
        <is>
          <t>726</t>
        </is>
      </c>
      <c r="AD6" t="inlineStr">
        <is>
          <t>607</t>
        </is>
      </c>
      <c r="AE6" t="inlineStr">
        <is>
          <t>522</t>
        </is>
      </c>
      <c r="AF6" t="inlineStr">
        <is>
          <t>440</t>
        </is>
      </c>
      <c r="AG6" t="inlineStr">
        <is>
          <t>270</t>
        </is>
      </c>
      <c r="AH6" t="inlineStr">
        <is>
          <t>277</t>
        </is>
      </c>
      <c r="AI6" t="inlineStr">
        <is>
          <t>181</t>
        </is>
      </c>
      <c r="AJ6" t="inlineStr">
        <is>
          <t>317</t>
        </is>
      </c>
      <c r="AK6" t="inlineStr">
        <is>
          <t>3,828</t>
        </is>
      </c>
      <c r="AL6" t="inlineStr">
        <is>
          <t>5,188</t>
        </is>
      </c>
    </row>
    <row r="7">
      <c r="A7" s="1" t="inlineStr">
        <is>
          <t>Other Current Assets</t>
        </is>
      </c>
      <c r="B7" t="inlineStr">
        <is>
          <t>26</t>
        </is>
      </c>
      <c r="C7" t="inlineStr">
        <is>
          <t>41</t>
        </is>
      </c>
      <c r="D7" t="inlineStr">
        <is>
          <t>131</t>
        </is>
      </c>
      <c r="E7" t="inlineStr">
        <is>
          <t>11</t>
        </is>
      </c>
      <c r="F7" t="inlineStr">
        <is>
          <t>14</t>
        </is>
      </c>
      <c r="G7" t="inlineStr">
        <is>
          <t>11</t>
        </is>
      </c>
      <c r="H7" t="inlineStr">
        <is>
          <t>22</t>
        </is>
      </c>
      <c r="I7" t="inlineStr">
        <is>
          <t>29</t>
        </is>
      </c>
      <c r="J7" t="inlineStr">
        <is>
          <t>118</t>
        </is>
      </c>
      <c r="K7" t="inlineStr">
        <is>
          <t>23</t>
        </is>
      </c>
      <c r="L7" t="inlineStr">
        <is>
          <t>35</t>
        </is>
      </c>
      <c r="M7" t="inlineStr">
        <is>
          <t>33</t>
        </is>
      </c>
      <c r="N7" t="inlineStr">
        <is>
          <t>15</t>
        </is>
      </c>
      <c r="O7" t="inlineStr">
        <is>
          <t>11</t>
        </is>
      </c>
      <c r="P7" t="inlineStr">
        <is>
          <t>14</t>
        </is>
      </c>
      <c r="Q7" t="inlineStr">
        <is>
          <t>40</t>
        </is>
      </c>
      <c r="R7" t="inlineStr">
        <is>
          <t>33</t>
        </is>
      </c>
      <c r="S7" t="inlineStr">
        <is>
          <t>31</t>
        </is>
      </c>
      <c r="T7" t="inlineStr">
        <is>
          <t>27</t>
        </is>
      </c>
      <c r="U7" t="inlineStr">
        <is>
          <t>93</t>
        </is>
      </c>
      <c r="V7" t="inlineStr">
        <is>
          <t>128</t>
        </is>
      </c>
      <c r="W7" t="inlineStr">
        <is>
          <t>104</t>
        </is>
      </c>
      <c r="X7" t="inlineStr">
        <is>
          <t>194</t>
        </is>
      </c>
      <c r="Y7" t="inlineStr">
        <is>
          <t>248</t>
        </is>
      </c>
      <c r="Z7" t="inlineStr">
        <is>
          <t>180</t>
        </is>
      </c>
      <c r="AA7" t="inlineStr">
        <is>
          <t>158</t>
        </is>
      </c>
      <c r="AB7" t="inlineStr">
        <is>
          <t>272</t>
        </is>
      </c>
      <c r="AC7" t="inlineStr">
        <is>
          <t>400</t>
        </is>
      </c>
      <c r="AD7" t="inlineStr">
        <is>
          <t>347</t>
        </is>
      </c>
      <c r="AE7" t="inlineStr">
        <is>
          <t>193</t>
        </is>
      </c>
      <c r="AF7" t="inlineStr">
        <is>
          <t>45</t>
        </is>
      </c>
      <c r="AG7" t="inlineStr">
        <is>
          <t>54</t>
        </is>
      </c>
      <c r="AH7" t="inlineStr">
        <is>
          <t>67</t>
        </is>
      </c>
      <c r="AI7" t="inlineStr">
        <is>
          <t>131</t>
        </is>
      </c>
      <c r="AJ7" t="inlineStr">
        <is>
          <t>75</t>
        </is>
      </c>
      <c r="AK7" t="inlineStr">
        <is>
          <t>165</t>
        </is>
      </c>
      <c r="AL7" t="inlineStr">
        <is>
          <t>263</t>
        </is>
      </c>
    </row>
    <row r="8">
      <c r="A8" s="1" t="inlineStr">
        <is>
          <t>Total Current Assets</t>
        </is>
      </c>
      <c r="B8" t="inlineStr">
        <is>
          <t>184</t>
        </is>
      </c>
      <c r="C8" t="inlineStr">
        <is>
          <t>229</t>
        </is>
      </c>
      <c r="D8" t="inlineStr">
        <is>
          <t>320</t>
        </is>
      </c>
      <c r="E8" t="inlineStr">
        <is>
          <t>154</t>
        </is>
      </c>
      <c r="F8" t="inlineStr">
        <is>
          <t>178</t>
        </is>
      </c>
      <c r="G8" t="inlineStr">
        <is>
          <t>266</t>
        </is>
      </c>
      <c r="H8" t="inlineStr">
        <is>
          <t>206</t>
        </is>
      </c>
      <c r="I8" t="inlineStr">
        <is>
          <t>249</t>
        </is>
      </c>
      <c r="J8" t="inlineStr">
        <is>
          <t>250</t>
        </is>
      </c>
      <c r="K8" t="inlineStr">
        <is>
          <t>269</t>
        </is>
      </c>
      <c r="L8" t="inlineStr">
        <is>
          <t>293</t>
        </is>
      </c>
      <c r="M8" t="inlineStr">
        <is>
          <t>301</t>
        </is>
      </c>
      <c r="N8" t="inlineStr">
        <is>
          <t>266</t>
        </is>
      </c>
      <c r="O8" t="inlineStr">
        <is>
          <t>260</t>
        </is>
      </c>
      <c r="P8" t="inlineStr">
        <is>
          <t>217</t>
        </is>
      </c>
      <c r="Q8" t="inlineStr">
        <is>
          <t>248</t>
        </is>
      </c>
      <c r="R8" t="inlineStr">
        <is>
          <t>363</t>
        </is>
      </c>
      <c r="S8" t="inlineStr">
        <is>
          <t>301</t>
        </is>
      </c>
      <c r="T8" t="inlineStr">
        <is>
          <t>313</t>
        </is>
      </c>
      <c r="U8" t="inlineStr">
        <is>
          <t>734</t>
        </is>
      </c>
      <c r="V8" t="inlineStr">
        <is>
          <t>636</t>
        </is>
      </c>
      <c r="W8" t="inlineStr">
        <is>
          <t>782</t>
        </is>
      </c>
      <c r="X8" t="inlineStr">
        <is>
          <t>755</t>
        </is>
      </c>
      <c r="Y8" t="inlineStr">
        <is>
          <t>862</t>
        </is>
      </c>
      <c r="Z8" t="inlineStr">
        <is>
          <t>1,161</t>
        </is>
      </c>
      <c r="AA8" t="inlineStr">
        <is>
          <t>2,584</t>
        </is>
      </c>
      <c r="AB8" t="inlineStr">
        <is>
          <t>1,791</t>
        </is>
      </c>
      <c r="AC8" t="inlineStr">
        <is>
          <t>1,650</t>
        </is>
      </c>
      <c r="AD8" t="inlineStr">
        <is>
          <t>1,560</t>
        </is>
      </c>
      <c r="AE8" t="inlineStr">
        <is>
          <t>1,449</t>
        </is>
      </c>
      <c r="AF8" t="inlineStr">
        <is>
          <t>983</t>
        </is>
      </c>
      <c r="AG8" t="inlineStr">
        <is>
          <t>825</t>
        </is>
      </c>
      <c r="AH8" t="inlineStr">
        <is>
          <t>1,545</t>
        </is>
      </c>
      <c r="AI8" t="inlineStr">
        <is>
          <t>1,480</t>
        </is>
      </c>
      <c r="AJ8" t="inlineStr">
        <is>
          <t>898</t>
        </is>
      </c>
      <c r="AK8" t="inlineStr">
        <is>
          <t>5,298</t>
        </is>
      </c>
      <c r="AL8" t="inlineStr">
        <is>
          <t>7,653</t>
        </is>
      </c>
    </row>
    <row r="9">
      <c r="A9" s="1" t="inlineStr">
        <is>
          <t>PP&amp;E</t>
        </is>
      </c>
      <c r="B9" t="inlineStr">
        <is>
          <t>197</t>
        </is>
      </c>
      <c r="C9" t="inlineStr">
        <is>
          <t>144</t>
        </is>
      </c>
      <c r="D9" t="inlineStr">
        <is>
          <t>16</t>
        </is>
      </c>
      <c r="E9" t="inlineStr">
        <is>
          <t>33</t>
        </is>
      </c>
      <c r="F9" t="inlineStr">
        <is>
          <t>33</t>
        </is>
      </c>
      <c r="G9" t="inlineStr">
        <is>
          <t>37</t>
        </is>
      </c>
      <c r="H9" t="inlineStr">
        <is>
          <t>36</t>
        </is>
      </c>
      <c r="I9" t="inlineStr">
        <is>
          <t>36</t>
        </is>
      </c>
      <c r="J9" t="inlineStr">
        <is>
          <t>35</t>
        </is>
      </c>
      <c r="K9" t="inlineStr">
        <is>
          <t>110</t>
        </is>
      </c>
      <c r="L9" t="inlineStr">
        <is>
          <t>120</t>
        </is>
      </c>
      <c r="M9" t="inlineStr">
        <is>
          <t>128</t>
        </is>
      </c>
      <c r="N9" t="inlineStr">
        <is>
          <t>134</t>
        </is>
      </c>
      <c r="O9" t="inlineStr">
        <is>
          <t>150</t>
        </is>
      </c>
      <c r="P9" t="inlineStr">
        <is>
          <t>154</t>
        </is>
      </c>
      <c r="Q9" t="inlineStr">
        <is>
          <t>273</t>
        </is>
      </c>
      <c r="R9" t="inlineStr">
        <is>
          <t>260</t>
        </is>
      </c>
      <c r="S9" t="inlineStr">
        <is>
          <t>279</t>
        </is>
      </c>
      <c r="T9" t="inlineStr">
        <is>
          <t>271</t>
        </is>
      </c>
      <c r="U9" t="inlineStr">
        <is>
          <t>284</t>
        </is>
      </c>
      <c r="V9" t="inlineStr">
        <is>
          <t>803</t>
        </is>
      </c>
      <c r="W9" t="inlineStr">
        <is>
          <t>885</t>
        </is>
      </c>
      <c r="X9" t="inlineStr">
        <is>
          <t>1,824</t>
        </is>
      </c>
      <c r="Y9" t="inlineStr">
        <is>
          <t>2,456</t>
        </is>
      </c>
      <c r="Z9" t="inlineStr">
        <is>
          <t>2,593</t>
        </is>
      </c>
      <c r="AA9" t="inlineStr">
        <is>
          <t>3,979</t>
        </is>
      </c>
      <c r="AB9" t="inlineStr">
        <is>
          <t>10,525</t>
        </is>
      </c>
      <c r="AC9" t="inlineStr">
        <is>
          <t>11,207</t>
        </is>
      </c>
      <c r="AD9" t="inlineStr">
        <is>
          <t>11,153</t>
        </is>
      </c>
      <c r="AE9" t="inlineStr">
        <is>
          <t>1,415</t>
        </is>
      </c>
      <c r="AF9" t="inlineStr">
        <is>
          <t>1,059</t>
        </is>
      </c>
      <c r="AG9" t="inlineStr">
        <is>
          <t>984</t>
        </is>
      </c>
      <c r="AH9" t="inlineStr">
        <is>
          <t>1,051</t>
        </is>
      </c>
      <c r="AI9" t="inlineStr">
        <is>
          <t>1,286</t>
        </is>
      </c>
      <c r="AJ9" t="inlineStr">
        <is>
          <t>1,929</t>
        </is>
      </c>
      <c r="AK9" t="inlineStr">
        <is>
          <t>8,743</t>
        </is>
      </c>
      <c r="AL9" t="inlineStr">
        <is>
          <t>9,186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75</t>
        </is>
      </c>
      <c r="AA10" t="inlineStr">
        <is>
          <t>197</t>
        </is>
      </c>
      <c r="AB10" t="inlineStr">
        <is>
          <t>1,152</t>
        </is>
      </c>
      <c r="AC10" t="inlineStr">
        <is>
          <t>167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1,406</t>
        </is>
      </c>
      <c r="AL10" t="inlineStr">
        <is>
          <t>1,116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13</t>
        </is>
      </c>
      <c r="V11" t="inlineStr">
        <is>
          <t>14</t>
        </is>
      </c>
      <c r="W11" t="inlineStr">
        <is>
          <t>- -</t>
        </is>
      </c>
      <c r="X11" t="inlineStr">
        <is>
          <t>- -</t>
        </is>
      </c>
      <c r="Y11" t="inlineStr">
        <is>
          <t>110</t>
        </is>
      </c>
      <c r="Z11" t="inlineStr">
        <is>
          <t>115</t>
        </is>
      </c>
      <c r="AA11" t="inlineStr">
        <is>
          <t>176</t>
        </is>
      </c>
      <c r="AB11" t="inlineStr">
        <is>
          <t>147</t>
        </is>
      </c>
      <c r="AC11" t="inlineStr">
        <is>
          <t>129</t>
        </is>
      </c>
      <c r="AD11" t="inlineStr">
        <is>
          <t>95</t>
        </is>
      </c>
      <c r="AE11" t="inlineStr">
        <is>
          <t>63</t>
        </is>
      </c>
      <c r="AF11" t="inlineStr">
        <is>
          <t>58</t>
        </is>
      </c>
      <c r="AG11" t="inlineStr">
        <is>
          <t>54</t>
        </is>
      </c>
      <c r="AH11" t="inlineStr">
        <is>
          <t>52</t>
        </is>
      </c>
      <c r="AI11" t="inlineStr">
        <is>
          <t>- -</t>
        </is>
      </c>
      <c r="AJ11" t="inlineStr">
        <is>
          <t>- -</t>
        </is>
      </c>
      <c r="AK11" t="inlineStr">
        <is>
          <t>- -</t>
        </is>
      </c>
      <c r="AL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  <c r="U12" t="inlineStr">
        <is>
          <t>13</t>
        </is>
      </c>
      <c r="V12" t="inlineStr">
        <is>
          <t>14</t>
        </is>
      </c>
      <c r="W12" t="inlineStr">
        <is>
          <t>- -</t>
        </is>
      </c>
      <c r="X12" t="inlineStr">
        <is>
          <t>- -</t>
        </is>
      </c>
      <c r="Y12" t="inlineStr">
        <is>
          <t>110</t>
        </is>
      </c>
      <c r="Z12" t="inlineStr">
        <is>
          <t>189</t>
        </is>
      </c>
      <c r="AA12" t="inlineStr">
        <is>
          <t>372</t>
        </is>
      </c>
      <c r="AB12" t="inlineStr">
        <is>
          <t>1,299</t>
        </is>
      </c>
      <c r="AC12" t="inlineStr">
        <is>
          <t>296</t>
        </is>
      </c>
      <c r="AD12" t="inlineStr">
        <is>
          <t>95</t>
        </is>
      </c>
      <c r="AE12" t="inlineStr">
        <is>
          <t>63</t>
        </is>
      </c>
      <c r="AF12" t="inlineStr">
        <is>
          <t>58</t>
        </is>
      </c>
      <c r="AG12" t="inlineStr">
        <is>
          <t>54</t>
        </is>
      </c>
      <c r="AH12" t="inlineStr">
        <is>
          <t>52</t>
        </is>
      </c>
      <c r="AI12" t="inlineStr">
        <is>
          <t>- -</t>
        </is>
      </c>
      <c r="AJ12" t="inlineStr">
        <is>
          <t>- -</t>
        </is>
      </c>
      <c r="AK12" t="inlineStr">
        <is>
          <t>1,406</t>
        </is>
      </c>
      <c r="AL12" t="inlineStr">
        <is>
          <t>1,116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45</t>
        </is>
      </c>
      <c r="W13" t="inlineStr">
        <is>
          <t>36</t>
        </is>
      </c>
      <c r="X13" t="inlineStr">
        <is>
          <t>321</t>
        </is>
      </c>
      <c r="Y13" t="inlineStr">
        <is>
          <t>331</t>
        </is>
      </c>
      <c r="Z13" t="inlineStr">
        <is>
          <t>495</t>
        </is>
      </c>
      <c r="AA13" t="inlineStr">
        <is>
          <t>647</t>
        </is>
      </c>
      <c r="AB13" t="inlineStr">
        <is>
          <t>527</t>
        </is>
      </c>
      <c r="AC13" t="inlineStr">
        <is>
          <t>136</t>
        </is>
      </c>
      <c r="AD13" t="inlineStr">
        <is>
          <t>- -</t>
        </is>
      </c>
      <c r="AE13" t="inlineStr">
        <is>
          <t>- -</t>
        </is>
      </c>
      <c r="AF13" t="inlineStr">
        <is>
          <t>- -</t>
        </is>
      </c>
      <c r="AG13" t="inlineStr">
        <is>
          <t>- -</t>
        </is>
      </c>
      <c r="AH13" t="inlineStr">
        <is>
          <t>- -</t>
        </is>
      </c>
      <c r="AI13" t="inlineStr">
        <is>
          <t>- -</t>
        </is>
      </c>
      <c r="AJ13" t="inlineStr">
        <is>
          <t>- -</t>
        </is>
      </c>
      <c r="AK13" t="inlineStr">
        <is>
          <t>- -</t>
        </is>
      </c>
      <c r="AL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44</t>
        </is>
      </c>
      <c r="V14" t="inlineStr">
        <is>
          <t>54</t>
        </is>
      </c>
      <c r="W14" t="inlineStr">
        <is>
          <t>107</t>
        </is>
      </c>
      <c r="X14" t="inlineStr">
        <is>
          <t>42</t>
        </is>
      </c>
      <c r="Y14" t="inlineStr">
        <is>
          <t>251</t>
        </is>
      </c>
      <c r="Z14" t="inlineStr">
        <is>
          <t>151</t>
        </is>
      </c>
      <c r="AA14" t="inlineStr">
        <is>
          <t>140</t>
        </is>
      </c>
      <c r="AB14" t="inlineStr">
        <is>
          <t>210</t>
        </is>
      </c>
      <c r="AC14" t="inlineStr">
        <is>
          <t>92</t>
        </is>
      </c>
      <c r="AD14" t="inlineStr">
        <is>
          <t>- -</t>
        </is>
      </c>
      <c r="AE14" t="inlineStr">
        <is>
          <t>156</t>
        </is>
      </c>
      <c r="AF14" t="inlineStr">
        <is>
          <t>3</t>
        </is>
      </c>
      <c r="AG14" t="inlineStr">
        <is>
          <t>- -</t>
        </is>
      </c>
      <c r="AH14" t="inlineStr">
        <is>
          <t>- -</t>
        </is>
      </c>
      <c r="AI14" t="inlineStr">
        <is>
          <t>465</t>
        </is>
      </c>
      <c r="AJ14" t="inlineStr">
        <is>
          <t>460</t>
        </is>
      </c>
      <c r="AK14" t="inlineStr">
        <is>
          <t>537</t>
        </is>
      </c>
      <c r="AL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179</t>
        </is>
      </c>
      <c r="C15" t="inlineStr">
        <is>
          <t>213</t>
        </is>
      </c>
      <c r="D15" t="inlineStr">
        <is>
          <t>321</t>
        </is>
      </c>
      <c r="E15" t="inlineStr">
        <is>
          <t>203</t>
        </is>
      </c>
      <c r="F15" t="inlineStr">
        <is>
          <t>201</t>
        </is>
      </c>
      <c r="G15" t="inlineStr">
        <is>
          <t>205</t>
        </is>
      </c>
      <c r="H15" t="inlineStr">
        <is>
          <t>231</t>
        </is>
      </c>
      <c r="I15" t="inlineStr">
        <is>
          <t>252</t>
        </is>
      </c>
      <c r="J15" t="inlineStr">
        <is>
          <t>260</t>
        </is>
      </c>
      <c r="K15" t="inlineStr">
        <is>
          <t>237</t>
        </is>
      </c>
      <c r="L15" t="inlineStr">
        <is>
          <t>232</t>
        </is>
      </c>
      <c r="M15" t="inlineStr">
        <is>
          <t>245</t>
        </is>
      </c>
      <c r="N15" t="inlineStr">
        <is>
          <t>295</t>
        </is>
      </c>
      <c r="O15" t="inlineStr">
        <is>
          <t>314</t>
        </is>
      </c>
      <c r="P15" t="inlineStr">
        <is>
          <t>309</t>
        </is>
      </c>
      <c r="Q15" t="inlineStr">
        <is>
          <t>207</t>
        </is>
      </c>
      <c r="R15" t="inlineStr">
        <is>
          <t>202</t>
        </is>
      </c>
      <c r="S15" t="inlineStr">
        <is>
          <t>151</t>
        </is>
      </c>
      <c r="T15" t="inlineStr">
        <is>
          <t>311</t>
        </is>
      </c>
      <c r="U15" t="inlineStr">
        <is>
          <t>87</t>
        </is>
      </c>
      <c r="V15" t="inlineStr">
        <is>
          <t>195</t>
        </is>
      </c>
      <c r="W15" t="inlineStr">
        <is>
          <t>130</t>
        </is>
      </c>
      <c r="X15" t="inlineStr">
        <is>
          <t>134</t>
        </is>
      </c>
      <c r="Y15" t="inlineStr">
        <is>
          <t>102</t>
        </is>
      </c>
      <c r="Z15" t="inlineStr">
        <is>
          <t>50</t>
        </is>
      </c>
      <c r="AA15" t="inlineStr">
        <is>
          <t>56</t>
        </is>
      </c>
      <c r="AB15" t="inlineStr">
        <is>
          <t>191</t>
        </is>
      </c>
      <c r="AC15" t="inlineStr">
        <is>
          <t>194</t>
        </is>
      </c>
      <c r="AD15" t="inlineStr">
        <is>
          <t>313</t>
        </is>
      </c>
      <c r="AE15" t="inlineStr">
        <is>
          <t>81</t>
        </is>
      </c>
      <c r="AF15" t="inlineStr">
        <is>
          <t>33</t>
        </is>
      </c>
      <c r="AG15" t="inlineStr">
        <is>
          <t>61</t>
        </is>
      </c>
      <c r="AH15" t="inlineStr">
        <is>
          <t>306</t>
        </is>
      </c>
      <c r="AI15" t="inlineStr">
        <is>
          <t>299</t>
        </is>
      </c>
      <c r="AJ15" t="inlineStr">
        <is>
          <t>217</t>
        </is>
      </c>
      <c r="AK15" t="inlineStr">
        <is>
          <t>787</t>
        </is>
      </c>
      <c r="AL15" t="inlineStr">
        <is>
          <t>1,020</t>
        </is>
      </c>
    </row>
    <row r="16">
      <c r="A16" s="1" t="inlineStr">
        <is>
          <t>Total Non-Current Assets</t>
        </is>
      </c>
      <c r="B16" t="inlineStr">
        <is>
          <t>376</t>
        </is>
      </c>
      <c r="C16" t="inlineStr">
        <is>
          <t>357</t>
        </is>
      </c>
      <c r="D16" t="inlineStr">
        <is>
          <t>337</t>
        </is>
      </c>
      <c r="E16" t="inlineStr">
        <is>
          <t>236</t>
        </is>
      </c>
      <c r="F16" t="inlineStr">
        <is>
          <t>234</t>
        </is>
      </c>
      <c r="G16" t="inlineStr">
        <is>
          <t>241</t>
        </is>
      </c>
      <c r="H16" t="inlineStr">
        <is>
          <t>267</t>
        </is>
      </c>
      <c r="I16" t="inlineStr">
        <is>
          <t>288</t>
        </is>
      </c>
      <c r="J16" t="inlineStr">
        <is>
          <t>295</t>
        </is>
      </c>
      <c r="K16" t="inlineStr">
        <is>
          <t>347</t>
        </is>
      </c>
      <c r="L16" t="inlineStr">
        <is>
          <t>352</t>
        </is>
      </c>
      <c r="M16" t="inlineStr">
        <is>
          <t>373</t>
        </is>
      </c>
      <c r="N16" t="inlineStr">
        <is>
          <t>429</t>
        </is>
      </c>
      <c r="O16" t="inlineStr">
        <is>
          <t>464</t>
        </is>
      </c>
      <c r="P16" t="inlineStr">
        <is>
          <t>463</t>
        </is>
      </c>
      <c r="Q16" t="inlineStr">
        <is>
          <t>480</t>
        </is>
      </c>
      <c r="R16" t="inlineStr">
        <is>
          <t>462</t>
        </is>
      </c>
      <c r="S16" t="inlineStr">
        <is>
          <t>430</t>
        </is>
      </c>
      <c r="T16" t="inlineStr">
        <is>
          <t>582</t>
        </is>
      </c>
      <c r="U16" t="inlineStr">
        <is>
          <t>427</t>
        </is>
      </c>
      <c r="V16" t="inlineStr">
        <is>
          <t>1,111</t>
        </is>
      </c>
      <c r="W16" t="inlineStr">
        <is>
          <t>1,157</t>
        </is>
      </c>
      <c r="X16" t="inlineStr">
        <is>
          <t>2,321</t>
        </is>
      </c>
      <c r="Y16" t="inlineStr">
        <is>
          <t>3,249</t>
        </is>
      </c>
      <c r="Z16" t="inlineStr">
        <is>
          <t>3,478</t>
        </is>
      </c>
      <c r="AA16" t="inlineStr">
        <is>
          <t>5,195</t>
        </is>
      </c>
      <c r="AB16" t="inlineStr">
        <is>
          <t>12,751</t>
        </is>
      </c>
      <c r="AC16" t="inlineStr">
        <is>
          <t>11,925</t>
        </is>
      </c>
      <c r="AD16" t="inlineStr">
        <is>
          <t>11,562</t>
        </is>
      </c>
      <c r="AE16" t="inlineStr">
        <is>
          <t>1,715</t>
        </is>
      </c>
      <c r="AF16" t="inlineStr">
        <is>
          <t>1,153</t>
        </is>
      </c>
      <c r="AG16" t="inlineStr">
        <is>
          <t>1,099</t>
        </is>
      </c>
      <c r="AH16" t="inlineStr">
        <is>
          <t>1,409</t>
        </is>
      </c>
      <c r="AI16" t="inlineStr">
        <is>
          <t>2,050</t>
        </is>
      </c>
      <c r="AJ16" t="inlineStr">
        <is>
          <t>2,606</t>
        </is>
      </c>
      <c r="AK16" t="inlineStr">
        <is>
          <t>11,473</t>
        </is>
      </c>
      <c r="AL16" t="inlineStr">
        <is>
          <t>11,322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560</t>
        </is>
      </c>
      <c r="C18" t="inlineStr">
        <is>
          <t>585</t>
        </is>
      </c>
      <c r="D18" t="inlineStr">
        <is>
          <t>657</t>
        </is>
      </c>
      <c r="E18" t="inlineStr">
        <is>
          <t>390</t>
        </is>
      </c>
      <c r="F18" t="inlineStr">
        <is>
          <t>411</t>
        </is>
      </c>
      <c r="G18" t="inlineStr">
        <is>
          <t>508</t>
        </is>
      </c>
      <c r="H18" t="inlineStr">
        <is>
          <t>473</t>
        </is>
      </c>
      <c r="I18" t="inlineStr">
        <is>
          <t>537</t>
        </is>
      </c>
      <c r="J18" t="inlineStr">
        <is>
          <t>545</t>
        </is>
      </c>
      <c r="K18" t="inlineStr">
        <is>
          <t>617</t>
        </is>
      </c>
      <c r="L18" t="inlineStr">
        <is>
          <t>645</t>
        </is>
      </c>
      <c r="M18" t="inlineStr">
        <is>
          <t>674</t>
        </is>
      </c>
      <c r="N18" t="inlineStr">
        <is>
          <t>694</t>
        </is>
      </c>
      <c r="O18" t="inlineStr">
        <is>
          <t>724</t>
        </is>
      </c>
      <c r="P18" t="inlineStr">
        <is>
          <t>680</t>
        </is>
      </c>
      <c r="Q18" t="inlineStr">
        <is>
          <t>728</t>
        </is>
      </c>
      <c r="R18" t="inlineStr">
        <is>
          <t>825</t>
        </is>
      </c>
      <c r="S18" t="inlineStr">
        <is>
          <t>730</t>
        </is>
      </c>
      <c r="T18" t="inlineStr">
        <is>
          <t>895</t>
        </is>
      </c>
      <c r="U18" t="inlineStr">
        <is>
          <t>1,161</t>
        </is>
      </c>
      <c r="V18" t="inlineStr">
        <is>
          <t>1,747</t>
        </is>
      </c>
      <c r="W18" t="inlineStr">
        <is>
          <t>1,940</t>
        </is>
      </c>
      <c r="X18" t="inlineStr">
        <is>
          <t>3,076</t>
        </is>
      </c>
      <c r="Y18" t="inlineStr">
        <is>
          <t>4,111</t>
        </is>
      </c>
      <c r="Z18" t="inlineStr">
        <is>
          <t>4,639</t>
        </is>
      </c>
      <c r="AA18" t="inlineStr">
        <is>
          <t>7,778</t>
        </is>
      </c>
      <c r="AB18" t="inlineStr">
        <is>
          <t>14,542</t>
        </is>
      </c>
      <c r="AC18" t="inlineStr">
        <is>
          <t>13,575</t>
        </is>
      </c>
      <c r="AD18" t="inlineStr">
        <is>
          <t>13,122</t>
        </is>
      </c>
      <c r="AE18" t="inlineStr">
        <is>
          <t>3,164</t>
        </is>
      </c>
      <c r="AF18" t="inlineStr">
        <is>
          <t>2,136</t>
        </is>
      </c>
      <c r="AG18" t="inlineStr">
        <is>
          <t>1,924</t>
        </is>
      </c>
      <c r="AH18" t="inlineStr">
        <is>
          <t>2,953</t>
        </is>
      </c>
      <c r="AI18" t="inlineStr">
        <is>
          <t>3,530</t>
        </is>
      </c>
      <c r="AJ18" t="inlineStr">
        <is>
          <t>3,504</t>
        </is>
      </c>
      <c r="AK18" t="inlineStr">
        <is>
          <t>16,771</t>
        </is>
      </c>
      <c r="AL18" t="inlineStr">
        <is>
          <t>18,975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20</t>
        </is>
      </c>
      <c r="G19" t="inlineStr">
        <is>
          <t>29</t>
        </is>
      </c>
      <c r="H19" t="inlineStr">
        <is>
          <t>12</t>
        </is>
      </c>
      <c r="I19" t="inlineStr">
        <is>
          <t>16</t>
        </is>
      </c>
      <c r="J19" t="inlineStr">
        <is>
          <t>16</t>
        </is>
      </c>
      <c r="K19" t="inlineStr">
        <is>
          <t>15</t>
        </is>
      </c>
      <c r="L19" t="inlineStr">
        <is>
          <t>16</t>
        </is>
      </c>
      <c r="M19" t="inlineStr">
        <is>
          <t>12</t>
        </is>
      </c>
      <c r="N19" t="inlineStr">
        <is>
          <t>13</t>
        </is>
      </c>
      <c r="O19" t="inlineStr">
        <is>
          <t>15</t>
        </is>
      </c>
      <c r="P19" t="inlineStr">
        <is>
          <t>29</t>
        </is>
      </c>
      <c r="Q19" t="inlineStr">
        <is>
          <t>35</t>
        </is>
      </c>
      <c r="R19" t="inlineStr">
        <is>
          <t>30</t>
        </is>
      </c>
      <c r="S19" t="inlineStr">
        <is>
          <t>55</t>
        </is>
      </c>
      <c r="T19" t="inlineStr">
        <is>
          <t>65</t>
        </is>
      </c>
      <c r="U19" t="inlineStr">
        <is>
          <t>73</t>
        </is>
      </c>
      <c r="V19" t="inlineStr">
        <is>
          <t>123</t>
        </is>
      </c>
      <c r="W19" t="inlineStr">
        <is>
          <t>139</t>
        </is>
      </c>
      <c r="X19" t="inlineStr">
        <is>
          <t>150</t>
        </is>
      </c>
      <c r="Y19" t="inlineStr">
        <is>
          <t>201</t>
        </is>
      </c>
      <c r="Z19" t="inlineStr">
        <is>
          <t>179</t>
        </is>
      </c>
      <c r="AA19" t="inlineStr">
        <is>
          <t>267</t>
        </is>
      </c>
      <c r="AB19" t="inlineStr">
        <is>
          <t>380</t>
        </is>
      </c>
      <c r="AC19" t="inlineStr">
        <is>
          <t>556</t>
        </is>
      </c>
      <c r="AD19" t="inlineStr">
        <is>
          <t>346</t>
        </is>
      </c>
      <c r="AE19" t="inlineStr">
        <is>
          <t>272</t>
        </is>
      </c>
      <c r="AF19" t="inlineStr">
        <is>
          <t>106</t>
        </is>
      </c>
      <c r="AG19" t="inlineStr">
        <is>
          <t>108</t>
        </is>
      </c>
      <c r="AH19" t="inlineStr">
        <is>
          <t>128</t>
        </is>
      </c>
      <c r="AI19" t="inlineStr">
        <is>
          <t>187</t>
        </is>
      </c>
      <c r="AJ19" t="inlineStr">
        <is>
          <t>193</t>
        </is>
      </c>
      <c r="AK19" t="inlineStr">
        <is>
          <t>1,575</t>
        </is>
      </c>
      <c r="AL19" t="inlineStr">
        <is>
          <t>2,073</t>
        </is>
      </c>
    </row>
    <row r="20">
      <c r="A20" s="1" t="inlineStr">
        <is>
          <t>Short-Term Debt</t>
        </is>
      </c>
      <c r="B20" t="inlineStr">
        <is>
          <t>19</t>
        </is>
      </c>
      <c r="C20" t="inlineStr">
        <is>
          <t>17</t>
        </is>
      </c>
      <c r="D20" t="inlineStr">
        <is>
          <t>30</t>
        </is>
      </c>
      <c r="E20" t="inlineStr">
        <is>
          <t>26</t>
        </is>
      </c>
      <c r="F20" t="inlineStr">
        <is>
          <t>19</t>
        </is>
      </c>
      <c r="G20" t="inlineStr">
        <is>
          <t>12</t>
        </is>
      </c>
      <c r="H20" t="inlineStr">
        <is>
          <t>12</t>
        </is>
      </c>
      <c r="I20" t="inlineStr">
        <is>
          <t>0</t>
        </is>
      </c>
      <c r="J20" t="inlineStr">
        <is>
          <t>- -</t>
        </is>
      </c>
      <c r="K20" t="inlineStr">
        <is>
          <t>21</t>
        </is>
      </c>
      <c r="L20" t="inlineStr">
        <is>
          <t>17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100</t>
        </is>
      </c>
      <c r="S20" t="inlineStr">
        <is>
          <t>20</t>
        </is>
      </c>
      <c r="T20" t="inlineStr">
        <is>
          <t>25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105</t>
        </is>
      </c>
      <c r="Z20" t="inlineStr">
        <is>
          <t>- -</t>
        </is>
      </c>
      <c r="AA20" t="inlineStr">
        <is>
          <t>- -</t>
        </is>
      </c>
      <c r="AB20" t="inlineStr">
        <is>
          <t>75</t>
        </is>
      </c>
      <c r="AC20" t="inlineStr">
        <is>
          <t>94</t>
        </is>
      </c>
      <c r="AD20" t="inlineStr">
        <is>
          <t>21</t>
        </is>
      </c>
      <c r="AE20" t="inlineStr">
        <is>
          <t>96</t>
        </is>
      </c>
      <c r="AF20" t="inlineStr">
        <is>
          <t>- -</t>
        </is>
      </c>
      <c r="AG20" t="inlineStr">
        <is>
          <t>18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145</t>
        </is>
      </c>
      <c r="Z21" t="inlineStr">
        <is>
          <t>41</t>
        </is>
      </c>
      <c r="AA21" t="inlineStr">
        <is>
          <t>142</t>
        </is>
      </c>
      <c r="AB21" t="inlineStr">
        <is>
          <t>325</t>
        </is>
      </c>
      <c r="AC21" t="inlineStr">
        <is>
          <t>28</t>
        </is>
      </c>
      <c r="AD21" t="inlineStr">
        <is>
          <t>123</t>
        </is>
      </c>
      <c r="AE21" t="inlineStr">
        <is>
          <t>54</t>
        </is>
      </c>
      <c r="AF21" t="inlineStr">
        <is>
          <t>35</t>
        </is>
      </c>
      <c r="AG21" t="inlineStr">
        <is>
          <t>28</t>
        </is>
      </c>
      <c r="AH21" t="inlineStr">
        <is>
          <t>30</t>
        </is>
      </c>
      <c r="AI21" t="inlineStr">
        <is>
          <t>36</t>
        </is>
      </c>
      <c r="AJ21" t="inlineStr">
        <is>
          <t>38</t>
        </is>
      </c>
      <c r="AK21" t="inlineStr">
        <is>
          <t>147</t>
        </is>
      </c>
      <c r="AL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103</t>
        </is>
      </c>
      <c r="AE22" t="inlineStr">
        <is>
          <t>90</t>
        </is>
      </c>
      <c r="AF22" t="inlineStr">
        <is>
          <t>77</t>
        </is>
      </c>
      <c r="AG22" t="inlineStr">
        <is>
          <t>64</t>
        </is>
      </c>
      <c r="AH22" t="inlineStr">
        <is>
          <t>51</t>
        </is>
      </c>
      <c r="AI22" t="inlineStr">
        <is>
          <t>39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49</t>
        </is>
      </c>
      <c r="C23" t="inlineStr">
        <is>
          <t>82</t>
        </is>
      </c>
      <c r="D23" t="inlineStr">
        <is>
          <t>54</t>
        </is>
      </c>
      <c r="E23" t="inlineStr">
        <is>
          <t>54</t>
        </is>
      </c>
      <c r="F23" t="inlineStr">
        <is>
          <t>41</t>
        </is>
      </c>
      <c r="G23" t="inlineStr">
        <is>
          <t>53</t>
        </is>
      </c>
      <c r="H23" t="inlineStr">
        <is>
          <t>42</t>
        </is>
      </c>
      <c r="I23" t="inlineStr">
        <is>
          <t>44</t>
        </is>
      </c>
      <c r="J23" t="inlineStr">
        <is>
          <t>48</t>
        </is>
      </c>
      <c r="K23" t="inlineStr">
        <is>
          <t>64</t>
        </is>
      </c>
      <c r="L23" t="inlineStr">
        <is>
          <t>70</t>
        </is>
      </c>
      <c r="M23" t="inlineStr">
        <is>
          <t>94</t>
        </is>
      </c>
      <c r="N23" t="inlineStr">
        <is>
          <t>78</t>
        </is>
      </c>
      <c r="O23" t="inlineStr">
        <is>
          <t>74</t>
        </is>
      </c>
      <c r="P23" t="inlineStr">
        <is>
          <t>45</t>
        </is>
      </c>
      <c r="Q23" t="inlineStr">
        <is>
          <t>67</t>
        </is>
      </c>
      <c r="R23" t="inlineStr">
        <is>
          <t>60</t>
        </is>
      </c>
      <c r="S23" t="inlineStr">
        <is>
          <t>130</t>
        </is>
      </c>
      <c r="T23" t="inlineStr">
        <is>
          <t>136</t>
        </is>
      </c>
      <c r="U23" t="inlineStr">
        <is>
          <t>184</t>
        </is>
      </c>
      <c r="V23" t="inlineStr">
        <is>
          <t>240</t>
        </is>
      </c>
      <c r="W23" t="inlineStr">
        <is>
          <t>173</t>
        </is>
      </c>
      <c r="X23" t="inlineStr">
        <is>
          <t>221</t>
        </is>
      </c>
      <c r="Y23" t="inlineStr">
        <is>
          <t>452</t>
        </is>
      </c>
      <c r="Z23" t="inlineStr">
        <is>
          <t>286</t>
        </is>
      </c>
      <c r="AA23" t="inlineStr">
        <is>
          <t>547</t>
        </is>
      </c>
      <c r="AB23" t="inlineStr">
        <is>
          <t>912</t>
        </is>
      </c>
      <c r="AC23" t="inlineStr">
        <is>
          <t>696</t>
        </is>
      </c>
      <c r="AD23" t="inlineStr">
        <is>
          <t>706</t>
        </is>
      </c>
      <c r="AE23" t="inlineStr">
        <is>
          <t>577</t>
        </is>
      </c>
      <c r="AF23" t="inlineStr">
        <is>
          <t>463</t>
        </is>
      </c>
      <c r="AG23" t="inlineStr">
        <is>
          <t>250</t>
        </is>
      </c>
      <c r="AH23" t="inlineStr">
        <is>
          <t>312</t>
        </is>
      </c>
      <c r="AI23" t="inlineStr">
        <is>
          <t>269</t>
        </is>
      </c>
      <c r="AJ23" t="inlineStr">
        <is>
          <t>216</t>
        </is>
      </c>
      <c r="AK23" t="inlineStr">
        <is>
          <t>1,354</t>
        </is>
      </c>
      <c r="AL23" t="inlineStr">
        <is>
          <t>1,488</t>
        </is>
      </c>
    </row>
    <row r="24">
      <c r="A24" s="1" t="inlineStr">
        <is>
          <t>Total Current Liabilities</t>
        </is>
      </c>
      <c r="B24" t="inlineStr">
        <is>
          <t>68</t>
        </is>
      </c>
      <c r="C24" t="inlineStr">
        <is>
          <t>99</t>
        </is>
      </c>
      <c r="D24" t="inlineStr">
        <is>
          <t>84</t>
        </is>
      </c>
      <c r="E24" t="inlineStr">
        <is>
          <t>79</t>
        </is>
      </c>
      <c r="F24" t="inlineStr">
        <is>
          <t>79</t>
        </is>
      </c>
      <c r="G24" t="inlineStr">
        <is>
          <t>94</t>
        </is>
      </c>
      <c r="H24" t="inlineStr">
        <is>
          <t>66</t>
        </is>
      </c>
      <c r="I24" t="inlineStr">
        <is>
          <t>60</t>
        </is>
      </c>
      <c r="J24" t="inlineStr">
        <is>
          <t>64</t>
        </is>
      </c>
      <c r="K24" t="inlineStr">
        <is>
          <t>100</t>
        </is>
      </c>
      <c r="L24" t="inlineStr">
        <is>
          <t>104</t>
        </is>
      </c>
      <c r="M24" t="inlineStr">
        <is>
          <t>106</t>
        </is>
      </c>
      <c r="N24" t="inlineStr">
        <is>
          <t>92</t>
        </is>
      </c>
      <c r="O24" t="inlineStr">
        <is>
          <t>89</t>
        </is>
      </c>
      <c r="P24" t="inlineStr">
        <is>
          <t>74</t>
        </is>
      </c>
      <c r="Q24" t="inlineStr">
        <is>
          <t>102</t>
        </is>
      </c>
      <c r="R24" t="inlineStr">
        <is>
          <t>190</t>
        </is>
      </c>
      <c r="S24" t="inlineStr">
        <is>
          <t>205</t>
        </is>
      </c>
      <c r="T24" t="inlineStr">
        <is>
          <t>226</t>
        </is>
      </c>
      <c r="U24" t="inlineStr">
        <is>
          <t>257</t>
        </is>
      </c>
      <c r="V24" t="inlineStr">
        <is>
          <t>363</t>
        </is>
      </c>
      <c r="W24" t="inlineStr">
        <is>
          <t>375</t>
        </is>
      </c>
      <c r="X24" t="inlineStr">
        <is>
          <t>400</t>
        </is>
      </c>
      <c r="Y24" t="inlineStr">
        <is>
          <t>845</t>
        </is>
      </c>
      <c r="Z24" t="inlineStr">
        <is>
          <t>570</t>
        </is>
      </c>
      <c r="AA24" t="inlineStr">
        <is>
          <t>1,029</t>
        </is>
      </c>
      <c r="AB24" t="inlineStr">
        <is>
          <t>1,493</t>
        </is>
      </c>
      <c r="AC24" t="inlineStr">
        <is>
          <t>1,382</t>
        </is>
      </c>
      <c r="AD24" t="inlineStr">
        <is>
          <t>1,086</t>
        </is>
      </c>
      <c r="AE24" t="inlineStr">
        <is>
          <t>959</t>
        </is>
      </c>
      <c r="AF24" t="inlineStr">
        <is>
          <t>582</t>
        </is>
      </c>
      <c r="AG24" t="inlineStr">
        <is>
          <t>391</t>
        </is>
      </c>
      <c r="AH24" t="inlineStr">
        <is>
          <t>452</t>
        </is>
      </c>
      <c r="AI24" t="inlineStr">
        <is>
          <t>468</t>
        </is>
      </c>
      <c r="AJ24" t="inlineStr">
        <is>
          <t>409</t>
        </is>
      </c>
      <c r="AK24" t="inlineStr">
        <is>
          <t>2,929</t>
        </is>
      </c>
      <c r="AL24" t="inlineStr">
        <is>
          <t>3,561</t>
        </is>
      </c>
    </row>
    <row r="25">
      <c r="A25" s="1" t="inlineStr">
        <is>
          <t>Long-Term Debt</t>
        </is>
      </c>
      <c r="B25" t="inlineStr">
        <is>
          <t>37</t>
        </is>
      </c>
      <c r="C25" t="inlineStr">
        <is>
          <t>80</t>
        </is>
      </c>
      <c r="D25" t="inlineStr">
        <is>
          <t>122</t>
        </is>
      </c>
      <c r="E25" t="inlineStr">
        <is>
          <t>94</t>
        </is>
      </c>
      <c r="F25" t="inlineStr">
        <is>
          <t>53</t>
        </is>
      </c>
      <c r="G25" t="inlineStr">
        <is>
          <t>41</t>
        </is>
      </c>
      <c r="H25" t="inlineStr">
        <is>
          <t>29</t>
        </is>
      </c>
      <c r="I25" t="inlineStr">
        <is>
          <t>75</t>
        </is>
      </c>
      <c r="J25" t="inlineStr">
        <is>
          <t>75</t>
        </is>
      </c>
      <c r="K25" t="inlineStr">
        <is>
          <t>70</t>
        </is>
      </c>
      <c r="L25" t="inlineStr">
        <is>
          <t>70</t>
        </is>
      </c>
      <c r="M25" t="inlineStr">
        <is>
          <t>70</t>
        </is>
      </c>
      <c r="N25" t="inlineStr">
        <is>
          <t>70</t>
        </is>
      </c>
      <c r="O25" t="inlineStr">
        <is>
          <t>70</t>
        </is>
      </c>
      <c r="P25" t="inlineStr">
        <is>
          <t>70</t>
        </is>
      </c>
      <c r="Q25" t="inlineStr">
        <is>
          <t>70</t>
        </is>
      </c>
      <c r="R25" t="inlineStr">
        <is>
          <t>70</t>
        </is>
      </c>
      <c r="S25" t="inlineStr">
        <is>
          <t>35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440</t>
        </is>
      </c>
      <c r="Y25" t="inlineStr">
        <is>
          <t>525</t>
        </is>
      </c>
      <c r="Z25" t="inlineStr">
        <is>
          <t>649</t>
        </is>
      </c>
      <c r="AA25" t="inlineStr">
        <is>
          <t>1,898</t>
        </is>
      </c>
      <c r="AB25" t="inlineStr">
        <is>
          <t>3,609</t>
        </is>
      </c>
      <c r="AC25" t="inlineStr">
        <is>
          <t>3,961</t>
        </is>
      </c>
      <c r="AD25" t="inlineStr">
        <is>
          <t>3,023</t>
        </is>
      </c>
      <c r="AE25" t="inlineStr">
        <is>
          <t>2,962</t>
        </is>
      </c>
      <c r="AF25" t="inlineStr">
        <is>
          <t>2,699</t>
        </is>
      </c>
      <c r="AG25" t="inlineStr">
        <is>
          <t>2,175</t>
        </is>
      </c>
      <c r="AH25" t="inlineStr">
        <is>
          <t>2,304</t>
        </is>
      </c>
      <c r="AI25" t="inlineStr">
        <is>
          <t>2,093</t>
        </is>
      </c>
      <c r="AJ25" t="inlineStr">
        <is>
          <t>2,114</t>
        </is>
      </c>
      <c r="AK25" t="inlineStr">
        <is>
          <t>5,390</t>
        </is>
      </c>
      <c r="AL25" t="inlineStr">
        <is>
          <t>5,238</t>
        </is>
      </c>
    </row>
    <row r="26">
      <c r="A26" s="1" t="inlineStr">
        <is>
          <t>Deferred Tax Liabilities</t>
        </is>
      </c>
      <c r="B26" t="inlineStr">
        <is>
          <t>57</t>
        </is>
      </c>
      <c r="C26" t="inlineStr">
        <is>
          <t>41</t>
        </is>
      </c>
      <c r="D26" t="inlineStr">
        <is>
          <t>21</t>
        </is>
      </c>
      <c r="E26" t="inlineStr">
        <is>
          <t>23</t>
        </is>
      </c>
      <c r="F26" t="inlineStr">
        <is>
          <t>34</t>
        </is>
      </c>
      <c r="G26" t="inlineStr">
        <is>
          <t>34</t>
        </is>
      </c>
      <c r="H26" t="inlineStr">
        <is>
          <t>37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165</t>
        </is>
      </c>
      <c r="S26" t="inlineStr">
        <is>
          <t>- -</t>
        </is>
      </c>
      <c r="T26" t="inlineStr">
        <is>
          <t>35</t>
        </is>
      </c>
      <c r="U26" t="inlineStr">
        <is>
          <t>- -</t>
        </is>
      </c>
      <c r="V26" t="inlineStr">
        <is>
          <t>117</t>
        </is>
      </c>
      <c r="W26" t="inlineStr">
        <is>
          <t>118</t>
        </is>
      </c>
      <c r="X26" t="inlineStr">
        <is>
          <t>189</t>
        </is>
      </c>
      <c r="Y26" t="inlineStr">
        <is>
          <t>67</t>
        </is>
      </c>
      <c r="Z26" t="inlineStr">
        <is>
          <t>71</t>
        </is>
      </c>
      <c r="AA26" t="inlineStr">
        <is>
          <t>64</t>
        </is>
      </c>
      <c r="AB26" t="inlineStr">
        <is>
          <t>1,062</t>
        </is>
      </c>
      <c r="AC26" t="inlineStr">
        <is>
          <t>1,108</t>
        </is>
      </c>
      <c r="AD26" t="inlineStr">
        <is>
          <t>1,147</t>
        </is>
      </c>
      <c r="AE26" t="inlineStr">
        <is>
          <t>51</t>
        </is>
      </c>
      <c r="AF26" t="inlineStr">
        <is>
          <t>- -</t>
        </is>
      </c>
      <c r="AG26" t="inlineStr">
        <is>
          <t>- -</t>
        </is>
      </c>
      <c r="AH26" t="inlineStr">
        <is>
          <t>- -</t>
        </is>
      </c>
      <c r="AI26" t="inlineStr">
        <is>
          <t>- -</t>
        </is>
      </c>
      <c r="AJ26" t="inlineStr">
        <is>
          <t>- -</t>
        </is>
      </c>
      <c r="AK26" t="inlineStr">
        <is>
          <t>- -</t>
        </is>
      </c>
      <c r="AL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78</t>
        </is>
      </c>
      <c r="C27" t="inlineStr">
        <is>
          <t>90</t>
        </is>
      </c>
      <c r="D27" t="inlineStr">
        <is>
          <t>84</t>
        </is>
      </c>
      <c r="E27" t="inlineStr">
        <is>
          <t>26</t>
        </is>
      </c>
      <c r="F27" t="inlineStr">
        <is>
          <t>20</t>
        </is>
      </c>
      <c r="G27" t="inlineStr">
        <is>
          <t>48</t>
        </is>
      </c>
      <c r="H27" t="inlineStr">
        <is>
          <t>49</t>
        </is>
      </c>
      <c r="I27" t="inlineStr">
        <is>
          <t>132</t>
        </is>
      </c>
      <c r="J27" t="inlineStr">
        <is>
          <t>126</t>
        </is>
      </c>
      <c r="K27" t="inlineStr">
        <is>
          <t>136</t>
        </is>
      </c>
      <c r="L27" t="inlineStr">
        <is>
          <t>129</t>
        </is>
      </c>
      <c r="M27" t="inlineStr">
        <is>
          <t>128</t>
        </is>
      </c>
      <c r="N27" t="inlineStr">
        <is>
          <t>125</t>
        </is>
      </c>
      <c r="O27" t="inlineStr">
        <is>
          <t>127</t>
        </is>
      </c>
      <c r="P27" t="inlineStr">
        <is>
          <t>129</t>
        </is>
      </c>
      <c r="Q27" t="inlineStr">
        <is>
          <t>130</t>
        </is>
      </c>
      <c r="R27" t="inlineStr">
        <is>
          <t>- -</t>
        </is>
      </c>
      <c r="S27" t="inlineStr">
        <is>
          <t>391</t>
        </is>
      </c>
      <c r="T27" t="inlineStr">
        <is>
          <t>387</t>
        </is>
      </c>
      <c r="U27" t="inlineStr">
        <is>
          <t>450</t>
        </is>
      </c>
      <c r="V27" t="inlineStr">
        <is>
          <t>544</t>
        </is>
      </c>
      <c r="W27" t="inlineStr">
        <is>
          <t>615</t>
        </is>
      </c>
      <c r="X27" t="inlineStr">
        <is>
          <t>766</t>
        </is>
      </c>
      <c r="Y27" t="inlineStr">
        <is>
          <t>920</t>
        </is>
      </c>
      <c r="Z27" t="inlineStr">
        <is>
          <t>812</t>
        </is>
      </c>
      <c r="AA27" t="inlineStr">
        <is>
          <t>949</t>
        </is>
      </c>
      <c r="AB27" t="inlineStr">
        <is>
          <t>1,338</t>
        </is>
      </c>
      <c r="AC27" t="inlineStr">
        <is>
          <t>1,364</t>
        </is>
      </c>
      <c r="AD27" t="inlineStr">
        <is>
          <t>880</t>
        </is>
      </c>
      <c r="AE27" t="inlineStr">
        <is>
          <t>836</t>
        </is>
      </c>
      <c r="AF27" t="inlineStr">
        <is>
          <t>589</t>
        </is>
      </c>
      <c r="AG27" t="inlineStr">
        <is>
          <t>624</t>
        </is>
      </c>
      <c r="AH27" t="inlineStr">
        <is>
          <t>590</t>
        </is>
      </c>
      <c r="AI27" t="inlineStr">
        <is>
          <t>506</t>
        </is>
      </c>
      <c r="AJ27" t="inlineStr">
        <is>
          <t>623</t>
        </is>
      </c>
      <c r="AK27" t="inlineStr">
        <is>
          <t>6,111</t>
        </is>
      </c>
      <c r="AL27" t="inlineStr">
        <is>
          <t>4,402</t>
        </is>
      </c>
    </row>
    <row r="28">
      <c r="A28" s="1" t="inlineStr">
        <is>
          <t>Total Non-Current Liabilities</t>
        </is>
      </c>
      <c r="B28" t="inlineStr">
        <is>
          <t>172</t>
        </is>
      </c>
      <c r="C28" t="inlineStr">
        <is>
          <t>211</t>
        </is>
      </c>
      <c r="D28" t="inlineStr">
        <is>
          <t>228</t>
        </is>
      </c>
      <c r="E28" t="inlineStr">
        <is>
          <t>142</t>
        </is>
      </c>
      <c r="F28" t="inlineStr">
        <is>
          <t>106</t>
        </is>
      </c>
      <c r="G28" t="inlineStr">
        <is>
          <t>122</t>
        </is>
      </c>
      <c r="H28" t="inlineStr">
        <is>
          <t>116</t>
        </is>
      </c>
      <c r="I28" t="inlineStr">
        <is>
          <t>207</t>
        </is>
      </c>
      <c r="J28" t="inlineStr">
        <is>
          <t>201</t>
        </is>
      </c>
      <c r="K28" t="inlineStr">
        <is>
          <t>206</t>
        </is>
      </c>
      <c r="L28" t="inlineStr">
        <is>
          <t>199</t>
        </is>
      </c>
      <c r="M28" t="inlineStr">
        <is>
          <t>198</t>
        </is>
      </c>
      <c r="N28" t="inlineStr">
        <is>
          <t>195</t>
        </is>
      </c>
      <c r="O28" t="inlineStr">
        <is>
          <t>197</t>
        </is>
      </c>
      <c r="P28" t="inlineStr">
        <is>
          <t>199</t>
        </is>
      </c>
      <c r="Q28" t="inlineStr">
        <is>
          <t>200</t>
        </is>
      </c>
      <c r="R28" t="inlineStr">
        <is>
          <t>235</t>
        </is>
      </c>
      <c r="S28" t="inlineStr">
        <is>
          <t>426</t>
        </is>
      </c>
      <c r="T28" t="inlineStr">
        <is>
          <t>421</t>
        </is>
      </c>
      <c r="U28" t="inlineStr">
        <is>
          <t>450</t>
        </is>
      </c>
      <c r="V28" t="inlineStr">
        <is>
          <t>661</t>
        </is>
      </c>
      <c r="W28" t="inlineStr">
        <is>
          <t>733</t>
        </is>
      </c>
      <c r="X28" t="inlineStr">
        <is>
          <t>1,395</t>
        </is>
      </c>
      <c r="Y28" t="inlineStr">
        <is>
          <t>1,512</t>
        </is>
      </c>
      <c r="Z28" t="inlineStr">
        <is>
          <t>1,532</t>
        </is>
      </c>
      <c r="AA28" t="inlineStr">
        <is>
          <t>2,911</t>
        </is>
      </c>
      <c r="AB28" t="inlineStr">
        <is>
          <t>6,009</t>
        </is>
      </c>
      <c r="AC28" t="inlineStr">
        <is>
          <t>6,433</t>
        </is>
      </c>
      <c r="AD28" t="inlineStr">
        <is>
          <t>5,152</t>
        </is>
      </c>
      <c r="AE28" t="inlineStr">
        <is>
          <t>3,940</t>
        </is>
      </c>
      <c r="AF28" t="inlineStr">
        <is>
          <t>3,365</t>
        </is>
      </c>
      <c r="AG28" t="inlineStr">
        <is>
          <t>2,863</t>
        </is>
      </c>
      <c r="AH28" t="inlineStr">
        <is>
          <t>2,945</t>
        </is>
      </c>
      <c r="AI28" t="inlineStr">
        <is>
          <t>2,637</t>
        </is>
      </c>
      <c r="AJ28" t="inlineStr">
        <is>
          <t>2,737</t>
        </is>
      </c>
      <c r="AK28" t="inlineStr">
        <is>
          <t>11,501</t>
        </is>
      </c>
      <c r="AL28" t="inlineStr">
        <is>
          <t>9,640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75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- -</t>
        </is>
      </c>
      <c r="AK30" t="inlineStr">
        <is>
          <t>- -</t>
        </is>
      </c>
      <c r="AL30" t="inlineStr">
        <is>
          <t>- -</t>
        </is>
      </c>
    </row>
    <row r="31">
      <c r="A31" s="1" t="inlineStr">
        <is>
          <t>Total Liabilities</t>
        </is>
      </c>
      <c r="B31" t="inlineStr">
        <is>
          <t>240</t>
        </is>
      </c>
      <c r="C31" t="inlineStr">
        <is>
          <t>310</t>
        </is>
      </c>
      <c r="D31" t="inlineStr">
        <is>
          <t>311</t>
        </is>
      </c>
      <c r="E31" t="inlineStr">
        <is>
          <t>221</t>
        </is>
      </c>
      <c r="F31" t="inlineStr">
        <is>
          <t>185</t>
        </is>
      </c>
      <c r="G31" t="inlineStr">
        <is>
          <t>217</t>
        </is>
      </c>
      <c r="H31" t="inlineStr">
        <is>
          <t>182</t>
        </is>
      </c>
      <c r="I31" t="inlineStr">
        <is>
          <t>268</t>
        </is>
      </c>
      <c r="J31" t="inlineStr">
        <is>
          <t>265</t>
        </is>
      </c>
      <c r="K31" t="inlineStr">
        <is>
          <t>305</t>
        </is>
      </c>
      <c r="L31" t="inlineStr">
        <is>
          <t>302</t>
        </is>
      </c>
      <c r="M31" t="inlineStr">
        <is>
          <t>303</t>
        </is>
      </c>
      <c r="N31" t="inlineStr">
        <is>
          <t>287</t>
        </is>
      </c>
      <c r="O31" t="inlineStr">
        <is>
          <t>286</t>
        </is>
      </c>
      <c r="P31" t="inlineStr">
        <is>
          <t>272</t>
        </is>
      </c>
      <c r="Q31" t="inlineStr">
        <is>
          <t>302</t>
        </is>
      </c>
      <c r="R31" t="inlineStr">
        <is>
          <t>425</t>
        </is>
      </c>
      <c r="S31" t="inlineStr">
        <is>
          <t>631</t>
        </is>
      </c>
      <c r="T31" t="inlineStr">
        <is>
          <t>647</t>
        </is>
      </c>
      <c r="U31" t="inlineStr">
        <is>
          <t>707</t>
        </is>
      </c>
      <c r="V31" t="inlineStr">
        <is>
          <t>1,023</t>
        </is>
      </c>
      <c r="W31" t="inlineStr">
        <is>
          <t>1,108</t>
        </is>
      </c>
      <c r="X31" t="inlineStr">
        <is>
          <t>1,794</t>
        </is>
      </c>
      <c r="Y31" t="inlineStr">
        <is>
          <t>2,357</t>
        </is>
      </c>
      <c r="Z31" t="inlineStr">
        <is>
          <t>2,102</t>
        </is>
      </c>
      <c r="AA31" t="inlineStr">
        <is>
          <t>3,940</t>
        </is>
      </c>
      <c r="AB31" t="inlineStr">
        <is>
          <t>7,502</t>
        </is>
      </c>
      <c r="AC31" t="inlineStr">
        <is>
          <t>7,814</t>
        </is>
      </c>
      <c r="AD31" t="inlineStr">
        <is>
          <t>6,238</t>
        </is>
      </c>
      <c r="AE31" t="inlineStr">
        <is>
          <t>4,898</t>
        </is>
      </c>
      <c r="AF31" t="inlineStr">
        <is>
          <t>3,947</t>
        </is>
      </c>
      <c r="AG31" t="inlineStr">
        <is>
          <t>3,254</t>
        </is>
      </c>
      <c r="AH31" t="inlineStr">
        <is>
          <t>3,398</t>
        </is>
      </c>
      <c r="AI31" t="inlineStr">
        <is>
          <t>3,105</t>
        </is>
      </c>
      <c r="AJ31" t="inlineStr">
        <is>
          <t>3,146</t>
        </is>
      </c>
      <c r="AK31" t="inlineStr">
        <is>
          <t>14,430</t>
        </is>
      </c>
      <c r="AL31" t="inlineStr">
        <is>
          <t>13,201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695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731</t>
        </is>
      </c>
      <c r="AE32" t="inlineStr">
        <is>
          <t>731</t>
        </is>
      </c>
      <c r="AF32" t="inlineStr">
        <is>
          <t>731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17</t>
        </is>
      </c>
      <c r="Q33" t="inlineStr">
        <is>
          <t>17</t>
        </is>
      </c>
      <c r="R33" t="inlineStr">
        <is>
          <t>17</t>
        </is>
      </c>
      <c r="S33" t="inlineStr">
        <is>
          <t>17</t>
        </is>
      </c>
      <c r="T33" t="inlineStr">
        <is>
          <t>17</t>
        </is>
      </c>
      <c r="U33" t="inlineStr">
        <is>
          <t>17</t>
        </is>
      </c>
      <c r="V33" t="inlineStr">
        <is>
          <t>17</t>
        </is>
      </c>
      <c r="W33" t="inlineStr">
        <is>
          <t>17</t>
        </is>
      </c>
      <c r="X33" t="inlineStr">
        <is>
          <t>17</t>
        </is>
      </c>
      <c r="Y33" t="inlineStr">
        <is>
          <t>17</t>
        </is>
      </c>
      <c r="Z33" t="inlineStr">
        <is>
          <t>17</t>
        </is>
      </c>
      <c r="AA33" t="inlineStr">
        <is>
          <t>17</t>
        </is>
      </c>
      <c r="AB33" t="inlineStr">
        <is>
          <t>19</t>
        </is>
      </c>
      <c r="AC33" t="inlineStr">
        <is>
          <t>19</t>
        </is>
      </c>
      <c r="AD33" t="inlineStr">
        <is>
          <t>20</t>
        </is>
      </c>
      <c r="AE33" t="inlineStr">
        <is>
          <t>20</t>
        </is>
      </c>
      <c r="AF33" t="inlineStr">
        <is>
          <t>20</t>
        </is>
      </c>
      <c r="AG33" t="inlineStr">
        <is>
          <t>30</t>
        </is>
      </c>
      <c r="AH33" t="inlineStr">
        <is>
          <t>38</t>
        </is>
      </c>
      <c r="AI33" t="inlineStr">
        <is>
          <t>38</t>
        </is>
      </c>
      <c r="AJ33" t="inlineStr">
        <is>
          <t>38</t>
        </is>
      </c>
      <c r="AK33" t="inlineStr">
        <is>
          <t>63</t>
        </is>
      </c>
      <c r="AL33" t="inlineStr">
        <is>
          <t>- -</t>
        </is>
      </c>
    </row>
    <row r="34">
      <c r="A34" s="1" t="inlineStr">
        <is>
          <t>Retained Earnings</t>
        </is>
      </c>
      <c r="B34" t="inlineStr">
        <is>
          <t>319</t>
        </is>
      </c>
      <c r="C34" t="inlineStr">
        <is>
          <t>262</t>
        </is>
      </c>
      <c r="D34" t="inlineStr">
        <is>
          <t>270</t>
        </is>
      </c>
      <c r="E34" t="inlineStr">
        <is>
          <t>215</t>
        </is>
      </c>
      <c r="F34" t="inlineStr">
        <is>
          <t>271</t>
        </is>
      </c>
      <c r="G34" t="inlineStr">
        <is>
          <t>335</t>
        </is>
      </c>
      <c r="H34" t="inlineStr">
        <is>
          <t>330</t>
        </is>
      </c>
      <c r="I34" t="inlineStr">
        <is>
          <t>308</t>
        </is>
      </c>
      <c r="J34" t="inlineStr">
        <is>
          <t>316</t>
        </is>
      </c>
      <c r="K34" t="inlineStr">
        <is>
          <t>344</t>
        </is>
      </c>
      <c r="L34" t="inlineStr">
        <is>
          <t>386</t>
        </is>
      </c>
      <c r="M34" t="inlineStr">
        <is>
          <t>432</t>
        </is>
      </c>
      <c r="N34" t="inlineStr">
        <is>
          <t>472</t>
        </is>
      </c>
      <c r="O34" t="inlineStr">
        <is>
          <t>513</t>
        </is>
      </c>
      <c r="P34" t="inlineStr">
        <is>
          <t>501</t>
        </is>
      </c>
      <c r="Q34" t="inlineStr">
        <is>
          <t>504</t>
        </is>
      </c>
      <c r="R34" t="inlineStr">
        <is>
          <t>477</t>
        </is>
      </c>
      <c r="S34" t="inlineStr">
        <is>
          <t>288</t>
        </is>
      </c>
      <c r="T34" t="inlineStr">
        <is>
          <t>256</t>
        </is>
      </c>
      <c r="U34" t="inlineStr">
        <is>
          <t>565</t>
        </is>
      </c>
      <c r="V34" t="inlineStr">
        <is>
          <t>824</t>
        </is>
      </c>
      <c r="W34" t="inlineStr">
        <is>
          <t>1,079</t>
        </is>
      </c>
      <c r="X34" t="inlineStr">
        <is>
          <t>1,316</t>
        </is>
      </c>
      <c r="Y34" t="inlineStr">
        <is>
          <t>1,800</t>
        </is>
      </c>
      <c r="Z34" t="inlineStr">
        <is>
          <t>1,973</t>
        </is>
      </c>
      <c r="AA34" t="inlineStr">
        <is>
          <t>2,924</t>
        </is>
      </c>
      <c r="AB34" t="inlineStr">
        <is>
          <t>4,424</t>
        </is>
      </c>
      <c r="AC34" t="inlineStr">
        <is>
          <t>3,218</t>
        </is>
      </c>
      <c r="AD34" t="inlineStr">
        <is>
          <t>3,407</t>
        </is>
      </c>
      <c r="AE34" t="inlineStr">
        <is>
          <t>(3,961)</t>
        </is>
      </c>
      <c r="AF34" t="inlineStr">
        <is>
          <t>(4,748)</t>
        </is>
      </c>
      <c r="AG34" t="inlineStr">
        <is>
          <t>(4,574)</t>
        </is>
      </c>
      <c r="AH34" t="inlineStr">
        <is>
          <t>(4,207)</t>
        </is>
      </c>
      <c r="AI34" t="inlineStr">
        <is>
          <t>(3,060)</t>
        </is>
      </c>
      <c r="AJ34" t="inlineStr">
        <is>
          <t>(2,842)</t>
        </is>
      </c>
      <c r="AK34" t="inlineStr">
        <is>
          <t>(2,989)</t>
        </is>
      </c>
      <c r="AL34" t="inlineStr">
        <is>
          <t>- -</t>
        </is>
      </c>
    </row>
    <row r="35">
      <c r="A35" s="1" t="inlineStr">
        <is>
          <t>Other Compreh. Income(Loss)</t>
        </is>
      </c>
      <c r="B35" t="inlineStr">
        <is>
          <t>(163)</t>
        </is>
      </c>
      <c r="C35" t="inlineStr">
        <is>
          <t>(164)</t>
        </is>
      </c>
      <c r="D35" t="inlineStr">
        <is>
          <t>(43)</t>
        </is>
      </c>
      <c r="E35" t="inlineStr">
        <is>
          <t>(67)</t>
        </is>
      </c>
      <c r="F35" t="inlineStr">
        <is>
          <t>(64)</t>
        </is>
      </c>
      <c r="G35" t="inlineStr">
        <is>
          <t>(147)</t>
        </is>
      </c>
      <c r="H35" t="inlineStr">
        <is>
          <t>(139)</t>
        </is>
      </c>
      <c r="I35" t="inlineStr">
        <is>
          <t>(141)</t>
        </is>
      </c>
      <c r="J35" t="inlineStr">
        <is>
          <t>(137)</t>
        </is>
      </c>
      <c r="K35" t="inlineStr">
        <is>
          <t>(138)</t>
        </is>
      </c>
      <c r="L35" t="inlineStr">
        <is>
          <t>(140)</t>
        </is>
      </c>
      <c r="M35" t="inlineStr">
        <is>
          <t>(142)</t>
        </is>
      </c>
      <c r="N35" t="inlineStr">
        <is>
          <t>(138)</t>
        </is>
      </c>
      <c r="O35" t="inlineStr">
        <is>
          <t>(61)</t>
        </is>
      </c>
      <c r="P35" t="inlineStr">
        <is>
          <t>(70)</t>
        </is>
      </c>
      <c r="Q35" t="inlineStr">
        <is>
          <t>(84)</t>
        </is>
      </c>
      <c r="R35" t="inlineStr">
        <is>
          <t>(98)</t>
        </is>
      </c>
      <c r="S35" t="inlineStr">
        <is>
          <t>(113)</t>
        </is>
      </c>
      <c r="T35" t="inlineStr">
        <is>
          <t>55</t>
        </is>
      </c>
      <c r="U35" t="inlineStr">
        <is>
          <t>(75)</t>
        </is>
      </c>
      <c r="V35" t="inlineStr">
        <is>
          <t>(119)</t>
        </is>
      </c>
      <c r="W35" t="inlineStr">
        <is>
          <t>(170)</t>
        </is>
      </c>
      <c r="X35" t="inlineStr">
        <is>
          <t>(30)</t>
        </is>
      </c>
      <c r="Y35" t="inlineStr">
        <is>
          <t>(395)</t>
        </is>
      </c>
      <c r="Z35" t="inlineStr">
        <is>
          <t>(123)</t>
        </is>
      </c>
      <c r="AA35" t="inlineStr">
        <is>
          <t>46</t>
        </is>
      </c>
      <c r="AB35" t="inlineStr">
        <is>
          <t>(93)</t>
        </is>
      </c>
      <c r="AC35" t="inlineStr">
        <is>
          <t>(56)</t>
        </is>
      </c>
      <c r="AD35" t="inlineStr">
        <is>
          <t>(113)</t>
        </is>
      </c>
      <c r="AE35" t="inlineStr">
        <is>
          <t>(246)</t>
        </is>
      </c>
      <c r="AF35" t="inlineStr">
        <is>
          <t>(18)</t>
        </is>
      </c>
      <c r="AG35" t="inlineStr">
        <is>
          <t>(21)</t>
        </is>
      </c>
      <c r="AH35" t="inlineStr">
        <is>
          <t>(39)</t>
        </is>
      </c>
      <c r="AI35" t="inlineStr">
        <is>
          <t>(284)</t>
        </is>
      </c>
      <c r="AJ35" t="inlineStr">
        <is>
          <t>(319)</t>
        </is>
      </c>
      <c r="AK35" t="inlineStr">
        <is>
          <t>(133)</t>
        </is>
      </c>
      <c r="AL35" t="inlineStr">
        <is>
          <t>618</t>
        </is>
      </c>
    </row>
    <row r="36">
      <c r="A36" s="1" t="inlineStr">
        <is>
          <t>Other Total Stockhold. Equity</t>
        </is>
      </c>
      <c r="B36" t="inlineStr">
        <is>
          <t>163</t>
        </is>
      </c>
      <c r="C36" t="inlineStr">
        <is>
          <t>178</t>
        </is>
      </c>
      <c r="D36" t="inlineStr">
        <is>
          <t>118</t>
        </is>
      </c>
      <c r="E36" t="inlineStr">
        <is>
          <t>21</t>
        </is>
      </c>
      <c r="F36" t="inlineStr">
        <is>
          <t>19</t>
        </is>
      </c>
      <c r="G36" t="inlineStr">
        <is>
          <t>102</t>
        </is>
      </c>
      <c r="H36" t="inlineStr">
        <is>
          <t>100</t>
        </is>
      </c>
      <c r="I36" t="inlineStr">
        <is>
          <t>103</t>
        </is>
      </c>
      <c r="J36" t="inlineStr">
        <is>
          <t>102</t>
        </is>
      </c>
      <c r="K36" t="inlineStr">
        <is>
          <t>106</t>
        </is>
      </c>
      <c r="L36" t="inlineStr">
        <is>
          <t>97</t>
        </is>
      </c>
      <c r="M36" t="inlineStr">
        <is>
          <t>80</t>
        </is>
      </c>
      <c r="N36" t="inlineStr">
        <is>
          <t>74</t>
        </is>
      </c>
      <c r="O36" t="inlineStr">
        <is>
          <t>- -</t>
        </is>
      </c>
      <c r="P36" t="inlineStr">
        <is>
          <t>- -</t>
        </is>
      </c>
      <c r="Q36" t="inlineStr">
        <is>
          <t>- -</t>
        </is>
      </c>
      <c r="R36" t="inlineStr">
        <is>
          <t>4</t>
        </is>
      </c>
      <c r="S36" t="inlineStr">
        <is>
          <t>(113)</t>
        </is>
      </c>
      <c r="T36" t="inlineStr">
        <is>
          <t>(99)</t>
        </is>
      </c>
      <c r="U36" t="inlineStr">
        <is>
          <t>(83)</t>
        </is>
      </c>
      <c r="V36" t="inlineStr">
        <is>
          <t>(70)</t>
        </is>
      </c>
      <c r="W36" t="inlineStr">
        <is>
          <t>(180)</t>
        </is>
      </c>
      <c r="X36" t="inlineStr">
        <is>
          <t>(139)</t>
        </is>
      </c>
      <c r="Y36" t="inlineStr">
        <is>
          <t>328</t>
        </is>
      </c>
      <c r="Z36" t="inlineStr">
        <is>
          <t>(20)</t>
        </is>
      </c>
      <c r="AA36" t="inlineStr">
        <is>
          <t>859</t>
        </is>
      </c>
      <c r="AB36" t="inlineStr">
        <is>
          <t>1,435</t>
        </is>
      </c>
      <c r="AC36" t="inlineStr">
        <is>
          <t>1,452</t>
        </is>
      </c>
      <c r="AD36" t="inlineStr">
        <is>
          <t>2,024</t>
        </is>
      </c>
      <c r="AE36" t="inlineStr">
        <is>
          <t>2,024</t>
        </is>
      </c>
      <c r="AF36" t="inlineStr">
        <is>
          <t>2,034</t>
        </is>
      </c>
      <c r="AG36" t="inlineStr">
        <is>
          <t>3,102</t>
        </is>
      </c>
      <c r="AH36" t="inlineStr">
        <is>
          <t>3,764</t>
        </is>
      </c>
      <c r="AI36" t="inlineStr">
        <is>
          <t>3,731</t>
        </is>
      </c>
      <c r="AJ36" t="inlineStr">
        <is>
          <t>3,481</t>
        </is>
      </c>
      <c r="AK36" t="inlineStr">
        <is>
          <t>5,077</t>
        </is>
      </c>
      <c r="AL36" t="inlineStr">
        <is>
          <t>5,156</t>
        </is>
      </c>
    </row>
    <row r="37">
      <c r="A37" s="1" t="inlineStr">
        <is>
          <t>Total Stockholders Equity</t>
        </is>
      </c>
      <c r="B37" t="inlineStr">
        <is>
          <t>320</t>
        </is>
      </c>
      <c r="C37" t="inlineStr">
        <is>
          <t>276</t>
        </is>
      </c>
      <c r="D37" t="inlineStr">
        <is>
          <t>345</t>
        </is>
      </c>
      <c r="E37" t="inlineStr">
        <is>
          <t>169</t>
        </is>
      </c>
      <c r="F37" t="inlineStr">
        <is>
          <t>226</t>
        </is>
      </c>
      <c r="G37" t="inlineStr">
        <is>
          <t>291</t>
        </is>
      </c>
      <c r="H37" t="inlineStr">
        <is>
          <t>291</t>
        </is>
      </c>
      <c r="I37" t="inlineStr">
        <is>
          <t>270</t>
        </is>
      </c>
      <c r="J37" t="inlineStr">
        <is>
          <t>281</t>
        </is>
      </c>
      <c r="K37" t="inlineStr">
        <is>
          <t>311</t>
        </is>
      </c>
      <c r="L37" t="inlineStr">
        <is>
          <t>343</t>
        </is>
      </c>
      <c r="M37" t="inlineStr">
        <is>
          <t>371</t>
        </is>
      </c>
      <c r="N37" t="inlineStr">
        <is>
          <t>407</t>
        </is>
      </c>
      <c r="O37" t="inlineStr">
        <is>
          <t>438</t>
        </is>
      </c>
      <c r="P37" t="inlineStr">
        <is>
          <t>407</t>
        </is>
      </c>
      <c r="Q37" t="inlineStr">
        <is>
          <t>426</t>
        </is>
      </c>
      <c r="R37" t="inlineStr">
        <is>
          <t>400</t>
        </is>
      </c>
      <c r="S37" t="inlineStr">
        <is>
          <t>79</t>
        </is>
      </c>
      <c r="T37" t="inlineStr">
        <is>
          <t>228</t>
        </is>
      </c>
      <c r="U37" t="inlineStr">
        <is>
          <t>424</t>
        </is>
      </c>
      <c r="V37" t="inlineStr">
        <is>
          <t>652</t>
        </is>
      </c>
      <c r="W37" t="inlineStr">
        <is>
          <t>746</t>
        </is>
      </c>
      <c r="X37" t="inlineStr">
        <is>
          <t>1,164</t>
        </is>
      </c>
      <c r="Y37" t="inlineStr">
        <is>
          <t>1,751</t>
        </is>
      </c>
      <c r="Z37" t="inlineStr">
        <is>
          <t>2,543</t>
        </is>
      </c>
      <c r="AA37" t="inlineStr">
        <is>
          <t>3,846</t>
        </is>
      </c>
      <c r="AB37" t="inlineStr">
        <is>
          <t>5,785</t>
        </is>
      </c>
      <c r="AC37" t="inlineStr">
        <is>
          <t>4,633</t>
        </is>
      </c>
      <c r="AD37" t="inlineStr">
        <is>
          <t>6,070</t>
        </is>
      </c>
      <c r="AE37" t="inlineStr">
        <is>
          <t>(1,431)</t>
        </is>
      </c>
      <c r="AF37" t="inlineStr">
        <is>
          <t>(1,981)</t>
        </is>
      </c>
      <c r="AG37" t="inlineStr">
        <is>
          <t>(1,464)</t>
        </is>
      </c>
      <c r="AH37" t="inlineStr">
        <is>
          <t>(444)</t>
        </is>
      </c>
      <c r="AI37" t="inlineStr">
        <is>
          <t>424</t>
        </is>
      </c>
      <c r="AJ37" t="inlineStr">
        <is>
          <t>358</t>
        </is>
      </c>
      <c r="AK37" t="inlineStr">
        <is>
          <t>2,018</t>
        </is>
      </c>
      <c r="AL37" t="inlineStr">
        <is>
          <t>5,774</t>
        </is>
      </c>
    </row>
    <row r="38">
      <c r="A38" s="1" t="inlineStr">
        <is>
          <t>Total Liab.&amp;Stockhold. Equity</t>
        </is>
      </c>
      <c r="B38" t="inlineStr">
        <is>
          <t>560</t>
        </is>
      </c>
      <c r="C38" t="inlineStr">
        <is>
          <t>585</t>
        </is>
      </c>
      <c r="D38" t="inlineStr">
        <is>
          <t>657</t>
        </is>
      </c>
      <c r="E38" t="inlineStr">
        <is>
          <t>390</t>
        </is>
      </c>
      <c r="F38" t="inlineStr">
        <is>
          <t>411</t>
        </is>
      </c>
      <c r="G38" t="inlineStr">
        <is>
          <t>508</t>
        </is>
      </c>
      <c r="H38" t="inlineStr">
        <is>
          <t>473</t>
        </is>
      </c>
      <c r="I38" t="inlineStr">
        <is>
          <t>537</t>
        </is>
      </c>
      <c r="J38" t="inlineStr">
        <is>
          <t>545</t>
        </is>
      </c>
      <c r="K38" t="inlineStr">
        <is>
          <t>617</t>
        </is>
      </c>
      <c r="L38" t="inlineStr">
        <is>
          <t>645</t>
        </is>
      </c>
      <c r="M38" t="inlineStr">
        <is>
          <t>674</t>
        </is>
      </c>
      <c r="N38" t="inlineStr">
        <is>
          <t>694</t>
        </is>
      </c>
      <c r="O38" t="inlineStr">
        <is>
          <t>724</t>
        </is>
      </c>
      <c r="P38" t="inlineStr">
        <is>
          <t>680</t>
        </is>
      </c>
      <c r="Q38" t="inlineStr">
        <is>
          <t>728</t>
        </is>
      </c>
      <c r="R38" t="inlineStr">
        <is>
          <t>825</t>
        </is>
      </c>
      <c r="S38" t="inlineStr">
        <is>
          <t>710</t>
        </is>
      </c>
      <c r="T38" t="inlineStr">
        <is>
          <t>875</t>
        </is>
      </c>
      <c r="U38" t="inlineStr">
        <is>
          <t>1,131</t>
        </is>
      </c>
      <c r="V38" t="inlineStr">
        <is>
          <t>1,675</t>
        </is>
      </c>
      <c r="W38" t="inlineStr">
        <is>
          <t>1,854</t>
        </is>
      </c>
      <c r="X38" t="inlineStr">
        <is>
          <t>2,958</t>
        </is>
      </c>
      <c r="Y38" t="inlineStr">
        <is>
          <t>4,108</t>
        </is>
      </c>
      <c r="Z38" t="inlineStr">
        <is>
          <t>4,645</t>
        </is>
      </c>
      <c r="AA38" t="inlineStr">
        <is>
          <t>7,785</t>
        </is>
      </c>
      <c r="AB38" t="inlineStr">
        <is>
          <t>13,287</t>
        </is>
      </c>
      <c r="AC38" t="inlineStr">
        <is>
          <t>12,447</t>
        </is>
      </c>
      <c r="AD38" t="inlineStr">
        <is>
          <t>12,307</t>
        </is>
      </c>
      <c r="AE38" t="inlineStr">
        <is>
          <t>3,467</t>
        </is>
      </c>
      <c r="AF38" t="inlineStr">
        <is>
          <t>1,966</t>
        </is>
      </c>
      <c r="AG38" t="inlineStr">
        <is>
          <t>1,790</t>
        </is>
      </c>
      <c r="AH38" t="inlineStr">
        <is>
          <t>2,953</t>
        </is>
      </c>
      <c r="AI38" t="inlineStr">
        <is>
          <t>3,530</t>
        </is>
      </c>
      <c r="AJ38" t="inlineStr">
        <is>
          <t>3,504</t>
        </is>
      </c>
      <c r="AK38" t="inlineStr">
        <is>
          <t>16,448</t>
        </is>
      </c>
      <c r="AL38" t="inlineStr">
        <is>
          <t>18,975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20</t>
        </is>
      </c>
      <c r="T39" t="inlineStr">
        <is>
          <t>20</t>
        </is>
      </c>
      <c r="U39" t="inlineStr">
        <is>
          <t>30</t>
        </is>
      </c>
      <c r="V39" t="inlineStr">
        <is>
          <t>72</t>
        </is>
      </c>
      <c r="W39" t="inlineStr">
        <is>
          <t>86</t>
        </is>
      </c>
      <c r="X39" t="inlineStr">
        <is>
          <t>118</t>
        </is>
      </c>
      <c r="Y39" t="inlineStr">
        <is>
          <t>3</t>
        </is>
      </c>
      <c r="Z39" t="inlineStr">
        <is>
          <t>(6)</t>
        </is>
      </c>
      <c r="AA39" t="inlineStr">
        <is>
          <t>(7)</t>
        </is>
      </c>
      <c r="AB39" t="inlineStr">
        <is>
          <t>1,255</t>
        </is>
      </c>
      <c r="AC39" t="inlineStr">
        <is>
          <t>1,128</t>
        </is>
      </c>
      <c r="AD39" t="inlineStr">
        <is>
          <t>815</t>
        </is>
      </c>
      <c r="AE39" t="inlineStr">
        <is>
          <t>(303)</t>
        </is>
      </c>
      <c r="AF39" t="inlineStr">
        <is>
          <t>170</t>
        </is>
      </c>
      <c r="AG39" t="inlineStr">
        <is>
          <t>134</t>
        </is>
      </c>
      <c r="AH39" t="inlineStr">
        <is>
          <t>0</t>
        </is>
      </c>
      <c r="AI39" t="inlineStr">
        <is>
          <t>- -</t>
        </is>
      </c>
      <c r="AJ39" t="inlineStr">
        <is>
          <t>- -</t>
        </is>
      </c>
      <c r="AK39" t="inlineStr">
        <is>
          <t>323</t>
        </is>
      </c>
      <c r="AL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560</t>
        </is>
      </c>
      <c r="C40" t="inlineStr">
        <is>
          <t>585</t>
        </is>
      </c>
      <c r="D40" t="inlineStr">
        <is>
          <t>657</t>
        </is>
      </c>
      <c r="E40" t="inlineStr">
        <is>
          <t>390</t>
        </is>
      </c>
      <c r="F40" t="inlineStr">
        <is>
          <t>411</t>
        </is>
      </c>
      <c r="G40" t="inlineStr">
        <is>
          <t>508</t>
        </is>
      </c>
      <c r="H40" t="inlineStr">
        <is>
          <t>473</t>
        </is>
      </c>
      <c r="I40" t="inlineStr">
        <is>
          <t>537</t>
        </is>
      </c>
      <c r="J40" t="inlineStr">
        <is>
          <t>545</t>
        </is>
      </c>
      <c r="K40" t="inlineStr">
        <is>
          <t>617</t>
        </is>
      </c>
      <c r="L40" t="inlineStr">
        <is>
          <t>645</t>
        </is>
      </c>
      <c r="M40" t="inlineStr">
        <is>
          <t>674</t>
        </is>
      </c>
      <c r="N40" t="inlineStr">
        <is>
          <t>694</t>
        </is>
      </c>
      <c r="O40" t="inlineStr">
        <is>
          <t>724</t>
        </is>
      </c>
      <c r="P40" t="inlineStr">
        <is>
          <t>680</t>
        </is>
      </c>
      <c r="Q40" t="inlineStr">
        <is>
          <t>728</t>
        </is>
      </c>
      <c r="R40" t="inlineStr">
        <is>
          <t>825</t>
        </is>
      </c>
      <c r="S40" t="inlineStr">
        <is>
          <t>730</t>
        </is>
      </c>
      <c r="T40" t="inlineStr">
        <is>
          <t>895</t>
        </is>
      </c>
      <c r="U40" t="inlineStr">
        <is>
          <t>1,161</t>
        </is>
      </c>
      <c r="V40" t="inlineStr">
        <is>
          <t>1,747</t>
        </is>
      </c>
      <c r="W40" t="inlineStr">
        <is>
          <t>1,940</t>
        </is>
      </c>
      <c r="X40" t="inlineStr">
        <is>
          <t>3,076</t>
        </is>
      </c>
      <c r="Y40" t="inlineStr">
        <is>
          <t>4,111</t>
        </is>
      </c>
      <c r="Z40" t="inlineStr">
        <is>
          <t>4,639</t>
        </is>
      </c>
      <c r="AA40" t="inlineStr">
        <is>
          <t>7,778</t>
        </is>
      </c>
      <c r="AB40" t="inlineStr">
        <is>
          <t>14,542</t>
        </is>
      </c>
      <c r="AC40" t="inlineStr">
        <is>
          <t>13,575</t>
        </is>
      </c>
      <c r="AD40" t="inlineStr">
        <is>
          <t>13,122</t>
        </is>
      </c>
      <c r="AE40" t="inlineStr">
        <is>
          <t>3,164</t>
        </is>
      </c>
      <c r="AF40" t="inlineStr">
        <is>
          <t>2,136</t>
        </is>
      </c>
      <c r="AG40" t="inlineStr">
        <is>
          <t>1,924</t>
        </is>
      </c>
      <c r="AH40" t="inlineStr">
        <is>
          <t>2,953</t>
        </is>
      </c>
      <c r="AI40" t="inlineStr">
        <is>
          <t>3,530</t>
        </is>
      </c>
      <c r="AJ40" t="inlineStr">
        <is>
          <t>3,504</t>
        </is>
      </c>
      <c r="AK40" t="inlineStr">
        <is>
          <t>16,771</t>
        </is>
      </c>
      <c r="AL40" t="inlineStr">
        <is>
          <t>18,975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topLeftCell="X1" workbookViewId="0">
      <selection activeCell="F19" sqref="F19"/>
    </sheetView>
  </sheetViews>
  <sheetFormatPr baseColWidth="8" defaultRowHeight="14.5"/>
  <cols>
    <col width="20.453125" customWidth="1" min="1" max="1"/>
    <col width="10.6328125" customWidth="1" min="2" max="38"/>
  </cols>
  <sheetData>
    <row r="1">
      <c r="A1" s="1" t="inlineStr">
        <is>
          <t>index</t>
        </is>
      </c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61</t>
        </is>
      </c>
      <c r="G2" t="inlineStr">
        <is>
          <t>74</t>
        </is>
      </c>
      <c r="H2" t="inlineStr">
        <is>
          <t>54</t>
        </is>
      </c>
      <c r="I2" t="inlineStr">
        <is>
          <t>(8)</t>
        </is>
      </c>
      <c r="J2" t="inlineStr">
        <is>
          <t>55</t>
        </is>
      </c>
      <c r="K2" t="inlineStr">
        <is>
          <t>43</t>
        </is>
      </c>
      <c r="L2" t="inlineStr">
        <is>
          <t>58</t>
        </is>
      </c>
      <c r="M2" t="inlineStr">
        <is>
          <t>61</t>
        </is>
      </c>
      <c r="N2" t="inlineStr">
        <is>
          <t>55</t>
        </is>
      </c>
      <c r="O2" t="inlineStr">
        <is>
          <t>57</t>
        </is>
      </c>
      <c r="P2" t="inlineStr">
        <is>
          <t>5</t>
        </is>
      </c>
      <c r="Q2" t="inlineStr">
        <is>
          <t>18</t>
        </is>
      </c>
      <c r="R2" t="inlineStr">
        <is>
          <t>(23)</t>
        </is>
      </c>
      <c r="S2" t="inlineStr">
        <is>
          <t>(188)</t>
        </is>
      </c>
      <c r="T2" t="inlineStr">
        <is>
          <t>(33)</t>
        </is>
      </c>
      <c r="U2" t="inlineStr">
        <is>
          <t>324</t>
        </is>
      </c>
      <c r="V2" t="inlineStr">
        <is>
          <t>278</t>
        </is>
      </c>
      <c r="W2" t="inlineStr">
        <is>
          <t>280</t>
        </is>
      </c>
      <c r="X2" t="inlineStr">
        <is>
          <t>270</t>
        </is>
      </c>
      <c r="Y2" t="inlineStr">
        <is>
          <t>516</t>
        </is>
      </c>
      <c r="Z2" t="inlineStr">
        <is>
          <t>205</t>
        </is>
      </c>
      <c r="AA2" t="inlineStr">
        <is>
          <t>1,020</t>
        </is>
      </c>
      <c r="AB2" t="inlineStr">
        <is>
          <t>1,619</t>
        </is>
      </c>
      <c r="AC2" t="inlineStr">
        <is>
          <t>(899)</t>
        </is>
      </c>
      <c r="AD2" t="inlineStr">
        <is>
          <t>414</t>
        </is>
      </c>
      <c r="AE2" t="inlineStr">
        <is>
          <t>(7,224)</t>
        </is>
      </c>
      <c r="AF2" t="inlineStr">
        <is>
          <t>(749)</t>
        </is>
      </c>
      <c r="AG2" t="inlineStr">
        <is>
          <t>174</t>
        </is>
      </c>
      <c r="AH2" t="inlineStr">
        <is>
          <t>367</t>
        </is>
      </c>
      <c r="AI2" t="inlineStr">
        <is>
          <t>1,128</t>
        </is>
      </c>
      <c r="AJ2" t="inlineStr">
        <is>
          <t>293</t>
        </is>
      </c>
      <c r="AK2" t="inlineStr">
        <is>
          <t>(122)</t>
        </is>
      </c>
      <c r="AL2" t="inlineStr">
        <is>
          <t>3,033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15</t>
        </is>
      </c>
      <c r="G3" t="inlineStr">
        <is>
          <t>15</t>
        </is>
      </c>
      <c r="H3" t="inlineStr">
        <is>
          <t>16</t>
        </is>
      </c>
      <c r="I3" t="inlineStr">
        <is>
          <t>14</t>
        </is>
      </c>
      <c r="J3" t="inlineStr">
        <is>
          <t>14</t>
        </is>
      </c>
      <c r="K3" t="inlineStr">
        <is>
          <t>14</t>
        </is>
      </c>
      <c r="L3" t="inlineStr">
        <is>
          <t>17</t>
        </is>
      </c>
      <c r="M3" t="inlineStr">
        <is>
          <t>18</t>
        </is>
      </c>
      <c r="N3" t="inlineStr">
        <is>
          <t>19</t>
        </is>
      </c>
      <c r="O3" t="inlineStr">
        <is>
          <t>20</t>
        </is>
      </c>
      <c r="P3" t="inlineStr">
        <is>
          <t>23</t>
        </is>
      </c>
      <c r="Q3" t="inlineStr">
        <is>
          <t>26</t>
        </is>
      </c>
      <c r="R3" t="inlineStr">
        <is>
          <t>26</t>
        </is>
      </c>
      <c r="S3" t="inlineStr">
        <is>
          <t>34</t>
        </is>
      </c>
      <c r="T3" t="inlineStr">
        <is>
          <t>29</t>
        </is>
      </c>
      <c r="U3" t="inlineStr">
        <is>
          <t>29</t>
        </is>
      </c>
      <c r="V3" t="inlineStr">
        <is>
          <t>53</t>
        </is>
      </c>
      <c r="W3" t="inlineStr">
        <is>
          <t>83</t>
        </is>
      </c>
      <c r="X3" t="inlineStr">
        <is>
          <t>107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  <c r="AJ3" t="inlineStr">
        <is>
          <t>- -</t>
        </is>
      </c>
      <c r="AK3" t="inlineStr">
        <is>
          <t>308</t>
        </is>
      </c>
      <c r="AL3" t="inlineStr">
        <is>
          <t>- -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8</t>
        </is>
      </c>
      <c r="G4" t="inlineStr">
        <is>
          <t>27</t>
        </is>
      </c>
      <c r="H4" t="inlineStr">
        <is>
          <t>(22)</t>
        </is>
      </c>
      <c r="I4" t="inlineStr">
        <is>
          <t>(27)</t>
        </is>
      </c>
      <c r="J4" t="inlineStr">
        <is>
          <t>2</t>
        </is>
      </c>
      <c r="K4" t="inlineStr">
        <is>
          <t>(2)</t>
        </is>
      </c>
      <c r="L4" t="inlineStr">
        <is>
          <t>6</t>
        </is>
      </c>
      <c r="M4" t="inlineStr">
        <is>
          <t>11</t>
        </is>
      </c>
      <c r="N4" t="inlineStr">
        <is>
          <t>16</t>
        </is>
      </c>
      <c r="O4" t="inlineStr">
        <is>
          <t>3</t>
        </is>
      </c>
      <c r="P4" t="inlineStr">
        <is>
          <t>(0)</t>
        </is>
      </c>
      <c r="Q4" t="inlineStr">
        <is>
          <t>10</t>
        </is>
      </c>
      <c r="R4" t="inlineStr">
        <is>
          <t>(13)</t>
        </is>
      </c>
      <c r="S4" t="inlineStr">
        <is>
          <t>14</t>
        </is>
      </c>
      <c r="T4" t="inlineStr">
        <is>
          <t>1</t>
        </is>
      </c>
      <c r="U4" t="inlineStr">
        <is>
          <t>(87)</t>
        </is>
      </c>
      <c r="V4" t="inlineStr">
        <is>
          <t>(4)</t>
        </is>
      </c>
      <c r="W4" t="inlineStr">
        <is>
          <t>(5)</t>
        </is>
      </c>
      <c r="X4" t="inlineStr">
        <is>
          <t>(33)</t>
        </is>
      </c>
      <c r="Y4" t="inlineStr">
        <is>
          <t>(89)</t>
        </is>
      </c>
      <c r="Z4" t="inlineStr">
        <is>
          <t>61</t>
        </is>
      </c>
      <c r="AA4" t="inlineStr">
        <is>
          <t>15</t>
        </is>
      </c>
      <c r="AB4" t="inlineStr">
        <is>
          <t>(67)</t>
        </is>
      </c>
      <c r="AC4" t="inlineStr">
        <is>
          <t>127</t>
        </is>
      </c>
      <c r="AD4" t="inlineStr">
        <is>
          <t>(138)</t>
        </is>
      </c>
      <c r="AE4" t="inlineStr">
        <is>
          <t>(1,154)</t>
        </is>
      </c>
      <c r="AF4" t="inlineStr">
        <is>
          <t>160</t>
        </is>
      </c>
      <c r="AG4" t="inlineStr">
        <is>
          <t>- -</t>
        </is>
      </c>
      <c r="AH4" t="inlineStr">
        <is>
          <t>- -</t>
        </is>
      </c>
      <c r="AI4" t="inlineStr">
        <is>
          <t>(461)</t>
        </is>
      </c>
      <c r="AJ4" t="inlineStr">
        <is>
          <t>17</t>
        </is>
      </c>
      <c r="AK4" t="inlineStr">
        <is>
          <t>(101)</t>
        </is>
      </c>
      <c r="AL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21</t>
        </is>
      </c>
      <c r="Z5" t="inlineStr">
        <is>
          <t>10</t>
        </is>
      </c>
      <c r="AA5" t="inlineStr">
        <is>
          <t>13</t>
        </is>
      </c>
      <c r="AB5" t="inlineStr">
        <is>
          <t>14</t>
        </is>
      </c>
      <c r="AC5" t="inlineStr">
        <is>
          <t>17</t>
        </is>
      </c>
      <c r="AD5" t="inlineStr">
        <is>
          <t>- -</t>
        </is>
      </c>
      <c r="AE5" t="inlineStr">
        <is>
          <t>- -</t>
        </is>
      </c>
      <c r="AF5" t="inlineStr">
        <is>
          <t>- -</t>
        </is>
      </c>
      <c r="AG5" t="inlineStr">
        <is>
          <t>- -</t>
        </is>
      </c>
      <c r="AH5" t="inlineStr">
        <is>
          <t>- -</t>
        </is>
      </c>
      <c r="AI5" t="inlineStr">
        <is>
          <t>- -</t>
        </is>
      </c>
      <c r="AJ5" t="inlineStr">
        <is>
          <t>- -</t>
        </is>
      </c>
      <c r="AK5" t="inlineStr">
        <is>
          <t>- -</t>
        </is>
      </c>
      <c r="AL5" t="inlineStr">
        <is>
          <t>- -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(2)</t>
        </is>
      </c>
      <c r="G6" t="inlineStr">
        <is>
          <t>(10)</t>
        </is>
      </c>
      <c r="H6" t="inlineStr">
        <is>
          <t>(14)</t>
        </is>
      </c>
      <c r="I6" t="inlineStr">
        <is>
          <t>(23)</t>
        </is>
      </c>
      <c r="J6" t="inlineStr">
        <is>
          <t>(57)</t>
        </is>
      </c>
      <c r="K6" t="inlineStr">
        <is>
          <t>117</t>
        </is>
      </c>
      <c r="L6" t="inlineStr">
        <is>
          <t>(27)</t>
        </is>
      </c>
      <c r="M6" t="inlineStr">
        <is>
          <t>(6)</t>
        </is>
      </c>
      <c r="N6" t="inlineStr">
        <is>
          <t>(32)</t>
        </is>
      </c>
      <c r="O6" t="inlineStr">
        <is>
          <t>17</t>
        </is>
      </c>
      <c r="P6" t="inlineStr">
        <is>
          <t>(32)</t>
        </is>
      </c>
      <c r="Q6" t="inlineStr">
        <is>
          <t>(49)</t>
        </is>
      </c>
      <c r="R6" t="inlineStr">
        <is>
          <t>33</t>
        </is>
      </c>
      <c r="S6" t="inlineStr">
        <is>
          <t>13</t>
        </is>
      </c>
      <c r="T6" t="inlineStr">
        <is>
          <t>(5)</t>
        </is>
      </c>
      <c r="U6" t="inlineStr">
        <is>
          <t>(216)</t>
        </is>
      </c>
      <c r="V6" t="inlineStr">
        <is>
          <t>208</t>
        </is>
      </c>
      <c r="W6" t="inlineStr">
        <is>
          <t>109</t>
        </is>
      </c>
      <c r="X6" t="inlineStr">
        <is>
          <t>(28)</t>
        </is>
      </c>
      <c r="Y6" t="inlineStr">
        <is>
          <t>100</t>
        </is>
      </c>
      <c r="Z6" t="inlineStr">
        <is>
          <t>(158)</t>
        </is>
      </c>
      <c r="AA6" t="inlineStr">
        <is>
          <t>(54)</t>
        </is>
      </c>
      <c r="AB6" t="inlineStr">
        <is>
          <t>332</t>
        </is>
      </c>
      <c r="AC6" t="inlineStr">
        <is>
          <t>(426)</t>
        </is>
      </c>
      <c r="AD6" t="inlineStr">
        <is>
          <t>7</t>
        </is>
      </c>
      <c r="AE6" t="inlineStr">
        <is>
          <t>(101)</t>
        </is>
      </c>
      <c r="AF6" t="inlineStr">
        <is>
          <t>37</t>
        </is>
      </c>
      <c r="AG6" t="inlineStr">
        <is>
          <t>107</t>
        </is>
      </c>
      <c r="AH6" t="inlineStr">
        <is>
          <t>(320)</t>
        </is>
      </c>
      <c r="AI6" t="inlineStr">
        <is>
          <t>33</t>
        </is>
      </c>
      <c r="AJ6" t="inlineStr">
        <is>
          <t>37</t>
        </is>
      </c>
      <c r="AK6" t="inlineStr">
        <is>
          <t>(185)</t>
        </is>
      </c>
      <c r="AL6" t="inlineStr">
        <is>
          <t>(1,854)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(75)</t>
        </is>
      </c>
      <c r="AD7" t="inlineStr">
        <is>
          <t>139</t>
        </is>
      </c>
      <c r="AE7" t="inlineStr">
        <is>
          <t>(83)</t>
        </is>
      </c>
      <c r="AF7" t="inlineStr">
        <is>
          <t>369</t>
        </is>
      </c>
      <c r="AG7" t="inlineStr">
        <is>
          <t>43</t>
        </is>
      </c>
      <c r="AH7" t="inlineStr">
        <is>
          <t>(249)</t>
        </is>
      </c>
      <c r="AI7" t="inlineStr">
        <is>
          <t>52</t>
        </is>
      </c>
      <c r="AJ7" t="inlineStr">
        <is>
          <t>255</t>
        </is>
      </c>
      <c r="AK7" t="inlineStr">
        <is>
          <t>(42)</t>
        </is>
      </c>
      <c r="AL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(15)</t>
        </is>
      </c>
      <c r="G8" t="inlineStr">
        <is>
          <t>(7)</t>
        </is>
      </c>
      <c r="H8" t="inlineStr">
        <is>
          <t>0</t>
        </is>
      </c>
      <c r="I8" t="inlineStr">
        <is>
          <t>(14)</t>
        </is>
      </c>
      <c r="J8" t="inlineStr">
        <is>
          <t>22</t>
        </is>
      </c>
      <c r="K8" t="inlineStr">
        <is>
          <t>14</t>
        </is>
      </c>
      <c r="L8" t="inlineStr">
        <is>
          <t>(16)</t>
        </is>
      </c>
      <c r="M8" t="inlineStr">
        <is>
          <t>11</t>
        </is>
      </c>
      <c r="N8" t="inlineStr">
        <is>
          <t>(13)</t>
        </is>
      </c>
      <c r="O8" t="inlineStr">
        <is>
          <t>2</t>
        </is>
      </c>
      <c r="P8" t="inlineStr">
        <is>
          <t>6</t>
        </is>
      </c>
      <c r="Q8" t="inlineStr">
        <is>
          <t>(60)</t>
        </is>
      </c>
      <c r="R8" t="inlineStr">
        <is>
          <t>(0)</t>
        </is>
      </c>
      <c r="S8" t="inlineStr">
        <is>
          <t>(15)</t>
        </is>
      </c>
      <c r="T8" t="inlineStr">
        <is>
          <t>(12)</t>
        </is>
      </c>
      <c r="U8" t="inlineStr">
        <is>
          <t>(3)</t>
        </is>
      </c>
      <c r="V8" t="inlineStr">
        <is>
          <t>(56)</t>
        </is>
      </c>
      <c r="W8" t="inlineStr">
        <is>
          <t>9</t>
        </is>
      </c>
      <c r="X8" t="inlineStr">
        <is>
          <t>3</t>
        </is>
      </c>
      <c r="Y8" t="inlineStr">
        <is>
          <t>(45)</t>
        </is>
      </c>
      <c r="Z8" t="inlineStr">
        <is>
          <t>8</t>
        </is>
      </c>
      <c r="AA8" t="inlineStr">
        <is>
          <t>61</t>
        </is>
      </c>
      <c r="AB8" t="inlineStr">
        <is>
          <t>(75)</t>
        </is>
      </c>
      <c r="AC8" t="inlineStr">
        <is>
          <t>40</t>
        </is>
      </c>
      <c r="AD8" t="inlineStr">
        <is>
          <t>31</t>
        </is>
      </c>
      <c r="AE8" t="inlineStr">
        <is>
          <t>38</t>
        </is>
      </c>
      <c r="AF8" t="inlineStr">
        <is>
          <t>(62)</t>
        </is>
      </c>
      <c r="AG8" t="inlineStr">
        <is>
          <t>158</t>
        </is>
      </c>
      <c r="AH8" t="inlineStr">
        <is>
          <t>(2)</t>
        </is>
      </c>
      <c r="AI8" t="inlineStr">
        <is>
          <t>43</t>
        </is>
      </c>
      <c r="AJ8" t="inlineStr">
        <is>
          <t>(136)</t>
        </is>
      </c>
      <c r="AK8" t="inlineStr">
        <is>
          <t>(146)</t>
        </is>
      </c>
      <c r="AL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99</t>
        </is>
      </c>
      <c r="G10" t="inlineStr">
        <is>
          <t>172</t>
        </is>
      </c>
      <c r="H10" t="inlineStr">
        <is>
          <t>140</t>
        </is>
      </c>
      <c r="I10" t="inlineStr">
        <is>
          <t>189</t>
        </is>
      </c>
      <c r="J10" t="inlineStr">
        <is>
          <t>186</t>
        </is>
      </c>
      <c r="K10" t="inlineStr">
        <is>
          <t>170</t>
        </is>
      </c>
      <c r="L10" t="inlineStr">
        <is>
          <t>189</t>
        </is>
      </c>
      <c r="M10" t="inlineStr">
        <is>
          <t>195</t>
        </is>
      </c>
      <c r="N10" t="inlineStr">
        <is>
          <t>174</t>
        </is>
      </c>
      <c r="O10" t="inlineStr">
        <is>
          <t>171</t>
        </is>
      </c>
      <c r="P10" t="inlineStr">
        <is>
          <t>143</t>
        </is>
      </c>
      <c r="Q10" t="inlineStr">
        <is>
          <t>146</t>
        </is>
      </c>
      <c r="R10" t="inlineStr">
        <is>
          <t>173</t>
        </is>
      </c>
      <c r="S10" t="inlineStr">
        <is>
          <t>96</t>
        </is>
      </c>
      <c r="T10" t="inlineStr">
        <is>
          <t>87</t>
        </is>
      </c>
      <c r="U10" t="inlineStr">
        <is>
          <t>477</t>
        </is>
      </c>
      <c r="V10" t="inlineStr">
        <is>
          <t>273</t>
        </is>
      </c>
      <c r="W10" t="inlineStr">
        <is>
          <t>407</t>
        </is>
      </c>
      <c r="X10" t="inlineStr">
        <is>
          <t>355</t>
        </is>
      </c>
      <c r="Y10" t="inlineStr">
        <is>
          <t>17</t>
        </is>
      </c>
      <c r="Z10" t="inlineStr">
        <is>
          <t>591</t>
        </is>
      </c>
      <c r="AA10" t="inlineStr">
        <is>
          <t>1,555</t>
        </is>
      </c>
      <c r="AB10" t="inlineStr">
        <is>
          <t>297</t>
        </is>
      </c>
      <c r="AC10" t="inlineStr">
        <is>
          <t>(25)</t>
        </is>
      </c>
      <c r="AD10" t="inlineStr">
        <is>
          <t>(53)</t>
        </is>
      </c>
      <c r="AE10" t="inlineStr">
        <is>
          <t>(18)</t>
        </is>
      </c>
      <c r="AF10" t="inlineStr">
        <is>
          <t>(43)</t>
        </is>
      </c>
      <c r="AG10" t="inlineStr">
        <is>
          <t>(21)</t>
        </is>
      </c>
      <c r="AH10" t="inlineStr">
        <is>
          <t>1,092</t>
        </is>
      </c>
      <c r="AI10" t="inlineStr">
        <is>
          <t>1,011</t>
        </is>
      </c>
      <c r="AJ10" t="inlineStr">
        <is>
          <t>489</t>
        </is>
      </c>
      <c r="AK10" t="inlineStr">
        <is>
          <t>2,369</t>
        </is>
      </c>
      <c r="AL10" t="inlineStr">
        <is>
          <t>4,092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18</t>
        </is>
      </c>
      <c r="G11" t="inlineStr">
        <is>
          <t>(82)</t>
        </is>
      </c>
      <c r="H11" t="inlineStr">
        <is>
          <t>58</t>
        </is>
      </c>
      <c r="I11" t="inlineStr">
        <is>
          <t>71</t>
        </is>
      </c>
      <c r="J11" t="inlineStr">
        <is>
          <t>(37)</t>
        </is>
      </c>
      <c r="K11" t="inlineStr">
        <is>
          <t>(5)</t>
        </is>
      </c>
      <c r="L11" t="inlineStr">
        <is>
          <t>5</t>
        </is>
      </c>
      <c r="M11" t="inlineStr">
        <is>
          <t>0</t>
        </is>
      </c>
      <c r="N11" t="inlineStr">
        <is>
          <t>(16)</t>
        </is>
      </c>
      <c r="O11" t="inlineStr">
        <is>
          <t>(6)</t>
        </is>
      </c>
      <c r="P11" t="inlineStr">
        <is>
          <t>9</t>
        </is>
      </c>
      <c r="Q11" t="inlineStr">
        <is>
          <t>24</t>
        </is>
      </c>
      <c r="R11" t="inlineStr">
        <is>
          <t>(16)</t>
        </is>
      </c>
      <c r="S11" t="inlineStr">
        <is>
          <t>169</t>
        </is>
      </c>
      <c r="T11" t="inlineStr">
        <is>
          <t>51</t>
        </is>
      </c>
      <c r="U11" t="inlineStr">
        <is>
          <t>(184)</t>
        </is>
      </c>
      <c r="V11" t="inlineStr">
        <is>
          <t>(14)</t>
        </is>
      </c>
      <c r="W11" t="inlineStr">
        <is>
          <t>(39)</t>
        </is>
      </c>
      <c r="X11" t="inlineStr">
        <is>
          <t>(27)</t>
        </is>
      </c>
      <c r="Y11" t="inlineStr">
        <is>
          <t>304</t>
        </is>
      </c>
      <c r="Z11" t="inlineStr">
        <is>
          <t>67</t>
        </is>
      </c>
      <c r="AA11" t="inlineStr">
        <is>
          <t>326</t>
        </is>
      </c>
      <c r="AB11" t="inlineStr">
        <is>
          <t>391</t>
        </is>
      </c>
      <c r="AC11" t="inlineStr">
        <is>
          <t>1,696</t>
        </is>
      </c>
      <c r="AD11" t="inlineStr">
        <is>
          <t>864</t>
        </is>
      </c>
      <c r="AE11" t="inlineStr">
        <is>
          <t>8,838</t>
        </is>
      </c>
      <c r="AF11" t="inlineStr">
        <is>
          <t>591</t>
        </is>
      </c>
      <c r="AG11" t="inlineStr">
        <is>
          <t>22</t>
        </is>
      </c>
      <c r="AH11" t="inlineStr">
        <is>
          <t>291</t>
        </is>
      </c>
      <c r="AI11" t="inlineStr">
        <is>
          <t>(222)</t>
        </is>
      </c>
      <c r="AJ11" t="inlineStr">
        <is>
          <t>216</t>
        </is>
      </c>
      <c r="AK11" t="inlineStr">
        <is>
          <t>(161)</t>
        </is>
      </c>
      <c r="AL11" t="inlineStr">
        <is>
          <t>(1,179)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100</t>
        </is>
      </c>
      <c r="G12" t="inlineStr">
        <is>
          <t>24</t>
        </is>
      </c>
      <c r="H12" t="inlineStr">
        <is>
          <t>92</t>
        </is>
      </c>
      <c r="I12" t="inlineStr">
        <is>
          <t>26</t>
        </is>
      </c>
      <c r="J12" t="inlineStr">
        <is>
          <t>(23)</t>
        </is>
      </c>
      <c r="K12" t="inlineStr">
        <is>
          <t>168</t>
        </is>
      </c>
      <c r="L12" t="inlineStr">
        <is>
          <t>58</t>
        </is>
      </c>
      <c r="M12" t="inlineStr">
        <is>
          <t>83</t>
        </is>
      </c>
      <c r="N12" t="inlineStr">
        <is>
          <t>42</t>
        </is>
      </c>
      <c r="O12" t="inlineStr">
        <is>
          <t>92</t>
        </is>
      </c>
      <c r="P12" t="inlineStr">
        <is>
          <t>4</t>
        </is>
      </c>
      <c r="Q12" t="inlineStr">
        <is>
          <t>28</t>
        </is>
      </c>
      <c r="R12" t="inlineStr">
        <is>
          <t>7</t>
        </is>
      </c>
      <c r="S12" t="inlineStr">
        <is>
          <t>41</t>
        </is>
      </c>
      <c r="T12" t="inlineStr">
        <is>
          <t>43</t>
        </is>
      </c>
      <c r="U12" t="inlineStr">
        <is>
          <t>(134)</t>
        </is>
      </c>
      <c r="V12" t="inlineStr">
        <is>
          <t>520</t>
        </is>
      </c>
      <c r="W12" t="inlineStr">
        <is>
          <t>429</t>
        </is>
      </c>
      <c r="X12" t="inlineStr">
        <is>
          <t>289</t>
        </is>
      </c>
      <c r="Y12" t="inlineStr">
        <is>
          <t>853</t>
        </is>
      </c>
      <c r="Z12" t="inlineStr">
        <is>
          <t>186</t>
        </is>
      </c>
      <c r="AA12" t="inlineStr">
        <is>
          <t>1,320</t>
        </is>
      </c>
      <c r="AB12" t="inlineStr">
        <is>
          <t>2,289</t>
        </is>
      </c>
      <c r="AC12" t="inlineStr">
        <is>
          <t>515</t>
        </is>
      </c>
      <c r="AD12" t="inlineStr">
        <is>
          <t>1,146</t>
        </is>
      </c>
      <c r="AE12" t="inlineStr">
        <is>
          <t>359</t>
        </is>
      </c>
      <c r="AF12" t="inlineStr">
        <is>
          <t>38</t>
        </is>
      </c>
      <c r="AG12" t="inlineStr">
        <is>
          <t>303</t>
        </is>
      </c>
      <c r="AH12" t="inlineStr">
        <is>
          <t>338</t>
        </is>
      </c>
      <c r="AI12" t="inlineStr">
        <is>
          <t>479</t>
        </is>
      </c>
      <c r="AJ12" t="inlineStr">
        <is>
          <t>563</t>
        </is>
      </c>
      <c r="AK12" t="inlineStr">
        <is>
          <t>(261)</t>
        </is>
      </c>
      <c r="AL12" t="inlineStr">
        <is>
          <t>- -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(15)</t>
        </is>
      </c>
      <c r="G13" t="inlineStr">
        <is>
          <t>(11)</t>
        </is>
      </c>
      <c r="H13" t="inlineStr">
        <is>
          <t>(7)</t>
        </is>
      </c>
      <c r="I13" t="inlineStr">
        <is>
          <t>(5)</t>
        </is>
      </c>
      <c r="J13" t="inlineStr">
        <is>
          <t>(5)</t>
        </is>
      </c>
      <c r="K13" t="inlineStr">
        <is>
          <t>(11)</t>
        </is>
      </c>
      <c r="L13" t="inlineStr">
        <is>
          <t>(23)</t>
        </is>
      </c>
      <c r="M13" t="inlineStr">
        <is>
          <t>(37)</t>
        </is>
      </c>
      <c r="N13" t="inlineStr">
        <is>
          <t>(77)</t>
        </is>
      </c>
      <c r="O13" t="inlineStr">
        <is>
          <t>(51)</t>
        </is>
      </c>
      <c r="P13" t="inlineStr">
        <is>
          <t>(33)</t>
        </is>
      </c>
      <c r="Q13" t="inlineStr">
        <is>
          <t>(23)</t>
        </is>
      </c>
      <c r="R13" t="inlineStr">
        <is>
          <t>(9)</t>
        </is>
      </c>
      <c r="S13" t="inlineStr">
        <is>
          <t>(11)</t>
        </is>
      </c>
      <c r="T13" t="inlineStr">
        <is>
          <t>(22)</t>
        </is>
      </c>
      <c r="U13" t="inlineStr">
        <is>
          <t>(61)</t>
        </is>
      </c>
      <c r="V13" t="inlineStr">
        <is>
          <t>(106)</t>
        </is>
      </c>
      <c r="W13" t="inlineStr">
        <is>
          <t>(133)</t>
        </is>
      </c>
      <c r="X13" t="inlineStr">
        <is>
          <t>(200)</t>
        </is>
      </c>
      <c r="Y13" t="inlineStr">
        <is>
          <t>(183)</t>
        </is>
      </c>
      <c r="Z13" t="inlineStr">
        <is>
          <t>(116)</t>
        </is>
      </c>
      <c r="AA13" t="inlineStr">
        <is>
          <t>(267)</t>
        </is>
      </c>
      <c r="AB13" t="inlineStr">
        <is>
          <t>(881)</t>
        </is>
      </c>
      <c r="AC13" t="inlineStr">
        <is>
          <t>(1,128)</t>
        </is>
      </c>
      <c r="AD13" t="inlineStr">
        <is>
          <t>(862)</t>
        </is>
      </c>
      <c r="AE13" t="inlineStr">
        <is>
          <t>(284)</t>
        </is>
      </c>
      <c r="AF13" t="inlineStr">
        <is>
          <t>(81)</t>
        </is>
      </c>
      <c r="AG13" t="inlineStr">
        <is>
          <t>(69)</t>
        </is>
      </c>
      <c r="AH13" t="inlineStr">
        <is>
          <t>(152)</t>
        </is>
      </c>
      <c r="AI13" t="inlineStr">
        <is>
          <t>(296)</t>
        </is>
      </c>
      <c r="AJ13" t="inlineStr">
        <is>
          <t>(656)</t>
        </is>
      </c>
      <c r="AK13" t="inlineStr">
        <is>
          <t>(525)</t>
        </is>
      </c>
      <c r="AL13" t="inlineStr">
        <is>
          <t>- -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(344)</t>
        </is>
      </c>
      <c r="Y14" t="inlineStr">
        <is>
          <t>(590)</t>
        </is>
      </c>
      <c r="Z14" t="inlineStr">
        <is>
          <t>(82)</t>
        </is>
      </c>
      <c r="AA14" t="inlineStr">
        <is>
          <t>(995)</t>
        </is>
      </c>
      <c r="AB14" t="inlineStr">
        <is>
          <t>(4,424)</t>
        </is>
      </c>
      <c r="AC14" t="inlineStr">
        <is>
          <t>153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(1,527)</t>
        </is>
      </c>
      <c r="AL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(85)</t>
        </is>
      </c>
      <c r="Y15" t="inlineStr">
        <is>
          <t>(93)</t>
        </is>
      </c>
      <c r="Z15" t="inlineStr">
        <is>
          <t>(15)</t>
        </is>
      </c>
      <c r="AA15" t="inlineStr">
        <is>
          <t>(198)</t>
        </is>
      </c>
      <c r="AB15" t="inlineStr">
        <is>
          <t>(130)</t>
        </is>
      </c>
      <c r="AC15" t="inlineStr">
        <is>
          <t>- -</t>
        </is>
      </c>
      <c r="AD15" t="inlineStr">
        <is>
          <t>- -</t>
        </is>
      </c>
      <c r="AE15" t="inlineStr">
        <is>
          <t>- -</t>
        </is>
      </c>
      <c r="AF15" t="inlineStr">
        <is>
          <t>- -</t>
        </is>
      </c>
      <c r="AG15" t="inlineStr">
        <is>
          <t>- -</t>
        </is>
      </c>
      <c r="AH15" t="inlineStr">
        <is>
          <t>- -</t>
        </is>
      </c>
      <c r="AI15" t="inlineStr">
        <is>
          <t>- -</t>
        </is>
      </c>
      <c r="AJ15" t="inlineStr">
        <is>
          <t>- -</t>
        </is>
      </c>
      <c r="AK15" t="inlineStr">
        <is>
          <t>- -</t>
        </is>
      </c>
      <c r="AL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16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4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41</t>
        </is>
      </c>
      <c r="Y16" t="inlineStr">
        <is>
          <t>18</t>
        </is>
      </c>
      <c r="Z16" t="inlineStr">
        <is>
          <t>5</t>
        </is>
      </c>
      <c r="AA16" t="inlineStr">
        <is>
          <t>33</t>
        </is>
      </c>
      <c r="AB16" t="inlineStr">
        <is>
          <t>- -</t>
        </is>
      </c>
      <c r="AC16" t="inlineStr">
        <is>
          <t>- -</t>
        </is>
      </c>
      <c r="AD16" t="inlineStr">
        <is>
          <t>- -</t>
        </is>
      </c>
      <c r="AE16" t="inlineStr">
        <is>
          <t>- -</t>
        </is>
      </c>
      <c r="AF16" t="inlineStr">
        <is>
          <t>- -</t>
        </is>
      </c>
      <c r="AG16" t="inlineStr">
        <is>
          <t>- -</t>
        </is>
      </c>
      <c r="AH16" t="inlineStr">
        <is>
          <t>- -</t>
        </is>
      </c>
      <c r="AI16" t="inlineStr">
        <is>
          <t>- -</t>
        </is>
      </c>
      <c r="AJ16" t="inlineStr">
        <is>
          <t>- -</t>
        </is>
      </c>
      <c r="AK16" t="inlineStr">
        <is>
          <t>- -</t>
        </is>
      </c>
      <c r="AL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24</t>
        </is>
      </c>
      <c r="H17" t="inlineStr">
        <is>
          <t>(10)</t>
        </is>
      </c>
      <c r="I17" t="inlineStr">
        <is>
          <t>(5)</t>
        </is>
      </c>
      <c r="J17" t="inlineStr">
        <is>
          <t>(3)</t>
        </is>
      </c>
      <c r="K17" t="inlineStr">
        <is>
          <t>(67)</t>
        </is>
      </c>
      <c r="L17" t="inlineStr">
        <is>
          <t>4</t>
        </is>
      </c>
      <c r="M17" t="inlineStr">
        <is>
          <t>4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(15)</t>
        </is>
      </c>
      <c r="R17" t="inlineStr">
        <is>
          <t>3</t>
        </is>
      </c>
      <c r="S17" t="inlineStr">
        <is>
          <t>(25)</t>
        </is>
      </c>
      <c r="T17" t="inlineStr">
        <is>
          <t>7</t>
        </is>
      </c>
      <c r="U17" t="inlineStr">
        <is>
          <t>188</t>
        </is>
      </c>
      <c r="V17" t="inlineStr">
        <is>
          <t>(408)</t>
        </is>
      </c>
      <c r="W17" t="inlineStr">
        <is>
          <t>6</t>
        </is>
      </c>
      <c r="X17" t="inlineStr">
        <is>
          <t>(157)</t>
        </is>
      </c>
      <c r="Y17" t="inlineStr">
        <is>
          <t>52</t>
        </is>
      </c>
      <c r="Z17" t="inlineStr">
        <is>
          <t>28</t>
        </is>
      </c>
      <c r="AA17" t="inlineStr">
        <is>
          <t>59</t>
        </is>
      </c>
      <c r="AB17" t="inlineStr">
        <is>
          <t>130</t>
        </is>
      </c>
      <c r="AC17" t="inlineStr">
        <is>
          <t>13</t>
        </is>
      </c>
      <c r="AD17" t="inlineStr">
        <is>
          <t>50</t>
        </is>
      </c>
      <c r="AE17" t="inlineStr">
        <is>
          <t>181</t>
        </is>
      </c>
      <c r="AF17" t="inlineStr">
        <is>
          <t>(22)</t>
        </is>
      </c>
      <c r="AG17" t="inlineStr">
        <is>
          <t>11</t>
        </is>
      </c>
      <c r="AH17" t="inlineStr">
        <is>
          <t>(4)</t>
        </is>
      </c>
      <c r="AI17" t="inlineStr">
        <is>
          <t>23</t>
        </is>
      </c>
      <c r="AJ17" t="inlineStr">
        <is>
          <t>12</t>
        </is>
      </c>
      <c r="AK17" t="inlineStr">
        <is>
          <t>10</t>
        </is>
      </c>
      <c r="AL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1</t>
        </is>
      </c>
      <c r="G18" t="inlineStr">
        <is>
          <t>13</t>
        </is>
      </c>
      <c r="H18" t="inlineStr">
        <is>
          <t>(17)</t>
        </is>
      </c>
      <c r="I18" t="inlineStr">
        <is>
          <t>(10)</t>
        </is>
      </c>
      <c r="J18" t="inlineStr">
        <is>
          <t>(8)</t>
        </is>
      </c>
      <c r="K18" t="inlineStr">
        <is>
          <t>(78)</t>
        </is>
      </c>
      <c r="L18" t="inlineStr">
        <is>
          <t>(18)</t>
        </is>
      </c>
      <c r="M18" t="inlineStr">
        <is>
          <t>(32)</t>
        </is>
      </c>
      <c r="N18" t="inlineStr">
        <is>
          <t>(72)</t>
        </is>
      </c>
      <c r="O18" t="inlineStr">
        <is>
          <t>(50)</t>
        </is>
      </c>
      <c r="P18" t="inlineStr">
        <is>
          <t>(33)</t>
        </is>
      </c>
      <c r="Q18" t="inlineStr">
        <is>
          <t>(39)</t>
        </is>
      </c>
      <c r="R18" t="inlineStr">
        <is>
          <t>(6)</t>
        </is>
      </c>
      <c r="S18" t="inlineStr">
        <is>
          <t>(36)</t>
        </is>
      </c>
      <c r="T18" t="inlineStr">
        <is>
          <t>(15)</t>
        </is>
      </c>
      <c r="U18" t="inlineStr">
        <is>
          <t>128</t>
        </is>
      </c>
      <c r="V18" t="inlineStr">
        <is>
          <t>(515)</t>
        </is>
      </c>
      <c r="W18" t="inlineStr">
        <is>
          <t>(127)</t>
        </is>
      </c>
      <c r="X18" t="inlineStr">
        <is>
          <t>(745)</t>
        </is>
      </c>
      <c r="Y18" t="inlineStr">
        <is>
          <t>(796)</t>
        </is>
      </c>
      <c r="Z18" t="inlineStr">
        <is>
          <t>(179)</t>
        </is>
      </c>
      <c r="AA18" t="inlineStr">
        <is>
          <t>(1,368)</t>
        </is>
      </c>
      <c r="AB18" t="inlineStr">
        <is>
          <t>(5,304)</t>
        </is>
      </c>
      <c r="AC18" t="inlineStr">
        <is>
          <t>(962)</t>
        </is>
      </c>
      <c r="AD18" t="inlineStr">
        <is>
          <t>(811)</t>
        </is>
      </c>
      <c r="AE18" t="inlineStr">
        <is>
          <t>(104)</t>
        </is>
      </c>
      <c r="AF18" t="inlineStr">
        <is>
          <t>(103)</t>
        </is>
      </c>
      <c r="AG18" t="inlineStr">
        <is>
          <t>(58)</t>
        </is>
      </c>
      <c r="AH18" t="inlineStr">
        <is>
          <t>(156)</t>
        </is>
      </c>
      <c r="AI18" t="inlineStr">
        <is>
          <t>(273)</t>
        </is>
      </c>
      <c r="AJ18" t="inlineStr">
        <is>
          <t>(644)</t>
        </is>
      </c>
      <c r="AK18" t="inlineStr">
        <is>
          <t>(2,042)</t>
        </is>
      </c>
      <c r="AL18" t="inlineStr">
        <is>
          <t>- -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(788)</t>
        </is>
      </c>
      <c r="Z19" t="inlineStr">
        <is>
          <t>(286)</t>
        </is>
      </c>
      <c r="AA19" t="inlineStr">
        <is>
          <t>(667)</t>
        </is>
      </c>
      <c r="AB19" t="inlineStr">
        <is>
          <t>(1,616)</t>
        </is>
      </c>
      <c r="AC19" t="inlineStr">
        <is>
          <t>(1,137)</t>
        </is>
      </c>
      <c r="AD19" t="inlineStr">
        <is>
          <t>(1,843)</t>
        </is>
      </c>
      <c r="AE19" t="inlineStr">
        <is>
          <t>(1,269)</t>
        </is>
      </c>
      <c r="AF19" t="inlineStr">
        <is>
          <t>(581)</t>
        </is>
      </c>
      <c r="AG19" t="inlineStr">
        <is>
          <t>(506)</t>
        </is>
      </c>
      <c r="AH19" t="inlineStr">
        <is>
          <t>(1,721)</t>
        </is>
      </c>
      <c r="AI19" t="inlineStr">
        <is>
          <t>(235)</t>
        </is>
      </c>
      <c r="AJ19" t="inlineStr">
        <is>
          <t>(729)</t>
        </is>
      </c>
      <c r="AK19" t="inlineStr">
        <is>
          <t>(1,573)</t>
        </is>
      </c>
      <c r="AL19" t="inlineStr">
        <is>
          <t>- -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6</t>
        </is>
      </c>
      <c r="U20" t="inlineStr">
        <is>
          <t>190</t>
        </is>
      </c>
      <c r="V20" t="inlineStr">
        <is>
          <t>6</t>
        </is>
      </c>
      <c r="W20" t="inlineStr">
        <is>
          <t>1</t>
        </is>
      </c>
      <c r="X20" t="inlineStr">
        <is>
          <t>- -</t>
        </is>
      </c>
      <c r="Y20" t="inlineStr">
        <is>
          <t>- -</t>
        </is>
      </c>
      <c r="Z20" t="inlineStr">
        <is>
          <t>347</t>
        </is>
      </c>
      <c r="AA20" t="inlineStr">
        <is>
          <t>- -</t>
        </is>
      </c>
      <c r="AB20" t="inlineStr">
        <is>
          <t>854</t>
        </is>
      </c>
      <c r="AC20" t="inlineStr">
        <is>
          <t>- -</t>
        </is>
      </c>
      <c r="AD20" t="inlineStr">
        <is>
          <t>285</t>
        </is>
      </c>
      <c r="AE20" t="inlineStr">
        <is>
          <t>- -</t>
        </is>
      </c>
      <c r="AF20" t="inlineStr">
        <is>
          <t>- -</t>
        </is>
      </c>
      <c r="AG20" t="inlineStr">
        <is>
          <t>287</t>
        </is>
      </c>
      <c r="AH20" t="inlineStr">
        <is>
          <t>661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(11)</t>
        </is>
      </c>
      <c r="M21" t="inlineStr">
        <is>
          <t>(20)</t>
        </is>
      </c>
      <c r="N21" t="inlineStr">
        <is>
          <t>(5)</t>
        </is>
      </c>
      <c r="O21" t="inlineStr">
        <is>
          <t>(12)</t>
        </is>
      </c>
      <c r="P21" t="inlineStr">
        <is>
          <t>(17)</t>
        </is>
      </c>
      <c r="Q21" t="inlineStr">
        <is>
          <t>(16)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(7)</t>
        </is>
      </c>
      <c r="V21" t="inlineStr">
        <is>
          <t>- -</t>
        </is>
      </c>
      <c r="W21" t="inlineStr">
        <is>
          <t>(122)</t>
        </is>
      </c>
      <c r="X21" t="inlineStr">
        <is>
          <t>(2)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(290)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(48)</t>
        </is>
      </c>
      <c r="AJ21" t="inlineStr">
        <is>
          <t>(253)</t>
        </is>
      </c>
      <c r="AK21" t="inlineStr">
        <is>
          <t>- -</t>
        </is>
      </c>
      <c r="AL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(5)</t>
        </is>
      </c>
      <c r="G22" t="inlineStr">
        <is>
          <t>(9)</t>
        </is>
      </c>
      <c r="H22" t="inlineStr">
        <is>
          <t>(59)</t>
        </is>
      </c>
      <c r="I22" t="inlineStr">
        <is>
          <t>(14)</t>
        </is>
      </c>
      <c r="J22" t="inlineStr">
        <is>
          <t>(26)</t>
        </is>
      </c>
      <c r="K22" t="inlineStr">
        <is>
          <t>(15)</t>
        </is>
      </c>
      <c r="L22" t="inlineStr">
        <is>
          <t>(16)</t>
        </is>
      </c>
      <c r="M22" t="inlineStr">
        <is>
          <t>(15)</t>
        </is>
      </c>
      <c r="N22" t="inlineStr">
        <is>
          <t>(15)</t>
        </is>
      </c>
      <c r="O22" t="inlineStr">
        <is>
          <t>(16)</t>
        </is>
      </c>
      <c r="P22" t="inlineStr">
        <is>
          <t>(17)</t>
        </is>
      </c>
      <c r="Q22" t="inlineStr">
        <is>
          <t>(16)</t>
        </is>
      </c>
      <c r="R22" t="inlineStr">
        <is>
          <t>(4)</t>
        </is>
      </c>
      <c r="S22" t="inlineStr">
        <is>
          <t>- -</t>
        </is>
      </c>
      <c r="T22" t="inlineStr">
        <is>
          <t>- -</t>
        </is>
      </c>
      <c r="U22" t="inlineStr">
        <is>
          <t>(6)</t>
        </is>
      </c>
      <c r="V22" t="inlineStr">
        <is>
          <t>(19)</t>
        </is>
      </c>
      <c r="W22" t="inlineStr">
        <is>
          <t>(26)</t>
        </is>
      </c>
      <c r="X22" t="inlineStr">
        <is>
          <t>(26)</t>
        </is>
      </c>
      <c r="Y22" t="inlineStr">
        <is>
          <t>(37)</t>
        </is>
      </c>
      <c r="Z22" t="inlineStr">
        <is>
          <t>(32)</t>
        </is>
      </c>
      <c r="AA22" t="inlineStr">
        <is>
          <t>(69)</t>
        </is>
      </c>
      <c r="AB22" t="inlineStr">
        <is>
          <t>(119)</t>
        </is>
      </c>
      <c r="AC22" t="inlineStr">
        <is>
          <t>(307)</t>
        </is>
      </c>
      <c r="AD22" t="inlineStr">
        <is>
          <t>(128)</t>
        </is>
      </c>
      <c r="AE22" t="inlineStr">
        <is>
          <t>(144)</t>
        </is>
      </c>
      <c r="AF22" t="inlineStr">
        <is>
          <t>(92)</t>
        </is>
      </c>
      <c r="AG22" t="inlineStr">
        <is>
          <t>(60)</t>
        </is>
      </c>
      <c r="AH22" t="inlineStr">
        <is>
          <t>(53)</t>
        </is>
      </c>
      <c r="AI22" t="inlineStr">
        <is>
          <t>(44)</t>
        </is>
      </c>
      <c r="AJ22" t="inlineStr">
        <is>
          <t>(116)</t>
        </is>
      </c>
      <c r="AK22" t="inlineStr">
        <is>
          <t>(41)</t>
        </is>
      </c>
      <c r="AL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(52)</t>
        </is>
      </c>
      <c r="G23" t="inlineStr">
        <is>
          <t>(24)</t>
        </is>
      </c>
      <c r="H23" t="inlineStr">
        <is>
          <t>(16)</t>
        </is>
      </c>
      <c r="I23" t="inlineStr">
        <is>
          <t>31</t>
        </is>
      </c>
      <c r="J23" t="inlineStr">
        <is>
          <t>(3)</t>
        </is>
      </c>
      <c r="K23" t="inlineStr">
        <is>
          <t>(4)</t>
        </is>
      </c>
      <c r="L23" t="inlineStr">
        <is>
          <t>(14)</t>
        </is>
      </c>
      <c r="M23" t="inlineStr">
        <is>
          <t>(4)</t>
        </is>
      </c>
      <c r="N23" t="inlineStr">
        <is>
          <t>- -</t>
        </is>
      </c>
      <c r="O23" t="inlineStr">
        <is>
          <t>- -</t>
        </is>
      </c>
      <c r="P23" t="inlineStr">
        <is>
          <t>- -</t>
        </is>
      </c>
      <c r="Q23" t="inlineStr">
        <is>
          <t>4</t>
        </is>
      </c>
      <c r="R23" t="inlineStr">
        <is>
          <t>157</t>
        </is>
      </c>
      <c r="S23" t="inlineStr">
        <is>
          <t>(127)</t>
        </is>
      </c>
      <c r="T23" t="inlineStr">
        <is>
          <t>(28)</t>
        </is>
      </c>
      <c r="U23" t="inlineStr">
        <is>
          <t>(22)</t>
        </is>
      </c>
      <c r="V23" t="inlineStr">
        <is>
          <t>(1)</t>
        </is>
      </c>
      <c r="W23" t="inlineStr">
        <is>
          <t>(2)</t>
        </is>
      </c>
      <c r="X23" t="inlineStr">
        <is>
          <t>279</t>
        </is>
      </c>
      <c r="Y23" t="inlineStr">
        <is>
          <t>858</t>
        </is>
      </c>
      <c r="Z23" t="inlineStr">
        <is>
          <t>275</t>
        </is>
      </c>
      <c r="AA23" t="inlineStr">
        <is>
          <t>1,823</t>
        </is>
      </c>
      <c r="AB23" t="inlineStr">
        <is>
          <t>3,146</t>
        </is>
      </c>
      <c r="AC23" t="inlineStr">
        <is>
          <t>1,564</t>
        </is>
      </c>
      <c r="AD23" t="inlineStr">
        <is>
          <t>1,513</t>
        </is>
      </c>
      <c r="AE23" t="inlineStr">
        <is>
          <t>1,125</t>
        </is>
      </c>
      <c r="AF23" t="inlineStr">
        <is>
          <t>734</t>
        </is>
      </c>
      <c r="AG23" t="inlineStr">
        <is>
          <t>72</t>
        </is>
      </c>
      <c r="AH23" t="inlineStr">
        <is>
          <t>1,611</t>
        </is>
      </c>
      <c r="AI23" t="inlineStr">
        <is>
          <t>(49)</t>
        </is>
      </c>
      <c r="AJ23" t="inlineStr">
        <is>
          <t>704</t>
        </is>
      </c>
      <c r="AK23" t="inlineStr">
        <is>
          <t>3,673</t>
        </is>
      </c>
      <c r="AL23" t="inlineStr">
        <is>
          <t>94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(57)</t>
        </is>
      </c>
      <c r="G24" t="inlineStr">
        <is>
          <t>(34)</t>
        </is>
      </c>
      <c r="H24" t="inlineStr">
        <is>
          <t>(75)</t>
        </is>
      </c>
      <c r="I24" t="inlineStr">
        <is>
          <t>17</t>
        </is>
      </c>
      <c r="J24" t="inlineStr">
        <is>
          <t>(30)</t>
        </is>
      </c>
      <c r="K24" t="inlineStr">
        <is>
          <t>(19)</t>
        </is>
      </c>
      <c r="L24" t="inlineStr">
        <is>
          <t>(40)</t>
        </is>
      </c>
      <c r="M24" t="inlineStr">
        <is>
          <t>(39)</t>
        </is>
      </c>
      <c r="N24" t="inlineStr">
        <is>
          <t>(20)</t>
        </is>
      </c>
      <c r="O24" t="inlineStr">
        <is>
          <t>(28)</t>
        </is>
      </c>
      <c r="P24" t="inlineStr">
        <is>
          <t>(34)</t>
        </is>
      </c>
      <c r="Q24" t="inlineStr">
        <is>
          <t>(27)</t>
        </is>
      </c>
      <c r="R24" t="inlineStr">
        <is>
          <t>153</t>
        </is>
      </c>
      <c r="S24" t="inlineStr">
        <is>
          <t>(127)</t>
        </is>
      </c>
      <c r="T24" t="inlineStr">
        <is>
          <t>(22)</t>
        </is>
      </c>
      <c r="U24" t="inlineStr">
        <is>
          <t>156</t>
        </is>
      </c>
      <c r="V24" t="inlineStr">
        <is>
          <t>(14)</t>
        </is>
      </c>
      <c r="W24" t="inlineStr">
        <is>
          <t>(148)</t>
        </is>
      </c>
      <c r="X24" t="inlineStr">
        <is>
          <t>250</t>
        </is>
      </c>
      <c r="Y24" t="inlineStr">
        <is>
          <t>32</t>
        </is>
      </c>
      <c r="Z24" t="inlineStr">
        <is>
          <t>304</t>
        </is>
      </c>
      <c r="AA24" t="inlineStr">
        <is>
          <t>1,088</t>
        </is>
      </c>
      <c r="AB24" t="inlineStr">
        <is>
          <t>1,975</t>
        </is>
      </c>
      <c r="AC24" t="inlineStr">
        <is>
          <t>120</t>
        </is>
      </c>
      <c r="AD24" t="inlineStr">
        <is>
          <t>(172)</t>
        </is>
      </c>
      <c r="AE24" t="inlineStr">
        <is>
          <t>(288)</t>
        </is>
      </c>
      <c r="AF24" t="inlineStr">
        <is>
          <t>61</t>
        </is>
      </c>
      <c r="AG24" t="inlineStr">
        <is>
          <t>(206)</t>
        </is>
      </c>
      <c r="AH24" t="inlineStr">
        <is>
          <t>499</t>
        </is>
      </c>
      <c r="AI24" t="inlineStr">
        <is>
          <t>(375)</t>
        </is>
      </c>
      <c r="AJ24" t="inlineStr">
        <is>
          <t>(394)</t>
        </is>
      </c>
      <c r="AK24" t="inlineStr">
        <is>
          <t>2,059</t>
        </is>
      </c>
      <c r="AL24" t="inlineStr">
        <is>
          <t>94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(1)</t>
        </is>
      </c>
      <c r="H25" t="inlineStr">
        <is>
          <t>- -</t>
        </is>
      </c>
      <c r="I25" t="inlineStr">
        <is>
          <t>(1)</t>
        </is>
      </c>
      <c r="J25" t="inlineStr">
        <is>
          <t>- -</t>
        </is>
      </c>
      <c r="K25" t="inlineStr">
        <is>
          <t>1</t>
        </is>
      </c>
      <c r="L25" t="inlineStr">
        <is>
          <t>(1)</t>
        </is>
      </c>
      <c r="M25" t="inlineStr">
        <is>
          <t>(0)</t>
        </is>
      </c>
      <c r="N25" t="inlineStr">
        <is>
          <t>(0)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(2)</t>
        </is>
      </c>
      <c r="W25" t="inlineStr">
        <is>
          <t>6</t>
        </is>
      </c>
      <c r="X25" t="inlineStr">
        <is>
          <t>12</t>
        </is>
      </c>
      <c r="Y25" t="inlineStr">
        <is>
          <t>(68)</t>
        </is>
      </c>
      <c r="Z25" t="inlineStr">
        <is>
          <t>13</t>
        </is>
      </c>
      <c r="AA25" t="inlineStr">
        <is>
          <t>24</t>
        </is>
      </c>
      <c r="AB25" t="inlineStr">
        <is>
          <t>(5)</t>
        </is>
      </c>
      <c r="AC25" t="inlineStr">
        <is>
          <t>1</t>
        </is>
      </c>
      <c r="AD25" t="inlineStr">
        <is>
          <t>(22)</t>
        </is>
      </c>
      <c r="AE25" t="inlineStr">
        <is>
          <t>(12)</t>
        </is>
      </c>
      <c r="AF25" t="inlineStr">
        <is>
          <t>(1)</t>
        </is>
      </c>
      <c r="AG25" t="inlineStr">
        <is>
          <t>(1)</t>
        </is>
      </c>
      <c r="AH25" t="inlineStr">
        <is>
          <t>3</t>
        </is>
      </c>
      <c r="AI25" t="inlineStr">
        <is>
          <t>(2)</t>
        </is>
      </c>
      <c r="AJ25" t="inlineStr">
        <is>
          <t>- -</t>
        </is>
      </c>
      <c r="AK25" t="inlineStr">
        <is>
          <t>- -</t>
        </is>
      </c>
      <c r="AL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(57)</t>
        </is>
      </c>
      <c r="G26" t="inlineStr">
        <is>
          <t>(34)</t>
        </is>
      </c>
      <c r="H26" t="inlineStr">
        <is>
          <t>(75)</t>
        </is>
      </c>
      <c r="I26" t="inlineStr">
        <is>
          <t>17</t>
        </is>
      </c>
      <c r="J26" t="inlineStr">
        <is>
          <t>(30)</t>
        </is>
      </c>
      <c r="K26" t="inlineStr">
        <is>
          <t>(19)</t>
        </is>
      </c>
      <c r="L26" t="inlineStr">
        <is>
          <t>(40)</t>
        </is>
      </c>
      <c r="M26" t="inlineStr">
        <is>
          <t>(39)</t>
        </is>
      </c>
      <c r="N26" t="inlineStr">
        <is>
          <t>(20)</t>
        </is>
      </c>
      <c r="O26" t="inlineStr">
        <is>
          <t>(28)</t>
        </is>
      </c>
      <c r="P26" t="inlineStr">
        <is>
          <t>(63)</t>
        </is>
      </c>
      <c r="Q26" t="inlineStr">
        <is>
          <t>(38)</t>
        </is>
      </c>
      <c r="R26" t="inlineStr">
        <is>
          <t>154</t>
        </is>
      </c>
      <c r="S26" t="inlineStr">
        <is>
          <t>(122)</t>
        </is>
      </c>
      <c r="T26" t="inlineStr">
        <is>
          <t>6</t>
        </is>
      </c>
      <c r="U26" t="inlineStr">
        <is>
          <t>149</t>
        </is>
      </c>
      <c r="V26" t="inlineStr">
        <is>
          <t>(14)</t>
        </is>
      </c>
      <c r="W26" t="inlineStr">
        <is>
          <t>159</t>
        </is>
      </c>
      <c r="X26" t="inlineStr">
        <is>
          <t>(195)</t>
        </is>
      </c>
      <c r="Y26" t="inlineStr">
        <is>
          <t>22</t>
        </is>
      </c>
      <c r="Z26" t="inlineStr">
        <is>
          <t>324</t>
        </is>
      </c>
      <c r="AA26" t="inlineStr">
        <is>
          <t>1,064</t>
        </is>
      </c>
      <c r="AB26" t="inlineStr">
        <is>
          <t>(1,045)</t>
        </is>
      </c>
      <c r="AC26" t="inlineStr">
        <is>
          <t>(326)</t>
        </is>
      </c>
      <c r="AD26" t="inlineStr">
        <is>
          <t>140</t>
        </is>
      </c>
      <c r="AE26" t="inlineStr">
        <is>
          <t>(45)</t>
        </is>
      </c>
      <c r="AF26" t="inlineStr">
        <is>
          <t>(6)</t>
        </is>
      </c>
      <c r="AG26" t="inlineStr">
        <is>
          <t>38</t>
        </is>
      </c>
      <c r="AH26" t="inlineStr">
        <is>
          <t>684</t>
        </is>
      </c>
      <c r="AI26" t="inlineStr">
        <is>
          <t>(155)</t>
        </is>
      </c>
      <c r="AJ26" t="inlineStr">
        <is>
          <t>(471)</t>
        </is>
      </c>
      <c r="AK26" t="inlineStr">
        <is>
          <t>(241)</t>
        </is>
      </c>
      <c r="AL26" t="inlineStr">
        <is>
          <t>- -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- -</t>
        </is>
      </c>
      <c r="P27" t="inlineStr">
        <is>
          <t>68</t>
        </is>
      </c>
      <c r="Q27" t="inlineStr">
        <is>
          <t>30</t>
        </is>
      </c>
      <c r="R27" t="inlineStr">
        <is>
          <t>184</t>
        </is>
      </c>
      <c r="S27" t="inlineStr">
        <is>
          <t>62</t>
        </is>
      </c>
      <c r="T27" t="inlineStr">
        <is>
          <t>68</t>
        </is>
      </c>
      <c r="U27" t="inlineStr">
        <is>
          <t>217</t>
        </is>
      </c>
      <c r="V27" t="inlineStr">
        <is>
          <t>193</t>
        </is>
      </c>
      <c r="W27" t="inlineStr">
        <is>
          <t>352</t>
        </is>
      </c>
      <c r="X27" t="inlineStr">
        <is>
          <t>157</t>
        </is>
      </c>
      <c r="Y27" t="inlineStr">
        <is>
          <t>179</t>
        </is>
      </c>
      <c r="Z27" t="inlineStr">
        <is>
          <t>503</t>
        </is>
      </c>
      <c r="AA27" t="inlineStr">
        <is>
          <t>1,567</t>
        </is>
      </c>
      <c r="AB27" t="inlineStr">
        <is>
          <t>522</t>
        </is>
      </c>
      <c r="AC27" t="inlineStr">
        <is>
          <t>195</t>
        </is>
      </c>
      <c r="AD27" t="inlineStr">
        <is>
          <t>336</t>
        </is>
      </c>
      <c r="AE27" t="inlineStr">
        <is>
          <t>291</t>
        </is>
      </c>
      <c r="AF27" t="inlineStr">
        <is>
          <t>285</t>
        </is>
      </c>
      <c r="AG27" t="inlineStr">
        <is>
          <t>323</t>
        </is>
      </c>
      <c r="AH27" t="inlineStr">
        <is>
          <t>1,008</t>
        </is>
      </c>
      <c r="AI27" t="inlineStr">
        <is>
          <t>823</t>
        </is>
      </c>
      <c r="AJ27" t="inlineStr">
        <is>
          <t>353</t>
        </is>
      </c>
      <c r="AK27" t="inlineStr">
        <is>
          <t>112</t>
        </is>
      </c>
      <c r="AL27" t="inlineStr">
        <is>
          <t>- -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52</t>
        </is>
      </c>
      <c r="G28" t="inlineStr">
        <is>
          <t>97</t>
        </is>
      </c>
      <c r="H28" t="inlineStr">
        <is>
          <t>96</t>
        </is>
      </c>
      <c r="I28" t="inlineStr">
        <is>
          <t>96</t>
        </is>
      </c>
      <c r="J28" t="inlineStr">
        <is>
          <t>129</t>
        </is>
      </c>
      <c r="K28" t="inlineStr">
        <is>
          <t>68</t>
        </is>
      </c>
      <c r="L28" t="inlineStr">
        <is>
          <t>141</t>
        </is>
      </c>
      <c r="M28" t="inlineStr">
        <is>
          <t>140</t>
        </is>
      </c>
      <c r="N28" t="inlineStr">
        <is>
          <t>165</t>
        </is>
      </c>
      <c r="O28" t="inlineStr">
        <is>
          <t>116</t>
        </is>
      </c>
      <c r="P28" t="inlineStr">
        <is>
          <t>130</t>
        </is>
      </c>
      <c r="Q28" t="inlineStr">
        <is>
          <t>68</t>
        </is>
      </c>
      <c r="R28" t="inlineStr">
        <is>
          <t>30</t>
        </is>
      </c>
      <c r="S28" t="inlineStr">
        <is>
          <t>184</t>
        </is>
      </c>
      <c r="T28" t="inlineStr">
        <is>
          <t>62</t>
        </is>
      </c>
      <c r="U28" t="inlineStr">
        <is>
          <t>68</t>
        </is>
      </c>
      <c r="V28" t="inlineStr">
        <is>
          <t>207</t>
        </is>
      </c>
      <c r="W28" t="inlineStr">
        <is>
          <t>193</t>
        </is>
      </c>
      <c r="X28" t="inlineStr">
        <is>
          <t>352</t>
        </is>
      </c>
      <c r="Y28" t="inlineStr">
        <is>
          <t>157</t>
        </is>
      </c>
      <c r="Z28" t="inlineStr">
        <is>
          <t>179</t>
        </is>
      </c>
      <c r="AA28" t="inlineStr">
        <is>
          <t>503</t>
        </is>
      </c>
      <c r="AB28" t="inlineStr">
        <is>
          <t>1,567</t>
        </is>
      </c>
      <c r="AC28" t="inlineStr">
        <is>
          <t>522</t>
        </is>
      </c>
      <c r="AD28" t="inlineStr">
        <is>
          <t>195</t>
        </is>
      </c>
      <c r="AE28" t="inlineStr">
        <is>
          <t>336</t>
        </is>
      </c>
      <c r="AF28" t="inlineStr">
        <is>
          <t>291</t>
        </is>
      </c>
      <c r="AG28" t="inlineStr">
        <is>
          <t>285</t>
        </is>
      </c>
      <c r="AH28" t="inlineStr">
        <is>
          <t>323</t>
        </is>
      </c>
      <c r="AI28" t="inlineStr">
        <is>
          <t>978</t>
        </is>
      </c>
      <c r="AJ28" t="inlineStr">
        <is>
          <t>823</t>
        </is>
      </c>
      <c r="AK28" t="inlineStr">
        <is>
          <t>353</t>
        </is>
      </c>
      <c r="AL28" t="inlineStr">
        <is>
          <t>- -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85</t>
        </is>
      </c>
      <c r="G29" t="inlineStr">
        <is>
          <t>13</t>
        </is>
      </c>
      <c r="H29" t="inlineStr">
        <is>
          <t>85</t>
        </is>
      </c>
      <c r="I29" t="inlineStr">
        <is>
          <t>21</t>
        </is>
      </c>
      <c r="J29" t="inlineStr">
        <is>
          <t>(28)</t>
        </is>
      </c>
      <c r="K29" t="inlineStr">
        <is>
          <t>157</t>
        </is>
      </c>
      <c r="L29" t="inlineStr">
        <is>
          <t>36</t>
        </is>
      </c>
      <c r="M29" t="inlineStr">
        <is>
          <t>47</t>
        </is>
      </c>
      <c r="N29" t="inlineStr">
        <is>
          <t>(35)</t>
        </is>
      </c>
      <c r="O29" t="inlineStr">
        <is>
          <t>41</t>
        </is>
      </c>
      <c r="P29" t="inlineStr">
        <is>
          <t>(29)</t>
        </is>
      </c>
      <c r="Q29" t="inlineStr">
        <is>
          <t>5</t>
        </is>
      </c>
      <c r="R29" t="inlineStr">
        <is>
          <t>(2)</t>
        </is>
      </c>
      <c r="S29" t="inlineStr">
        <is>
          <t>30</t>
        </is>
      </c>
      <c r="T29" t="inlineStr">
        <is>
          <t>21</t>
        </is>
      </c>
      <c r="U29" t="inlineStr">
        <is>
          <t>(195)</t>
        </is>
      </c>
      <c r="V29" t="inlineStr">
        <is>
          <t>414</t>
        </is>
      </c>
      <c r="W29" t="inlineStr">
        <is>
          <t>296</t>
        </is>
      </c>
      <c r="X29" t="inlineStr">
        <is>
          <t>89</t>
        </is>
      </c>
      <c r="Y29" t="inlineStr">
        <is>
          <t>671</t>
        </is>
      </c>
      <c r="Z29" t="inlineStr">
        <is>
          <t>69</t>
        </is>
      </c>
      <c r="AA29" t="inlineStr">
        <is>
          <t>1,053</t>
        </is>
      </c>
      <c r="AB29" t="inlineStr">
        <is>
          <t>1,408</t>
        </is>
      </c>
      <c r="AC29" t="inlineStr">
        <is>
          <t>(613)</t>
        </is>
      </c>
      <c r="AD29" t="inlineStr">
        <is>
          <t>284</t>
        </is>
      </c>
      <c r="AE29" t="inlineStr">
        <is>
          <t>75</t>
        </is>
      </c>
      <c r="AF29" t="inlineStr">
        <is>
          <t>(43)</t>
        </is>
      </c>
      <c r="AG29" t="inlineStr">
        <is>
          <t>234</t>
        </is>
      </c>
      <c r="AH29" t="inlineStr">
        <is>
          <t>186</t>
        </is>
      </c>
      <c r="AI29" t="inlineStr">
        <is>
          <t>182</t>
        </is>
      </c>
      <c r="AJ29" t="inlineStr">
        <is>
          <t>(94)</t>
        </is>
      </c>
      <c r="AK29" t="inlineStr">
        <is>
          <t>(786)</t>
        </is>
      </c>
      <c r="AL29" t="inlineStr">
        <is>
          <t>- 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2022-08-03T01:39:00Z</dcterms:created>
  <dcterms:modified xmlns:dcterms="http://purl.org/dc/terms/" xmlns:xsi="http://www.w3.org/2001/XMLSchema-instance" xsi:type="dcterms:W3CDTF">2023-03-21T03:05:01Z</dcterms:modified>
  <cp:lastModifiedBy>William Kruta</cp:lastModifiedBy>
</cp:coreProperties>
</file>