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pivotButton="0" quotePrefix="0" xfId="0"/>
    <xf numFmtId="164" fontId="0" fillId="0" borderId="0" pivotButton="0" quotePrefix="0" xfId="0"/>
    <xf numFmtId="0" fontId="3" fillId="0" borderId="3" pivotButton="0" quotePrefix="0" xfId="0"/>
    <xf numFmtId="3" fontId="0" fillId="0" borderId="0" pivotButton="0" quotePrefix="0" xfId="0"/>
    <xf numFmtId="0" fontId="3" fillId="0" borderId="4" pivotButton="0" quotePrefix="0" xfId="0"/>
    <xf numFmtId="0" fontId="2" fillId="2" borderId="0" pivotButton="0" quotePrefix="0" xfId="0"/>
    <xf numFmtId="0" fontId="4" fillId="2" borderId="0" pivotButton="0" quotePrefix="0" xfId="0"/>
    <xf numFmtId="0" fontId="5" fillId="3" borderId="0" pivotButton="0" quotePrefix="0" xfId="0"/>
    <xf numFmtId="0" fontId="0" fillId="0" borderId="5" pivotButton="0" quotePrefix="0" xfId="0"/>
    <xf numFmtId="0" fontId="3" fillId="0" borderId="0" pivotButton="0" quotePrefix="0" xfId="0"/>
    <xf numFmtId="0" fontId="3" fillId="0" borderId="6" pivotButton="0" quotePrefix="0" xfId="0"/>
    <xf numFmtId="0" fontId="0" fillId="0" borderId="0" pivotButton="0" quotePrefix="0" xfId="0"/>
    <xf numFmtId="0" fontId="0" fillId="0" borderId="5" pivotButton="0" quotePrefix="0" xfId="0"/>
    <xf numFmtId="0" fontId="3" fillId="0" borderId="6" pivotButton="0" quotePrefix="0" xfId="0"/>
    <xf numFmtId="0" fontId="3" fillId="0" borderId="0" pivotButton="0" quotePrefix="0" xfId="0"/>
    <xf numFmtId="0" fontId="5" fillId="3" borderId="0" pivotButton="0" quotePrefix="0" xfId="0"/>
    <xf numFmtId="3" fontId="0" fillId="0" borderId="0" applyAlignment="1" pivotButton="0" quotePrefix="0" xfId="0">
      <alignment wrapText="1"/>
    </xf>
    <xf numFmtId="3" fontId="2" fillId="2" borderId="0" pivotButton="0" quotePrefix="0" xfId="0"/>
    <xf numFmtId="3" fontId="5" fillId="3" borderId="0" pivotButton="0" quotePrefix="0" xfId="0"/>
    <xf numFmtId="3" fontId="0" fillId="0" borderId="5" pivotButton="0" quotePrefix="0" xfId="0"/>
    <xf numFmtId="3" fontId="3" fillId="0" borderId="6" pivotButton="0" quotePrefix="0" xfId="0"/>
    <xf numFmtId="3" fontId="3" fillId="0" borderId="0" pivotButton="0" quotePrefix="0" xfId="0"/>
    <xf numFmtId="3" fontId="4" fillId="2" borderId="0" pivotButton="0" quotePrefix="0" xfId="0"/>
    <xf numFmtId="10" fontId="0" fillId="0" borderId="0" pivotButton="0" quotePrefix="0" xfId="0"/>
    <xf numFmtId="10" fontId="0" fillId="0" borderId="0" pivotButton="0" quotePrefix="0" xfId="0"/>
    <xf numFmtId="4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  <xf numFmtId="0" fontId="0" fillId="0" borderId="7" pivotButton="0" quotePrefix="0" xfId="0"/>
    <xf numFmtId="3" fontId="0" fillId="0" borderId="7" pivotButton="0" quotePrefix="0" xfId="0"/>
    <xf numFmtId="3" fontId="2" fillId="2" borderId="7" pivotButton="0" quotePrefix="0" xfId="0"/>
    <xf numFmtId="3" fontId="5" fillId="3" borderId="7" pivotButton="0" quotePrefix="0" xfId="0"/>
    <xf numFmtId="3" fontId="0" fillId="0" borderId="8" pivotButton="0" quotePrefix="0" xfId="0"/>
    <xf numFmtId="3" fontId="3" fillId="0" borderId="9" pivotButton="0" quotePrefix="0" xfId="0"/>
    <xf numFmtId="3" fontId="3" fillId="0" borderId="7" pivotButton="0" quotePrefix="0" xfId="0"/>
    <xf numFmtId="4" fontId="0" fillId="0" borderId="7" pivotButton="0" quotePrefix="0" xfId="0"/>
    <xf numFmtId="10" fontId="0" fillId="0" borderId="7" pivotButton="0" quotePrefix="0" xfId="0"/>
    <xf numFmtId="3" fontId="4" fillId="2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William</author>
  </authors>
  <commentList>
    <comment ref="B95" authorId="0" shapeId="0">
      <text>
        <t xml:space="preserve">William:
Includes: 
- Purchase of vessels and vessel improvements
- Advances for vessel purchases
- Purchase of scrubbers and ballast water treatment systems
- Purchase of other fixed assets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8" sqref="D8"/>
    </sheetView>
  </sheetViews>
  <sheetFormatPr baseColWidth="8" defaultRowHeight="14.5"/>
  <cols>
    <col width="10.08984375" bestFit="1" customWidth="1" style="13" min="2" max="2"/>
    <col width="9.453125" bestFit="1" customWidth="1" style="13" min="4" max="4"/>
  </cols>
  <sheetData>
    <row r="1" ht="15" customHeight="1" s="13" thickBot="1">
      <c r="A1" t="e">
        <v>#VALUE!</v>
      </c>
    </row>
    <row r="2">
      <c r="A2" s="2" t="inlineStr">
        <is>
          <t>Price</t>
        </is>
      </c>
      <c r="B2" s="3">
        <f t="array" ref="B2">_FV(A1,"Price")</f>
        <v/>
      </c>
    </row>
    <row r="3">
      <c r="A3" s="4" t="inlineStr">
        <is>
          <t>Shares</t>
        </is>
      </c>
      <c r="B3" s="5">
        <f t="array" ref="B3">_FV(A1,"Shares outstanding",TRUE)/1000000</f>
        <v/>
      </c>
    </row>
    <row r="4">
      <c r="A4" s="4" t="inlineStr">
        <is>
          <t>MC</t>
        </is>
      </c>
      <c r="B4" s="3">
        <f>B2*B3</f>
        <v/>
      </c>
    </row>
    <row r="5">
      <c r="A5" s="4" t="inlineStr">
        <is>
          <t>Cash</t>
        </is>
      </c>
      <c r="B5" s="5">
        <f>Model!S40/1000</f>
        <v/>
      </c>
    </row>
    <row r="6">
      <c r="A6" s="4" t="inlineStr">
        <is>
          <t>Debt</t>
        </is>
      </c>
      <c r="B6" s="5">
        <f>Model!S90/1000</f>
        <v/>
      </c>
    </row>
    <row r="7" ht="15" customHeight="1" s="13" thickBot="1">
      <c r="A7" s="6" t="inlineStr">
        <is>
          <t>EV</t>
        </is>
      </c>
      <c r="B7" s="3">
        <f>B4-B5+B6</f>
        <v/>
      </c>
      <c r="D7" s="29" t="n">
        <v>44984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B6" sqref="B6"/>
    </sheetView>
  </sheetViews>
  <sheetFormatPr baseColWidth="8" defaultRowHeight="14.5"/>
  <sheetData>
    <row r="1">
      <c r="B1" s="1" t="inlineStr">
        <is>
          <t>Company Name</t>
        </is>
      </c>
      <c r="C1" s="1" t="inlineStr">
        <is>
          <t>Ticker</t>
        </is>
      </c>
      <c r="D1" s="1" t="inlineStr">
        <is>
          <t>Information</t>
        </is>
      </c>
    </row>
    <row r="2">
      <c r="A2" s="1" t="n">
        <v>0</v>
      </c>
      <c r="B2" t="inlineStr">
        <is>
          <t>EAGLE BULK SHIPPING INC.</t>
        </is>
      </c>
      <c r="C2" t="inlineStr">
        <is>
          <t>EGLE</t>
        </is>
      </c>
      <c r="D2" t="inlineStr">
        <is>
          <t>US stock · Industrials sector · Marine Shipping</t>
        </is>
      </c>
    </row>
    <row r="3">
      <c r="A3" t="inlineStr">
        <is>
          <t>Company Name</t>
        </is>
      </c>
      <c r="B3" t="inlineStr">
        <is>
          <t>Eagle Bulk Shipping Inc.</t>
        </is>
      </c>
    </row>
    <row r="4">
      <c r="A4" t="inlineStr">
        <is>
          <t>Ticker</t>
        </is>
      </c>
      <c r="B4" t="inlineStr">
        <is>
          <t>EGLE</t>
        </is>
      </c>
    </row>
    <row r="5">
      <c r="A5" t="inlineStr">
        <is>
          <t>Country</t>
        </is>
      </c>
      <c r="B5" t="inlineStr">
        <is>
          <t>USA</t>
        </is>
      </c>
    </row>
    <row r="6">
      <c r="A6" t="inlineStr">
        <is>
          <t>Sector</t>
        </is>
      </c>
      <c r="B6" t="inlineStr">
        <is>
          <t>Industrial</t>
        </is>
      </c>
    </row>
    <row r="7">
      <c r="A7" t="inlineStr">
        <is>
          <t>Industry</t>
        </is>
      </c>
      <c r="B7" t="inlineStr">
        <is>
          <t>Marine Shipping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D110"/>
  <sheetViews>
    <sheetView zoomScale="85" zoomScaleNormal="85" workbookViewId="0">
      <pane xSplit="2" ySplit="3" topLeftCell="I34" activePane="bottomRight" state="frozen"/>
      <selection pane="topRight" activeCell="C1" sqref="C1"/>
      <selection pane="bottomLeft" activeCell="A4" sqref="A4"/>
      <selection pane="bottomRight" activeCell="I101" sqref="I101"/>
    </sheetView>
  </sheetViews>
  <sheetFormatPr baseColWidth="8" defaultRowHeight="14.5"/>
  <cols>
    <col width="33.81640625" customWidth="1" style="13" min="2" max="2"/>
    <col width="12.6328125" customWidth="1" style="13" min="3" max="12"/>
    <col width="12.6328125" customWidth="1" style="30" min="13" max="13"/>
    <col width="12.6328125" customWidth="1" style="13" min="14" max="16"/>
    <col width="12.6328125" customWidth="1" style="30" min="17" max="17"/>
    <col width="12.6328125" customWidth="1" style="13" min="18" max="27"/>
  </cols>
  <sheetData>
    <row r="1">
      <c r="B1" t="inlineStr">
        <is>
          <t>Quarter</t>
        </is>
      </c>
    </row>
    <row r="2">
      <c r="B2" t="inlineStr">
        <is>
          <t>Filing Date</t>
        </is>
      </c>
      <c r="R2" s="29" t="n">
        <v>44781</v>
      </c>
      <c r="S2" s="29" t="n">
        <v>44872</v>
      </c>
    </row>
    <row r="3">
      <c r="B3" t="inlineStr">
        <is>
          <t>Period of Report</t>
        </is>
      </c>
      <c r="O3" s="29" t="n">
        <v>44469</v>
      </c>
      <c r="R3" s="29" t="n">
        <v>44742</v>
      </c>
      <c r="S3" s="29" t="n">
        <v>44834</v>
      </c>
      <c r="U3" t="n">
        <v>2015</v>
      </c>
      <c r="V3" t="n">
        <v>2016</v>
      </c>
      <c r="W3" t="n">
        <v>2017</v>
      </c>
      <c r="X3" t="n">
        <v>2018</v>
      </c>
      <c r="Y3" t="n">
        <v>2019</v>
      </c>
      <c r="Z3" t="n">
        <v>2020</v>
      </c>
      <c r="AA3" t="n">
        <v>2021</v>
      </c>
    </row>
    <row r="4">
      <c r="C4" s="18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31" t="n"/>
      <c r="N4" s="5" t="n"/>
      <c r="O4" s="5" t="n"/>
      <c r="P4" s="5" t="n"/>
      <c r="Q4" s="31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</row>
    <row r="5"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31" t="n"/>
      <c r="N5" s="5" t="n"/>
      <c r="O5" s="5" t="n"/>
      <c r="P5" s="5" t="n"/>
      <c r="Q5" s="31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</row>
    <row r="6"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31" t="n"/>
      <c r="N6" s="5" t="n"/>
      <c r="O6" s="5" t="n"/>
      <c r="P6" s="5" t="n"/>
      <c r="Q6" s="31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</row>
    <row r="7" customFormat="1" s="7">
      <c r="B7" s="7" t="inlineStr">
        <is>
          <t>Income Statement *in thousands</t>
        </is>
      </c>
      <c r="C7" s="19" t="n"/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32" t="n"/>
      <c r="N7" s="19" t="n"/>
      <c r="O7" s="19" t="n"/>
      <c r="P7" s="19" t="n"/>
      <c r="Q7" s="32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</row>
    <row r="8" customFormat="1" s="17">
      <c r="B8" s="17" t="inlineStr">
        <is>
          <t>Revenues</t>
        </is>
      </c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33" t="n"/>
      <c r="N8" s="20" t="n"/>
      <c r="O8" s="20" t="n"/>
      <c r="P8" s="20" t="n"/>
      <c r="Q8" s="33" t="n"/>
      <c r="R8" s="20" t="n"/>
      <c r="S8" s="20" t="n"/>
      <c r="T8" s="20" t="n"/>
      <c r="U8" s="20" t="n"/>
      <c r="V8" s="20" t="n"/>
      <c r="W8" s="20" t="n"/>
      <c r="X8" s="20" t="n"/>
      <c r="Y8" s="20" t="n"/>
      <c r="Z8" s="20" t="n"/>
      <c r="AA8" s="20" t="n"/>
      <c r="AB8" s="20" t="n"/>
      <c r="AC8" s="20" t="n"/>
      <c r="AD8" s="20" t="n"/>
    </row>
    <row r="9">
      <c r="B9" t="inlineStr">
        <is>
          <t>Revenues</t>
        </is>
      </c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31" t="n">
        <v>96572</v>
      </c>
      <c r="N9" s="5" t="n">
        <v>129851</v>
      </c>
      <c r="O9" s="5" t="n">
        <v>183393</v>
      </c>
      <c r="P9" s="5" t="n"/>
      <c r="Q9" s="31" t="n">
        <v>184398</v>
      </c>
      <c r="R9" s="5" t="n">
        <v>198695</v>
      </c>
      <c r="S9" s="5" t="n">
        <v>185313</v>
      </c>
      <c r="T9" s="5" t="n"/>
      <c r="U9" s="5" t="n"/>
      <c r="V9" s="5" t="n"/>
      <c r="W9" s="5" t="n"/>
      <c r="X9" s="5" t="n">
        <v>310094.258</v>
      </c>
      <c r="Y9" s="5" t="n">
        <v>292377.638</v>
      </c>
      <c r="Z9" s="5" t="n">
        <v>275133.547</v>
      </c>
      <c r="AA9" s="5" t="n">
        <v>594537.654</v>
      </c>
      <c r="AB9" s="5" t="n"/>
      <c r="AC9" s="5" t="n"/>
      <c r="AD9" s="5" t="n"/>
    </row>
    <row r="10" customFormat="1" s="17">
      <c r="B10" s="17" t="inlineStr">
        <is>
          <t>Operating Expenses</t>
        </is>
      </c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33" t="n"/>
      <c r="N10" s="20" t="n"/>
      <c r="O10" s="20" t="n"/>
      <c r="P10" s="20" t="n"/>
      <c r="Q10" s="33" t="n"/>
      <c r="R10" s="20" t="n"/>
      <c r="S10" s="20" t="n"/>
      <c r="T10" s="20" t="n"/>
      <c r="U10" s="20" t="n"/>
      <c r="V10" s="20" t="n"/>
      <c r="W10" s="20" t="n"/>
      <c r="X10" s="20" t="n"/>
      <c r="Y10" s="20" t="n"/>
      <c r="Z10" s="20" t="n"/>
      <c r="AA10" s="20" t="n"/>
      <c r="AB10" s="20" t="n"/>
      <c r="AC10" s="20" t="n"/>
      <c r="AD10" s="20" t="n"/>
    </row>
    <row r="11">
      <c r="B11" t="inlineStr">
        <is>
          <t>Voyage expenses</t>
        </is>
      </c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31" t="n">
        <v>26615</v>
      </c>
      <c r="N11" s="5" t="n">
        <v>24523</v>
      </c>
      <c r="O11" s="5" t="n">
        <v>30273</v>
      </c>
      <c r="P11" s="5" t="n"/>
      <c r="Q11" s="31" t="n">
        <v>43627</v>
      </c>
      <c r="R11" s="5" t="n">
        <v>36290</v>
      </c>
      <c r="S11" s="5" t="n">
        <v>40792</v>
      </c>
      <c r="T11" s="5" t="n"/>
      <c r="U11" s="5" t="n"/>
      <c r="V11" s="5" t="n"/>
      <c r="W11" s="5" t="n"/>
      <c r="X11" s="5" t="n">
        <v>79566.452</v>
      </c>
      <c r="Y11" s="5" t="n">
        <v>87701.40700000001</v>
      </c>
      <c r="Z11" s="5" t="n">
        <v>89548.796</v>
      </c>
      <c r="AA11" s="5" t="n">
        <v>104643.078</v>
      </c>
      <c r="AB11" s="5" t="n"/>
      <c r="AC11" s="5" t="n"/>
      <c r="AD11" s="5" t="n"/>
    </row>
    <row r="12">
      <c r="B12" t="inlineStr">
        <is>
          <t>Vessel operating expenses</t>
        </is>
      </c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31" t="n">
        <v>21519</v>
      </c>
      <c r="N12" s="5" t="n">
        <v>23679</v>
      </c>
      <c r="O12" s="5" t="n">
        <v>28125</v>
      </c>
      <c r="P12" s="5" t="n"/>
      <c r="Q12" s="31" t="n">
        <v>27915</v>
      </c>
      <c r="R12" s="5" t="n">
        <v>27207</v>
      </c>
      <c r="S12" s="5" t="n">
        <v>33091</v>
      </c>
      <c r="T12" s="5" t="n"/>
      <c r="U12" s="5" t="n"/>
      <c r="V12" s="5" t="n"/>
      <c r="W12" s="5" t="n"/>
      <c r="X12" s="5" t="n">
        <v>81336.25999999999</v>
      </c>
      <c r="Y12" s="5" t="n">
        <v>82342.12300000001</v>
      </c>
      <c r="Z12" s="5" t="n">
        <v>86527.91499999999</v>
      </c>
      <c r="AA12" s="5" t="n">
        <v>103876.6</v>
      </c>
      <c r="AB12" s="5" t="n"/>
      <c r="AC12" s="5" t="n"/>
      <c r="AD12" s="5" t="n"/>
    </row>
    <row r="13">
      <c r="B13" t="inlineStr">
        <is>
          <t>Charter hire expenses</t>
        </is>
      </c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31" t="n">
        <v>8480</v>
      </c>
      <c r="N13" s="5" t="n">
        <v>6170</v>
      </c>
      <c r="O13" s="5" t="n">
        <v>10724</v>
      </c>
      <c r="P13" s="5" t="n"/>
      <c r="Q13" s="31" t="n">
        <v>22711</v>
      </c>
      <c r="R13" s="5" t="n">
        <v>21285</v>
      </c>
      <c r="S13" s="5" t="n">
        <v>19772</v>
      </c>
      <c r="T13" s="5" t="n"/>
      <c r="U13" s="5" t="n"/>
      <c r="V13" s="5" t="n"/>
      <c r="W13" s="5" t="n"/>
      <c r="X13" s="5" t="n">
        <v>38045.778</v>
      </c>
      <c r="Y13" s="5" t="n">
        <v>42168.642</v>
      </c>
      <c r="Z13" s="5" t="n">
        <v>21280.224</v>
      </c>
      <c r="AA13" s="5" t="n">
        <v>37101.692</v>
      </c>
      <c r="AB13" s="5" t="n"/>
      <c r="AC13" s="5" t="n"/>
      <c r="AD13" s="5" t="n"/>
    </row>
    <row r="14">
      <c r="B14" t="inlineStr">
        <is>
          <t>Depreciation and amortization</t>
        </is>
      </c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31" t="n">
        <v>12506</v>
      </c>
      <c r="N14" s="5" t="n">
        <v>13111</v>
      </c>
      <c r="O14" s="5" t="n">
        <v>13570</v>
      </c>
      <c r="P14" s="5" t="n"/>
      <c r="Q14" s="31" t="n">
        <v>14580</v>
      </c>
      <c r="R14" s="5" t="n">
        <v>15254</v>
      </c>
      <c r="S14" s="5" t="n">
        <v>15407</v>
      </c>
      <c r="T14" s="5" t="n"/>
      <c r="U14" s="5" t="n"/>
      <c r="V14" s="5" t="n"/>
      <c r="W14" s="5" t="n"/>
      <c r="X14" s="5" t="n">
        <v>37717</v>
      </c>
      <c r="Y14" s="5" t="n">
        <v>40545.904</v>
      </c>
      <c r="Z14" s="5" t="n">
        <v>50157.147</v>
      </c>
      <c r="AA14" s="5" t="n">
        <v>53517.372</v>
      </c>
      <c r="AB14" s="5" t="n"/>
      <c r="AC14" s="5" t="n"/>
      <c r="AD14" s="5" t="n"/>
    </row>
    <row r="15">
      <c r="B15" t="inlineStr">
        <is>
          <t>G&amp;A</t>
        </is>
      </c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31" t="n">
        <v>7698</v>
      </c>
      <c r="N15" s="5" t="n">
        <v>7913</v>
      </c>
      <c r="O15" s="5" t="n">
        <v>7948</v>
      </c>
      <c r="P15" s="5" t="n"/>
      <c r="Q15" s="31" t="n">
        <v>10054</v>
      </c>
      <c r="R15" s="5" t="n">
        <v>9891</v>
      </c>
      <c r="S15" s="5" t="n">
        <v>9666</v>
      </c>
      <c r="T15" s="5" t="n"/>
      <c r="U15" s="5" t="n"/>
      <c r="V15" s="5" t="n"/>
      <c r="W15" s="5" t="n"/>
      <c r="X15" s="5" t="n">
        <v>36156.66</v>
      </c>
      <c r="Y15" s="5" t="n">
        <v>35041.996</v>
      </c>
      <c r="Z15" s="5" t="n">
        <v>31532.109</v>
      </c>
      <c r="AA15" s="5" t="n">
        <v>35160.889</v>
      </c>
      <c r="AB15" s="5" t="n"/>
      <c r="AC15" s="5" t="n"/>
      <c r="AD15" s="5" t="n"/>
    </row>
    <row r="16">
      <c r="B16" t="inlineStr">
        <is>
          <t>Impairment of oeprating lease right-of-use assets</t>
        </is>
      </c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31" t="n">
        <v>0</v>
      </c>
      <c r="N16" s="5" t="n">
        <v>0</v>
      </c>
      <c r="O16" s="5" t="n">
        <v>0</v>
      </c>
      <c r="P16" s="5" t="n"/>
      <c r="Q16" s="31" t="n">
        <v>0</v>
      </c>
      <c r="R16" s="5" t="n">
        <v>0</v>
      </c>
      <c r="S16" s="5" t="n">
        <v>0</v>
      </c>
      <c r="T16" s="5" t="n"/>
      <c r="U16" s="5" t="n"/>
      <c r="V16" s="5" t="n"/>
      <c r="W16" s="5" t="n"/>
      <c r="X16" s="5" t="n">
        <v>0</v>
      </c>
      <c r="Y16" s="5" t="n">
        <v>0</v>
      </c>
      <c r="Z16" s="5" t="n">
        <v>352.368</v>
      </c>
      <c r="AA16" s="5" t="n">
        <v>0</v>
      </c>
      <c r="AB16" s="5" t="n"/>
      <c r="AC16" s="5" t="n"/>
      <c r="AD16" s="5" t="n"/>
    </row>
    <row r="17">
      <c r="B17" t="inlineStr">
        <is>
          <t>Other operating expense</t>
        </is>
      </c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31" t="n">
        <v>961</v>
      </c>
      <c r="N17" s="5" t="n">
        <v>559</v>
      </c>
      <c r="O17" s="5" t="n">
        <v>792</v>
      </c>
      <c r="P17" s="5" t="n"/>
      <c r="Q17" s="31" t="n">
        <v>133</v>
      </c>
      <c r="R17" s="5" t="n">
        <v>41</v>
      </c>
      <c r="S17" s="5" t="n">
        <v>2469</v>
      </c>
      <c r="T17" s="5" t="n"/>
      <c r="U17" s="5" t="n"/>
      <c r="V17" s="5" t="n"/>
      <c r="W17" s="5" t="n"/>
      <c r="X17" s="5" t="n">
        <v>0</v>
      </c>
      <c r="Y17" s="5" t="n">
        <v>1125</v>
      </c>
      <c r="Z17" s="5" t="n">
        <v>0</v>
      </c>
      <c r="AA17" s="5" t="n">
        <v>2812.415</v>
      </c>
      <c r="AB17" s="5" t="n"/>
      <c r="AC17" s="5" t="n"/>
      <c r="AD17" s="5" t="n"/>
    </row>
    <row r="18" customFormat="1" s="14">
      <c r="B18" s="14" t="inlineStr">
        <is>
          <t>(Gain)/loss on sale of vessels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34" t="n">
        <v>0</v>
      </c>
      <c r="N18" s="21" t="n">
        <v>0</v>
      </c>
      <c r="O18" s="21" t="n">
        <v>-3962</v>
      </c>
      <c r="P18" s="21" t="n"/>
      <c r="Q18" s="34" t="n">
        <v>0</v>
      </c>
      <c r="R18" s="21" t="n">
        <v>0</v>
      </c>
      <c r="S18" s="21" t="n">
        <v>-9336</v>
      </c>
      <c r="T18" s="21" t="n"/>
      <c r="U18" s="21" t="n"/>
      <c r="V18" s="21" t="n"/>
      <c r="W18" s="21" t="n"/>
      <c r="X18" s="21" t="n">
        <v>-335.16</v>
      </c>
      <c r="Y18" s="21" t="n">
        <v>-5978.566</v>
      </c>
      <c r="Z18" s="21" t="n">
        <v>489.772</v>
      </c>
      <c r="AA18" s="21" t="n">
        <v>-3966.37</v>
      </c>
      <c r="AB18" s="21" t="n"/>
      <c r="AC18" s="21" t="n"/>
      <c r="AD18" s="21" t="n"/>
    </row>
    <row r="19" customFormat="1" s="15">
      <c r="B19" s="15" t="inlineStr">
        <is>
          <t>Total Operating Expenses</t>
        </is>
      </c>
      <c r="C19" s="22" t="n"/>
      <c r="D19" s="22" t="n"/>
      <c r="E19" s="22" t="n"/>
      <c r="F19" s="22" t="n"/>
      <c r="G19" s="22" t="n"/>
      <c r="H19" s="22" t="n"/>
      <c r="I19" s="22" t="n"/>
      <c r="J19" s="22" t="n"/>
      <c r="K19" s="22">
        <f>SUM(K11:K18)</f>
        <v/>
      </c>
      <c r="L19" s="22">
        <f>SUM(L11:L18)</f>
        <v/>
      </c>
      <c r="M19" s="35">
        <f>SUM(M11:M18)</f>
        <v/>
      </c>
      <c r="N19" s="22">
        <f>SUM(N11:N18)</f>
        <v/>
      </c>
      <c r="O19" s="22">
        <f>SUM(O11:O18)</f>
        <v/>
      </c>
      <c r="P19" s="22">
        <f>SUM(P11:P18)</f>
        <v/>
      </c>
      <c r="Q19" s="35">
        <f>SUM(Q11:Q18)</f>
        <v/>
      </c>
      <c r="R19" s="22">
        <f>SUM(R11:R18)</f>
        <v/>
      </c>
      <c r="S19" s="22">
        <f>SUM(S11:S18)</f>
        <v/>
      </c>
      <c r="T19" s="22" t="n"/>
      <c r="U19" s="22">
        <f>SUM(U11:U18)</f>
        <v/>
      </c>
      <c r="V19" s="22">
        <f>SUM(V11:V18)</f>
        <v/>
      </c>
      <c r="W19" s="22">
        <f>SUM(W11:W18)</f>
        <v/>
      </c>
      <c r="X19" s="22">
        <f>SUM(X11:X18)</f>
        <v/>
      </c>
      <c r="Y19" s="22">
        <f>SUM(Y11:Y18)</f>
        <v/>
      </c>
      <c r="Z19" s="22">
        <f>SUM(Z11:Z18)</f>
        <v/>
      </c>
      <c r="AA19" s="22">
        <f>SUM(AA11:AA18)</f>
        <v/>
      </c>
      <c r="AB19" s="22" t="n"/>
      <c r="AC19" s="22" t="n"/>
      <c r="AD19" s="22" t="n"/>
    </row>
    <row r="20" customFormat="1" s="16">
      <c r="B20" s="16" t="inlineStr">
        <is>
          <t>Operating Income</t>
        </is>
      </c>
      <c r="C20" s="23" t="n"/>
      <c r="D20" s="23" t="n"/>
      <c r="E20" s="23" t="n"/>
      <c r="F20" s="23" t="n"/>
      <c r="G20" s="23" t="n"/>
      <c r="H20" s="23" t="n"/>
      <c r="I20" s="23" t="n"/>
      <c r="J20" s="23" t="n"/>
      <c r="K20" s="23">
        <f>K9-K19</f>
        <v/>
      </c>
      <c r="L20" s="23">
        <f>L9-L19</f>
        <v/>
      </c>
      <c r="M20" s="36">
        <f>M9-M19</f>
        <v/>
      </c>
      <c r="N20" s="23">
        <f>N9-N19</f>
        <v/>
      </c>
      <c r="O20" s="23">
        <f>O9-O19</f>
        <v/>
      </c>
      <c r="P20" s="23">
        <f>P9-P19</f>
        <v/>
      </c>
      <c r="Q20" s="36">
        <f>Q9-Q19</f>
        <v/>
      </c>
      <c r="R20" s="23">
        <f>R9-R19</f>
        <v/>
      </c>
      <c r="S20" s="23">
        <f>S9-S19</f>
        <v/>
      </c>
      <c r="T20" s="23" t="n"/>
      <c r="U20" s="23">
        <f>U9-U19</f>
        <v/>
      </c>
      <c r="V20" s="23">
        <f>V9-V19</f>
        <v/>
      </c>
      <c r="W20" s="23">
        <f>W9-W19</f>
        <v/>
      </c>
      <c r="X20" s="23">
        <f>X9-X19</f>
        <v/>
      </c>
      <c r="Y20" s="23">
        <f>Y9-Y19</f>
        <v/>
      </c>
      <c r="Z20" s="23">
        <f>Z9-Z19</f>
        <v/>
      </c>
      <c r="AA20" s="23">
        <f>AA9-AA19</f>
        <v/>
      </c>
      <c r="AB20" s="23" t="n"/>
      <c r="AC20" s="23" t="n"/>
      <c r="AD20" s="23" t="n"/>
    </row>
    <row r="21" customFormat="1" s="17">
      <c r="B21" s="17" t="inlineStr">
        <is>
          <t>Other expenses</t>
        </is>
      </c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33" t="n"/>
      <c r="N21" s="20" t="n"/>
      <c r="O21" s="20" t="n"/>
      <c r="P21" s="20" t="n"/>
      <c r="Q21" s="33" t="n"/>
      <c r="R21" s="20" t="n"/>
      <c r="S21" s="20" t="n"/>
      <c r="T21" s="20" t="n"/>
      <c r="U21" s="20" t="n"/>
      <c r="V21" s="20" t="n"/>
      <c r="W21" s="20" t="n"/>
      <c r="X21" s="20" t="n"/>
      <c r="Y21" s="20" t="n"/>
      <c r="Z21" s="20" t="n"/>
      <c r="AA21" s="20" t="n"/>
      <c r="AB21" s="20" t="n"/>
      <c r="AC21" s="20" t="n"/>
      <c r="AD21" s="20" t="n"/>
    </row>
    <row r="22">
      <c r="B22" t="inlineStr">
        <is>
          <t>Interest expense</t>
        </is>
      </c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31" t="n">
        <v>8251</v>
      </c>
      <c r="N22" s="5" t="n">
        <v>8799</v>
      </c>
      <c r="O22" s="5" t="n">
        <v>8511</v>
      </c>
      <c r="P22" s="5" t="n"/>
      <c r="Q22" s="31" t="n">
        <v>4447</v>
      </c>
      <c r="R22" s="5" t="n">
        <v>4338</v>
      </c>
      <c r="S22" s="5" t="n">
        <v>4236</v>
      </c>
      <c r="T22" s="5" t="n"/>
      <c r="U22" s="5" t="n"/>
      <c r="V22" s="5" t="n"/>
      <c r="W22" s="5" t="n"/>
      <c r="X22" s="5" t="n">
        <v>25743.531</v>
      </c>
      <c r="Y22" s="5" t="n">
        <v>30577.489</v>
      </c>
      <c r="Z22" s="5" t="n">
        <v>35392.623</v>
      </c>
      <c r="AA22" s="5" t="n">
        <v>32256.787</v>
      </c>
      <c r="AB22" s="5" t="n"/>
      <c r="AC22" s="5" t="n"/>
      <c r="AD22" s="5" t="n"/>
    </row>
    <row r="23">
      <c r="B23" t="inlineStr">
        <is>
          <t>Interest income</t>
        </is>
      </c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31" t="n">
        <v>-17</v>
      </c>
      <c r="N23" s="5" t="n">
        <v>-15</v>
      </c>
      <c r="O23" s="5" t="n">
        <v>-19</v>
      </c>
      <c r="P23" s="5" t="n"/>
      <c r="Q23" s="31" t="n">
        <v>-45</v>
      </c>
      <c r="R23" s="5" t="n">
        <v>-174</v>
      </c>
      <c r="S23" s="5" t="n">
        <v>-881</v>
      </c>
      <c r="T23" s="5" t="n"/>
      <c r="U23" s="5" t="n"/>
      <c r="V23" s="5" t="n"/>
      <c r="W23" s="5" t="n"/>
      <c r="X23" s="5" t="n">
        <v>-585.168</v>
      </c>
      <c r="Y23" s="5" t="n">
        <v>-1867.326</v>
      </c>
      <c r="Z23" s="5" t="n">
        <v>-257.165</v>
      </c>
      <c r="AA23" s="5" t="n">
        <v>-91.533</v>
      </c>
      <c r="AB23" s="5" t="n"/>
      <c r="AC23" s="5" t="n"/>
      <c r="AD23" s="5" t="n"/>
    </row>
    <row r="24">
      <c r="B24" t="inlineStr">
        <is>
          <t>Realized and unrealized loss/(gain) on derivative instruments</t>
        </is>
      </c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31" t="n">
        <v>710</v>
      </c>
      <c r="N24" s="5" t="n">
        <v>35887</v>
      </c>
      <c r="O24" s="5" t="n">
        <v>8991</v>
      </c>
      <c r="P24" s="5" t="n"/>
      <c r="Q24" s="31" t="n">
        <v>7903</v>
      </c>
      <c r="R24" s="5" t="n">
        <v>-9890</v>
      </c>
      <c r="S24" s="5" t="n">
        <v>-11293</v>
      </c>
      <c r="T24" s="5" t="n"/>
      <c r="U24" s="5" t="n"/>
      <c r="V24" s="5" t="n"/>
      <c r="W24" s="5" t="n"/>
      <c r="X24" s="5" t="n">
        <v>-126.241</v>
      </c>
      <c r="Y24" s="5" t="n">
        <v>149.632</v>
      </c>
      <c r="Z24" s="5" t="n">
        <v>-4826.774</v>
      </c>
      <c r="AA24" s="5" t="n">
        <v>38243.746</v>
      </c>
      <c r="AB24" s="5" t="n"/>
      <c r="AC24" s="5" t="n"/>
      <c r="AD24" s="5" t="n"/>
    </row>
    <row r="25" customFormat="1" s="14">
      <c r="B25" s="14" t="inlineStr">
        <is>
          <t>Loss on debt extinguishment</t>
        </is>
      </c>
      <c r="C25" s="21" t="n"/>
      <c r="D25" s="21" t="n"/>
      <c r="E25" s="21" t="n"/>
      <c r="F25" s="21" t="n"/>
      <c r="G25" s="21" t="n"/>
      <c r="H25" s="21" t="n"/>
      <c r="I25" s="21" t="n"/>
      <c r="J25" s="21" t="n"/>
      <c r="K25" s="21" t="n"/>
      <c r="L25" s="21" t="n"/>
      <c r="M25" s="34" t="n">
        <v>0</v>
      </c>
      <c r="N25" s="21" t="n">
        <v>0</v>
      </c>
      <c r="O25" s="21" t="n">
        <v>99</v>
      </c>
      <c r="P25" s="21" t="n"/>
      <c r="Q25" s="34" t="n">
        <v>0</v>
      </c>
      <c r="R25" s="21" t="n">
        <v>0</v>
      </c>
      <c r="S25" s="21" t="n">
        <v>4173</v>
      </c>
      <c r="T25" s="21" t="n"/>
      <c r="U25" s="21" t="n"/>
      <c r="V25" s="21" t="n"/>
      <c r="W25" s="21" t="n"/>
      <c r="X25" s="21" t="n">
        <v>0</v>
      </c>
      <c r="Y25" s="21" t="n">
        <v>2268.452</v>
      </c>
      <c r="Z25" s="21" t="n">
        <v>0</v>
      </c>
      <c r="AA25" s="21" t="n">
        <v>6085.094</v>
      </c>
      <c r="AB25" s="21" t="n"/>
      <c r="AC25" s="21" t="n"/>
      <c r="AD25" s="21" t="n"/>
    </row>
    <row r="26" customFormat="1" s="15">
      <c r="B26" s="15" t="inlineStr">
        <is>
          <t>Total other expense</t>
        </is>
      </c>
      <c r="C26" s="22" t="n"/>
      <c r="D26" s="22" t="n"/>
      <c r="E26" s="22" t="n"/>
      <c r="F26" s="22" t="n"/>
      <c r="G26" s="22" t="n"/>
      <c r="H26" s="22" t="n"/>
      <c r="I26" s="22" t="n"/>
      <c r="J26" s="22" t="n"/>
      <c r="K26" s="22">
        <f>SUM(K22:K25)</f>
        <v/>
      </c>
      <c r="L26" s="22">
        <f>SUM(L22:L25)</f>
        <v/>
      </c>
      <c r="M26" s="35">
        <f>SUM(M22:M25)</f>
        <v/>
      </c>
      <c r="N26" s="22">
        <f>SUM(N22:N25)</f>
        <v/>
      </c>
      <c r="O26" s="22">
        <f>SUM(O22:O25)</f>
        <v/>
      </c>
      <c r="P26" s="22">
        <f>SUM(P22:P25)</f>
        <v/>
      </c>
      <c r="Q26" s="35">
        <f>SUM(Q22:Q25)</f>
        <v/>
      </c>
      <c r="R26" s="22">
        <f>SUM(R22:R25)</f>
        <v/>
      </c>
      <c r="S26" s="22">
        <f>SUM(S22:S25)</f>
        <v/>
      </c>
      <c r="T26" s="22" t="n"/>
      <c r="U26" s="22">
        <f>SUM(U22:U25)</f>
        <v/>
      </c>
      <c r="V26" s="22">
        <f>SUM(V22:V25)</f>
        <v/>
      </c>
      <c r="W26" s="22">
        <f>SUM(W22:W25)</f>
        <v/>
      </c>
      <c r="X26" s="22">
        <f>SUM(X22:X25)</f>
        <v/>
      </c>
      <c r="Y26" s="22">
        <f>SUM(Y22:Y25)</f>
        <v/>
      </c>
      <c r="Z26" s="22">
        <f>SUM(Z22:Z25)</f>
        <v/>
      </c>
      <c r="AA26" s="22">
        <f>SUM(AA22:AA25)</f>
        <v/>
      </c>
      <c r="AB26" s="22" t="n"/>
      <c r="AC26" s="22" t="n"/>
      <c r="AD26" s="22" t="n"/>
    </row>
    <row r="27" customFormat="1" s="16">
      <c r="B27" s="16" t="inlineStr">
        <is>
          <t>Net Income</t>
        </is>
      </c>
      <c r="C27" s="23" t="n"/>
      <c r="D27" s="23" t="n"/>
      <c r="E27" s="23" t="n"/>
      <c r="F27" s="23" t="n"/>
      <c r="G27" s="23" t="n"/>
      <c r="H27" s="23" t="n"/>
      <c r="I27" s="23" t="n"/>
      <c r="J27" s="23" t="n"/>
      <c r="K27" s="23">
        <f>K20-K26</f>
        <v/>
      </c>
      <c r="L27" s="23">
        <f>L20-L26</f>
        <v/>
      </c>
      <c r="M27" s="36">
        <f>M20-M26</f>
        <v/>
      </c>
      <c r="N27" s="23">
        <f>N20-N26</f>
        <v/>
      </c>
      <c r="O27" s="23">
        <f>O20-O26</f>
        <v/>
      </c>
      <c r="P27" s="23">
        <f>P20-P26</f>
        <v/>
      </c>
      <c r="Q27" s="36">
        <f>Q20-Q26</f>
        <v/>
      </c>
      <c r="R27" s="23">
        <f>R20-R26</f>
        <v/>
      </c>
      <c r="S27" s="23">
        <f>S20-S26</f>
        <v/>
      </c>
      <c r="T27" s="23" t="n"/>
      <c r="U27" s="23">
        <f>U20-U26</f>
        <v/>
      </c>
      <c r="V27" s="23">
        <f>V20-V26</f>
        <v/>
      </c>
      <c r="W27" s="23">
        <f>W20-W26</f>
        <v/>
      </c>
      <c r="X27" s="23">
        <f>X20-X26</f>
        <v/>
      </c>
      <c r="Y27" s="23">
        <f>Y20-Y26</f>
        <v/>
      </c>
      <c r="Z27" s="23">
        <f>Z20-Z26</f>
        <v/>
      </c>
      <c r="AA27" s="23">
        <f>AA20-AA26</f>
        <v/>
      </c>
      <c r="AB27" s="23" t="n"/>
      <c r="AC27" s="23" t="n"/>
      <c r="AD27" s="23" t="n"/>
    </row>
    <row r="28" customFormat="1" s="17">
      <c r="B28" s="17" t="inlineStr">
        <is>
          <t>EPS</t>
        </is>
      </c>
      <c r="C28" s="20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33" t="n"/>
      <c r="N28" s="20" t="n"/>
      <c r="O28" s="20" t="n"/>
      <c r="P28" s="20" t="n"/>
      <c r="Q28" s="33" t="n"/>
      <c r="R28" s="20" t="n"/>
      <c r="S28" s="20" t="n"/>
      <c r="T28" s="20" t="n"/>
      <c r="U28" s="20" t="n"/>
      <c r="V28" s="20" t="n"/>
      <c r="W28" s="20" t="n"/>
      <c r="X28" s="20" t="n"/>
      <c r="Y28" s="20" t="n"/>
      <c r="Z28" s="20" t="n"/>
      <c r="AA28" s="20" t="n"/>
      <c r="AB28" s="20" t="n"/>
      <c r="AC28" s="20" t="n"/>
      <c r="AD28" s="20" t="n"/>
    </row>
    <row r="29" customFormat="1" s="28">
      <c r="B29" s="28" t="inlineStr">
        <is>
          <t>EPS - Basic</t>
        </is>
      </c>
      <c r="K29" s="28">
        <f>K27/K32</f>
        <v/>
      </c>
      <c r="L29" s="28">
        <f>L27/L32</f>
        <v/>
      </c>
      <c r="M29" s="37">
        <f>M27/M32</f>
        <v/>
      </c>
      <c r="N29" s="28">
        <f>N27/N32</f>
        <v/>
      </c>
      <c r="O29" s="28">
        <f>O27/O32</f>
        <v/>
      </c>
      <c r="P29" s="28">
        <f>P27/P32</f>
        <v/>
      </c>
      <c r="Q29" s="37">
        <f>Q27/Q32</f>
        <v/>
      </c>
      <c r="R29" s="28">
        <f>R27/R32</f>
        <v/>
      </c>
      <c r="S29" s="28">
        <f>S27/S32</f>
        <v/>
      </c>
      <c r="U29" s="28">
        <f>U27/U32</f>
        <v/>
      </c>
      <c r="V29" s="28">
        <f>V27/V32</f>
        <v/>
      </c>
      <c r="W29" s="28">
        <f>W27/W32</f>
        <v/>
      </c>
      <c r="X29" s="28">
        <f>X27/X32</f>
        <v/>
      </c>
      <c r="Y29" s="28">
        <f>Y27/Y32</f>
        <v/>
      </c>
      <c r="Z29" s="28">
        <f>Z27/Z32</f>
        <v/>
      </c>
      <c r="AA29" s="28">
        <f>AA27/AA32</f>
        <v/>
      </c>
    </row>
    <row r="30" customFormat="1" s="28">
      <c r="B30" s="28" t="inlineStr">
        <is>
          <t>EPS - Diluted</t>
        </is>
      </c>
      <c r="K30" s="28">
        <f>K27/K33</f>
        <v/>
      </c>
      <c r="L30" s="28">
        <f>L27/L33</f>
        <v/>
      </c>
      <c r="M30" s="37">
        <f>M27/M33</f>
        <v/>
      </c>
      <c r="N30" s="28">
        <f>N27/N33</f>
        <v/>
      </c>
      <c r="O30" s="28">
        <f>O27/O33</f>
        <v/>
      </c>
      <c r="P30" s="28">
        <f>P27/P33</f>
        <v/>
      </c>
      <c r="Q30" s="37">
        <f>Q27/Q33</f>
        <v/>
      </c>
      <c r="R30" s="28">
        <f>R27/R33</f>
        <v/>
      </c>
      <c r="S30" s="28">
        <f>S27/S33</f>
        <v/>
      </c>
      <c r="U30" s="28">
        <f>U27/U33</f>
        <v/>
      </c>
      <c r="V30" s="28">
        <f>V27/V33</f>
        <v/>
      </c>
      <c r="W30" s="28">
        <f>W27/W33</f>
        <v/>
      </c>
      <c r="X30" s="28">
        <f>X27/X33</f>
        <v/>
      </c>
      <c r="Y30" s="28">
        <f>Y27/Y33</f>
        <v/>
      </c>
      <c r="Z30" s="28">
        <f>Z27/Z33</f>
        <v/>
      </c>
      <c r="AA30" s="28">
        <f>AA27/AA33</f>
        <v/>
      </c>
    </row>
    <row r="31" customFormat="1" s="17">
      <c r="B31" s="17" t="inlineStr">
        <is>
          <t>Shares Outstanding *in thousands</t>
        </is>
      </c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33" t="n"/>
      <c r="N31" s="20" t="n"/>
      <c r="O31" s="20" t="n"/>
      <c r="P31" s="20" t="n"/>
      <c r="Q31" s="33" t="n"/>
      <c r="R31" s="20" t="n"/>
      <c r="S31" s="20" t="n"/>
      <c r="T31" s="20" t="n"/>
      <c r="U31" s="20" t="n"/>
      <c r="V31" s="20" t="n"/>
      <c r="W31" s="20" t="n"/>
      <c r="X31" s="20" t="n"/>
      <c r="Y31" s="20" t="n"/>
      <c r="Z31" s="20" t="n"/>
      <c r="AA31" s="20" t="n"/>
      <c r="AB31" s="20" t="n"/>
      <c r="AC31" s="20" t="n"/>
      <c r="AD31" s="20" t="n"/>
    </row>
    <row r="32">
      <c r="B32" t="inlineStr">
        <is>
          <t>Shares - Basic</t>
        </is>
      </c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31" t="n">
        <v>11729.492</v>
      </c>
      <c r="N32" s="5" t="n">
        <v>12168.18</v>
      </c>
      <c r="O32" s="5" t="n">
        <v>12802.401</v>
      </c>
      <c r="P32" s="5" t="n"/>
      <c r="Q32" s="31" t="n">
        <v>12974.125</v>
      </c>
      <c r="R32" s="5" t="n">
        <v>12988.2</v>
      </c>
      <c r="S32" s="5" t="n">
        <v>12993.45</v>
      </c>
      <c r="T32" s="5" t="n"/>
      <c r="U32" s="5" t="n"/>
      <c r="V32" s="5" t="n"/>
      <c r="W32" s="5" t="n"/>
      <c r="X32" s="5" t="n">
        <v>10095.03</v>
      </c>
      <c r="Y32" s="5" t="n">
        <v>10195.088</v>
      </c>
      <c r="Z32" s="5" t="n">
        <v>10310.246</v>
      </c>
      <c r="AA32" s="5" t="n">
        <v>12399.509</v>
      </c>
      <c r="AB32" s="5" t="n"/>
      <c r="AC32" s="5" t="n"/>
      <c r="AD32" s="5" t="n"/>
    </row>
    <row r="33">
      <c r="B33" t="inlineStr">
        <is>
          <t>Shares - Diluted</t>
        </is>
      </c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31" t="n">
        <v>11744.568</v>
      </c>
      <c r="N33" s="5" t="n">
        <v>12397.156</v>
      </c>
      <c r="O33" s="5" t="n">
        <v>15936.374</v>
      </c>
      <c r="P33" s="5" t="n"/>
      <c r="Q33" s="31" t="n">
        <v>16254.989</v>
      </c>
      <c r="R33" s="5" t="n">
        <v>16376.517</v>
      </c>
      <c r="S33" s="5" t="n">
        <v>16201.852</v>
      </c>
      <c r="T33" s="5" t="n"/>
      <c r="U33" s="5" t="n"/>
      <c r="V33" s="5" t="n"/>
      <c r="W33" s="5" t="n"/>
      <c r="X33" s="5" t="n">
        <v>10257.453</v>
      </c>
      <c r="Y33" s="5" t="n">
        <v>10195.088</v>
      </c>
      <c r="Z33" s="5" t="n">
        <v>10310.246</v>
      </c>
      <c r="AA33" s="5" t="n">
        <v>15684.392</v>
      </c>
      <c r="AB33" s="5" t="n"/>
      <c r="AC33" s="5" t="n"/>
      <c r="AD33" s="5" t="n"/>
    </row>
    <row r="34" customFormat="1" s="17">
      <c r="B34" s="17" t="inlineStr">
        <is>
          <t>Margins</t>
        </is>
      </c>
      <c r="C34" s="20" t="n"/>
      <c r="D34" s="20" t="n"/>
      <c r="E34" s="20" t="n"/>
      <c r="F34" s="20" t="n"/>
      <c r="G34" s="20" t="n"/>
      <c r="H34" s="20" t="n"/>
      <c r="I34" s="20" t="n"/>
      <c r="J34" s="20" t="n"/>
      <c r="K34" s="20" t="n"/>
      <c r="L34" s="20" t="n"/>
      <c r="M34" s="33" t="n"/>
      <c r="N34" s="20" t="n"/>
      <c r="O34" s="20" t="n"/>
      <c r="P34" s="20" t="n"/>
      <c r="Q34" s="33" t="n"/>
      <c r="R34" s="20" t="n"/>
      <c r="S34" s="20" t="n"/>
      <c r="T34" s="20" t="n"/>
      <c r="U34" s="20" t="n"/>
      <c r="V34" s="20" t="n"/>
      <c r="W34" s="20" t="n"/>
      <c r="X34" s="20" t="n"/>
      <c r="Y34" s="20" t="n"/>
      <c r="Z34" s="20" t="n"/>
      <c r="AA34" s="20" t="n"/>
      <c r="AB34" s="20" t="n"/>
      <c r="AC34" s="20" t="n"/>
      <c r="AD34" s="20" t="n"/>
    </row>
    <row r="35" customFormat="1" s="26">
      <c r="B35" s="26" t="inlineStr">
        <is>
          <t>Operating Margin %</t>
        </is>
      </c>
      <c r="M35" s="38" t="n"/>
      <c r="Q35" s="38" t="n"/>
      <c r="U35" s="26">
        <f>U20/U9</f>
        <v/>
      </c>
      <c r="V35" s="26">
        <f>V20/V9</f>
        <v/>
      </c>
      <c r="W35" s="26">
        <f>W20/W9</f>
        <v/>
      </c>
      <c r="X35" s="26">
        <f>X20/X9</f>
        <v/>
      </c>
      <c r="Y35" s="26">
        <f>Y20/Y9</f>
        <v/>
      </c>
      <c r="Z35" s="26">
        <f>Z20/Z9</f>
        <v/>
      </c>
      <c r="AA35" s="26">
        <f>AA20/AA9</f>
        <v/>
      </c>
    </row>
    <row r="36" customFormat="1" s="26">
      <c r="B36" s="26" t="inlineStr">
        <is>
          <t>Net Margin %</t>
        </is>
      </c>
      <c r="M36" s="38" t="n"/>
      <c r="Q36" s="38" t="n"/>
      <c r="U36" s="26">
        <f>U27/U9</f>
        <v/>
      </c>
      <c r="V36" s="26">
        <f>V27/V9</f>
        <v/>
      </c>
      <c r="W36" s="26">
        <f>W27/W9</f>
        <v/>
      </c>
      <c r="X36" s="26">
        <f>X27/X9</f>
        <v/>
      </c>
      <c r="Y36" s="26">
        <f>Y27/Y9</f>
        <v/>
      </c>
      <c r="Z36" s="26">
        <f>Z27/Z9</f>
        <v/>
      </c>
      <c r="AA36" s="26">
        <f>AA27/AA9</f>
        <v/>
      </c>
    </row>
    <row r="37"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31" t="n"/>
      <c r="N37" s="5" t="n"/>
      <c r="O37" s="5" t="n"/>
      <c r="P37" s="5" t="n"/>
      <c r="Q37" s="31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</row>
    <row r="38" customFormat="1" s="7">
      <c r="B38" s="7" t="inlineStr">
        <is>
          <t>Balance Sheet *in thousands</t>
        </is>
      </c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32" t="n"/>
      <c r="N38" s="19" t="n"/>
      <c r="O38" s="19" t="n"/>
      <c r="P38" s="19" t="n"/>
      <c r="Q38" s="32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</row>
    <row r="39" customFormat="1" s="17">
      <c r="B39" s="17" t="inlineStr">
        <is>
          <t>Current Assets</t>
        </is>
      </c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33" t="n"/>
      <c r="N39" s="20" t="n"/>
      <c r="O39" s="20" t="n"/>
      <c r="P39" s="20" t="n"/>
      <c r="Q39" s="33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0" t="n"/>
      <c r="AB39" s="20" t="n"/>
      <c r="AC39" s="20" t="n"/>
      <c r="AD39" s="20" t="n"/>
    </row>
    <row r="40">
      <c r="B40" t="inlineStr">
        <is>
          <t>Cash &amp; cash equivalents</t>
        </is>
      </c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31" t="n"/>
      <c r="N40" s="5" t="n"/>
      <c r="O40" s="5" t="n"/>
      <c r="P40" s="5" t="n">
        <v>86146.552</v>
      </c>
      <c r="Q40" s="31" t="n">
        <v>83602</v>
      </c>
      <c r="R40" s="5" t="n">
        <v>138955</v>
      </c>
      <c r="S40" s="5" t="n">
        <v>195030</v>
      </c>
      <c r="T40" s="5" t="n"/>
      <c r="U40" s="5" t="n"/>
      <c r="V40" s="5" t="n"/>
      <c r="W40" s="5" t="n"/>
      <c r="X40" s="5" t="n">
        <v>67209.753</v>
      </c>
      <c r="Y40" s="5" t="n">
        <v>53583.898</v>
      </c>
      <c r="Z40" s="5" t="n">
        <v>69927.594</v>
      </c>
      <c r="AA40" s="5" t="n">
        <v>86146.552</v>
      </c>
      <c r="AB40" s="5" t="n"/>
      <c r="AC40" s="5" t="n"/>
      <c r="AD40" s="5" t="n"/>
    </row>
    <row r="41">
      <c r="B41" t="inlineStr">
        <is>
          <t>Restricted cash - current</t>
        </is>
      </c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31" t="n"/>
      <c r="N41" s="5" t="n"/>
      <c r="O41" s="5" t="n"/>
      <c r="P41" s="5" t="n">
        <v>0</v>
      </c>
      <c r="Q41" s="31" t="n">
        <v>0</v>
      </c>
      <c r="R41" s="5" t="n">
        <v>0</v>
      </c>
      <c r="S41" s="5" t="n">
        <v>0</v>
      </c>
      <c r="T41" s="5" t="n"/>
      <c r="U41" s="5" t="n"/>
      <c r="V41" s="5" t="n"/>
      <c r="W41" s="5" t="n"/>
      <c r="X41" s="5" t="n">
        <v>0</v>
      </c>
      <c r="Y41" s="5" t="n">
        <v>5471.47</v>
      </c>
      <c r="Z41" s="5" t="n">
        <v>18846.177</v>
      </c>
      <c r="AA41" s="5" t="n">
        <v>0</v>
      </c>
      <c r="AB41" s="5" t="n"/>
      <c r="AC41" s="5" t="n"/>
      <c r="AD41" s="5" t="n"/>
    </row>
    <row r="42">
      <c r="B42" t="inlineStr">
        <is>
          <t>AR</t>
        </is>
      </c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31" t="n"/>
      <c r="N42" s="5" t="n"/>
      <c r="O42" s="5" t="n"/>
      <c r="P42" s="5" t="n">
        <v>28456.036</v>
      </c>
      <c r="Q42" s="31" t="n">
        <v>40918</v>
      </c>
      <c r="R42" s="5" t="n">
        <v>43948</v>
      </c>
      <c r="S42" s="5" t="n">
        <v>33554</v>
      </c>
      <c r="T42" s="5" t="n"/>
      <c r="U42" s="5" t="n"/>
      <c r="V42" s="5" t="n"/>
      <c r="W42" s="5" t="n"/>
      <c r="X42" s="5" t="n">
        <v>19785.582</v>
      </c>
      <c r="Y42" s="5" t="n">
        <v>19982.871</v>
      </c>
      <c r="Z42" s="5" t="n">
        <v>13843.48</v>
      </c>
      <c r="AA42" s="5" t="n">
        <v>28456.036</v>
      </c>
      <c r="AB42" s="5" t="n"/>
      <c r="AC42" s="5" t="n"/>
      <c r="AD42" s="5" t="n"/>
    </row>
    <row r="43">
      <c r="B43" t="inlineStr">
        <is>
          <t>Prepaid expenses</t>
        </is>
      </c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31" t="n"/>
      <c r="N43" s="5" t="n"/>
      <c r="O43" s="5" t="n"/>
      <c r="P43" s="5" t="n">
        <v>3361.73</v>
      </c>
      <c r="Q43" s="31" t="n">
        <v>5278</v>
      </c>
      <c r="R43" s="5" t="n">
        <v>4524</v>
      </c>
      <c r="S43" s="5" t="n">
        <v>4585</v>
      </c>
      <c r="T43" s="5" t="n"/>
      <c r="U43" s="5" t="n"/>
      <c r="V43" s="5" t="n"/>
      <c r="W43" s="5" t="n"/>
      <c r="X43" s="5" t="n">
        <v>4635.879</v>
      </c>
      <c r="Y43" s="5" t="n">
        <v>4631.416</v>
      </c>
      <c r="Z43" s="5" t="n">
        <v>3182.815</v>
      </c>
      <c r="AA43" s="5" t="n">
        <v>3361.73</v>
      </c>
      <c r="AB43" s="5" t="n"/>
      <c r="AC43" s="5" t="n"/>
      <c r="AD43" s="5" t="n"/>
    </row>
    <row r="44">
      <c r="B44" t="inlineStr">
        <is>
          <t>Inventories</t>
        </is>
      </c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31" t="n"/>
      <c r="N44" s="5" t="n"/>
      <c r="O44" s="5" t="n"/>
      <c r="P44" s="5" t="n">
        <v>17651.381</v>
      </c>
      <c r="Q44" s="31" t="n">
        <v>27771</v>
      </c>
      <c r="R44" s="5" t="n">
        <v>25193</v>
      </c>
      <c r="S44" s="5" t="n">
        <v>26274</v>
      </c>
      <c r="T44" s="5" t="n"/>
      <c r="U44" s="5" t="n"/>
      <c r="V44" s="5" t="n"/>
      <c r="W44" s="5" t="n"/>
      <c r="X44" s="5" t="n">
        <v>16137.785</v>
      </c>
      <c r="Y44" s="5" t="n">
        <v>15824.278</v>
      </c>
      <c r="Z44" s="5" t="n">
        <v>11624.833</v>
      </c>
      <c r="AA44" s="5" t="n">
        <v>17651.381</v>
      </c>
      <c r="AB44" s="5" t="n"/>
      <c r="AC44" s="5" t="n"/>
      <c r="AD44" s="5" t="n"/>
    </row>
    <row r="45">
      <c r="B45" t="inlineStr">
        <is>
          <t>Collateral on derivatives</t>
        </is>
      </c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31" t="n"/>
      <c r="N45" s="5" t="n"/>
      <c r="O45" s="5" t="n"/>
      <c r="P45" s="5" t="n">
        <v>15080.567</v>
      </c>
      <c r="Q45" s="31" t="n">
        <v>21307</v>
      </c>
      <c r="R45" s="5" t="n">
        <v>16770</v>
      </c>
      <c r="S45" s="5" t="n">
        <v>1200</v>
      </c>
      <c r="T45" s="5" t="n"/>
      <c r="U45" s="5" t="n"/>
      <c r="V45" s="5" t="n"/>
      <c r="W45" s="5" t="n"/>
      <c r="X45" s="5" t="n">
        <v>0</v>
      </c>
      <c r="Y45" s="5" t="n">
        <v>0</v>
      </c>
      <c r="Z45" s="5" t="n">
        <v>0</v>
      </c>
      <c r="AA45" s="5" t="n">
        <v>15080.567</v>
      </c>
      <c r="AB45" s="5" t="n"/>
      <c r="AC45" s="5" t="n"/>
      <c r="AD45" s="5" t="n"/>
    </row>
    <row r="46">
      <c r="B46" t="inlineStr">
        <is>
          <t>Fair value of derivative assets - current</t>
        </is>
      </c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31" t="n"/>
      <c r="N46" s="5" t="n"/>
      <c r="O46" s="5" t="n"/>
      <c r="P46" s="5" t="n">
        <v>4668.873</v>
      </c>
      <c r="Q46" s="31" t="n">
        <v>5516</v>
      </c>
      <c r="R46" s="5" t="n">
        <v>8459</v>
      </c>
      <c r="S46" s="5" t="n">
        <v>18353</v>
      </c>
      <c r="T46" s="5" t="n"/>
      <c r="U46" s="5" t="n"/>
      <c r="V46" s="5" t="n"/>
      <c r="W46" s="5" t="n"/>
      <c r="X46" s="5" t="n">
        <v>0</v>
      </c>
      <c r="Y46" s="5" t="n">
        <v>0</v>
      </c>
      <c r="Z46" s="5" t="n">
        <v>0</v>
      </c>
      <c r="AA46" s="5" t="n">
        <v>4668.873</v>
      </c>
      <c r="AB46" s="5" t="n"/>
      <c r="AC46" s="5" t="n"/>
      <c r="AD46" s="5" t="n"/>
    </row>
    <row r="47">
      <c r="B47" t="inlineStr">
        <is>
          <t>Vessels held for sale</t>
        </is>
      </c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31" t="n"/>
      <c r="N47" s="5" t="n"/>
      <c r="O47" s="5" t="n"/>
      <c r="P47" s="5" t="n">
        <v>0</v>
      </c>
      <c r="Q47" s="31" t="n">
        <v>0</v>
      </c>
      <c r="R47" s="5" t="n">
        <v>5592</v>
      </c>
      <c r="S47" s="5" t="n">
        <v>0</v>
      </c>
      <c r="T47" s="5" t="n"/>
      <c r="U47" s="5" t="n"/>
      <c r="V47" s="5" t="n"/>
      <c r="W47" s="5" t="n"/>
      <c r="X47" s="5" t="n">
        <v>8458.444</v>
      </c>
      <c r="Y47" s="5" t="n">
        <v>0</v>
      </c>
      <c r="Z47" s="5" t="n">
        <v>0</v>
      </c>
      <c r="AA47" s="5" t="n">
        <v>0</v>
      </c>
      <c r="AB47" s="5" t="n"/>
      <c r="AC47" s="5" t="n"/>
      <c r="AD47" s="5" t="n"/>
    </row>
    <row r="48" customFormat="1" s="14">
      <c r="B48" s="14" t="inlineStr">
        <is>
          <t>Other current assets</t>
        </is>
      </c>
      <c r="C48" s="21" t="n"/>
      <c r="D48" s="21" t="n"/>
      <c r="E48" s="21" t="n"/>
      <c r="F48" s="21" t="n"/>
      <c r="G48" s="21" t="n"/>
      <c r="H48" s="21" t="n"/>
      <c r="I48" s="21" t="n"/>
      <c r="J48" s="21" t="n"/>
      <c r="K48" s="21" t="n"/>
      <c r="L48" s="21" t="n"/>
      <c r="M48" s="34" t="n"/>
      <c r="N48" s="21" t="n"/>
      <c r="O48" s="21" t="n"/>
      <c r="P48" s="21" t="n">
        <v>667.667</v>
      </c>
      <c r="Q48" s="34" t="n">
        <v>797</v>
      </c>
      <c r="R48" s="21" t="n">
        <v>929</v>
      </c>
      <c r="S48" s="21" t="n">
        <v>703</v>
      </c>
      <c r="T48" s="21" t="n"/>
      <c r="U48" s="21" t="n"/>
      <c r="V48" s="21" t="n"/>
      <c r="W48" s="21" t="n"/>
      <c r="X48" s="21" t="n">
        <v>2246.74</v>
      </c>
      <c r="Y48" s="21" t="n">
        <v>1039.43</v>
      </c>
      <c r="Z48" s="21" t="n">
        <v>839.881</v>
      </c>
      <c r="AA48" s="21" t="n">
        <v>667.667</v>
      </c>
      <c r="AB48" s="21" t="n"/>
      <c r="AC48" s="21" t="n"/>
      <c r="AD48" s="21" t="n"/>
    </row>
    <row r="49" customFormat="1" s="16">
      <c r="B49" s="16" t="inlineStr">
        <is>
          <t>Total Current Assets</t>
        </is>
      </c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6" t="n"/>
      <c r="N49" s="23" t="n"/>
      <c r="O49" s="23" t="n"/>
      <c r="P49" s="23">
        <f>SUM(P40:P48)</f>
        <v/>
      </c>
      <c r="Q49" s="36">
        <f>SUM(Q40:Q48)</f>
        <v/>
      </c>
      <c r="R49" s="23">
        <f>SUM(R40:R48)</f>
        <v/>
      </c>
      <c r="S49" s="23">
        <f>SUM(S40:S48)</f>
        <v/>
      </c>
      <c r="T49" s="23" t="n"/>
      <c r="U49" s="23">
        <f>SUM(U40:U48)</f>
        <v/>
      </c>
      <c r="V49" s="23">
        <f>SUM(V40:V48)</f>
        <v/>
      </c>
      <c r="W49" s="23">
        <f>SUM(W40:W48)</f>
        <v/>
      </c>
      <c r="X49" s="23">
        <f>SUM(X40:X48)</f>
        <v/>
      </c>
      <c r="Y49" s="23">
        <f>SUM(Y40:Y48)</f>
        <v/>
      </c>
      <c r="Z49" s="23">
        <f>SUM(Z40:Z48)</f>
        <v/>
      </c>
      <c r="AA49" s="23">
        <f>SUM(AA40:AA48)</f>
        <v/>
      </c>
      <c r="AB49" s="23" t="n"/>
      <c r="AC49" s="23" t="n"/>
      <c r="AD49" s="23" t="n"/>
    </row>
    <row r="50" customFormat="1" s="17">
      <c r="B50" s="17" t="inlineStr">
        <is>
          <t>Non-current Assets</t>
        </is>
      </c>
      <c r="C50" s="20" t="n"/>
      <c r="D50" s="20" t="n"/>
      <c r="E50" s="20" t="n"/>
      <c r="F50" s="20" t="n"/>
      <c r="G50" s="20" t="n"/>
      <c r="H50" s="20" t="n"/>
      <c r="I50" s="20" t="n"/>
      <c r="J50" s="20" t="n"/>
      <c r="K50" s="20" t="n"/>
      <c r="L50" s="20" t="n"/>
      <c r="M50" s="33" t="n"/>
      <c r="N50" s="20" t="n"/>
      <c r="O50" s="20" t="n"/>
      <c r="P50" s="20" t="n"/>
      <c r="Q50" s="33" t="n"/>
      <c r="R50" s="20" t="n"/>
      <c r="S50" s="20" t="n"/>
      <c r="T50" s="20" t="n"/>
      <c r="U50" s="20" t="n"/>
      <c r="V50" s="20" t="n"/>
      <c r="W50" s="20" t="n"/>
      <c r="X50" s="20" t="n"/>
      <c r="Y50" s="20" t="n"/>
      <c r="Z50" s="20" t="n"/>
      <c r="AA50" s="20" t="n"/>
      <c r="AB50" s="20" t="n"/>
      <c r="AC50" s="20" t="n"/>
      <c r="AD50" s="20" t="n"/>
    </row>
    <row r="51">
      <c r="B51" t="inlineStr">
        <is>
          <t>Vessels &amp; vessel improvements</t>
        </is>
      </c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31" t="n"/>
      <c r="N51" s="5" t="n"/>
      <c r="O51" s="5" t="n"/>
      <c r="P51" s="5" t="n">
        <v>908075.9129999999</v>
      </c>
      <c r="Q51" s="31" t="n">
        <v>900920</v>
      </c>
      <c r="R51" s="5" t="n">
        <v>885255</v>
      </c>
      <c r="S51" s="5" t="n">
        <v>876547</v>
      </c>
      <c r="T51" s="5" t="n"/>
      <c r="U51" s="5" t="n"/>
      <c r="V51" s="5" t="n"/>
      <c r="W51" s="5" t="n"/>
      <c r="X51" s="5" t="n">
        <v>682944.936</v>
      </c>
      <c r="Y51" s="5" t="n">
        <v>835959.084</v>
      </c>
      <c r="Z51" s="5" t="n">
        <v>810713.959</v>
      </c>
      <c r="AA51" s="5" t="n">
        <v>908075.9129999999</v>
      </c>
      <c r="AB51" s="5" t="n"/>
      <c r="AC51" s="5" t="n"/>
      <c r="AD51" s="5" t="n"/>
    </row>
    <row r="52">
      <c r="B52" t="inlineStr">
        <is>
          <t>Advances for vessel purchases</t>
        </is>
      </c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31" t="n"/>
      <c r="N52" s="5" t="n"/>
      <c r="O52" s="5" t="n"/>
      <c r="P52" s="5" t="n">
        <v>0</v>
      </c>
      <c r="Q52" s="31" t="n">
        <v>0</v>
      </c>
      <c r="R52" s="5" t="n">
        <v>0</v>
      </c>
      <c r="S52" s="5" t="n">
        <v>4125</v>
      </c>
      <c r="T52" s="5" t="n"/>
      <c r="U52" s="5" t="n"/>
      <c r="V52" s="5" t="n"/>
      <c r="W52" s="5" t="n"/>
      <c r="X52" s="5" t="n">
        <v>2040</v>
      </c>
      <c r="Y52" s="5" t="n">
        <v>0</v>
      </c>
      <c r="Z52" s="5" t="n">
        <v>3250</v>
      </c>
      <c r="AA52" s="5" t="n">
        <v>0</v>
      </c>
      <c r="AB52" s="5" t="n"/>
      <c r="AC52" s="5" t="n"/>
      <c r="AD52" s="5" t="n"/>
    </row>
    <row r="53">
      <c r="B53" t="inlineStr">
        <is>
          <t>Operating lease right-of-use assets</t>
        </is>
      </c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31" t="n"/>
      <c r="N53" s="5" t="n"/>
      <c r="O53" s="5" t="n"/>
      <c r="P53" s="5" t="n">
        <v>17017.429</v>
      </c>
      <c r="Q53" s="31" t="n">
        <v>18654</v>
      </c>
      <c r="R53" s="5" t="n">
        <v>35370</v>
      </c>
      <c r="S53" s="5" t="n">
        <v>34368</v>
      </c>
      <c r="T53" s="5" t="n"/>
      <c r="U53" s="5" t="n"/>
      <c r="V53" s="5" t="n"/>
      <c r="W53" s="5" t="n"/>
      <c r="X53" s="5" t="n">
        <v>0</v>
      </c>
      <c r="Y53" s="5" t="n">
        <v>20410.037</v>
      </c>
      <c r="Z53" s="5" t="n">
        <v>7540.871</v>
      </c>
      <c r="AA53" s="5" t="n">
        <v>17017.429</v>
      </c>
      <c r="AB53" s="5" t="n"/>
      <c r="AC53" s="5" t="n"/>
      <c r="AD53" s="5" t="n"/>
    </row>
    <row r="54">
      <c r="B54" t="inlineStr">
        <is>
          <t>Other fixed assets</t>
        </is>
      </c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31" t="n"/>
      <c r="N54" s="5" t="n"/>
      <c r="O54" s="5" t="n"/>
      <c r="P54" s="5" t="n">
        <v>257.228</v>
      </c>
      <c r="Q54" s="31" t="n">
        <v>368</v>
      </c>
      <c r="R54" s="5" t="n">
        <v>380</v>
      </c>
      <c r="S54" s="5" t="n">
        <v>346</v>
      </c>
      <c r="T54" s="5" t="n"/>
      <c r="U54" s="5" t="n"/>
      <c r="V54" s="5" t="n"/>
      <c r="W54" s="5" t="n"/>
      <c r="X54" s="5" t="n">
        <v>692.803</v>
      </c>
      <c r="Y54" s="5" t="n">
        <v>740.654</v>
      </c>
      <c r="Z54" s="5" t="n">
        <v>489.179</v>
      </c>
      <c r="AA54" s="5" t="n">
        <v>257.228</v>
      </c>
      <c r="AB54" s="5" t="n"/>
      <c r="AC54" s="5" t="n"/>
      <c r="AD54" s="5" t="n"/>
    </row>
    <row r="55">
      <c r="B55" t="inlineStr">
        <is>
          <t>Restricted cash - noncurrent</t>
        </is>
      </c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31" t="n"/>
      <c r="N55" s="5" t="n"/>
      <c r="O55" s="5" t="n"/>
      <c r="P55" s="5" t="n">
        <v>75</v>
      </c>
      <c r="Q55" s="31" t="n">
        <v>75</v>
      </c>
      <c r="R55" s="5" t="n">
        <v>2575</v>
      </c>
      <c r="S55" s="5" t="n">
        <v>2575</v>
      </c>
      <c r="T55" s="5" t="n"/>
      <c r="U55" s="5" t="n"/>
      <c r="V55" s="5" t="n"/>
      <c r="W55" s="5" t="n"/>
      <c r="X55" s="5" t="n">
        <v>10953.885</v>
      </c>
      <c r="Y55" s="5" t="n">
        <v>74.917</v>
      </c>
      <c r="Z55" s="5" t="n">
        <v>75</v>
      </c>
      <c r="AA55" s="5" t="n">
        <v>75</v>
      </c>
      <c r="AB55" s="5" t="n"/>
      <c r="AC55" s="5" t="n"/>
      <c r="AD55" s="5" t="n"/>
    </row>
    <row r="56">
      <c r="B56" t="inlineStr">
        <is>
          <t>Deferred drydock costs, net</t>
        </is>
      </c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31" t="n"/>
      <c r="N56" s="5" t="n"/>
      <c r="O56" s="5" t="n"/>
      <c r="P56" s="5" t="n">
        <v>37093.531</v>
      </c>
      <c r="Q56" s="31" t="n">
        <v>44985</v>
      </c>
      <c r="R56" s="5" t="n">
        <v>46930</v>
      </c>
      <c r="S56" s="5" t="n">
        <v>45881</v>
      </c>
      <c r="T56" s="5" t="n"/>
      <c r="U56" s="5" t="n"/>
      <c r="V56" s="5" t="n"/>
      <c r="W56" s="5" t="n"/>
      <c r="X56" s="5" t="n">
        <v>12186.356</v>
      </c>
      <c r="Y56" s="5" t="n">
        <v>17495.27</v>
      </c>
      <c r="Z56" s="5" t="n">
        <v>24153.776</v>
      </c>
      <c r="AA56" s="5" t="n">
        <v>37093.531</v>
      </c>
      <c r="AB56" s="5" t="n"/>
      <c r="AC56" s="5" t="n"/>
      <c r="AD56" s="5" t="n"/>
    </row>
    <row r="57">
      <c r="B57" t="inlineStr">
        <is>
          <t>Fair value of derivative assets - noncurrent</t>
        </is>
      </c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31" t="n"/>
      <c r="N57" s="5" t="n"/>
      <c r="O57" s="5" t="n"/>
      <c r="P57" s="5" t="n">
        <v>3112.091</v>
      </c>
      <c r="Q57" s="31" t="n">
        <v>8476</v>
      </c>
      <c r="R57" s="5" t="n">
        <v>7746</v>
      </c>
      <c r="S57" s="5" t="n">
        <v>9873</v>
      </c>
      <c r="T57" s="5" t="n"/>
      <c r="U57" s="5" t="n"/>
      <c r="V57" s="5" t="n"/>
      <c r="W57" s="5" t="n"/>
      <c r="X57" s="5" t="n">
        <v>285.342</v>
      </c>
      <c r="Y57" s="5" t="n">
        <v>166.111</v>
      </c>
      <c r="Z57" s="5" t="n">
        <v>0</v>
      </c>
      <c r="AA57" s="5" t="n">
        <v>3112.091</v>
      </c>
      <c r="AB57" s="5" t="n"/>
      <c r="AC57" s="5" t="n"/>
      <c r="AD57" s="5" t="n"/>
    </row>
    <row r="58" customFormat="1" s="14">
      <c r="B58" s="14" t="inlineStr">
        <is>
          <t>Advances for scrubbers and ballast water systems and other assets</t>
        </is>
      </c>
      <c r="C58" s="21" t="n"/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34" t="n"/>
      <c r="N58" s="21" t="n"/>
      <c r="O58" s="21" t="n"/>
      <c r="P58" s="21" t="n">
        <v>4994.416</v>
      </c>
      <c r="Q58" s="34" t="n">
        <v>3920</v>
      </c>
      <c r="R58" s="21" t="n">
        <v>3983</v>
      </c>
      <c r="S58" s="21" t="n">
        <v>2577</v>
      </c>
      <c r="T58" s="21" t="n"/>
      <c r="U58" s="21" t="n"/>
      <c r="V58" s="21" t="n"/>
      <c r="W58" s="21" t="n"/>
      <c r="X58" s="21" t="n">
        <v>18631.655</v>
      </c>
      <c r="Y58" s="21" t="n">
        <v>26707.7</v>
      </c>
      <c r="Z58" s="21" t="n">
        <v>2639.491</v>
      </c>
      <c r="AA58" s="21" t="n">
        <v>4994.416</v>
      </c>
      <c r="AB58" s="21" t="n"/>
      <c r="AC58" s="21" t="n"/>
      <c r="AD58" s="21" t="n"/>
    </row>
    <row r="59" customFormat="1" s="16">
      <c r="B59" s="16" t="inlineStr">
        <is>
          <t>Total Assets</t>
        </is>
      </c>
      <c r="C59" s="23" t="n"/>
      <c r="D59" s="23" t="n"/>
      <c r="E59" s="23" t="n"/>
      <c r="F59" s="23" t="n"/>
      <c r="G59" s="23" t="n"/>
      <c r="H59" s="23" t="n"/>
      <c r="I59" s="23" t="n"/>
      <c r="J59" s="23" t="n"/>
      <c r="K59" s="23" t="n"/>
      <c r="L59" s="23" t="n"/>
      <c r="M59" s="36" t="n"/>
      <c r="N59" s="23" t="n"/>
      <c r="O59" s="23" t="n"/>
      <c r="P59" s="23">
        <f>SUM(P51:P58)+P49</f>
        <v/>
      </c>
      <c r="Q59" s="36">
        <f>SUM(Q51:Q58)+Q49</f>
        <v/>
      </c>
      <c r="R59" s="23">
        <f>SUM(R51:R58)+R49</f>
        <v/>
      </c>
      <c r="S59" s="23">
        <f>SUM(S51:S58)+S49</f>
        <v/>
      </c>
      <c r="T59" s="23" t="n"/>
      <c r="U59" s="23">
        <f>SUM(U51:U58)+U49</f>
        <v/>
      </c>
      <c r="V59" s="23">
        <f>SUM(V51:V58)+V49</f>
        <v/>
      </c>
      <c r="W59" s="23">
        <f>SUM(W51:W58)+W49</f>
        <v/>
      </c>
      <c r="X59" s="23">
        <f>SUM(X51:X58)+X49</f>
        <v/>
      </c>
      <c r="Y59" s="23">
        <f>SUM(Y51:Y58)+Y49</f>
        <v/>
      </c>
      <c r="Z59" s="23">
        <f>SUM(Z51:Z58)+Z49</f>
        <v/>
      </c>
      <c r="AA59" s="23">
        <f>SUM(AA51:AA58)+AA49</f>
        <v/>
      </c>
      <c r="AB59" s="23" t="n"/>
      <c r="AC59" s="23" t="n"/>
      <c r="AD59" s="23" t="n"/>
    </row>
    <row r="60" customFormat="1" s="17">
      <c r="B60" s="17" t="inlineStr">
        <is>
          <t>Current Liabilities</t>
        </is>
      </c>
      <c r="C60" s="20" t="n"/>
      <c r="D60" s="20" t="n"/>
      <c r="E60" s="20" t="n"/>
      <c r="F60" s="20" t="n"/>
      <c r="G60" s="20" t="n"/>
      <c r="H60" s="20" t="n"/>
      <c r="I60" s="20" t="n"/>
      <c r="J60" s="20" t="n"/>
      <c r="K60" s="20" t="n"/>
      <c r="L60" s="20" t="n"/>
      <c r="M60" s="33" t="n"/>
      <c r="N60" s="20" t="n"/>
      <c r="O60" s="20" t="n"/>
      <c r="P60" s="20" t="n"/>
      <c r="Q60" s="33" t="n"/>
      <c r="R60" s="20" t="n"/>
      <c r="S60" s="20" t="n"/>
      <c r="T60" s="20" t="n"/>
      <c r="U60" s="20" t="n"/>
      <c r="V60" s="20" t="n"/>
      <c r="W60" s="20" t="n"/>
      <c r="X60" s="20" t="n"/>
      <c r="Y60" s="20" t="n"/>
      <c r="Z60" s="20" t="n"/>
      <c r="AA60" s="20" t="n"/>
      <c r="AB60" s="20" t="n"/>
      <c r="AC60" s="20" t="n"/>
      <c r="AD60" s="20" t="n"/>
    </row>
    <row r="61">
      <c r="B61" t="inlineStr">
        <is>
          <t>AP</t>
        </is>
      </c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31" t="n"/>
      <c r="N61" s="5" t="n"/>
      <c r="O61" s="5" t="n"/>
      <c r="P61" s="5" t="n">
        <v>20781.295</v>
      </c>
      <c r="Q61" s="31" t="n">
        <v>23396</v>
      </c>
      <c r="R61" s="5" t="n">
        <v>22189</v>
      </c>
      <c r="S61" s="5" t="n">
        <v>21058</v>
      </c>
      <c r="T61" s="5" t="n"/>
      <c r="U61" s="5" t="n"/>
      <c r="V61" s="5" t="n"/>
      <c r="W61" s="5" t="n"/>
      <c r="X61" s="5" t="n">
        <v>14161.169</v>
      </c>
      <c r="Y61" s="5" t="n">
        <v>13483.397</v>
      </c>
      <c r="Z61" s="5" t="n">
        <v>10589.97</v>
      </c>
      <c r="AA61" s="5" t="n">
        <v>20781.295</v>
      </c>
      <c r="AB61" s="5" t="n"/>
      <c r="AC61" s="5" t="n"/>
      <c r="AD61" s="5" t="n"/>
    </row>
    <row r="62">
      <c r="B62" t="inlineStr">
        <is>
          <t>Accrued interest</t>
        </is>
      </c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31" t="n"/>
      <c r="N62" s="5" t="n"/>
      <c r="O62" s="5" t="n"/>
      <c r="P62" s="5" t="n">
        <v>2957.241</v>
      </c>
      <c r="Q62" s="31" t="n">
        <v>1512</v>
      </c>
      <c r="R62" s="5" t="n">
        <v>3008</v>
      </c>
      <c r="S62" s="5" t="n">
        <v>1635</v>
      </c>
      <c r="T62" s="5" t="n"/>
      <c r="U62" s="5" t="n"/>
      <c r="V62" s="5" t="n"/>
      <c r="W62" s="5" t="n"/>
      <c r="X62" s="5" t="n">
        <v>1735.631</v>
      </c>
      <c r="Y62" s="5" t="n">
        <v>5321.089</v>
      </c>
      <c r="Z62" s="5" t="n">
        <v>4690.135</v>
      </c>
      <c r="AA62" s="5" t="n">
        <v>2957.241</v>
      </c>
      <c r="AB62" s="5" t="n"/>
      <c r="AC62" s="5" t="n"/>
      <c r="AD62" s="5" t="n"/>
    </row>
    <row r="63">
      <c r="B63" t="inlineStr">
        <is>
          <t>Other accrued liabilities</t>
        </is>
      </c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31" t="n"/>
      <c r="N63" s="5" t="n"/>
      <c r="O63" s="5" t="n"/>
      <c r="P63" s="5" t="n">
        <v>17993.299</v>
      </c>
      <c r="Q63" s="31" t="n">
        <v>18815</v>
      </c>
      <c r="R63" s="5" t="n">
        <v>17766</v>
      </c>
      <c r="S63" s="5" t="n">
        <v>17012</v>
      </c>
      <c r="T63" s="5" t="n"/>
      <c r="U63" s="5" t="n"/>
      <c r="V63" s="5" t="n"/>
      <c r="W63" s="5" t="n"/>
      <c r="X63" s="5" t="n">
        <v>10064.017</v>
      </c>
      <c r="Y63" s="5" t="n">
        <v>28996.836</v>
      </c>
      <c r="Z63" s="5" t="n">
        <v>11747.064</v>
      </c>
      <c r="AA63" s="5" t="n">
        <v>17993.299</v>
      </c>
      <c r="AB63" s="5" t="n"/>
      <c r="AC63" s="5" t="n"/>
      <c r="AD63" s="5" t="n"/>
    </row>
    <row r="64">
      <c r="B64" t="inlineStr">
        <is>
          <t>Fair value of derivative liabilities - current</t>
        </is>
      </c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31" t="n"/>
      <c r="N64" s="5" t="n"/>
      <c r="O64" s="5" t="n"/>
      <c r="P64" s="5" t="n">
        <v>4253.155</v>
      </c>
      <c r="Q64" s="31" t="n">
        <v>13111</v>
      </c>
      <c r="R64" s="5" t="n">
        <v>269</v>
      </c>
      <c r="S64" s="5" t="n">
        <v>611</v>
      </c>
      <c r="T64" s="5" t="n"/>
      <c r="U64" s="5" t="n"/>
      <c r="V64" s="5" t="n"/>
      <c r="W64" s="5" t="n"/>
      <c r="X64" s="5" t="n">
        <v>929.313</v>
      </c>
      <c r="Y64" s="5" t="n">
        <v>756.229</v>
      </c>
      <c r="Z64" s="5" t="n">
        <v>481.791</v>
      </c>
      <c r="AA64" s="5" t="n">
        <v>4253.155</v>
      </c>
      <c r="AB64" s="5" t="n"/>
      <c r="AC64" s="5" t="n"/>
      <c r="AD64" s="5" t="n"/>
    </row>
    <row r="65">
      <c r="B65" t="inlineStr">
        <is>
          <t>Current portion of operating lease liabilities</t>
        </is>
      </c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31" t="n"/>
      <c r="N65" s="5" t="n"/>
      <c r="O65" s="5" t="n"/>
      <c r="P65" s="5" t="n">
        <v>15728.107</v>
      </c>
      <c r="Q65" s="31" t="n">
        <v>15749</v>
      </c>
      <c r="R65" s="5" t="n">
        <v>29908</v>
      </c>
      <c r="S65" s="5" t="n">
        <v>30742</v>
      </c>
      <c r="T65" s="5" t="n"/>
      <c r="U65" s="5" t="n"/>
      <c r="V65" s="5" t="n"/>
      <c r="W65" s="5" t="n"/>
      <c r="X65" s="5" t="n">
        <v>0</v>
      </c>
      <c r="Y65" s="5" t="n">
        <v>13255.978</v>
      </c>
      <c r="Z65" s="5" t="n">
        <v>7615.371</v>
      </c>
      <c r="AA65" s="5" t="n">
        <v>15728.107</v>
      </c>
      <c r="AB65" s="5" t="n"/>
      <c r="AC65" s="5" t="n"/>
      <c r="AD65" s="5" t="n"/>
    </row>
    <row r="66">
      <c r="B66" t="inlineStr">
        <is>
          <t>Unearned charter hire revenue</t>
        </is>
      </c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31" t="n"/>
      <c r="N66" s="5" t="n"/>
      <c r="O66" s="5" t="n"/>
      <c r="P66" s="5" t="n">
        <v>12087.586</v>
      </c>
      <c r="Q66" s="31" t="n">
        <v>12746</v>
      </c>
      <c r="R66" s="5" t="n">
        <v>13609</v>
      </c>
      <c r="S66" s="5" t="n">
        <v>14794</v>
      </c>
      <c r="T66" s="5" t="n"/>
      <c r="U66" s="5" t="n"/>
      <c r="V66" s="5" t="n"/>
      <c r="W66" s="5" t="n"/>
      <c r="X66" s="5" t="n">
        <v>6926.839</v>
      </c>
      <c r="Y66" s="5" t="n">
        <v>4692.259</v>
      </c>
      <c r="Z66" s="5" t="n">
        <v>8072.295</v>
      </c>
      <c r="AA66" s="5" t="n">
        <v>12087.586</v>
      </c>
      <c r="AB66" s="5" t="n"/>
      <c r="AC66" s="5" t="n"/>
      <c r="AD66" s="5" t="n"/>
    </row>
    <row r="67" customFormat="1" s="14">
      <c r="B67" s="14" t="inlineStr">
        <is>
          <t>Current portion of long-term debt</t>
        </is>
      </c>
      <c r="C67" s="21" t="n"/>
      <c r="D67" s="21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34" t="n"/>
      <c r="N67" s="21" t="n"/>
      <c r="O67" s="21" t="n"/>
      <c r="P67" s="21" t="n">
        <v>49800</v>
      </c>
      <c r="Q67" s="34" t="n">
        <v>49800</v>
      </c>
      <c r="R67" s="21" t="n">
        <v>49800</v>
      </c>
      <c r="S67" s="21" t="n">
        <v>49800</v>
      </c>
      <c r="T67" s="21" t="n"/>
      <c r="U67" s="21" t="n"/>
      <c r="V67" s="21" t="n"/>
      <c r="W67" s="21" t="n"/>
      <c r="X67" s="21" t="n">
        <v>29176.23</v>
      </c>
      <c r="Y67" s="21" t="n">
        <v>35709.394</v>
      </c>
      <c r="Z67" s="21" t="n">
        <v>39244.297</v>
      </c>
      <c r="AA67" s="21" t="n">
        <v>49800</v>
      </c>
      <c r="AB67" s="21" t="n"/>
      <c r="AC67" s="21" t="n"/>
      <c r="AD67" s="21" t="n"/>
    </row>
    <row r="68" customFormat="1" s="16">
      <c r="B68" s="16" t="inlineStr">
        <is>
          <t>Total Current Liabilities</t>
        </is>
      </c>
      <c r="C68" s="23" t="n"/>
      <c r="D68" s="23" t="n"/>
      <c r="E68" s="23" t="n"/>
      <c r="F68" s="23" t="n"/>
      <c r="G68" s="23" t="n"/>
      <c r="H68" s="23" t="n"/>
      <c r="I68" s="23" t="n"/>
      <c r="J68" s="23" t="n"/>
      <c r="K68" s="23" t="n"/>
      <c r="L68" s="23" t="n"/>
      <c r="M68" s="36" t="n"/>
      <c r="N68" s="23" t="n"/>
      <c r="O68" s="23" t="n"/>
      <c r="P68" s="23">
        <f>SUM(P61:P67)</f>
        <v/>
      </c>
      <c r="Q68" s="36">
        <f>SUM(Q61:Q67)</f>
        <v/>
      </c>
      <c r="R68" s="23">
        <f>SUM(R61:R67)</f>
        <v/>
      </c>
      <c r="S68" s="23">
        <f>SUM(S61:S67)</f>
        <v/>
      </c>
      <c r="T68" s="23" t="n"/>
      <c r="U68" s="23">
        <f>SUM(U61:U67)</f>
        <v/>
      </c>
      <c r="V68" s="23">
        <f>SUM(V61:V67)</f>
        <v/>
      </c>
      <c r="W68" s="23">
        <f>SUM(W61:W67)</f>
        <v/>
      </c>
      <c r="X68" s="23">
        <f>SUM(X61:X67)</f>
        <v/>
      </c>
      <c r="Y68" s="23">
        <f>SUM(Y61:Y67)</f>
        <v/>
      </c>
      <c r="Z68" s="23">
        <f>SUM(Z61:Z67)</f>
        <v/>
      </c>
      <c r="AA68" s="23">
        <f>SUM(AA61:AA67)</f>
        <v/>
      </c>
      <c r="AB68" s="23" t="n"/>
      <c r="AC68" s="23" t="n"/>
      <c r="AD68" s="23" t="n"/>
    </row>
    <row r="69" customFormat="1" s="17">
      <c r="B69" s="17" t="inlineStr">
        <is>
          <t>Non-current Liabilities</t>
        </is>
      </c>
      <c r="C69" s="20" t="n"/>
      <c r="D69" s="20" t="n"/>
      <c r="E69" s="20" t="n"/>
      <c r="F69" s="20" t="n"/>
      <c r="G69" s="20" t="n"/>
      <c r="H69" s="20" t="n"/>
      <c r="I69" s="20" t="n"/>
      <c r="J69" s="20" t="n"/>
      <c r="K69" s="20" t="n"/>
      <c r="L69" s="20" t="n"/>
      <c r="M69" s="33" t="n"/>
      <c r="N69" s="20" t="n"/>
      <c r="O69" s="20" t="n"/>
      <c r="P69" s="20" t="n"/>
      <c r="Q69" s="33" t="n"/>
      <c r="R69" s="20" t="n"/>
      <c r="S69" s="20" t="n"/>
      <c r="T69" s="20" t="n"/>
      <c r="U69" s="20" t="n"/>
      <c r="V69" s="20" t="n"/>
      <c r="W69" s="20" t="n"/>
      <c r="X69" s="20" t="n"/>
      <c r="Y69" s="20" t="n"/>
      <c r="Z69" s="20" t="n"/>
      <c r="AA69" s="20" t="n"/>
      <c r="AB69" s="20" t="n"/>
      <c r="AC69" s="20" t="n"/>
      <c r="AD69" s="20" t="n"/>
    </row>
    <row r="70">
      <c r="B70" t="inlineStr">
        <is>
          <t>Norwegian bond debt</t>
        </is>
      </c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31" t="n"/>
      <c r="N70" s="5" t="n"/>
      <c r="O70" s="5" t="n"/>
      <c r="P70" s="5" t="n">
        <v>0</v>
      </c>
      <c r="Q70" s="31" t="n">
        <v>0</v>
      </c>
      <c r="R70" s="5" t="n">
        <v>0</v>
      </c>
      <c r="S70" s="5" t="n">
        <v>0</v>
      </c>
      <c r="T70" s="5" t="n"/>
      <c r="U70" s="5" t="n"/>
      <c r="V70" s="5" t="n"/>
      <c r="W70" s="5" t="n"/>
      <c r="X70" s="5" t="n">
        <v>182469.155</v>
      </c>
      <c r="Y70" s="5" t="n">
        <v>175867.31</v>
      </c>
      <c r="Z70" s="5" t="n">
        <v>169290.23</v>
      </c>
      <c r="AA70" s="5" t="n">
        <v>0</v>
      </c>
      <c r="AB70" s="5" t="n"/>
      <c r="AC70" s="5" t="n"/>
      <c r="AD70" s="5" t="n"/>
    </row>
    <row r="71">
      <c r="B71" t="inlineStr">
        <is>
          <t>Super Senior facility</t>
        </is>
      </c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31" t="n"/>
      <c r="N71" s="5" t="n"/>
      <c r="O71" s="5" t="n"/>
      <c r="P71" s="5" t="n">
        <v>0</v>
      </c>
      <c r="Q71" s="31" t="n">
        <v>0</v>
      </c>
      <c r="R71" s="5" t="n">
        <v>0</v>
      </c>
      <c r="S71" s="5" t="n">
        <v>0</v>
      </c>
      <c r="T71" s="5" t="n"/>
      <c r="U71" s="5" t="n"/>
      <c r="V71" s="5" t="n"/>
      <c r="W71" s="5" t="n"/>
      <c r="X71" s="5" t="n">
        <v>0</v>
      </c>
      <c r="Y71" s="5" t="n">
        <v>0</v>
      </c>
      <c r="Z71" s="5" t="n">
        <v>14896.357</v>
      </c>
      <c r="AA71" s="5" t="n">
        <v>0</v>
      </c>
      <c r="AB71" s="5" t="n"/>
      <c r="AC71" s="5" t="n"/>
      <c r="AD71" s="5" t="n"/>
    </row>
    <row r="72">
      <c r="B72" t="inlineStr">
        <is>
          <t xml:space="preserve">New first Lien Facility </t>
        </is>
      </c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31" t="n"/>
      <c r="N72" s="5" t="n"/>
      <c r="O72" s="5" t="n"/>
      <c r="P72" s="5" t="n">
        <v>0</v>
      </c>
      <c r="Q72" s="31" t="n">
        <v>0</v>
      </c>
      <c r="R72" s="5" t="n">
        <v>0</v>
      </c>
      <c r="S72" s="5" t="n">
        <v>0</v>
      </c>
      <c r="T72" s="5" t="n"/>
      <c r="U72" s="5" t="n"/>
      <c r="V72" s="5" t="n"/>
      <c r="W72" s="5" t="n"/>
      <c r="X72" s="5" t="n">
        <v>48189.307</v>
      </c>
      <c r="Y72" s="5" t="n"/>
      <c r="Z72" s="5" t="n"/>
      <c r="AA72" s="5" t="n"/>
      <c r="AB72" s="5" t="n"/>
      <c r="AC72" s="5" t="n"/>
      <c r="AD72" s="5" t="n"/>
    </row>
    <row r="73">
      <c r="B73" t="inlineStr">
        <is>
          <t>New Utraco debt facility</t>
        </is>
      </c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31" t="n"/>
      <c r="N73" s="5" t="n"/>
      <c r="O73" s="5" t="n"/>
      <c r="P73" s="5" t="n">
        <v>0</v>
      </c>
      <c r="Q73" s="31" t="n">
        <v>0</v>
      </c>
      <c r="R73" s="5" t="n">
        <v>0</v>
      </c>
      <c r="S73" s="5" t="n">
        <v>0</v>
      </c>
      <c r="T73" s="5" t="n"/>
      <c r="U73" s="5" t="n"/>
      <c r="V73" s="5" t="n"/>
      <c r="W73" s="5" t="n"/>
      <c r="X73" s="5" t="n">
        <v>0</v>
      </c>
      <c r="Y73" s="5" t="n">
        <v>141396.77</v>
      </c>
      <c r="Z73" s="5" t="n">
        <v>132083.949</v>
      </c>
      <c r="AA73" s="5" t="n">
        <v>0</v>
      </c>
      <c r="AB73" s="5" t="n"/>
      <c r="AC73" s="5" t="n"/>
      <c r="AD73" s="5" t="n"/>
    </row>
    <row r="74">
      <c r="B74" t="inlineStr">
        <is>
          <t>Global Ultraco Debt facility</t>
        </is>
      </c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31" t="n"/>
      <c r="N74" s="5" t="n"/>
      <c r="O74" s="5" t="n"/>
      <c r="P74" s="5" t="n">
        <v>229289.86</v>
      </c>
      <c r="Q74" s="31" t="n">
        <v>217245</v>
      </c>
      <c r="R74" s="5" t="n">
        <v>205221</v>
      </c>
      <c r="S74" s="5" t="n">
        <v>193202</v>
      </c>
      <c r="T74" s="5" t="n"/>
      <c r="U74" s="5" t="n"/>
      <c r="V74" s="5" t="n"/>
      <c r="W74" s="5" t="n"/>
      <c r="X74" s="5" t="n">
        <v>70924.88499999999</v>
      </c>
      <c r="Y74" s="5" t="n">
        <v>0</v>
      </c>
      <c r="Z74" s="5" t="n">
        <v>0</v>
      </c>
      <c r="AA74" s="5" t="n">
        <v>229289.86</v>
      </c>
      <c r="AB74" s="5" t="n"/>
      <c r="AC74" s="5" t="n"/>
      <c r="AD74" s="5" t="n"/>
    </row>
    <row r="75">
      <c r="B75" t="inlineStr">
        <is>
          <t>Convertible bond debt</t>
        </is>
      </c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31" t="n"/>
      <c r="N75" s="5" t="n"/>
      <c r="O75" s="5" t="n"/>
      <c r="P75" s="5" t="n">
        <v>100953.744</v>
      </c>
      <c r="Q75" s="31" t="n">
        <v>113150</v>
      </c>
      <c r="R75" s="5" t="n">
        <v>113253</v>
      </c>
      <c r="S75" s="5" t="n">
        <v>103425</v>
      </c>
      <c r="T75" s="5" t="n"/>
      <c r="U75" s="5" t="n"/>
      <c r="V75" s="5" t="n"/>
      <c r="W75" s="5" t="n"/>
      <c r="X75" s="5" t="n">
        <v>0</v>
      </c>
      <c r="Y75" s="5" t="n">
        <v>92803.144</v>
      </c>
      <c r="Z75" s="5" t="n">
        <v>96660.485</v>
      </c>
      <c r="AA75" s="5" t="n">
        <v>100953.744</v>
      </c>
      <c r="AB75" s="5" t="n"/>
      <c r="AC75" s="5" t="n"/>
      <c r="AD75" s="5" t="n"/>
    </row>
    <row r="76">
      <c r="B76" t="inlineStr">
        <is>
          <t>Noncurrent portion of operating lease liabilities</t>
        </is>
      </c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31" t="n"/>
      <c r="N76" s="5" t="n"/>
      <c r="O76" s="5" t="n"/>
      <c r="P76" s="5" t="n">
        <v>1282.553</v>
      </c>
      <c r="Q76" s="31" t="n">
        <v>2899</v>
      </c>
      <c r="R76" s="5" t="n">
        <v>5455</v>
      </c>
      <c r="S76" s="5" t="n">
        <v>3626</v>
      </c>
      <c r="T76" s="5" t="n"/>
      <c r="U76" s="5" t="n"/>
      <c r="V76" s="5" t="n"/>
      <c r="W76" s="5" t="n"/>
      <c r="X76" s="5" t="n">
        <v>0</v>
      </c>
      <c r="Y76" s="5" t="n">
        <v>8301.793</v>
      </c>
      <c r="Z76" s="5" t="n">
        <v>686.422</v>
      </c>
      <c r="AA76" s="5" t="n">
        <v>1282.553</v>
      </c>
      <c r="AB76" s="5" t="n"/>
      <c r="AC76" s="5" t="n"/>
      <c r="AD76" s="5" t="n"/>
    </row>
    <row r="77">
      <c r="B77" t="inlineStr">
        <is>
          <t>Other noncurrent accrued liabilities</t>
        </is>
      </c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31" t="n"/>
      <c r="N77" s="5" t="n"/>
      <c r="O77" s="5" t="n"/>
      <c r="P77" s="5" t="n">
        <v>265.365</v>
      </c>
      <c r="Q77" s="31" t="n">
        <v>395</v>
      </c>
      <c r="R77" s="5" t="n">
        <v>636</v>
      </c>
      <c r="S77" s="5" t="n">
        <v>883</v>
      </c>
      <c r="T77" s="5" t="n"/>
      <c r="U77" s="5" t="n"/>
      <c r="V77" s="5" t="n"/>
      <c r="W77" s="5" t="n"/>
      <c r="X77" s="5" t="n">
        <v>0</v>
      </c>
      <c r="Y77" s="5" t="n">
        <v>0</v>
      </c>
      <c r="Z77" s="5" t="n">
        <v>0</v>
      </c>
      <c r="AA77" s="5" t="n">
        <v>265.365</v>
      </c>
      <c r="AB77" s="5" t="n"/>
      <c r="AC77" s="5" t="n"/>
      <c r="AD77" s="5" t="n"/>
    </row>
    <row r="78">
      <c r="B78" t="inlineStr">
        <is>
          <t>Fair value below contract value of time charters acquired</t>
        </is>
      </c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31" t="n"/>
      <c r="N78" s="5" t="n"/>
      <c r="O78" s="5" t="n"/>
      <c r="P78" s="5" t="n"/>
      <c r="Q78" s="31" t="n">
        <v>0</v>
      </c>
      <c r="R78" s="5" t="n">
        <v>0</v>
      </c>
      <c r="S78" s="5" t="n">
        <v>0</v>
      </c>
      <c r="T78" s="5" t="n"/>
      <c r="U78" s="5" t="n"/>
      <c r="V78" s="5" t="n"/>
      <c r="W78" s="5" t="n"/>
      <c r="X78" s="5" t="n">
        <v>208.651</v>
      </c>
      <c r="Y78" s="5" t="n">
        <v>0</v>
      </c>
      <c r="Z78" s="5" t="n"/>
      <c r="AA78" s="5" t="n"/>
      <c r="AB78" s="5" t="n"/>
      <c r="AC78" s="5" t="n"/>
      <c r="AD78" s="5" t="n"/>
    </row>
    <row r="79" customFormat="1" s="14">
      <c r="B79" s="14" t="inlineStr">
        <is>
          <t>Fair value of derivative liabilities</t>
        </is>
      </c>
      <c r="C79" s="21" t="n"/>
      <c r="D79" s="21" t="n"/>
      <c r="E79" s="21" t="n"/>
      <c r="F79" s="21" t="n"/>
      <c r="G79" s="21" t="n"/>
      <c r="H79" s="21" t="n"/>
      <c r="I79" s="21" t="n"/>
      <c r="J79" s="21" t="n"/>
      <c r="K79" s="21" t="n"/>
      <c r="L79" s="21" t="n"/>
      <c r="M79" s="34" t="n"/>
      <c r="N79" s="21" t="n"/>
      <c r="O79" s="21" t="n"/>
      <c r="P79" s="21" t="n">
        <v>0</v>
      </c>
      <c r="Q79" s="34" t="n">
        <v>0</v>
      </c>
      <c r="R79" s="21" t="n">
        <v>0</v>
      </c>
      <c r="S79" s="21" t="n">
        <v>0</v>
      </c>
      <c r="T79" s="21" t="n"/>
      <c r="U79" s="21" t="n"/>
      <c r="V79" s="21" t="n"/>
      <c r="W79" s="21" t="n"/>
      <c r="X79" s="21" t="n">
        <v>1818.114</v>
      </c>
      <c r="Y79" s="21" t="n">
        <v>0</v>
      </c>
      <c r="Z79" s="21" t="n">
        <v>650.607</v>
      </c>
      <c r="AA79" s="21" t="n">
        <v>0</v>
      </c>
      <c r="AB79" s="21" t="n"/>
      <c r="AC79" s="21" t="n"/>
      <c r="AD79" s="21" t="n"/>
    </row>
    <row r="80" customFormat="1" s="16">
      <c r="B80" s="16" t="inlineStr">
        <is>
          <t>Total Liabilities</t>
        </is>
      </c>
      <c r="C80" s="23" t="n"/>
      <c r="D80" s="23" t="n"/>
      <c r="E80" s="23" t="n"/>
      <c r="F80" s="23" t="n"/>
      <c r="G80" s="23" t="n"/>
      <c r="H80" s="23" t="n"/>
      <c r="I80" s="23" t="n"/>
      <c r="J80" s="23" t="n"/>
      <c r="K80" s="23" t="n"/>
      <c r="L80" s="23" t="n"/>
      <c r="M80" s="36" t="n"/>
      <c r="N80" s="23" t="n"/>
      <c r="O80" s="23" t="n"/>
      <c r="P80" s="23">
        <f>SUM(P70:P79)+P68</f>
        <v/>
      </c>
      <c r="Q80" s="36">
        <f>SUM(Q70:Q79)+Q68</f>
        <v/>
      </c>
      <c r="R80" s="23">
        <f>SUM(R70:R79)+R68</f>
        <v/>
      </c>
      <c r="S80" s="23">
        <f>SUM(S70:S79)+S68</f>
        <v/>
      </c>
      <c r="T80" s="23" t="n"/>
      <c r="U80" s="23">
        <f>SUM(U70:U79)+U68</f>
        <v/>
      </c>
      <c r="V80" s="23">
        <f>SUM(V70:V79)+V68</f>
        <v/>
      </c>
      <c r="W80" s="23">
        <f>SUM(W70:W79)+W68</f>
        <v/>
      </c>
      <c r="X80" s="23">
        <f>SUM(X70:X79)+X68</f>
        <v/>
      </c>
      <c r="Y80" s="23">
        <f>SUM(Y70:Y79)+Y68</f>
        <v/>
      </c>
      <c r="Z80" s="23">
        <f>SUM(Z70:Z79)+Z68</f>
        <v/>
      </c>
      <c r="AA80" s="23">
        <f>SUM(AA70:AA79)+AA68</f>
        <v/>
      </c>
      <c r="AB80" s="23" t="n"/>
      <c r="AC80" s="23" t="n"/>
      <c r="AD80" s="23" t="n"/>
    </row>
    <row r="81" customFormat="1" s="17">
      <c r="B81" s="17" t="inlineStr">
        <is>
          <t>Equity</t>
        </is>
      </c>
      <c r="C81" s="20" t="n"/>
      <c r="D81" s="20" t="n"/>
      <c r="E81" s="20" t="n"/>
      <c r="F81" s="20" t="n"/>
      <c r="G81" s="20" t="n"/>
      <c r="H81" s="20" t="n"/>
      <c r="I81" s="20" t="n"/>
      <c r="J81" s="20" t="n"/>
      <c r="K81" s="20" t="n"/>
      <c r="L81" s="20" t="n"/>
      <c r="M81" s="33" t="n"/>
      <c r="N81" s="20" t="n"/>
      <c r="O81" s="20" t="n"/>
      <c r="P81" s="20" t="n"/>
      <c r="Q81" s="33" t="n"/>
      <c r="R81" s="20" t="n"/>
      <c r="S81" s="20" t="n"/>
      <c r="T81" s="20" t="n"/>
      <c r="U81" s="20" t="n"/>
      <c r="V81" s="20" t="n"/>
      <c r="W81" s="20" t="n"/>
      <c r="X81" s="20" t="n"/>
      <c r="Y81" s="20" t="n"/>
      <c r="Z81" s="20" t="n"/>
      <c r="AA81" s="20" t="n"/>
      <c r="AB81" s="20" t="n"/>
      <c r="AC81" s="20" t="n"/>
      <c r="AD81" s="20" t="n"/>
    </row>
    <row r="82">
      <c r="B82" t="inlineStr">
        <is>
          <t>Preferred stock</t>
        </is>
      </c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31" t="n"/>
      <c r="N82" s="5" t="n"/>
      <c r="O82" s="5" t="n"/>
      <c r="P82" s="5" t="n">
        <v>0</v>
      </c>
      <c r="Q82" s="31" t="n">
        <v>0</v>
      </c>
      <c r="R82" s="5" t="n">
        <v>0</v>
      </c>
      <c r="S82" s="5" t="n">
        <v>0</v>
      </c>
      <c r="T82" s="5" t="n"/>
      <c r="U82" s="5" t="n"/>
      <c r="V82" s="5" t="n"/>
      <c r="W82" s="5" t="n"/>
      <c r="X82" s="5" t="n">
        <v>0</v>
      </c>
      <c r="Y82" s="5" t="n">
        <v>0</v>
      </c>
      <c r="Z82" s="5" t="n">
        <v>0</v>
      </c>
      <c r="AA82" s="5" t="n">
        <v>0</v>
      </c>
      <c r="AB82" s="5" t="n"/>
      <c r="AC82" s="5" t="n"/>
      <c r="AD82" s="5" t="n"/>
    </row>
    <row r="83">
      <c r="B83" t="inlineStr">
        <is>
          <t>Common stock</t>
        </is>
      </c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31" t="n"/>
      <c r="N83" s="5" t="n"/>
      <c r="O83" s="5" t="n"/>
      <c r="P83" s="5" t="n">
        <v>129.17</v>
      </c>
      <c r="Q83" s="31" t="n">
        <v>130</v>
      </c>
      <c r="R83" s="5" t="n">
        <v>130</v>
      </c>
      <c r="S83" s="5" t="n">
        <v>130</v>
      </c>
      <c r="T83" s="5" t="n"/>
      <c r="U83" s="5" t="n"/>
      <c r="V83" s="5" t="n"/>
      <c r="W83" s="5" t="n"/>
      <c r="X83" s="5" t="n">
        <v>710.5549999999999</v>
      </c>
      <c r="Y83" s="5" t="n">
        <v>102.146</v>
      </c>
      <c r="Z83" s="5" t="n">
        <v>116.618</v>
      </c>
      <c r="AA83" s="5" t="n">
        <v>129.17</v>
      </c>
      <c r="AB83" s="5" t="n"/>
      <c r="AC83" s="5" t="n"/>
      <c r="AD83" s="5" t="n"/>
    </row>
    <row r="84">
      <c r="B84" t="inlineStr">
        <is>
          <t>Additional paid-in capital</t>
        </is>
      </c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31" t="n"/>
      <c r="N84" s="5" t="n"/>
      <c r="O84" s="5" t="n"/>
      <c r="P84" s="5" t="n">
        <v>982745.562</v>
      </c>
      <c r="Q84" s="31" t="n">
        <v>961930</v>
      </c>
      <c r="R84" s="5" t="n">
        <v>963482</v>
      </c>
      <c r="S84" s="5" t="n">
        <v>964494</v>
      </c>
      <c r="T84" s="5" t="n"/>
      <c r="U84" s="5" t="n"/>
      <c r="V84" s="5" t="n"/>
      <c r="W84" s="5" t="n"/>
      <c r="X84" s="5" t="n">
        <v>894272.5330000001</v>
      </c>
      <c r="Y84" s="5" t="n">
        <v>918475.145</v>
      </c>
      <c r="Z84" s="5" t="n">
        <v>943571.6850000001</v>
      </c>
      <c r="AA84" s="5" t="n">
        <v>982745.562</v>
      </c>
      <c r="AB84" s="5" t="n"/>
      <c r="AC84" s="5" t="n"/>
      <c r="AD84" s="5" t="n"/>
    </row>
    <row r="85">
      <c r="B85" t="inlineStr">
        <is>
          <t>Accumulated deficit</t>
        </is>
      </c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31" t="n"/>
      <c r="N85" s="5" t="n"/>
      <c r="O85" s="5" t="n"/>
      <c r="P85" s="5" t="n">
        <v>-313494.798</v>
      </c>
      <c r="Q85" s="31" t="n">
        <v>-278858</v>
      </c>
      <c r="R85" s="5" t="n">
        <v>-210854</v>
      </c>
      <c r="S85" s="5" t="n">
        <v>-162712</v>
      </c>
      <c r="T85" s="5" t="n"/>
      <c r="U85" s="5" t="n"/>
      <c r="V85" s="5" t="n"/>
      <c r="W85" s="5" t="n"/>
      <c r="X85" s="5" t="n">
        <v>-415377.239</v>
      </c>
      <c r="Y85" s="5" t="n">
        <v>-437074.354</v>
      </c>
      <c r="Z85" s="5" t="n">
        <v>-472137.822</v>
      </c>
      <c r="AA85" s="5" t="n">
        <v>-313494.798</v>
      </c>
      <c r="AB85" s="5" t="n"/>
      <c r="AC85" s="5" t="n"/>
      <c r="AD85" s="5" t="n"/>
    </row>
    <row r="86" customFormat="1" s="14">
      <c r="B86" s="14" t="inlineStr">
        <is>
          <t>Accumulated other comprehensive income</t>
        </is>
      </c>
      <c r="C86" s="21" t="n"/>
      <c r="D86" s="21" t="n"/>
      <c r="E86" s="21" t="n"/>
      <c r="F86" s="21" t="n"/>
      <c r="G86" s="21" t="n"/>
      <c r="H86" s="21" t="n"/>
      <c r="I86" s="21" t="n"/>
      <c r="J86" s="21" t="n"/>
      <c r="K86" s="21" t="n"/>
      <c r="L86" s="21" t="n"/>
      <c r="M86" s="34" t="n"/>
      <c r="N86" s="21" t="n"/>
      <c r="O86" s="21" t="n"/>
      <c r="P86" s="21" t="n">
        <v>1886.285</v>
      </c>
      <c r="Q86" s="34" t="n">
        <v>10567</v>
      </c>
      <c r="R86" s="21" t="n">
        <v>12737</v>
      </c>
      <c r="S86" s="21" t="n">
        <v>17291</v>
      </c>
      <c r="T86" s="21" t="n"/>
      <c r="U86" s="21" t="n"/>
      <c r="V86" s="21" t="n"/>
      <c r="W86" s="21" t="n"/>
      <c r="X86" s="21" t="n">
        <v>0</v>
      </c>
      <c r="Y86" s="21" t="n">
        <v>0</v>
      </c>
      <c r="Z86" s="21" t="n">
        <v>-1132.398</v>
      </c>
      <c r="AA86" s="21" t="n">
        <v>1886.285</v>
      </c>
      <c r="AB86" s="21" t="n"/>
      <c r="AC86" s="21" t="n"/>
      <c r="AD86" s="21" t="n"/>
    </row>
    <row r="87" customFormat="1" s="15">
      <c r="B87" s="15" t="inlineStr">
        <is>
          <t xml:space="preserve">Total stockholders equity </t>
        </is>
      </c>
      <c r="C87" s="22" t="n"/>
      <c r="D87" s="22" t="n"/>
      <c r="E87" s="22" t="n"/>
      <c r="F87" s="22" t="n"/>
      <c r="G87" s="22" t="n"/>
      <c r="H87" s="22" t="n"/>
      <c r="I87" s="22" t="n"/>
      <c r="J87" s="22" t="n"/>
      <c r="K87" s="22" t="n"/>
      <c r="L87" s="22" t="n"/>
      <c r="M87" s="35" t="n"/>
      <c r="N87" s="22" t="n"/>
      <c r="O87" s="22" t="n"/>
      <c r="P87" s="22">
        <f>SUM(P82:P86)</f>
        <v/>
      </c>
      <c r="Q87" s="35">
        <f>SUM(Q82:Q86)</f>
        <v/>
      </c>
      <c r="R87" s="22">
        <f>SUM(R82:R86)</f>
        <v/>
      </c>
      <c r="S87" s="22">
        <f>SUM(S82:S86)</f>
        <v/>
      </c>
      <c r="T87" s="22" t="n"/>
      <c r="U87" s="22">
        <f>SUM(U82:U86)</f>
        <v/>
      </c>
      <c r="V87" s="22">
        <f>SUM(V82:V86)</f>
        <v/>
      </c>
      <c r="W87" s="22">
        <f>SUM(W82:W86)</f>
        <v/>
      </c>
      <c r="X87" s="22">
        <f>SUM(X82:X86)</f>
        <v/>
      </c>
      <c r="Y87" s="22">
        <f>SUM(Y82:Y86)</f>
        <v/>
      </c>
      <c r="Z87" s="22">
        <f>SUM(Z82:Z86)</f>
        <v/>
      </c>
      <c r="AA87" s="22">
        <f>SUM(AA82:AA86)</f>
        <v/>
      </c>
      <c r="AB87" s="22" t="n"/>
      <c r="AC87" s="22" t="n"/>
      <c r="AD87" s="22" t="n"/>
    </row>
    <row r="88" customFormat="1" s="16">
      <c r="B88" s="16" t="inlineStr">
        <is>
          <t>Total liabilities and equity</t>
        </is>
      </c>
      <c r="C88" s="23" t="n"/>
      <c r="D88" s="23" t="n"/>
      <c r="E88" s="23" t="n"/>
      <c r="F88" s="23" t="n"/>
      <c r="G88" s="23" t="n"/>
      <c r="H88" s="23" t="n"/>
      <c r="I88" s="23" t="n"/>
      <c r="J88" s="23" t="n"/>
      <c r="K88" s="23" t="n"/>
      <c r="L88" s="23" t="n"/>
      <c r="M88" s="36" t="n"/>
      <c r="N88" s="23" t="n"/>
      <c r="O88" s="23" t="n"/>
      <c r="P88" s="23">
        <f>P87+P80</f>
        <v/>
      </c>
      <c r="Q88" s="36">
        <f>Q87+Q80</f>
        <v/>
      </c>
      <c r="R88" s="23">
        <f>R87+R80</f>
        <v/>
      </c>
      <c r="S88" s="23">
        <f>S87+S80</f>
        <v/>
      </c>
      <c r="T88" s="23" t="n"/>
      <c r="U88" s="23">
        <f>U87+U80</f>
        <v/>
      </c>
      <c r="V88" s="23">
        <f>V87+V80</f>
        <v/>
      </c>
      <c r="W88" s="23">
        <f>W87+W80</f>
        <v/>
      </c>
      <c r="X88" s="23">
        <f>X87+X80</f>
        <v/>
      </c>
      <c r="Y88" s="23">
        <f>Y87+Y80</f>
        <v/>
      </c>
      <c r="Z88" s="23">
        <f>Z87+Z80</f>
        <v/>
      </c>
      <c r="AA88" s="23">
        <f>AA87+AA80</f>
        <v/>
      </c>
      <c r="AB88" s="23" t="n"/>
      <c r="AC88" s="23" t="n"/>
      <c r="AD88" s="23" t="n"/>
    </row>
    <row r="89"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31" t="n"/>
      <c r="N89" s="5" t="n"/>
      <c r="O89" s="5" t="n"/>
      <c r="P89" s="5" t="n"/>
      <c r="Q89" s="31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</row>
    <row r="90">
      <c r="B90" t="inlineStr">
        <is>
          <t>Long-term debt</t>
        </is>
      </c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31" t="n"/>
      <c r="N90" s="5" t="n"/>
      <c r="O90" s="5" t="n"/>
      <c r="P90" s="5" t="n"/>
      <c r="Q90" s="31">
        <f>SUM(Q74:Q75)</f>
        <v/>
      </c>
      <c r="R90" s="5" t="n"/>
      <c r="S90" s="31">
        <f>SUM(S74:S75)</f>
        <v/>
      </c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</row>
    <row r="91"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31" t="n"/>
      <c r="N91" s="5" t="n"/>
      <c r="O91" s="5" t="n"/>
      <c r="P91" s="5" t="n"/>
      <c r="Q91" s="31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</row>
    <row r="92"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31" t="n"/>
      <c r="N92" s="5" t="n"/>
      <c r="O92" s="5" t="n"/>
      <c r="P92" s="5" t="n"/>
      <c r="Q92" s="31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</row>
    <row r="93" customFormat="1" s="8">
      <c r="B93" s="7" t="inlineStr">
        <is>
          <t>Cash Flow *in thousands</t>
        </is>
      </c>
      <c r="C93" s="24" t="n"/>
      <c r="D93" s="24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39" t="n"/>
      <c r="N93" s="24" t="n"/>
      <c r="O93" s="24" t="n"/>
      <c r="P93" s="24" t="n"/>
      <c r="Q93" s="39" t="n"/>
      <c r="R93" s="24" t="n"/>
      <c r="S93" s="24" t="n"/>
      <c r="T93" s="24" t="n"/>
      <c r="U93" s="24" t="n"/>
      <c r="V93" s="24" t="n"/>
      <c r="W93" s="24" t="n"/>
      <c r="X93" s="24" t="n"/>
      <c r="Y93" s="24" t="n"/>
      <c r="Z93" s="24" t="n"/>
      <c r="AA93" s="24" t="n"/>
      <c r="AB93" s="24" t="n"/>
      <c r="AC93" s="24" t="n"/>
      <c r="AD93" s="24" t="n"/>
    </row>
    <row r="94">
      <c r="B94" t="inlineStr">
        <is>
          <t>CFFO</t>
        </is>
      </c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31" t="n">
        <v>14333</v>
      </c>
      <c r="N94" s="5">
        <f>30585-M94</f>
        <v/>
      </c>
      <c r="O94" s="5">
        <f>120915-N94-M94</f>
        <v/>
      </c>
      <c r="P94" s="5" t="n"/>
      <c r="Q94" s="31" t="n">
        <v>42254</v>
      </c>
      <c r="R94" s="5">
        <f>140214-Q94</f>
        <v/>
      </c>
      <c r="S94" s="5">
        <f>242491-R94-Q94</f>
        <v/>
      </c>
      <c r="T94" s="5" t="n"/>
      <c r="U94" s="5" t="n"/>
      <c r="V94" s="5" t="n"/>
      <c r="W94" s="5" t="n"/>
      <c r="X94" s="5" t="n">
        <v>45470.463</v>
      </c>
      <c r="Y94" s="5" t="n">
        <v>21685.726</v>
      </c>
      <c r="Z94" s="5" t="n">
        <v>12594.907</v>
      </c>
      <c r="AA94" s="5" t="n">
        <v>209170.763</v>
      </c>
      <c r="AB94" s="5" t="n"/>
      <c r="AC94" s="5" t="n"/>
      <c r="AD94" s="5" t="n"/>
    </row>
    <row r="95" customFormat="1" s="14">
      <c r="B95" s="14" t="inlineStr">
        <is>
          <t>CapEx</t>
        </is>
      </c>
      <c r="C95" s="21" t="n"/>
      <c r="D95" s="21" t="n"/>
      <c r="E95" s="21" t="n"/>
      <c r="F95" s="21" t="n"/>
      <c r="G95" s="21" t="n"/>
      <c r="H95" s="21" t="n"/>
      <c r="I95" s="21" t="n"/>
      <c r="J95" s="21" t="n"/>
      <c r="K95" s="21" t="n"/>
      <c r="L95" s="21" t="n"/>
      <c r="M95" s="34">
        <f>-47977-4720-755-8</f>
        <v/>
      </c>
      <c r="N95" s="21">
        <f>-79002-5340-2385-14-M95</f>
        <v/>
      </c>
      <c r="O95" s="21">
        <f>-109385-2200-4557-29-N95-M95</f>
        <v/>
      </c>
      <c r="P95" s="21" t="n"/>
      <c r="Q95" s="34">
        <f>-283-3494-160</f>
        <v/>
      </c>
      <c r="R95" s="21">
        <f>-495-4807-241-Q95</f>
        <v/>
      </c>
      <c r="S95" s="21">
        <f>-781-4125-5695-253-R95-Q95</f>
        <v/>
      </c>
      <c r="T95" s="21" t="n"/>
      <c r="U95" s="21" t="n"/>
      <c r="V95" s="21" t="n"/>
      <c r="W95" s="21" t="n"/>
      <c r="X95" s="21">
        <f>-41404.328-2040-12342.317-272.067</f>
        <v/>
      </c>
      <c r="Y95" s="21">
        <f>-143477.72-58196.164-351.434</f>
        <v/>
      </c>
      <c r="Z95" s="21">
        <f>-979.612-3250-28376.566-53.794</f>
        <v/>
      </c>
      <c r="AA95" s="21">
        <f>-128253.515-6712.172-33.071</f>
        <v/>
      </c>
      <c r="AB95" s="21" t="n"/>
      <c r="AC95" s="21" t="n"/>
      <c r="AD95" s="21" t="n"/>
    </row>
    <row r="96" customFormat="1" s="16">
      <c r="B96" s="16" t="inlineStr">
        <is>
          <t>FCF</t>
        </is>
      </c>
      <c r="C96" s="23" t="n"/>
      <c r="D96" s="23" t="n"/>
      <c r="E96" s="23" t="n"/>
      <c r="F96" s="23" t="n"/>
      <c r="G96" s="23" t="n"/>
      <c r="H96" s="23" t="n"/>
      <c r="I96" s="23" t="n"/>
      <c r="J96" s="23" t="n"/>
      <c r="K96" s="23">
        <f>SUM(K94:K95)</f>
        <v/>
      </c>
      <c r="L96" s="23">
        <f>SUM(L94:L95)</f>
        <v/>
      </c>
      <c r="M96" s="36">
        <f>SUM(M94:M95)</f>
        <v/>
      </c>
      <c r="N96" s="23">
        <f>SUM(N94:N95)</f>
        <v/>
      </c>
      <c r="O96" s="23">
        <f>SUM(O94:O95)</f>
        <v/>
      </c>
      <c r="P96" s="23">
        <f>SUM(P94:P95)</f>
        <v/>
      </c>
      <c r="Q96" s="36">
        <f>SUM(Q94:Q95)</f>
        <v/>
      </c>
      <c r="R96" s="23">
        <f>SUM(R94:R95)</f>
        <v/>
      </c>
      <c r="S96" s="23">
        <f>SUM(S94:S95)</f>
        <v/>
      </c>
      <c r="T96" s="23" t="n"/>
      <c r="U96" s="23" t="n"/>
      <c r="V96" s="23" t="n"/>
      <c r="W96" s="23" t="n"/>
      <c r="X96" s="23">
        <f>SUM(X94:X95)</f>
        <v/>
      </c>
      <c r="Y96" s="23">
        <f>SUM(Y94:Y95)</f>
        <v/>
      </c>
      <c r="Z96" s="23">
        <f>SUM(Z94:Z95)</f>
        <v/>
      </c>
      <c r="AA96" s="23">
        <f>SUM(AA94:AA95)</f>
        <v/>
      </c>
      <c r="AB96" s="23" t="n"/>
      <c r="AC96" s="23" t="n"/>
      <c r="AD96" s="23" t="n"/>
    </row>
    <row r="97"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31" t="n"/>
      <c r="N97" s="5" t="n"/>
      <c r="O97" s="5" t="n"/>
      <c r="P97" s="5" t="n"/>
      <c r="Q97" s="31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</row>
    <row r="98"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31" t="n"/>
      <c r="N98" s="5" t="n"/>
      <c r="O98" s="5" t="n"/>
      <c r="P98" s="5" t="n"/>
      <c r="Q98" s="31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</row>
    <row r="99"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31" t="n"/>
      <c r="N99" s="5" t="n"/>
      <c r="O99" s="5" t="n"/>
      <c r="P99" s="5" t="n"/>
      <c r="Q99" s="31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</row>
    <row r="100"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31" t="n"/>
      <c r="N100" s="5" t="n"/>
      <c r="O100" s="5" t="n"/>
      <c r="P100" s="5" t="n"/>
      <c r="Q100" s="31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</row>
    <row r="101"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31" t="n"/>
      <c r="N101" s="5" t="n"/>
      <c r="O101" s="5" t="n"/>
      <c r="P101" s="5" t="n"/>
      <c r="Q101" s="31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</row>
    <row r="102"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31" t="n"/>
      <c r="N102" s="5" t="n"/>
      <c r="O102" s="5" t="n"/>
      <c r="P102" s="5" t="n"/>
      <c r="Q102" s="31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</row>
    <row r="103"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31" t="n"/>
      <c r="N103" s="5" t="n"/>
      <c r="O103" s="5" t="n"/>
      <c r="P103" s="5" t="n"/>
      <c r="Q103" s="31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</row>
    <row r="104"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31" t="n"/>
      <c r="N104" s="5" t="n"/>
      <c r="O104" s="5" t="n"/>
      <c r="P104" s="5" t="n"/>
      <c r="Q104" s="31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</row>
    <row r="105"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31" t="n"/>
      <c r="N105" s="5" t="n"/>
      <c r="O105" s="5" t="n"/>
      <c r="P105" s="5" t="n"/>
      <c r="Q105" s="31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</row>
    <row r="106"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31" t="n"/>
      <c r="N106" s="5" t="n"/>
      <c r="O106" s="5" t="n"/>
      <c r="P106" s="5" t="n"/>
      <c r="Q106" s="31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</row>
    <row r="107"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31" t="n"/>
      <c r="N107" s="5" t="n"/>
      <c r="O107" s="5" t="n"/>
      <c r="P107" s="5" t="n"/>
      <c r="Q107" s="31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</row>
    <row r="108"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31" t="n"/>
      <c r="N108" s="5" t="n"/>
      <c r="O108" s="5" t="n"/>
      <c r="P108" s="5" t="n"/>
      <c r="Q108" s="31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</row>
    <row r="109"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31" t="n"/>
      <c r="N109" s="5" t="n"/>
      <c r="O109" s="5" t="n"/>
      <c r="P109" s="5" t="n"/>
      <c r="Q109" s="31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</row>
    <row r="110"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31" t="n"/>
      <c r="N110" s="5" t="n"/>
      <c r="O110" s="5" t="n"/>
      <c r="P110" s="5" t="n"/>
      <c r="Q110" s="31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30,878.78</t>
        </is>
      </c>
      <c r="C2" t="inlineStr">
        <is>
          <t>30,243.47</t>
        </is>
      </c>
      <c r="D2" t="inlineStr">
        <is>
          <t>40,380.00</t>
        </is>
      </c>
      <c r="E2" t="inlineStr">
        <is>
          <t>35,109.36</t>
        </is>
      </c>
      <c r="F2" t="inlineStr">
        <is>
          <t>43,420.06</t>
        </is>
      </c>
      <c r="G2" t="inlineStr">
        <is>
          <t>51,014.39</t>
        </is>
      </c>
      <c r="H2" t="inlineStr">
        <is>
          <t>29,772.39</t>
        </is>
      </c>
      <c r="I2" t="inlineStr">
        <is>
          <t>30,368.97</t>
        </is>
      </c>
      <c r="J2" t="inlineStr">
        <is>
          <t>2,065.05</t>
        </is>
      </c>
      <c r="K2" t="inlineStr">
        <is>
          <t>386.52</t>
        </is>
      </c>
      <c r="L2" t="inlineStr">
        <is>
          <t>42.37</t>
        </is>
      </c>
      <c r="M2" t="inlineStr">
        <is>
          <t>23.96</t>
        </is>
      </c>
      <c r="N2" t="inlineStr">
        <is>
          <t>30.72</t>
        </is>
      </c>
      <c r="O2" t="inlineStr">
        <is>
          <t>28.68</t>
        </is>
      </c>
      <c r="P2" t="inlineStr">
        <is>
          <t>26.69</t>
        </is>
      </c>
      <c r="Q2" t="inlineStr">
        <is>
          <t>47.95</t>
        </is>
      </c>
      <c r="R2" t="inlineStr">
        <is>
          <t>58.12</t>
        </is>
      </c>
    </row>
    <row r="3">
      <c r="A3" s="1" t="inlineStr">
        <is>
          <t>Earnings per share</t>
        </is>
      </c>
      <c r="B3" t="inlineStr">
        <is>
          <t>9,973.90</t>
        </is>
      </c>
      <c r="C3" t="inlineStr">
        <is>
          <t>12,659.07</t>
        </is>
      </c>
      <c r="D3" t="inlineStr">
        <is>
          <t>13,421.78</t>
        </is>
      </c>
      <c r="E3" t="inlineStr">
        <is>
          <t>6,068.78</t>
        </is>
      </c>
      <c r="F3" t="inlineStr">
        <is>
          <t>4,397.88</t>
        </is>
      </c>
      <c r="G3" t="inlineStr">
        <is>
          <t>(2,412.07)</t>
        </is>
      </c>
      <c r="H3" t="inlineStr">
        <is>
          <t>(16,040.08)</t>
        </is>
      </c>
      <c r="I3" t="inlineStr">
        <is>
          <t>(10,579.27)</t>
        </is>
      </c>
      <c r="J3" t="inlineStr">
        <is>
          <t>(1,726.37)</t>
        </is>
      </c>
      <c r="K3" t="inlineStr">
        <is>
          <t>(551.92)</t>
        </is>
      </c>
      <c r="L3" t="inlineStr">
        <is>
          <t>(76.08)</t>
        </is>
      </c>
      <c r="M3" t="inlineStr">
        <is>
          <t>(4.43)</t>
        </is>
      </c>
      <c r="N3" t="inlineStr">
        <is>
          <t>1.25</t>
        </is>
      </c>
      <c r="O3" t="inlineStr">
        <is>
          <t>(2.13)</t>
        </is>
      </c>
      <c r="P3" t="inlineStr">
        <is>
          <t>(3.40)</t>
        </is>
      </c>
      <c r="Q3" t="inlineStr">
        <is>
          <t>14.91</t>
        </is>
      </c>
      <c r="R3" t="inlineStr">
        <is>
          <t>24.09</t>
        </is>
      </c>
    </row>
    <row r="4">
      <c r="A4" s="1" t="inlineStr">
        <is>
          <t>FCF per share</t>
        </is>
      </c>
      <c r="B4" t="inlineStr">
        <is>
          <t>(10,344.30)</t>
        </is>
      </c>
      <c r="C4" t="inlineStr">
        <is>
          <t>(13,604.06)</t>
        </is>
      </c>
      <c r="D4" t="inlineStr">
        <is>
          <t>(49,460.32)</t>
        </is>
      </c>
      <c r="E4" t="inlineStr">
        <is>
          <t>(25,177.65)</t>
        </is>
      </c>
      <c r="F4" t="inlineStr">
        <is>
          <t>(34,028.79)</t>
        </is>
      </c>
      <c r="G4" t="inlineStr">
        <is>
          <t>(19,721.05)</t>
        </is>
      </c>
      <c r="H4" t="inlineStr">
        <is>
          <t>731.17</t>
        </is>
      </c>
      <c r="I4" t="inlineStr">
        <is>
          <t>(77.94)</t>
        </is>
      </c>
      <c r="J4" t="inlineStr">
        <is>
          <t>(164.92)</t>
        </is>
      </c>
      <c r="K4" t="inlineStr">
        <is>
          <t>(169.46)</t>
        </is>
      </c>
      <c r="L4" t="inlineStr">
        <is>
          <t>(23.07)</t>
        </is>
      </c>
      <c r="M4" t="inlineStr">
        <is>
          <t>(17.14)</t>
        </is>
      </c>
      <c r="N4" t="inlineStr">
        <is>
          <t>(1.05)</t>
        </is>
      </c>
      <c r="O4" t="inlineStr">
        <is>
          <t>(17.69)</t>
        </is>
      </c>
      <c r="P4" t="inlineStr">
        <is>
          <t>(1.95)</t>
        </is>
      </c>
      <c r="Q4" t="inlineStr">
        <is>
          <t>- -</t>
        </is>
      </c>
      <c r="R4" t="inlineStr">
        <is>
          <t>23.23</t>
        </is>
      </c>
    </row>
    <row r="5">
      <c r="A5" s="1" t="inlineStr">
        <is>
          <t>Dividends per share</t>
        </is>
      </c>
      <c r="B5" t="inlineStr">
        <is>
          <t>21,165.39</t>
        </is>
      </c>
      <c r="C5" t="inlineStr">
        <is>
          <t>19,901.86</t>
        </is>
      </c>
      <c r="D5" t="inlineStr">
        <is>
          <t>20,381.73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2,077.77</t>
        </is>
      </c>
      <c r="R5" t="inlineStr">
        <is>
          <t>6.29</t>
        </is>
      </c>
    </row>
    <row r="6">
      <c r="A6" s="1" t="inlineStr">
        <is>
          <t>CAPEX per share</t>
        </is>
      </c>
      <c r="B6" t="inlineStr">
        <is>
          <t>31,157.18</t>
        </is>
      </c>
      <c r="C6" t="inlineStr">
        <is>
          <t>33,688.71</t>
        </is>
      </c>
      <c r="D6" t="inlineStr">
        <is>
          <t>73,313.96</t>
        </is>
      </c>
      <c r="E6" t="inlineStr">
        <is>
          <t>41,681.73</t>
        </is>
      </c>
      <c r="F6" t="inlineStr">
        <is>
          <t>49,484.20</t>
        </is>
      </c>
      <c r="G6" t="inlineStr">
        <is>
          <t>29,209.35</t>
        </is>
      </c>
      <c r="H6" t="inlineStr">
        <is>
          <t>14.34</t>
        </is>
      </c>
      <c r="I6" t="inlineStr">
        <is>
          <t>24.78</t>
        </is>
      </c>
      <c r="J6" t="inlineStr">
        <is>
          <t>7.41</t>
        </is>
      </c>
      <c r="K6" t="inlineStr">
        <is>
          <t>6.50</t>
        </is>
      </c>
      <c r="L6" t="inlineStr">
        <is>
          <t>7.61</t>
        </is>
      </c>
      <c r="M6" t="inlineStr">
        <is>
          <t>17.89</t>
        </is>
      </c>
      <c r="N6" t="inlineStr">
        <is>
          <t>5.55</t>
        </is>
      </c>
      <c r="O6" t="inlineStr">
        <is>
          <t>19.82</t>
        </is>
      </c>
      <c r="P6" t="inlineStr">
        <is>
          <t>3.17</t>
        </is>
      </c>
      <c r="Q6" t="inlineStr">
        <is>
          <t>- -</t>
        </is>
      </c>
      <c r="R6" t="inlineStr">
        <is>
          <t>2.29</t>
        </is>
      </c>
    </row>
    <row r="7">
      <c r="A7" s="1" t="inlineStr">
        <is>
          <t>Book Value per sh.</t>
        </is>
      </c>
      <c r="B7" t="inlineStr">
        <is>
          <t>94,888.15</t>
        </is>
      </c>
      <c r="C7" t="inlineStr">
        <is>
          <t>124,780.95</t>
        </is>
      </c>
      <c r="D7" t="inlineStr">
        <is>
          <t>102,662.63</t>
        </is>
      </c>
      <c r="E7" t="inlineStr">
        <is>
          <t>112,986.16</t>
        </is>
      </c>
      <c r="F7" t="inlineStr">
        <is>
          <t>109,614.44</t>
        </is>
      </c>
      <c r="G7" t="inlineStr">
        <is>
          <t>109,729.12</t>
        </is>
      </c>
      <c r="H7" t="inlineStr">
        <is>
          <t>92,712.53</t>
        </is>
      </c>
      <c r="I7" t="inlineStr">
        <is>
          <t>79,687.20</t>
        </is>
      </c>
      <c r="J7" t="inlineStr">
        <is>
          <t>9,197.04</t>
        </is>
      </c>
      <c r="K7" t="inlineStr">
        <is>
          <t>1,929.12</t>
        </is>
      </c>
      <c r="L7" t="inlineStr">
        <is>
          <t>136.31</t>
        </is>
      </c>
      <c r="M7" t="inlineStr">
        <is>
          <t>46.66</t>
        </is>
      </c>
      <c r="N7" t="inlineStr">
        <is>
          <t>47.51</t>
        </is>
      </c>
      <c r="O7" t="inlineStr">
        <is>
          <t>47.23</t>
        </is>
      </c>
      <c r="P7" t="inlineStr">
        <is>
          <t>45.63</t>
        </is>
      </c>
      <c r="Q7" t="inlineStr">
        <is>
          <t>54.14</t>
        </is>
      </c>
      <c r="R7" t="inlineStr">
        <is>
          <t>56.90</t>
        </is>
      </c>
    </row>
    <row r="8">
      <c r="A8" s="1" t="inlineStr">
        <is>
          <t>Comm.Shares outs.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10</t>
        </is>
      </c>
      <c r="N8" t="inlineStr">
        <is>
          <t>10</t>
        </is>
      </c>
      <c r="O8" t="inlineStr">
        <is>
          <t>10</t>
        </is>
      </c>
      <c r="P8" t="inlineStr">
        <is>
          <t>10</t>
        </is>
      </c>
      <c r="Q8" t="inlineStr">
        <is>
          <t>12</t>
        </is>
      </c>
      <c r="R8" t="inlineStr">
        <is>
          <t>13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19.0</t>
        </is>
      </c>
      <c r="D9" t="inlineStr">
        <is>
          <t>16.5</t>
        </is>
      </c>
      <c r="E9" t="inlineStr">
        <is>
          <t>9.6</t>
        </is>
      </c>
      <c r="F9" t="inlineStr">
        <is>
          <t>11.8</t>
        </is>
      </c>
      <c r="G9" t="inlineStr">
        <is>
          <t>(11.3)</t>
        </is>
      </c>
      <c r="H9" t="inlineStr">
        <is>
          <t>(0.7)</t>
        </is>
      </c>
      <c r="I9" t="inlineStr">
        <is>
          <t>(1.0)</t>
        </is>
      </c>
      <c r="J9" t="inlineStr">
        <is>
          <t>(3.7)</t>
        </is>
      </c>
      <c r="K9" t="inlineStr">
        <is>
          <t>(2.0)</t>
        </is>
      </c>
      <c r="L9" t="inlineStr">
        <is>
          <t>(1.4)</t>
        </is>
      </c>
      <c r="M9" t="inlineStr">
        <is>
          <t>(7.9)</t>
        </is>
      </c>
      <c r="N9" t="inlineStr">
        <is>
          <t>29.1</t>
        </is>
      </c>
      <c r="O9" t="inlineStr">
        <is>
          <t>(15.5)</t>
        </is>
      </c>
      <c r="P9" t="inlineStr">
        <is>
          <t>(5.2)</t>
        </is>
      </c>
      <c r="Q9" t="inlineStr">
        <is>
          <t>2.7</t>
        </is>
      </c>
      <c r="R9" t="inlineStr">
        <is>
          <t>3.0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1.1</t>
        </is>
      </c>
      <c r="D10" t="inlineStr">
        <is>
          <t>0.8</t>
        </is>
      </c>
      <c r="E10" t="inlineStr">
        <is>
          <t>0.1</t>
        </is>
      </c>
      <c r="F10" t="inlineStr">
        <is>
          <t>0.6</t>
        </is>
      </c>
      <c r="G10" t="inlineStr">
        <is>
          <t>(0.7)</t>
        </is>
      </c>
      <c r="H10" t="inlineStr">
        <is>
          <t>(0.0)</t>
        </is>
      </c>
      <c r="I10" t="inlineStr">
        <is>
          <t>(0.1)</t>
        </is>
      </c>
      <c r="J10" t="inlineStr">
        <is>
          <t>(0.2)</t>
        </is>
      </c>
      <c r="K10" t="inlineStr">
        <is>
          <t>(0.1)</t>
        </is>
      </c>
      <c r="L10" t="inlineStr">
        <is>
          <t>(0.1)</t>
        </is>
      </c>
      <c r="M10" t="inlineStr">
        <is>
          <t>(0.3)</t>
        </is>
      </c>
      <c r="N10" t="inlineStr">
        <is>
          <t>1.2</t>
        </is>
      </c>
      <c r="O10" t="inlineStr">
        <is>
          <t>(0.6)</t>
        </is>
      </c>
      <c r="P10" t="inlineStr">
        <is>
          <t>(0.1)</t>
        </is>
      </c>
      <c r="Q10" t="inlineStr">
        <is>
          <t>0.1</t>
        </is>
      </c>
      <c r="R10" t="inlineStr">
        <is>
          <t>0.1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8.3%</t>
        </is>
      </c>
      <c r="D11" t="inlineStr">
        <is>
          <t>9.2%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5,132.8%</t>
        </is>
      </c>
      <c r="R11" t="inlineStr">
        <is>
          <t>11.6%</t>
        </is>
      </c>
    </row>
    <row r="12">
      <c r="A12" s="1" t="inlineStr">
        <is>
          <t>Revenue (m)</t>
        </is>
      </c>
      <c r="B12" t="inlineStr">
        <is>
          <t>105</t>
        </is>
      </c>
      <c r="C12" t="inlineStr">
        <is>
          <t>125</t>
        </is>
      </c>
      <c r="D12" t="inlineStr">
        <is>
          <t>185</t>
        </is>
      </c>
      <c r="E12" t="inlineStr">
        <is>
          <t>193</t>
        </is>
      </c>
      <c r="F12" t="inlineStr">
        <is>
          <t>265</t>
        </is>
      </c>
      <c r="G12" t="inlineStr">
        <is>
          <t>313</t>
        </is>
      </c>
      <c r="H12" t="inlineStr">
        <is>
          <t>191</t>
        </is>
      </c>
      <c r="I12" t="inlineStr">
        <is>
          <t>202</t>
        </is>
      </c>
      <c r="J12" t="inlineStr">
        <is>
          <t>149</t>
        </is>
      </c>
      <c r="K12" t="inlineStr">
        <is>
          <t>104</t>
        </is>
      </c>
      <c r="L12" t="inlineStr">
        <is>
          <t>124</t>
        </is>
      </c>
      <c r="M12" t="inlineStr">
        <is>
          <t>237</t>
        </is>
      </c>
      <c r="N12" t="inlineStr">
        <is>
          <t>310</t>
        </is>
      </c>
      <c r="O12" t="inlineStr">
        <is>
          <t>292</t>
        </is>
      </c>
      <c r="P12" t="inlineStr">
        <is>
          <t>275</t>
        </is>
      </c>
      <c r="Q12" t="inlineStr">
        <is>
          <t>595</t>
        </is>
      </c>
      <c r="R12" t="inlineStr">
        <is>
          <t>753</t>
        </is>
      </c>
    </row>
    <row r="13">
      <c r="A13" s="1" t="inlineStr">
        <is>
          <t>Operating margin</t>
        </is>
      </c>
      <c r="B13" t="inlineStr">
        <is>
          <t>41.1%</t>
        </is>
      </c>
      <c r="C13" t="inlineStr">
        <is>
          <t>48.3%</t>
        </is>
      </c>
      <c r="D13" t="inlineStr">
        <is>
          <t>41.4%</t>
        </is>
      </c>
      <c r="E13" t="inlineStr">
        <is>
          <t>33.9%</t>
        </is>
      </c>
      <c r="F13" t="inlineStr">
        <is>
          <t>28.5%</t>
        </is>
      </c>
      <c r="G13" t="inlineStr">
        <is>
          <t>10.1%</t>
        </is>
      </c>
      <c r="H13" t="inlineStr">
        <is>
          <t>(19.5)%</t>
        </is>
      </c>
      <c r="I13" t="inlineStr">
        <is>
          <t>15.4%</t>
        </is>
      </c>
      <c r="J13" t="inlineStr">
        <is>
          <t>(30.5)%</t>
        </is>
      </c>
      <c r="K13" t="inlineStr">
        <is>
          <t>(130.5)%</t>
        </is>
      </c>
      <c r="L13" t="inlineStr">
        <is>
          <t>(161.7)%</t>
        </is>
      </c>
      <c r="M13" t="inlineStr">
        <is>
          <t>(0.1)%</t>
        </is>
      </c>
      <c r="N13" t="inlineStr">
        <is>
          <t>12.1%</t>
        </is>
      </c>
      <c r="O13" t="inlineStr">
        <is>
          <t>3.2%</t>
        </is>
      </c>
      <c r="P13" t="inlineStr">
        <is>
          <t>(1.7)%</t>
        </is>
      </c>
      <c r="Q13" t="inlineStr">
        <is>
          <t>44.0%</t>
        </is>
      </c>
      <c r="R13" t="inlineStr">
        <is>
          <t>41.2%</t>
        </is>
      </c>
    </row>
    <row r="14">
      <c r="A14" s="1" t="inlineStr">
        <is>
          <t>Depreciation (m)</t>
        </is>
      </c>
      <c r="B14" t="inlineStr">
        <is>
          <t>21</t>
        </is>
      </c>
      <c r="C14" t="inlineStr">
        <is>
          <t>25</t>
        </is>
      </c>
      <c r="D14" t="inlineStr">
        <is>
          <t>31</t>
        </is>
      </c>
      <c r="E14" t="inlineStr">
        <is>
          <t>41</t>
        </is>
      </c>
      <c r="F14" t="inlineStr">
        <is>
          <t>60</t>
        </is>
      </c>
      <c r="G14" t="inlineStr">
        <is>
          <t>70</t>
        </is>
      </c>
      <c r="H14" t="inlineStr">
        <is>
          <t>75</t>
        </is>
      </c>
      <c r="I14" t="inlineStr">
        <is>
          <t>75</t>
        </is>
      </c>
      <c r="J14" t="inlineStr">
        <is>
          <t>64</t>
        </is>
      </c>
      <c r="K14" t="inlineStr">
        <is>
          <t>41</t>
        </is>
      </c>
      <c r="L14" t="inlineStr">
        <is>
          <t>36</t>
        </is>
      </c>
      <c r="M14" t="inlineStr">
        <is>
          <t>29</t>
        </is>
      </c>
      <c r="N14" t="inlineStr">
        <is>
          <t>32</t>
        </is>
      </c>
      <c r="O14" t="inlineStr">
        <is>
          <t>47</t>
        </is>
      </c>
      <c r="P14" t="inlineStr">
        <is>
          <t>55</t>
        </is>
      </c>
      <c r="Q14" t="inlineStr">
        <is>
          <t>- -</t>
        </is>
      </c>
      <c r="R14" t="inlineStr">
        <is>
          <t>74</t>
        </is>
      </c>
    </row>
    <row r="15">
      <c r="A15" s="1" t="inlineStr">
        <is>
          <t>Net profit (m)</t>
        </is>
      </c>
      <c r="B15" t="inlineStr">
        <is>
          <t>34</t>
        </is>
      </c>
      <c r="C15" t="inlineStr">
        <is>
          <t>52</t>
        </is>
      </c>
      <c r="D15" t="inlineStr">
        <is>
          <t>62</t>
        </is>
      </c>
      <c r="E15" t="inlineStr">
        <is>
          <t>33</t>
        </is>
      </c>
      <c r="F15" t="inlineStr">
        <is>
          <t>27</t>
        </is>
      </c>
      <c r="G15" t="inlineStr">
        <is>
          <t>(15)</t>
        </is>
      </c>
      <c r="H15" t="inlineStr">
        <is>
          <t>(103)</t>
        </is>
      </c>
      <c r="I15" t="inlineStr">
        <is>
          <t>(71)</t>
        </is>
      </c>
      <c r="J15" t="inlineStr">
        <is>
          <t>(125)</t>
        </is>
      </c>
      <c r="K15" t="inlineStr">
        <is>
          <t>(148)</t>
        </is>
      </c>
      <c r="L15" t="inlineStr">
        <is>
          <t>(224)</t>
        </is>
      </c>
      <c r="M15" t="inlineStr">
        <is>
          <t>(44)</t>
        </is>
      </c>
      <c r="N15" t="inlineStr">
        <is>
          <t>13</t>
        </is>
      </c>
      <c r="O15" t="inlineStr">
        <is>
          <t>(22)</t>
        </is>
      </c>
      <c r="P15" t="inlineStr">
        <is>
          <t>(35)</t>
        </is>
      </c>
      <c r="Q15" t="inlineStr">
        <is>
          <t>185</t>
        </is>
      </c>
      <c r="R15" t="inlineStr">
        <is>
          <t>312</t>
        </is>
      </c>
    </row>
    <row r="16">
      <c r="A16" s="1" t="inlineStr">
        <is>
          <t>Income tax rate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- -</t>
        </is>
      </c>
      <c r="P16" t="inlineStr">
        <is>
          <t>- -</t>
        </is>
      </c>
      <c r="Q16" t="inlineStr">
        <is>
          <t>- -</t>
        </is>
      </c>
      <c r="R16" t="inlineStr">
        <is>
          <t>- -</t>
        </is>
      </c>
    </row>
    <row r="17">
      <c r="A17" s="1" t="inlineStr">
        <is>
          <t>Net profit margin</t>
        </is>
      </c>
      <c r="B17" t="inlineStr">
        <is>
          <t>32.3%</t>
        </is>
      </c>
      <c r="C17" t="inlineStr">
        <is>
          <t>41.9%</t>
        </is>
      </c>
      <c r="D17" t="inlineStr">
        <is>
          <t>33.2%</t>
        </is>
      </c>
      <c r="E17" t="inlineStr">
        <is>
          <t>17.3%</t>
        </is>
      </c>
      <c r="F17" t="inlineStr">
        <is>
          <t>10.1%</t>
        </is>
      </c>
      <c r="G17" t="inlineStr">
        <is>
          <t>(4.7)%</t>
        </is>
      </c>
      <c r="H17" t="inlineStr">
        <is>
          <t>(53.9)%</t>
        </is>
      </c>
      <c r="I17" t="inlineStr">
        <is>
          <t>(34.8)%</t>
        </is>
      </c>
      <c r="J17" t="inlineStr">
        <is>
          <t>(83.6)%</t>
        </is>
      </c>
      <c r="K17" t="inlineStr">
        <is>
          <t>(142.8)%</t>
        </is>
      </c>
      <c r="L17" t="inlineStr">
        <is>
          <t>(179.5)%</t>
        </is>
      </c>
      <c r="M17" t="inlineStr">
        <is>
          <t>(18.5)%</t>
        </is>
      </c>
      <c r="N17" t="inlineStr">
        <is>
          <t>4.1%</t>
        </is>
      </c>
      <c r="O17" t="inlineStr">
        <is>
          <t>(7.4)%</t>
        </is>
      </c>
      <c r="P17" t="inlineStr">
        <is>
          <t>(12.7)%</t>
        </is>
      </c>
      <c r="Q17" t="inlineStr">
        <is>
          <t>31.1%</t>
        </is>
      </c>
      <c r="R17" t="inlineStr">
        <is>
          <t>41.3%</t>
        </is>
      </c>
    </row>
    <row r="18">
      <c r="A18" s="1" t="inlineStr">
        <is>
          <t>Working capital (m)</t>
        </is>
      </c>
      <c r="B18" t="inlineStr">
        <is>
          <t>21</t>
        </is>
      </c>
      <c r="C18" t="inlineStr">
        <is>
          <t>147</t>
        </is>
      </c>
      <c r="D18" t="inlineStr">
        <is>
          <t>(5)</t>
        </is>
      </c>
      <c r="E18" t="inlineStr">
        <is>
          <t>58</t>
        </is>
      </c>
      <c r="F18" t="inlineStr">
        <is>
          <t>120</t>
        </is>
      </c>
      <c r="G18" t="inlineStr">
        <is>
          <t>(13)</t>
        </is>
      </c>
      <c r="H18" t="inlineStr">
        <is>
          <t>10</t>
        </is>
      </c>
      <c r="I18" t="inlineStr">
        <is>
          <t>(1,130)</t>
        </is>
      </c>
      <c r="J18" t="inlineStr">
        <is>
          <t>36</t>
        </is>
      </c>
      <c r="K18" t="inlineStr">
        <is>
          <t>3</t>
        </is>
      </c>
      <c r="L18" t="inlineStr">
        <is>
          <t>79</t>
        </is>
      </c>
      <c r="M18" t="inlineStr">
        <is>
          <t>74</t>
        </is>
      </c>
      <c r="N18" t="inlineStr">
        <is>
          <t>55</t>
        </is>
      </c>
      <c r="O18" t="inlineStr">
        <is>
          <t>(2)</t>
        </is>
      </c>
      <c r="P18" t="inlineStr">
        <is>
          <t>36</t>
        </is>
      </c>
      <c r="Q18" t="inlineStr">
        <is>
          <t>32</t>
        </is>
      </c>
      <c r="R18" t="inlineStr">
        <is>
          <t>144</t>
        </is>
      </c>
    </row>
    <row r="19">
      <c r="A19" s="1" t="inlineStr">
        <is>
          <t>Long-term debt (m)</t>
        </is>
      </c>
      <c r="B19" t="inlineStr">
        <is>
          <t>240</t>
        </is>
      </c>
      <c r="C19" t="inlineStr">
        <is>
          <t>597</t>
        </is>
      </c>
      <c r="D19" t="inlineStr">
        <is>
          <t>790</t>
        </is>
      </c>
      <c r="E19" t="inlineStr">
        <is>
          <t>900</t>
        </is>
      </c>
      <c r="F19" t="inlineStr">
        <is>
          <t>1,151</t>
        </is>
      </c>
      <c r="G19" t="inlineStr">
        <is>
          <t>1,097</t>
        </is>
      </c>
      <c r="H19" t="inlineStr">
        <is>
          <t>1,145</t>
        </is>
      </c>
      <c r="I19" t="inlineStr">
        <is>
          <t>- -</t>
        </is>
      </c>
      <c r="J19" t="inlineStr">
        <is>
          <t>204</t>
        </is>
      </c>
      <c r="K19" t="inlineStr">
        <is>
          <t>226</t>
        </is>
      </c>
      <c r="L19" t="inlineStr">
        <is>
          <t>256</t>
        </is>
      </c>
      <c r="M19" t="inlineStr">
        <is>
          <t>314</t>
        </is>
      </c>
      <c r="N19" t="inlineStr">
        <is>
          <t>302</t>
        </is>
      </c>
      <c r="O19" t="inlineStr">
        <is>
          <t>410</t>
        </is>
      </c>
      <c r="P19" t="inlineStr">
        <is>
          <t>413</t>
        </is>
      </c>
      <c r="Q19" t="inlineStr">
        <is>
          <t>88</t>
        </is>
      </c>
      <c r="R19" t="inlineStr">
        <is>
          <t>300</t>
        </is>
      </c>
    </row>
    <row r="20">
      <c r="A20" s="1" t="inlineStr">
        <is>
          <t>Equity (m)</t>
        </is>
      </c>
      <c r="B20" t="inlineStr">
        <is>
          <t>322</t>
        </is>
      </c>
      <c r="C20" t="inlineStr">
        <is>
          <t>515</t>
        </is>
      </c>
      <c r="D20" t="inlineStr">
        <is>
          <t>471</t>
        </is>
      </c>
      <c r="E20" t="inlineStr">
        <is>
          <t>620</t>
        </is>
      </c>
      <c r="F20" t="inlineStr">
        <is>
          <t>669</t>
        </is>
      </c>
      <c r="G20" t="inlineStr">
        <is>
          <t>674</t>
        </is>
      </c>
      <c r="H20" t="inlineStr">
        <is>
          <t>594</t>
        </is>
      </c>
      <c r="I20" t="inlineStr">
        <is>
          <t>531</t>
        </is>
      </c>
      <c r="J20" t="inlineStr">
        <is>
          <t>664</t>
        </is>
      </c>
      <c r="K20" t="inlineStr">
        <is>
          <t>518</t>
        </is>
      </c>
      <c r="L20" t="inlineStr">
        <is>
          <t>400</t>
        </is>
      </c>
      <c r="M20" t="inlineStr">
        <is>
          <t>461</t>
        </is>
      </c>
      <c r="N20" t="inlineStr">
        <is>
          <t>480</t>
        </is>
      </c>
      <c r="O20" t="inlineStr">
        <is>
          <t>482</t>
        </is>
      </c>
      <c r="P20" t="inlineStr">
        <is>
          <t>470</t>
        </is>
      </c>
      <c r="Q20" t="inlineStr">
        <is>
          <t>671</t>
        </is>
      </c>
      <c r="R20" t="inlineStr">
        <is>
          <t>819</t>
        </is>
      </c>
    </row>
    <row r="21">
      <c r="A21" s="1" t="inlineStr">
        <is>
          <t>ROIC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1.8%</t>
        </is>
      </c>
      <c r="H21" t="inlineStr">
        <is>
          <t>(2.4)%</t>
        </is>
      </c>
      <c r="I21" t="inlineStr">
        <is>
          <t>0.8%</t>
        </is>
      </c>
      <c r="J21" t="inlineStr">
        <is>
          <t>(9.0)%</t>
        </is>
      </c>
      <c r="K21" t="inlineStr">
        <is>
          <t>(18.2)%</t>
        </is>
      </c>
      <c r="L21" t="inlineStr">
        <is>
          <t>(31.2)%</t>
        </is>
      </c>
      <c r="M21" t="inlineStr">
        <is>
          <t>(1.9)%</t>
        </is>
      </c>
      <c r="N21" t="inlineStr">
        <is>
          <t>4.9%</t>
        </is>
      </c>
      <c r="O21" t="inlineStr">
        <is>
          <t>0.9%</t>
        </is>
      </c>
      <c r="P21" t="inlineStr">
        <is>
          <t>0.0%</t>
        </is>
      </c>
      <c r="Q21" t="inlineStr">
        <is>
          <t>21.6%</t>
        </is>
      </c>
      <c r="R21" t="inlineStr">
        <is>
          <t>29.5%</t>
        </is>
      </c>
    </row>
    <row r="22">
      <c r="A22" s="1" t="inlineStr">
        <is>
          <t>Return on capital</t>
        </is>
      </c>
      <c r="B22" t="inlineStr">
        <is>
          <t>5.9%</t>
        </is>
      </c>
      <c r="C22" t="inlineStr">
        <is>
          <t>4.6%</t>
        </is>
      </c>
      <c r="D22" t="inlineStr">
        <is>
          <t>5.8%</t>
        </is>
      </c>
      <c r="E22" t="inlineStr">
        <is>
          <t>4.1%</t>
        </is>
      </c>
      <c r="F22" t="inlineStr">
        <is>
          <t>4.0%</t>
        </is>
      </c>
      <c r="G22" t="inlineStr">
        <is>
          <t>1.7%</t>
        </is>
      </c>
      <c r="H22" t="inlineStr">
        <is>
          <t>(2.4)%</t>
        </is>
      </c>
      <c r="I22" t="inlineStr">
        <is>
          <t>0.3%</t>
        </is>
      </c>
      <c r="J22" t="inlineStr">
        <is>
          <t>(8.6)%</t>
        </is>
      </c>
      <c r="K22" t="inlineStr">
        <is>
          <t>(17.3)%</t>
        </is>
      </c>
      <c r="L22" t="inlineStr">
        <is>
          <t>(30.0)%</t>
        </is>
      </c>
      <c r="M22" t="inlineStr">
        <is>
          <t>(1.8)%</t>
        </is>
      </c>
      <c r="N22" t="inlineStr">
        <is>
          <t>4.5%</t>
        </is>
      </c>
      <c r="O22" t="inlineStr">
        <is>
          <t>0.8%</t>
        </is>
      </c>
      <c r="P22" t="inlineStr">
        <is>
          <t>0.0%</t>
        </is>
      </c>
      <c r="Q22" t="inlineStr">
        <is>
          <t>19.3%</t>
        </is>
      </c>
      <c r="R22" t="inlineStr">
        <is>
          <t>26.4%</t>
        </is>
      </c>
    </row>
    <row r="23">
      <c r="A23" s="1" t="inlineStr">
        <is>
          <t>Return on equity</t>
        </is>
      </c>
      <c r="B23" t="inlineStr">
        <is>
          <t>10.5%</t>
        </is>
      </c>
      <c r="C23" t="inlineStr">
        <is>
          <t>10.1%</t>
        </is>
      </c>
      <c r="D23" t="inlineStr">
        <is>
          <t>13.1%</t>
        </is>
      </c>
      <c r="E23" t="inlineStr">
        <is>
          <t>5.4%</t>
        </is>
      </c>
      <c r="F23" t="inlineStr">
        <is>
          <t>4.0%</t>
        </is>
      </c>
      <c r="G23" t="inlineStr">
        <is>
          <t>(2.2)%</t>
        </is>
      </c>
      <c r="H23" t="inlineStr">
        <is>
          <t>(17.3)%</t>
        </is>
      </c>
      <c r="I23" t="inlineStr">
        <is>
          <t>(13.3)%</t>
        </is>
      </c>
      <c r="J23" t="inlineStr">
        <is>
          <t>(18.8)%</t>
        </is>
      </c>
      <c r="K23" t="inlineStr">
        <is>
          <t>(28.6)%</t>
        </is>
      </c>
      <c r="L23" t="inlineStr">
        <is>
          <t>(55.8)%</t>
        </is>
      </c>
      <c r="M23" t="inlineStr">
        <is>
          <t>(9.5)%</t>
        </is>
      </c>
      <c r="N23" t="inlineStr">
        <is>
          <t>2.6%</t>
        </is>
      </c>
      <c r="O23" t="inlineStr">
        <is>
          <t>(4.5)%</t>
        </is>
      </c>
      <c r="P23" t="inlineStr">
        <is>
          <t>(7.5)%</t>
        </is>
      </c>
      <c r="Q23" t="inlineStr">
        <is>
          <t>27.5%</t>
        </is>
      </c>
      <c r="R23" t="inlineStr">
        <is>
          <t>38.1%</t>
        </is>
      </c>
    </row>
    <row r="24">
      <c r="A24" s="1" t="inlineStr">
        <is>
          <t>Plowback ratio</t>
        </is>
      </c>
      <c r="B24" t="inlineStr">
        <is>
          <t>(112.2)%</t>
        </is>
      </c>
      <c r="C24" t="inlineStr">
        <is>
          <t>(57.2)%</t>
        </is>
      </c>
      <c r="D24" t="inlineStr">
        <is>
          <t>(51.9)%</t>
        </is>
      </c>
      <c r="E24" t="inlineStr">
        <is>
          <t>100.0%</t>
        </is>
      </c>
      <c r="F24" t="inlineStr">
        <is>
          <t>100.0%</t>
        </is>
      </c>
      <c r="G24" t="inlineStr">
        <is>
          <t>100.0%</t>
        </is>
      </c>
      <c r="H24" t="inlineStr">
        <is>
          <t>100.0%</t>
        </is>
      </c>
      <c r="I24" t="inlineStr">
        <is>
          <t>100.0%</t>
        </is>
      </c>
      <c r="J24" t="inlineStr">
        <is>
          <t>100.0%</t>
        </is>
      </c>
      <c r="K24" t="inlineStr">
        <is>
          <t>100.0%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(13,833.8)%</t>
        </is>
      </c>
      <c r="R24" t="inlineStr">
        <is>
          <t>73.9%</t>
        </is>
      </c>
    </row>
    <row r="25">
      <c r="A25" s="1" t="inlineStr">
        <is>
          <t>Div.&amp;Repurch./FCF</t>
        </is>
      </c>
      <c r="B25" t="inlineStr">
        <is>
          <t>(110.5)%</t>
        </is>
      </c>
      <c r="C25" t="inlineStr">
        <is>
          <t>280.9%</t>
        </is>
      </c>
      <c r="D25" t="inlineStr">
        <is>
          <t>(41.1)%</t>
        </is>
      </c>
      <c r="E25" t="inlineStr">
        <is>
          <t>72.4%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Infinity%</t>
        </is>
      </c>
      <c r="R25" t="inlineStr">
        <is>
          <t>27.1%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Revenue</t>
        </is>
      </c>
      <c r="B2" t="inlineStr">
        <is>
          <t>56</t>
        </is>
      </c>
      <c r="C2" t="inlineStr">
        <is>
          <t>105</t>
        </is>
      </c>
      <c r="D2" t="inlineStr">
        <is>
          <t>125</t>
        </is>
      </c>
      <c r="E2" t="inlineStr">
        <is>
          <t>185</t>
        </is>
      </c>
      <c r="F2" t="inlineStr">
        <is>
          <t>193</t>
        </is>
      </c>
      <c r="G2" t="inlineStr">
        <is>
          <t>265</t>
        </is>
      </c>
      <c r="H2" t="inlineStr">
        <is>
          <t>313</t>
        </is>
      </c>
      <c r="I2" t="inlineStr">
        <is>
          <t>191</t>
        </is>
      </c>
      <c r="J2" t="inlineStr">
        <is>
          <t>202</t>
        </is>
      </c>
      <c r="K2" t="inlineStr">
        <is>
          <t>149</t>
        </is>
      </c>
      <c r="L2" t="inlineStr">
        <is>
          <t>104</t>
        </is>
      </c>
      <c r="M2" t="inlineStr">
        <is>
          <t>124</t>
        </is>
      </c>
      <c r="N2" t="inlineStr">
        <is>
          <t>237</t>
        </is>
      </c>
      <c r="O2" t="inlineStr">
        <is>
          <t>310</t>
        </is>
      </c>
      <c r="P2" t="inlineStr">
        <is>
          <t>292</t>
        </is>
      </c>
      <c r="Q2" t="inlineStr">
        <is>
          <t>275</t>
        </is>
      </c>
      <c r="R2" t="inlineStr">
        <is>
          <t>595</t>
        </is>
      </c>
    </row>
    <row r="3">
      <c r="A3" s="1" t="inlineStr">
        <is>
          <t>COGS</t>
        </is>
      </c>
      <c r="B3" t="inlineStr">
        <is>
          <t>11</t>
        </is>
      </c>
      <c r="C3" t="inlineStr">
        <is>
          <t>22</t>
        </is>
      </c>
      <c r="D3" t="inlineStr">
        <is>
          <t>27</t>
        </is>
      </c>
      <c r="E3" t="inlineStr">
        <is>
          <t>36</t>
        </is>
      </c>
      <c r="F3" t="inlineStr">
        <is>
          <t>50</t>
        </is>
      </c>
      <c r="G3" t="inlineStr">
        <is>
          <t>87</t>
        </is>
      </c>
      <c r="H3" t="inlineStr">
        <is>
          <t>171</t>
        </is>
      </c>
      <c r="I3" t="inlineStr">
        <is>
          <t>196</t>
        </is>
      </c>
      <c r="J3" t="inlineStr">
        <is>
          <t>188</t>
        </is>
      </c>
      <c r="K3" t="inlineStr">
        <is>
          <t>177</t>
        </is>
      </c>
      <c r="L3" t="inlineStr">
        <is>
          <t>163</t>
        </is>
      </c>
      <c r="M3" t="inlineStr">
        <is>
          <t>168</t>
        </is>
      </c>
      <c r="N3" t="inlineStr">
        <is>
          <t>206</t>
        </is>
      </c>
      <c r="O3" t="inlineStr">
        <is>
          <t>237</t>
        </is>
      </c>
      <c r="P3" t="inlineStr">
        <is>
          <t>253</t>
        </is>
      </c>
      <c r="Q3" t="inlineStr">
        <is>
          <t>248</t>
        </is>
      </c>
      <c r="R3" t="inlineStr">
        <is>
          <t>- -</t>
        </is>
      </c>
    </row>
    <row r="4">
      <c r="A4" s="1" t="inlineStr">
        <is>
          <t>Gross Profit</t>
        </is>
      </c>
      <c r="B4" t="inlineStr">
        <is>
          <t>45</t>
        </is>
      </c>
      <c r="C4" t="inlineStr">
        <is>
          <t>83</t>
        </is>
      </c>
      <c r="D4" t="inlineStr">
        <is>
          <t>98</t>
        </is>
      </c>
      <c r="E4" t="inlineStr">
        <is>
          <t>149</t>
        </is>
      </c>
      <c r="F4" t="inlineStr">
        <is>
          <t>142</t>
        </is>
      </c>
      <c r="G4" t="inlineStr">
        <is>
          <t>178</t>
        </is>
      </c>
      <c r="H4" t="inlineStr">
        <is>
          <t>143</t>
        </is>
      </c>
      <c r="I4" t="inlineStr">
        <is>
          <t>(5)</t>
        </is>
      </c>
      <c r="J4" t="inlineStr">
        <is>
          <t>15</t>
        </is>
      </c>
      <c r="K4" t="inlineStr">
        <is>
          <t>(28)</t>
        </is>
      </c>
      <c r="L4" t="inlineStr">
        <is>
          <t>(60)</t>
        </is>
      </c>
      <c r="M4" t="inlineStr">
        <is>
          <t>(43)</t>
        </is>
      </c>
      <c r="N4" t="inlineStr">
        <is>
          <t>31</t>
        </is>
      </c>
      <c r="O4" t="inlineStr">
        <is>
          <t>73</t>
        </is>
      </c>
      <c r="P4" t="inlineStr">
        <is>
          <t>40</t>
        </is>
      </c>
      <c r="Q4" t="inlineStr">
        <is>
          <t>28</t>
        </is>
      </c>
      <c r="R4" t="inlineStr">
        <is>
          <t>- -</t>
        </is>
      </c>
    </row>
    <row r="5">
      <c r="A5" s="1" t="inlineStr">
        <is>
          <t>Gross Profit Ratio</t>
        </is>
      </c>
      <c r="B5" t="inlineStr">
        <is>
          <t>80.29%</t>
        </is>
      </c>
      <c r="C5" t="inlineStr">
        <is>
          <t>79.40%</t>
        </is>
      </c>
      <c r="D5" t="inlineStr">
        <is>
          <t>78.25%</t>
        </is>
      </c>
      <c r="E5" t="inlineStr">
        <is>
          <t>80.44%</t>
        </is>
      </c>
      <c r="F5" t="inlineStr">
        <is>
          <t>73.95%</t>
        </is>
      </c>
      <c r="G5" t="inlineStr">
        <is>
          <t>67.29%</t>
        </is>
      </c>
      <c r="H5" t="inlineStr">
        <is>
          <t>45.57%</t>
        </is>
      </c>
      <c r="I5" t="inlineStr">
        <is>
          <t>(2.70)%</t>
        </is>
      </c>
      <c r="J5" t="inlineStr">
        <is>
          <t>7.23%</t>
        </is>
      </c>
      <c r="K5" t="inlineStr">
        <is>
          <t>(18.72)%</t>
        </is>
      </c>
      <c r="L5" t="inlineStr">
        <is>
          <t>(57.33)%</t>
        </is>
      </c>
      <c r="M5" t="inlineStr">
        <is>
          <t>(34.82)%</t>
        </is>
      </c>
      <c r="N5" t="inlineStr">
        <is>
          <t>13.03%</t>
        </is>
      </c>
      <c r="O5" t="inlineStr">
        <is>
          <t>23.68%</t>
        </is>
      </c>
      <c r="P5" t="inlineStr">
        <is>
          <t>13.55%</t>
        </is>
      </c>
      <c r="Q5" t="inlineStr">
        <is>
          <t>10.04%</t>
        </is>
      </c>
      <c r="R5" t="inlineStr">
        <is>
          <t>- -</t>
        </is>
      </c>
    </row>
    <row r="6">
      <c r="A6" s="1" t="inlineStr">
        <is>
          <t>Operating Expenses</t>
        </is>
      </c>
      <c r="B6" t="inlineStr">
        <is>
          <t>32</t>
        </is>
      </c>
      <c r="C6" t="inlineStr">
        <is>
          <t>40</t>
        </is>
      </c>
      <c r="D6" t="inlineStr">
        <is>
          <t>37</t>
        </is>
      </c>
      <c r="E6" t="inlineStr">
        <is>
          <t>69</t>
        </is>
      </c>
      <c r="F6" t="inlineStr">
        <is>
          <t>77</t>
        </is>
      </c>
      <c r="G6" t="inlineStr">
        <is>
          <t>103</t>
        </is>
      </c>
      <c r="H6" t="inlineStr">
        <is>
          <t>111</t>
        </is>
      </c>
      <c r="I6" t="inlineStr">
        <is>
          <t>32</t>
        </is>
      </c>
      <c r="J6" t="inlineStr">
        <is>
          <t>16</t>
        </is>
      </c>
      <c r="K6" t="inlineStr">
        <is>
          <t>18</t>
        </is>
      </c>
      <c r="L6" t="inlineStr">
        <is>
          <t>19</t>
        </is>
      </c>
      <c r="M6" t="inlineStr">
        <is>
          <t>23</t>
        </is>
      </c>
      <c r="N6" t="inlineStr">
        <is>
          <t>33</t>
        </is>
      </c>
      <c r="O6" t="inlineStr">
        <is>
          <t>36</t>
        </is>
      </c>
      <c r="P6" t="inlineStr">
        <is>
          <t>35</t>
        </is>
      </c>
      <c r="Q6" t="inlineStr">
        <is>
          <t>32</t>
        </is>
      </c>
      <c r="R6" t="inlineStr">
        <is>
          <t>333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</row>
    <row r="8">
      <c r="A8" s="1" t="inlineStr">
        <is>
          <t>Selling, G&amp;A Exp.</t>
        </is>
      </c>
      <c r="B8" t="inlineStr">
        <is>
          <t>3</t>
        </is>
      </c>
      <c r="C8" t="inlineStr">
        <is>
          <t>5</t>
        </is>
      </c>
      <c r="D8" t="inlineStr">
        <is>
          <t>8</t>
        </is>
      </c>
      <c r="E8" t="inlineStr">
        <is>
          <t>35</t>
        </is>
      </c>
      <c r="F8" t="inlineStr">
        <is>
          <t>33</t>
        </is>
      </c>
      <c r="G8" t="inlineStr">
        <is>
          <t>40</t>
        </is>
      </c>
      <c r="H8" t="inlineStr">
        <is>
          <t>38</t>
        </is>
      </c>
      <c r="I8" t="inlineStr">
        <is>
          <t>32</t>
        </is>
      </c>
      <c r="J8" t="inlineStr">
        <is>
          <t>16</t>
        </is>
      </c>
      <c r="K8" t="inlineStr">
        <is>
          <t>18</t>
        </is>
      </c>
      <c r="L8" t="inlineStr">
        <is>
          <t>19</t>
        </is>
      </c>
      <c r="M8" t="inlineStr">
        <is>
          <t>23</t>
        </is>
      </c>
      <c r="N8" t="inlineStr">
        <is>
          <t>33</t>
        </is>
      </c>
      <c r="O8" t="inlineStr">
        <is>
          <t>36</t>
        </is>
      </c>
      <c r="P8" t="inlineStr">
        <is>
          <t>35</t>
        </is>
      </c>
      <c r="Q8" t="inlineStr">
        <is>
          <t>32</t>
        </is>
      </c>
      <c r="R8" t="inlineStr">
        <is>
          <t>35</t>
        </is>
      </c>
    </row>
    <row r="9">
      <c r="A9" s="1" t="inlineStr">
        <is>
          <t>General and Admin. Exp.</t>
        </is>
      </c>
      <c r="B9" t="inlineStr">
        <is>
          <t>3</t>
        </is>
      </c>
      <c r="C9" t="inlineStr">
        <is>
          <t>5</t>
        </is>
      </c>
      <c r="D9" t="inlineStr">
        <is>
          <t>8</t>
        </is>
      </c>
      <c r="E9" t="inlineStr">
        <is>
          <t>35</t>
        </is>
      </c>
      <c r="F9" t="inlineStr">
        <is>
          <t>33</t>
        </is>
      </c>
      <c r="G9" t="inlineStr">
        <is>
          <t>40</t>
        </is>
      </c>
      <c r="H9" t="inlineStr">
        <is>
          <t>38</t>
        </is>
      </c>
      <c r="I9" t="inlineStr">
        <is>
          <t>32</t>
        </is>
      </c>
      <c r="J9" t="inlineStr">
        <is>
          <t>16</t>
        </is>
      </c>
      <c r="K9" t="inlineStr">
        <is>
          <t>18</t>
        </is>
      </c>
      <c r="L9" t="inlineStr">
        <is>
          <t>19</t>
        </is>
      </c>
      <c r="M9" t="inlineStr">
        <is>
          <t>23</t>
        </is>
      </c>
      <c r="N9" t="inlineStr">
        <is>
          <t>33</t>
        </is>
      </c>
      <c r="O9" t="inlineStr">
        <is>
          <t>36</t>
        </is>
      </c>
      <c r="P9" t="inlineStr">
        <is>
          <t>35</t>
        </is>
      </c>
      <c r="Q9" t="inlineStr">
        <is>
          <t>32</t>
        </is>
      </c>
      <c r="R9" t="inlineStr">
        <is>
          <t>35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</row>
    <row r="11">
      <c r="A11" s="1" t="inlineStr">
        <is>
          <t>Other Expenses</t>
        </is>
      </c>
      <c r="B11" t="inlineStr">
        <is>
          <t>28</t>
        </is>
      </c>
      <c r="C11" t="inlineStr">
        <is>
          <t>35</t>
        </is>
      </c>
      <c r="D11" t="inlineStr">
        <is>
          <t>30</t>
        </is>
      </c>
      <c r="E11" t="inlineStr">
        <is>
          <t>34</t>
        </is>
      </c>
      <c r="F11" t="inlineStr">
        <is>
          <t>44</t>
        </is>
      </c>
      <c r="G11" t="inlineStr">
        <is>
          <t>63</t>
        </is>
      </c>
      <c r="H11" t="inlineStr">
        <is>
          <t>73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298</t>
        </is>
      </c>
    </row>
    <row r="12">
      <c r="A12" s="1" t="inlineStr">
        <is>
          <t>COGS and Expenses</t>
        </is>
      </c>
      <c r="B12" t="inlineStr">
        <is>
          <t>43</t>
        </is>
      </c>
      <c r="C12" t="inlineStr">
        <is>
          <t>62</t>
        </is>
      </c>
      <c r="D12" t="inlineStr">
        <is>
          <t>64</t>
        </is>
      </c>
      <c r="E12" t="inlineStr">
        <is>
          <t>105</t>
        </is>
      </c>
      <c r="F12" t="inlineStr">
        <is>
          <t>127</t>
        </is>
      </c>
      <c r="G12" t="inlineStr">
        <is>
          <t>189</t>
        </is>
      </c>
      <c r="H12" t="inlineStr">
        <is>
          <t>281</t>
        </is>
      </c>
      <c r="I12" t="inlineStr">
        <is>
          <t>228</t>
        </is>
      </c>
      <c r="J12" t="inlineStr">
        <is>
          <t>204</t>
        </is>
      </c>
      <c r="K12" t="inlineStr">
        <is>
          <t>195</t>
        </is>
      </c>
      <c r="L12" t="inlineStr">
        <is>
          <t>183</t>
        </is>
      </c>
      <c r="M12" t="inlineStr">
        <is>
          <t>191</t>
        </is>
      </c>
      <c r="N12" t="inlineStr">
        <is>
          <t>239</t>
        </is>
      </c>
      <c r="O12" t="inlineStr">
        <is>
          <t>273</t>
        </is>
      </c>
      <c r="P12" t="inlineStr">
        <is>
          <t>288</t>
        </is>
      </c>
      <c r="Q12" t="inlineStr">
        <is>
          <t>279</t>
        </is>
      </c>
      <c r="R12" t="inlineStr">
        <is>
          <t>- -</t>
        </is>
      </c>
    </row>
    <row r="13">
      <c r="A13" s="1" t="inlineStr">
        <is>
          <t>Interest Income</t>
        </is>
      </c>
      <c r="B13" t="inlineStr">
        <is>
          <t>1</t>
        </is>
      </c>
      <c r="C13" t="inlineStr">
        <is>
          <t>1</t>
        </is>
      </c>
      <c r="D13" t="inlineStr">
        <is>
          <t>5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2</t>
        </is>
      </c>
      <c r="Q13" t="inlineStr">
        <is>
          <t>0</t>
        </is>
      </c>
      <c r="R13" t="inlineStr">
        <is>
          <t>(0)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18</t>
        </is>
      </c>
      <c r="F14" t="inlineStr">
        <is>
          <t>32</t>
        </is>
      </c>
      <c r="G14" t="inlineStr">
        <is>
          <t>49</t>
        </is>
      </c>
      <c r="H14" t="inlineStr">
        <is>
          <t>47</t>
        </is>
      </c>
      <c r="I14" t="inlineStr">
        <is>
          <t>60</t>
        </is>
      </c>
      <c r="J14" t="inlineStr">
        <is>
          <t>75</t>
        </is>
      </c>
      <c r="K14" t="inlineStr">
        <is>
          <t>46</t>
        </is>
      </c>
      <c r="L14" t="inlineStr">
        <is>
          <t>12</t>
        </is>
      </c>
      <c r="M14" t="inlineStr">
        <is>
          <t>17</t>
        </is>
      </c>
      <c r="N14" t="inlineStr">
        <is>
          <t>29</t>
        </is>
      </c>
      <c r="O14" t="inlineStr">
        <is>
          <t>26</t>
        </is>
      </c>
      <c r="P14" t="inlineStr">
        <is>
          <t>30</t>
        </is>
      </c>
      <c r="Q14" t="inlineStr">
        <is>
          <t>35</t>
        </is>
      </c>
      <c r="R14" t="inlineStr">
        <is>
          <t>32</t>
        </is>
      </c>
    </row>
    <row r="15">
      <c r="A15" s="1" t="inlineStr">
        <is>
          <t>Depreciation and Amortization</t>
        </is>
      </c>
      <c r="B15" t="inlineStr">
        <is>
          <t>10</t>
        </is>
      </c>
      <c r="C15" t="inlineStr">
        <is>
          <t>21</t>
        </is>
      </c>
      <c r="D15" t="inlineStr">
        <is>
          <t>25</t>
        </is>
      </c>
      <c r="E15" t="inlineStr">
        <is>
          <t>31</t>
        </is>
      </c>
      <c r="F15" t="inlineStr">
        <is>
          <t>41</t>
        </is>
      </c>
      <c r="G15" t="inlineStr">
        <is>
          <t>60</t>
        </is>
      </c>
      <c r="H15" t="inlineStr">
        <is>
          <t>70</t>
        </is>
      </c>
      <c r="I15" t="inlineStr">
        <is>
          <t>75</t>
        </is>
      </c>
      <c r="J15" t="inlineStr">
        <is>
          <t>75</t>
        </is>
      </c>
      <c r="K15" t="inlineStr">
        <is>
          <t>64</t>
        </is>
      </c>
      <c r="L15" t="inlineStr">
        <is>
          <t>41</t>
        </is>
      </c>
      <c r="M15" t="inlineStr">
        <is>
          <t>36</t>
        </is>
      </c>
      <c r="N15" t="inlineStr">
        <is>
          <t>29</t>
        </is>
      </c>
      <c r="O15" t="inlineStr">
        <is>
          <t>32</t>
        </is>
      </c>
      <c r="P15" t="inlineStr">
        <is>
          <t>47</t>
        </is>
      </c>
      <c r="Q15" t="inlineStr">
        <is>
          <t>55</t>
        </is>
      </c>
      <c r="R15" t="inlineStr">
        <is>
          <t>- -</t>
        </is>
      </c>
    </row>
    <row r="16">
      <c r="A16" s="1" t="inlineStr">
        <is>
          <t>EBITDA</t>
        </is>
      </c>
      <c r="B16" t="inlineStr">
        <is>
          <t>17</t>
        </is>
      </c>
      <c r="C16" t="inlineStr">
        <is>
          <t>55</t>
        </is>
      </c>
      <c r="D16" t="inlineStr">
        <is>
          <t>77</t>
        </is>
      </c>
      <c r="E16" t="inlineStr">
        <is>
          <t>111</t>
        </is>
      </c>
      <c r="F16" t="inlineStr">
        <is>
          <t>107</t>
        </is>
      </c>
      <c r="G16" t="inlineStr">
        <is>
          <t>135</t>
        </is>
      </c>
      <c r="H16" t="inlineStr">
        <is>
          <t>102</t>
        </is>
      </c>
      <c r="I16" t="inlineStr">
        <is>
          <t>33</t>
        </is>
      </c>
      <c r="J16" t="inlineStr">
        <is>
          <t>79</t>
        </is>
      </c>
      <c r="K16" t="inlineStr">
        <is>
          <t>(14)</t>
        </is>
      </c>
      <c r="L16" t="inlineStr">
        <is>
          <t>(95)</t>
        </is>
      </c>
      <c r="M16" t="inlineStr">
        <is>
          <t>(171)</t>
        </is>
      </c>
      <c r="N16" t="inlineStr">
        <is>
          <t>15</t>
        </is>
      </c>
      <c r="O16" t="inlineStr">
        <is>
          <t>71</t>
        </is>
      </c>
      <c r="P16" t="inlineStr">
        <is>
          <t>55</t>
        </is>
      </c>
      <c r="Q16" t="inlineStr">
        <is>
          <t>55</t>
        </is>
      </c>
      <c r="R16" t="inlineStr">
        <is>
          <t>217</t>
        </is>
      </c>
    </row>
    <row r="17">
      <c r="A17" s="1" t="inlineStr">
        <is>
          <t>EBITDA ratio</t>
        </is>
      </c>
      <c r="B17" t="inlineStr">
        <is>
          <t>30.44%</t>
        </is>
      </c>
      <c r="C17" t="inlineStr">
        <is>
          <t>52.40%</t>
        </is>
      </c>
      <c r="D17" t="inlineStr">
        <is>
          <t>61.72%</t>
        </is>
      </c>
      <c r="E17" t="inlineStr">
        <is>
          <t>59.82%</t>
        </is>
      </c>
      <c r="F17" t="inlineStr">
        <is>
          <t>55.54%</t>
        </is>
      </c>
      <c r="G17" t="inlineStr">
        <is>
          <t>51.02%</t>
        </is>
      </c>
      <c r="H17" t="inlineStr">
        <is>
          <t>32.49%</t>
        </is>
      </c>
      <c r="I17" t="inlineStr">
        <is>
          <t>17.10%</t>
        </is>
      </c>
      <c r="J17" t="inlineStr">
        <is>
          <t>39.20%</t>
        </is>
      </c>
      <c r="K17" t="inlineStr">
        <is>
          <t>(9.72)%</t>
        </is>
      </c>
      <c r="L17" t="inlineStr">
        <is>
          <t>(91.90)%</t>
        </is>
      </c>
      <c r="M17" t="inlineStr">
        <is>
          <t>(137.12)%</t>
        </is>
      </c>
      <c r="N17" t="inlineStr">
        <is>
          <t>6.30%</t>
        </is>
      </c>
      <c r="O17" t="inlineStr">
        <is>
          <t>22.75%</t>
        </is>
      </c>
      <c r="P17" t="inlineStr">
        <is>
          <t>18.92%</t>
        </is>
      </c>
      <c r="Q17" t="inlineStr">
        <is>
          <t>20.12%</t>
        </is>
      </c>
      <c r="R17" t="inlineStr">
        <is>
          <t>36.52%</t>
        </is>
      </c>
    </row>
    <row r="18">
      <c r="A18" s="1" t="inlineStr">
        <is>
          <t>Operating Income</t>
        </is>
      </c>
      <c r="B18" t="inlineStr">
        <is>
          <t>13</t>
        </is>
      </c>
      <c r="C18" t="inlineStr">
        <is>
          <t>43</t>
        </is>
      </c>
      <c r="D18" t="inlineStr">
        <is>
          <t>60</t>
        </is>
      </c>
      <c r="E18" t="inlineStr">
        <is>
          <t>77</t>
        </is>
      </c>
      <c r="F18" t="inlineStr">
        <is>
          <t>65</t>
        </is>
      </c>
      <c r="G18" t="inlineStr">
        <is>
          <t>76</t>
        </is>
      </c>
      <c r="H18" t="inlineStr">
        <is>
          <t>32</t>
        </is>
      </c>
      <c r="I18" t="inlineStr">
        <is>
          <t>(37)</t>
        </is>
      </c>
      <c r="J18" t="inlineStr">
        <is>
          <t>31</t>
        </is>
      </c>
      <c r="K18" t="inlineStr">
        <is>
          <t>(45)</t>
        </is>
      </c>
      <c r="L18" t="inlineStr">
        <is>
          <t>(136)</t>
        </is>
      </c>
      <c r="M18" t="inlineStr">
        <is>
          <t>(201)</t>
        </is>
      </c>
      <c r="N18" t="inlineStr">
        <is>
          <t>(0)</t>
        </is>
      </c>
      <c r="O18" t="inlineStr">
        <is>
          <t>38</t>
        </is>
      </c>
      <c r="P18" t="inlineStr">
        <is>
          <t>9</t>
        </is>
      </c>
      <c r="Q18" t="inlineStr">
        <is>
          <t>(5)</t>
        </is>
      </c>
      <c r="R18" t="inlineStr">
        <is>
          <t>261</t>
        </is>
      </c>
    </row>
    <row r="19">
      <c r="A19" s="1" t="inlineStr">
        <is>
          <t>Operating Income ratio</t>
        </is>
      </c>
      <c r="B19" t="inlineStr">
        <is>
          <t>23.54%</t>
        </is>
      </c>
      <c r="C19" t="inlineStr">
        <is>
          <t>41.07%</t>
        </is>
      </c>
      <c r="D19" t="inlineStr">
        <is>
          <t>48.34%</t>
        </is>
      </c>
      <c r="E19" t="inlineStr">
        <is>
          <t>41.39%</t>
        </is>
      </c>
      <c r="F19" t="inlineStr">
        <is>
          <t>33.95%</t>
        </is>
      </c>
      <c r="G19" t="inlineStr">
        <is>
          <t>28.55%</t>
        </is>
      </c>
      <c r="H19" t="inlineStr">
        <is>
          <t>10.10%</t>
        </is>
      </c>
      <c r="I19" t="inlineStr">
        <is>
          <t>(19.51)%</t>
        </is>
      </c>
      <c r="J19" t="inlineStr">
        <is>
          <t>15.38%</t>
        </is>
      </c>
      <c r="K19" t="inlineStr">
        <is>
          <t>(30.47)%</t>
        </is>
      </c>
      <c r="L19" t="inlineStr">
        <is>
          <t>(130.50)%</t>
        </is>
      </c>
      <c r="M19" t="inlineStr">
        <is>
          <t>(161.66)%</t>
        </is>
      </c>
      <c r="N19" t="inlineStr">
        <is>
          <t>(0.06)%</t>
        </is>
      </c>
      <c r="O19" t="inlineStr">
        <is>
          <t>12.13%</t>
        </is>
      </c>
      <c r="P19" t="inlineStr">
        <is>
          <t>3.23%</t>
        </is>
      </c>
      <c r="Q19" t="inlineStr">
        <is>
          <t>(1.73)%</t>
        </is>
      </c>
      <c r="R19" t="inlineStr">
        <is>
          <t>43.97%</t>
        </is>
      </c>
    </row>
    <row r="20">
      <c r="A20" s="1" t="inlineStr">
        <is>
          <t>Total Other Income Exp.(Gains)</t>
        </is>
      </c>
      <c r="B20" t="inlineStr">
        <is>
          <t>- -</t>
        </is>
      </c>
      <c r="C20" t="inlineStr">
        <is>
          <t>- -</t>
        </is>
      </c>
      <c r="D20" t="inlineStr">
        <is>
          <t>1</t>
        </is>
      </c>
      <c r="E20" t="inlineStr">
        <is>
          <t>(4)</t>
        </is>
      </c>
      <c r="F20" t="inlineStr">
        <is>
          <t>- -</t>
        </is>
      </c>
      <c r="G20" t="inlineStr">
        <is>
          <t>(0)</t>
        </is>
      </c>
      <c r="H20" t="inlineStr">
        <is>
          <t>(46)</t>
        </is>
      </c>
      <c r="I20" t="inlineStr">
        <is>
          <t>(66)</t>
        </is>
      </c>
      <c r="J20" t="inlineStr">
        <is>
          <t>(102)</t>
        </is>
      </c>
      <c r="K20" t="inlineStr">
        <is>
          <t>(79)</t>
        </is>
      </c>
      <c r="L20" t="inlineStr">
        <is>
          <t>(13)</t>
        </is>
      </c>
      <c r="M20" t="inlineStr">
        <is>
          <t>(22)</t>
        </is>
      </c>
      <c r="N20" t="inlineStr">
        <is>
          <t>(44)</t>
        </is>
      </c>
      <c r="O20" t="inlineStr">
        <is>
          <t>(25)</t>
        </is>
      </c>
      <c r="P20" t="inlineStr">
        <is>
          <t>(31)</t>
        </is>
      </c>
      <c r="Q20" t="inlineStr">
        <is>
          <t>(30)</t>
        </is>
      </c>
      <c r="R20" t="inlineStr">
        <is>
          <t>(76)</t>
        </is>
      </c>
    </row>
    <row r="21">
      <c r="A21" s="1" t="inlineStr">
        <is>
          <t>Income Before Tax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(15)</t>
        </is>
      </c>
      <c r="I21" t="inlineStr">
        <is>
          <t>(103)</t>
        </is>
      </c>
      <c r="J21" t="inlineStr">
        <is>
          <t>(71)</t>
        </is>
      </c>
      <c r="K21" t="inlineStr">
        <is>
          <t>(125)</t>
        </is>
      </c>
      <c r="L21" t="inlineStr">
        <is>
          <t>(148)</t>
        </is>
      </c>
      <c r="M21" t="inlineStr">
        <is>
          <t>(224)</t>
        </is>
      </c>
      <c r="N21" t="inlineStr">
        <is>
          <t>(44)</t>
        </is>
      </c>
      <c r="O21" t="inlineStr">
        <is>
          <t>13</t>
        </is>
      </c>
      <c r="P21" t="inlineStr">
        <is>
          <t>(22)</t>
        </is>
      </c>
      <c r="Q21" t="inlineStr">
        <is>
          <t>(35)</t>
        </is>
      </c>
      <c r="R21" t="inlineStr">
        <is>
          <t>185</t>
        </is>
      </c>
    </row>
    <row r="22">
      <c r="A22" s="1" t="inlineStr">
        <is>
          <t>Income Before Tax ratio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(4.73)%</t>
        </is>
      </c>
      <c r="I22" t="inlineStr">
        <is>
          <t>(53.88)%</t>
        </is>
      </c>
      <c r="J22" t="inlineStr">
        <is>
          <t>(34.84)%</t>
        </is>
      </c>
      <c r="K22" t="inlineStr">
        <is>
          <t>(83.60)%</t>
        </is>
      </c>
      <c r="L22" t="inlineStr">
        <is>
          <t>(142.79)%</t>
        </is>
      </c>
      <c r="M22" t="inlineStr">
        <is>
          <t>(179.55)%</t>
        </is>
      </c>
      <c r="N22" t="inlineStr">
        <is>
          <t>(18.50)%</t>
        </is>
      </c>
      <c r="O22" t="inlineStr">
        <is>
          <t>4.06%</t>
        </is>
      </c>
      <c r="P22" t="inlineStr">
        <is>
          <t>(7.42)%</t>
        </is>
      </c>
      <c r="Q22" t="inlineStr">
        <is>
          <t>(12.74)%</t>
        </is>
      </c>
      <c r="R22" t="inlineStr">
        <is>
          <t>31.10%</t>
        </is>
      </c>
    </row>
    <row r="23">
      <c r="A23" s="1" t="inlineStr">
        <is>
          <t>Income Tax Expense (Gain)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- -</t>
        </is>
      </c>
      <c r="L23" t="inlineStr">
        <is>
          <t>- -</t>
        </is>
      </c>
      <c r="M23" t="inlineStr">
        <is>
          <t>- -</t>
        </is>
      </c>
      <c r="N23" t="inlineStr">
        <is>
          <t>- -</t>
        </is>
      </c>
      <c r="O23" t="inlineStr">
        <is>
          <t>- -</t>
        </is>
      </c>
      <c r="P23" t="inlineStr">
        <is>
          <t>- -</t>
        </is>
      </c>
      <c r="Q23" t="inlineStr">
        <is>
          <t>- -</t>
        </is>
      </c>
      <c r="R23" t="inlineStr">
        <is>
          <t>- -</t>
        </is>
      </c>
    </row>
    <row r="24">
      <c r="A24" s="1" t="inlineStr">
        <is>
          <t>Net Income</t>
        </is>
      </c>
      <c r="B24" t="inlineStr">
        <is>
          <t>7</t>
        </is>
      </c>
      <c r="C24" t="inlineStr">
        <is>
          <t>34</t>
        </is>
      </c>
      <c r="D24" t="inlineStr">
        <is>
          <t>52</t>
        </is>
      </c>
      <c r="E24" t="inlineStr">
        <is>
          <t>62</t>
        </is>
      </c>
      <c r="F24" t="inlineStr">
        <is>
          <t>33</t>
        </is>
      </c>
      <c r="G24" t="inlineStr">
        <is>
          <t>27</t>
        </is>
      </c>
      <c r="H24" t="inlineStr">
        <is>
          <t>(15)</t>
        </is>
      </c>
      <c r="I24" t="inlineStr">
        <is>
          <t>(103)</t>
        </is>
      </c>
      <c r="J24" t="inlineStr">
        <is>
          <t>(71)</t>
        </is>
      </c>
      <c r="K24" t="inlineStr">
        <is>
          <t>(125)</t>
        </is>
      </c>
      <c r="L24" t="inlineStr">
        <is>
          <t>(148)</t>
        </is>
      </c>
      <c r="M24" t="inlineStr">
        <is>
          <t>(224)</t>
        </is>
      </c>
      <c r="N24" t="inlineStr">
        <is>
          <t>(44)</t>
        </is>
      </c>
      <c r="O24" t="inlineStr">
        <is>
          <t>13</t>
        </is>
      </c>
      <c r="P24" t="inlineStr">
        <is>
          <t>(22)</t>
        </is>
      </c>
      <c r="Q24" t="inlineStr">
        <is>
          <t>(35)</t>
        </is>
      </c>
      <c r="R24" t="inlineStr">
        <is>
          <t>185</t>
        </is>
      </c>
    </row>
    <row r="25">
      <c r="A25" s="1" t="inlineStr">
        <is>
          <t>Net Income Ratio</t>
        </is>
      </c>
      <c r="B25" t="inlineStr">
        <is>
          <t>11.87%</t>
        </is>
      </c>
      <c r="C25" t="inlineStr">
        <is>
          <t>32.30%</t>
        </is>
      </c>
      <c r="D25" t="inlineStr">
        <is>
          <t>41.86%</t>
        </is>
      </c>
      <c r="E25" t="inlineStr">
        <is>
          <t>33.24%</t>
        </is>
      </c>
      <c r="F25" t="inlineStr">
        <is>
          <t>17.29%</t>
        </is>
      </c>
      <c r="G25" t="inlineStr">
        <is>
          <t>10.13%</t>
        </is>
      </c>
      <c r="H25" t="inlineStr">
        <is>
          <t>(4.73)%</t>
        </is>
      </c>
      <c r="I25" t="inlineStr">
        <is>
          <t>(53.88)%</t>
        </is>
      </c>
      <c r="J25" t="inlineStr">
        <is>
          <t>(34.84)%</t>
        </is>
      </c>
      <c r="K25" t="inlineStr">
        <is>
          <t>(83.60)%</t>
        </is>
      </c>
      <c r="L25" t="inlineStr">
        <is>
          <t>(142.79)%</t>
        </is>
      </c>
      <c r="M25" t="inlineStr">
        <is>
          <t>(179.55)%</t>
        </is>
      </c>
      <c r="N25" t="inlineStr">
        <is>
          <t>(18.50)%</t>
        </is>
      </c>
      <c r="O25" t="inlineStr">
        <is>
          <t>4.06%</t>
        </is>
      </c>
      <c r="P25" t="inlineStr">
        <is>
          <t>(7.42)%</t>
        </is>
      </c>
      <c r="Q25" t="inlineStr">
        <is>
          <t>(12.74)%</t>
        </is>
      </c>
      <c r="R25" t="inlineStr">
        <is>
          <t>31.10%</t>
        </is>
      </c>
    </row>
    <row r="26">
      <c r="A26" s="1" t="inlineStr">
        <is>
          <t>EPS</t>
        </is>
      </c>
      <c r="B26" t="inlineStr">
        <is>
          <t>3,057.22</t>
        </is>
      </c>
      <c r="C26" t="inlineStr">
        <is>
          <t>9,986.91</t>
        </is>
      </c>
      <c r="D26" t="inlineStr">
        <is>
          <t>12,636.50</t>
        </is>
      </c>
      <c r="E26" t="inlineStr">
        <is>
          <t>13,451.75</t>
        </is>
      </c>
      <c r="F26" t="inlineStr">
        <is>
          <t>6,114.43</t>
        </is>
      </c>
      <c r="G26" t="inlineStr">
        <is>
          <t>4,382.01</t>
        </is>
      </c>
      <c r="H26" t="inlineStr">
        <is>
          <t>(2,445.77)</t>
        </is>
      </c>
      <c r="I26" t="inlineStr">
        <is>
          <t>(16,050.39)</t>
        </is>
      </c>
      <c r="J26" t="inlineStr">
        <is>
          <t>(10,572.87)</t>
        </is>
      </c>
      <c r="K26" t="inlineStr">
        <is>
          <t>(1,726.37)</t>
        </is>
      </c>
      <c r="L26" t="inlineStr">
        <is>
          <t>(551.60)</t>
        </is>
      </c>
      <c r="M26" t="inlineStr">
        <is>
          <t>(76.09)</t>
        </is>
      </c>
      <c r="N26" t="inlineStr">
        <is>
          <t>(4.41)</t>
        </is>
      </c>
      <c r="O26" t="inlineStr">
        <is>
          <t>1.26</t>
        </is>
      </c>
      <c r="P26" t="inlineStr">
        <is>
          <t>(2.10)</t>
        </is>
      </c>
      <c r="Q26" t="inlineStr">
        <is>
          <t>(3.40)</t>
        </is>
      </c>
      <c r="R26" t="inlineStr">
        <is>
          <t>14.91</t>
        </is>
      </c>
    </row>
    <row r="27">
      <c r="A27" s="1" t="inlineStr">
        <is>
          <t>EPS Diluted</t>
        </is>
      </c>
      <c r="B27" t="inlineStr">
        <is>
          <t>3,057.22</t>
        </is>
      </c>
      <c r="C27" t="inlineStr">
        <is>
          <t>9,986.91</t>
        </is>
      </c>
      <c r="D27" t="inlineStr">
        <is>
          <t>12,636.50</t>
        </is>
      </c>
      <c r="E27" t="inlineStr">
        <is>
          <t>13,349.85</t>
        </is>
      </c>
      <c r="F27" t="inlineStr">
        <is>
          <t>6,114.43</t>
        </is>
      </c>
      <c r="G27" t="inlineStr">
        <is>
          <t>4,382.01</t>
        </is>
      </c>
      <c r="H27" t="inlineStr">
        <is>
          <t>(2,445.77)</t>
        </is>
      </c>
      <c r="I27" t="inlineStr">
        <is>
          <t>(16,050.39)</t>
        </is>
      </c>
      <c r="J27" t="inlineStr">
        <is>
          <t>(10,572.87)</t>
        </is>
      </c>
      <c r="K27" t="inlineStr">
        <is>
          <t>(16,246.65)</t>
        </is>
      </c>
      <c r="L27" t="inlineStr">
        <is>
          <t>(551.60)</t>
        </is>
      </c>
      <c r="M27" t="inlineStr">
        <is>
          <t>(76.09)</t>
        </is>
      </c>
      <c r="N27" t="inlineStr">
        <is>
          <t>(4.41)</t>
        </is>
      </c>
      <c r="O27" t="inlineStr">
        <is>
          <t>1.26</t>
        </is>
      </c>
      <c r="P27" t="inlineStr">
        <is>
          <t>(2.10)</t>
        </is>
      </c>
      <c r="Q27" t="inlineStr">
        <is>
          <t>(3.40)</t>
        </is>
      </c>
      <c r="R27" t="inlineStr">
        <is>
          <t>11.79</t>
        </is>
      </c>
    </row>
    <row r="28">
      <c r="A28" s="1" t="inlineStr">
        <is>
          <t>Weighted Avg. Shares Outs.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10</t>
        </is>
      </c>
      <c r="O28" t="inlineStr">
        <is>
          <t>10</t>
        </is>
      </c>
      <c r="P28" t="inlineStr">
        <is>
          <t>10</t>
        </is>
      </c>
      <c r="Q28" t="inlineStr">
        <is>
          <t>10</t>
        </is>
      </c>
      <c r="R28" t="inlineStr">
        <is>
          <t>12</t>
        </is>
      </c>
    </row>
    <row r="29">
      <c r="A29" s="1" t="inlineStr">
        <is>
          <t>Weighted Avg. Shares Outs. Dil.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10</t>
        </is>
      </c>
      <c r="O29" t="inlineStr">
        <is>
          <t>10</t>
        </is>
      </c>
      <c r="P29" t="inlineStr">
        <is>
          <t>10</t>
        </is>
      </c>
      <c r="Q29" t="inlineStr">
        <is>
          <t>10</t>
        </is>
      </c>
      <c r="R29" t="inlineStr">
        <is>
          <t>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25</t>
        </is>
      </c>
      <c r="C2" t="inlineStr">
        <is>
          <t>22</t>
        </is>
      </c>
      <c r="D2" t="inlineStr">
        <is>
          <t>153</t>
        </is>
      </c>
      <c r="E2" t="inlineStr">
        <is>
          <t>9</t>
        </is>
      </c>
      <c r="F2" t="inlineStr">
        <is>
          <t>71</t>
        </is>
      </c>
      <c r="G2" t="inlineStr">
        <is>
          <t>129</t>
        </is>
      </c>
      <c r="H2" t="inlineStr">
        <is>
          <t>25</t>
        </is>
      </c>
      <c r="I2" t="inlineStr">
        <is>
          <t>18</t>
        </is>
      </c>
      <c r="J2" t="inlineStr">
        <is>
          <t>20</t>
        </is>
      </c>
      <c r="K2" t="inlineStr">
        <is>
          <t>40</t>
        </is>
      </c>
      <c r="L2" t="inlineStr">
        <is>
          <t>25</t>
        </is>
      </c>
      <c r="M2" t="inlineStr">
        <is>
          <t>77</t>
        </is>
      </c>
      <c r="N2" t="inlineStr">
        <is>
          <t>56</t>
        </is>
      </c>
      <c r="O2" t="inlineStr">
        <is>
          <t>67</t>
        </is>
      </c>
      <c r="P2" t="inlineStr">
        <is>
          <t>54</t>
        </is>
      </c>
      <c r="Q2" t="inlineStr">
        <is>
          <t>70</t>
        </is>
      </c>
      <c r="R2" t="inlineStr">
        <is>
          <t>86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1</t>
        </is>
      </c>
      <c r="I3" t="inlineStr">
        <is>
          <t>0</t>
        </is>
      </c>
      <c r="J3" t="inlineStr">
        <is>
          <t>14</t>
        </is>
      </c>
      <c r="K3" t="inlineStr">
        <is>
          <t>8</t>
        </is>
      </c>
      <c r="L3" t="inlineStr">
        <is>
          <t>- -</t>
        </is>
      </c>
      <c r="M3" t="inlineStr">
        <is>
          <t>- -</t>
        </is>
      </c>
      <c r="N3" t="inlineStr">
        <is>
          <t>5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25</t>
        </is>
      </c>
      <c r="C4" t="inlineStr">
        <is>
          <t>22</t>
        </is>
      </c>
      <c r="D4" t="inlineStr">
        <is>
          <t>153</t>
        </is>
      </c>
      <c r="E4" t="inlineStr">
        <is>
          <t>9</t>
        </is>
      </c>
      <c r="F4" t="inlineStr">
        <is>
          <t>71</t>
        </is>
      </c>
      <c r="G4" t="inlineStr">
        <is>
          <t>129</t>
        </is>
      </c>
      <c r="H4" t="inlineStr">
        <is>
          <t>26</t>
        </is>
      </c>
      <c r="I4" t="inlineStr">
        <is>
          <t>18</t>
        </is>
      </c>
      <c r="J4" t="inlineStr">
        <is>
          <t>34</t>
        </is>
      </c>
      <c r="K4" t="inlineStr">
        <is>
          <t>48</t>
        </is>
      </c>
      <c r="L4" t="inlineStr">
        <is>
          <t>25</t>
        </is>
      </c>
      <c r="M4" t="inlineStr">
        <is>
          <t>77</t>
        </is>
      </c>
      <c r="N4" t="inlineStr">
        <is>
          <t>61</t>
        </is>
      </c>
      <c r="O4" t="inlineStr">
        <is>
          <t>67</t>
        </is>
      </c>
      <c r="P4" t="inlineStr">
        <is>
          <t>54</t>
        </is>
      </c>
      <c r="Q4" t="inlineStr">
        <is>
          <t>70</t>
        </is>
      </c>
      <c r="R4" t="inlineStr">
        <is>
          <t>86</t>
        </is>
      </c>
    </row>
    <row r="5">
      <c r="A5" s="1" t="inlineStr">
        <is>
          <t>Net Receivables</t>
        </is>
      </c>
      <c r="B5" t="inlineStr">
        <is>
          <t>0</t>
        </is>
      </c>
      <c r="C5" t="inlineStr">
        <is>
          <t>1</t>
        </is>
      </c>
      <c r="D5" t="inlineStr">
        <is>
          <t>3</t>
        </is>
      </c>
      <c r="E5" t="inlineStr">
        <is>
          <t>4</t>
        </is>
      </c>
      <c r="F5" t="inlineStr">
        <is>
          <t>7</t>
        </is>
      </c>
      <c r="G5" t="inlineStr">
        <is>
          <t>14</t>
        </is>
      </c>
      <c r="H5" t="inlineStr">
        <is>
          <t>14</t>
        </is>
      </c>
      <c r="I5" t="inlineStr">
        <is>
          <t>9</t>
        </is>
      </c>
      <c r="J5" t="inlineStr">
        <is>
          <t>11</t>
        </is>
      </c>
      <c r="K5" t="inlineStr">
        <is>
          <t>15</t>
        </is>
      </c>
      <c r="L5" t="inlineStr">
        <is>
          <t>7</t>
        </is>
      </c>
      <c r="M5" t="inlineStr">
        <is>
          <t>5</t>
        </is>
      </c>
      <c r="N5" t="inlineStr">
        <is>
          <t>17</t>
        </is>
      </c>
      <c r="O5" t="inlineStr">
        <is>
          <t>20</t>
        </is>
      </c>
      <c r="P5" t="inlineStr">
        <is>
          <t>20</t>
        </is>
      </c>
      <c r="Q5" t="inlineStr">
        <is>
          <t>14</t>
        </is>
      </c>
      <c r="R5" t="inlineStr">
        <is>
          <t>28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3</t>
        </is>
      </c>
      <c r="H6" t="inlineStr">
        <is>
          <t>11</t>
        </is>
      </c>
      <c r="I6" t="inlineStr">
        <is>
          <t>12</t>
        </is>
      </c>
      <c r="J6" t="inlineStr">
        <is>
          <t>10</t>
        </is>
      </c>
      <c r="K6" t="inlineStr">
        <is>
          <t>6</t>
        </is>
      </c>
      <c r="L6" t="inlineStr">
        <is>
          <t>6</t>
        </is>
      </c>
      <c r="M6" t="inlineStr">
        <is>
          <t>11</t>
        </is>
      </c>
      <c r="N6" t="inlineStr">
        <is>
          <t>14</t>
        </is>
      </c>
      <c r="O6" t="inlineStr">
        <is>
          <t>16</t>
        </is>
      </c>
      <c r="P6" t="inlineStr">
        <is>
          <t>16</t>
        </is>
      </c>
      <c r="Q6" t="inlineStr">
        <is>
          <t>12</t>
        </is>
      </c>
      <c r="R6" t="inlineStr">
        <is>
          <t>18</t>
        </is>
      </c>
    </row>
    <row r="7">
      <c r="A7" s="1" t="inlineStr">
        <is>
          <t>Other Current Assets</t>
        </is>
      </c>
      <c r="B7" t="inlineStr">
        <is>
          <t>9</t>
        </is>
      </c>
      <c r="C7" t="inlineStr">
        <is>
          <t>5</t>
        </is>
      </c>
      <c r="D7" t="inlineStr">
        <is>
          <t>1</t>
        </is>
      </c>
      <c r="E7" t="inlineStr">
        <is>
          <t>3</t>
        </is>
      </c>
      <c r="F7" t="inlineStr">
        <is>
          <t>5</t>
        </is>
      </c>
      <c r="G7" t="inlineStr">
        <is>
          <t>4</t>
        </is>
      </c>
      <c r="H7" t="inlineStr">
        <is>
          <t>5</t>
        </is>
      </c>
      <c r="I7" t="inlineStr">
        <is>
          <t>4</t>
        </is>
      </c>
      <c r="J7" t="inlineStr">
        <is>
          <t>8</t>
        </is>
      </c>
      <c r="K7" t="inlineStr">
        <is>
          <t>8</t>
        </is>
      </c>
      <c r="L7" t="inlineStr">
        <is>
          <t>3</t>
        </is>
      </c>
      <c r="M7" t="inlineStr">
        <is>
          <t>12</t>
        </is>
      </c>
      <c r="N7" t="inlineStr">
        <is>
          <t>13</t>
        </is>
      </c>
      <c r="O7" t="inlineStr">
        <is>
          <t>15</t>
        </is>
      </c>
      <c r="P7" t="inlineStr">
        <is>
          <t>11</t>
        </is>
      </c>
      <c r="Q7" t="inlineStr">
        <is>
          <t>23</t>
        </is>
      </c>
      <c r="R7" t="inlineStr">
        <is>
          <t>24</t>
        </is>
      </c>
    </row>
    <row r="8">
      <c r="A8" s="1" t="inlineStr">
        <is>
          <t>Total Current Assets</t>
        </is>
      </c>
      <c r="B8" t="inlineStr">
        <is>
          <t>34</t>
        </is>
      </c>
      <c r="C8" t="inlineStr">
        <is>
          <t>28</t>
        </is>
      </c>
      <c r="D8" t="inlineStr">
        <is>
          <t>157</t>
        </is>
      </c>
      <c r="E8" t="inlineStr">
        <is>
          <t>17</t>
        </is>
      </c>
      <c r="F8" t="inlineStr">
        <is>
          <t>84</t>
        </is>
      </c>
      <c r="G8" t="inlineStr">
        <is>
          <t>151</t>
        </is>
      </c>
      <c r="H8" t="inlineStr">
        <is>
          <t>56</t>
        </is>
      </c>
      <c r="I8" t="inlineStr">
        <is>
          <t>44</t>
        </is>
      </c>
      <c r="J8" t="inlineStr">
        <is>
          <t>62</t>
        </is>
      </c>
      <c r="K8" t="inlineStr">
        <is>
          <t>77</t>
        </is>
      </c>
      <c r="L8" t="inlineStr">
        <is>
          <t>41</t>
        </is>
      </c>
      <c r="M8" t="inlineStr">
        <is>
          <t>104</t>
        </is>
      </c>
      <c r="N8" t="inlineStr">
        <is>
          <t>105</t>
        </is>
      </c>
      <c r="O8" t="inlineStr">
        <is>
          <t>118</t>
        </is>
      </c>
      <c r="P8" t="inlineStr">
        <is>
          <t>101</t>
        </is>
      </c>
      <c r="Q8" t="inlineStr">
        <is>
          <t>118</t>
        </is>
      </c>
      <c r="R8" t="inlineStr">
        <is>
          <t>156</t>
        </is>
      </c>
    </row>
    <row r="9">
      <c r="A9" s="1" t="inlineStr">
        <is>
          <t>PP&amp;E</t>
        </is>
      </c>
      <c r="B9" t="inlineStr">
        <is>
          <t>418</t>
        </is>
      </c>
      <c r="C9" t="inlineStr">
        <is>
          <t>529</t>
        </is>
      </c>
      <c r="D9" t="inlineStr">
        <is>
          <t>950</t>
        </is>
      </c>
      <c r="E9" t="inlineStr">
        <is>
          <t>875</t>
        </is>
      </c>
      <c r="F9" t="inlineStr">
        <is>
          <t>1,475</t>
        </is>
      </c>
      <c r="G9" t="inlineStr">
        <is>
          <t>1,702</t>
        </is>
      </c>
      <c r="H9" t="inlineStr">
        <is>
          <t>1,790</t>
        </is>
      </c>
      <c r="I9" t="inlineStr">
        <is>
          <t>1,715</t>
        </is>
      </c>
      <c r="J9" t="inlineStr">
        <is>
          <t>1,640</t>
        </is>
      </c>
      <c r="K9" t="inlineStr">
        <is>
          <t>834</t>
        </is>
      </c>
      <c r="L9" t="inlineStr">
        <is>
          <t>734</t>
        </is>
      </c>
      <c r="M9" t="inlineStr">
        <is>
          <t>568</t>
        </is>
      </c>
      <c r="N9" t="inlineStr">
        <is>
          <t>691</t>
        </is>
      </c>
      <c r="O9" t="inlineStr">
        <is>
          <t>684</t>
        </is>
      </c>
      <c r="P9" t="inlineStr">
        <is>
          <t>857</t>
        </is>
      </c>
      <c r="Q9" t="inlineStr">
        <is>
          <t>819</t>
        </is>
      </c>
      <c r="R9" t="inlineStr">
        <is>
          <t>17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- -</t>
        </is>
      </c>
      <c r="R12" t="inlineStr">
        <is>
          <t>- -</t>
        </is>
      </c>
    </row>
    <row r="13">
      <c r="A13" s="1" t="inlineStr">
        <is>
          <t>Investments</t>
        </is>
      </c>
      <c r="B13" t="inlineStr">
        <is>
          <t>7</t>
        </is>
      </c>
      <c r="C13" t="inlineStr">
        <is>
          <t>7</t>
        </is>
      </c>
      <c r="D13" t="inlineStr">
        <is>
          <t>9</t>
        </is>
      </c>
      <c r="E13" t="inlineStr">
        <is>
          <t>411</t>
        </is>
      </c>
      <c r="F13" t="inlineStr">
        <is>
          <t>14</t>
        </is>
      </c>
      <c r="G13" t="inlineStr">
        <is>
          <t>- -</t>
        </is>
      </c>
      <c r="H13" t="inlineStr">
        <is>
          <t>1</t>
        </is>
      </c>
      <c r="I13" t="inlineStr">
        <is>
          <t>2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11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4</t>
        </is>
      </c>
      <c r="C15" t="inlineStr">
        <is>
          <t>5</t>
        </is>
      </c>
      <c r="D15" t="inlineStr">
        <is>
          <t>19</t>
        </is>
      </c>
      <c r="E15" t="inlineStr">
        <is>
          <t>60</t>
        </is>
      </c>
      <c r="F15" t="inlineStr">
        <is>
          <t>35</t>
        </is>
      </c>
      <c r="G15" t="inlineStr">
        <is>
          <t>44</t>
        </is>
      </c>
      <c r="H15" t="inlineStr">
        <is>
          <t>20</t>
        </is>
      </c>
      <c r="I15" t="inlineStr">
        <is>
          <t>28</t>
        </is>
      </c>
      <c r="J15" t="inlineStr">
        <is>
          <t>22</t>
        </is>
      </c>
      <c r="K15" t="inlineStr">
        <is>
          <t>3</t>
        </is>
      </c>
      <c r="L15" t="inlineStr">
        <is>
          <t>12</t>
        </is>
      </c>
      <c r="M15" t="inlineStr">
        <is>
          <t>14</t>
        </is>
      </c>
      <c r="N15" t="inlineStr">
        <is>
          <t>12</t>
        </is>
      </c>
      <c r="O15" t="inlineStr">
        <is>
          <t>33</t>
        </is>
      </c>
      <c r="P15" t="inlineStr">
        <is>
          <t>44</t>
        </is>
      </c>
      <c r="Q15" t="inlineStr">
        <is>
          <t>30</t>
        </is>
      </c>
      <c r="R15" t="inlineStr">
        <is>
          <t>953</t>
        </is>
      </c>
    </row>
    <row r="16">
      <c r="A16" s="1" t="inlineStr">
        <is>
          <t>Total Non-Current Assets</t>
        </is>
      </c>
      <c r="B16" t="inlineStr">
        <is>
          <t>429</t>
        </is>
      </c>
      <c r="C16" t="inlineStr">
        <is>
          <t>541</t>
        </is>
      </c>
      <c r="D16" t="inlineStr">
        <is>
          <t>979</t>
        </is>
      </c>
      <c r="E16" t="inlineStr">
        <is>
          <t>1,345</t>
        </is>
      </c>
      <c r="F16" t="inlineStr">
        <is>
          <t>1,524</t>
        </is>
      </c>
      <c r="G16" t="inlineStr">
        <is>
          <t>1,746</t>
        </is>
      </c>
      <c r="H16" t="inlineStr">
        <is>
          <t>1,811</t>
        </is>
      </c>
      <c r="I16" t="inlineStr">
        <is>
          <t>1,745</t>
        </is>
      </c>
      <c r="J16" t="inlineStr">
        <is>
          <t>1,661</t>
        </is>
      </c>
      <c r="K16" t="inlineStr">
        <is>
          <t>837</t>
        </is>
      </c>
      <c r="L16" t="inlineStr">
        <is>
          <t>746</t>
        </is>
      </c>
      <c r="M16" t="inlineStr">
        <is>
          <t>582</t>
        </is>
      </c>
      <c r="N16" t="inlineStr">
        <is>
          <t>703</t>
        </is>
      </c>
      <c r="O16" t="inlineStr">
        <is>
          <t>728</t>
        </is>
      </c>
      <c r="P16" t="inlineStr">
        <is>
          <t>902</t>
        </is>
      </c>
      <c r="Q16" t="inlineStr">
        <is>
          <t>849</t>
        </is>
      </c>
      <c r="R16" t="inlineStr">
        <is>
          <t>971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</row>
    <row r="18">
      <c r="A18" s="1" t="inlineStr">
        <is>
          <t>Total Assets</t>
        </is>
      </c>
      <c r="B18" t="inlineStr">
        <is>
          <t>462</t>
        </is>
      </c>
      <c r="C18" t="inlineStr">
        <is>
          <t>569</t>
        </is>
      </c>
      <c r="D18" t="inlineStr">
        <is>
          <t>1,136</t>
        </is>
      </c>
      <c r="E18" t="inlineStr">
        <is>
          <t>1,362</t>
        </is>
      </c>
      <c r="F18" t="inlineStr">
        <is>
          <t>1,608</t>
        </is>
      </c>
      <c r="G18" t="inlineStr">
        <is>
          <t>1,897</t>
        </is>
      </c>
      <c r="H18" t="inlineStr">
        <is>
          <t>1,867</t>
        </is>
      </c>
      <c r="I18" t="inlineStr">
        <is>
          <t>1,789</t>
        </is>
      </c>
      <c r="J18" t="inlineStr">
        <is>
          <t>1,723</t>
        </is>
      </c>
      <c r="K18" t="inlineStr">
        <is>
          <t>914</t>
        </is>
      </c>
      <c r="L18" t="inlineStr">
        <is>
          <t>787</t>
        </is>
      </c>
      <c r="M18" t="inlineStr">
        <is>
          <t>686</t>
        </is>
      </c>
      <c r="N18" t="inlineStr">
        <is>
          <t>808</t>
        </is>
      </c>
      <c r="O18" t="inlineStr">
        <is>
          <t>846</t>
        </is>
      </c>
      <c r="P18" t="inlineStr">
        <is>
          <t>1,002</t>
        </is>
      </c>
      <c r="Q18" t="inlineStr">
        <is>
          <t>967</t>
        </is>
      </c>
      <c r="R18" t="inlineStr">
        <is>
          <t>1,127</t>
        </is>
      </c>
    </row>
    <row r="19">
      <c r="A19" s="1" t="inlineStr">
        <is>
          <t>Accounts Payable</t>
        </is>
      </c>
      <c r="B19" t="inlineStr">
        <is>
          <t>2</t>
        </is>
      </c>
      <c r="C19" t="inlineStr">
        <is>
          <t>2</t>
        </is>
      </c>
      <c r="D19" t="inlineStr">
        <is>
          <t>4</t>
        </is>
      </c>
      <c r="E19" t="inlineStr">
        <is>
          <t>2</t>
        </is>
      </c>
      <c r="F19" t="inlineStr">
        <is>
          <t>2</t>
        </is>
      </c>
      <c r="G19" t="inlineStr">
        <is>
          <t>6</t>
        </is>
      </c>
      <c r="H19" t="inlineStr">
        <is>
          <t>11</t>
        </is>
      </c>
      <c r="I19" t="inlineStr">
        <is>
          <t>10</t>
        </is>
      </c>
      <c r="J19" t="inlineStr">
        <is>
          <t>6</t>
        </is>
      </c>
      <c r="K19" t="inlineStr">
        <is>
          <t>12</t>
        </is>
      </c>
      <c r="L19" t="inlineStr">
        <is>
          <t>8</t>
        </is>
      </c>
      <c r="M19" t="inlineStr">
        <is>
          <t>7</t>
        </is>
      </c>
      <c r="N19" t="inlineStr">
        <is>
          <t>7</t>
        </is>
      </c>
      <c r="O19" t="inlineStr">
        <is>
          <t>14</t>
        </is>
      </c>
      <c r="P19" t="inlineStr">
        <is>
          <t>13</t>
        </is>
      </c>
      <c r="Q19" t="inlineStr">
        <is>
          <t>11</t>
        </is>
      </c>
      <c r="R19" t="inlineStr">
        <is>
          <t>21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32</t>
        </is>
      </c>
      <c r="I20" t="inlineStr">
        <is>
          <t>- -</t>
        </is>
      </c>
      <c r="J20" t="inlineStr">
        <is>
          <t>1,174</t>
        </is>
      </c>
      <c r="K20" t="inlineStr">
        <is>
          <t>16</t>
        </is>
      </c>
      <c r="L20" t="inlineStr">
        <is>
          <t>16</t>
        </is>
      </c>
      <c r="M20" t="inlineStr">
        <is>
          <t>- -</t>
        </is>
      </c>
      <c r="N20" t="inlineStr">
        <is>
          <t>4</t>
        </is>
      </c>
      <c r="O20" t="inlineStr">
        <is>
          <t>29</t>
        </is>
      </c>
      <c r="P20" t="inlineStr">
        <is>
          <t>49</t>
        </is>
      </c>
      <c r="Q20" t="inlineStr">
        <is>
          <t>47</t>
        </is>
      </c>
      <c r="R20" t="inlineStr">
        <is>
          <t>47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26</t>
        </is>
      </c>
      <c r="G22" t="inlineStr">
        <is>
          <t>23</t>
        </is>
      </c>
      <c r="H22" t="inlineStr">
        <is>
          <t>17</t>
        </is>
      </c>
      <c r="I22" t="inlineStr">
        <is>
          <t>14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5</t>
        </is>
      </c>
      <c r="C23" t="inlineStr">
        <is>
          <t>5</t>
        </is>
      </c>
      <c r="D23" t="inlineStr">
        <is>
          <t>7</t>
        </is>
      </c>
      <c r="E23" t="inlineStr">
        <is>
          <t>13</t>
        </is>
      </c>
      <c r="F23" t="inlineStr">
        <is>
          <t>12</t>
        </is>
      </c>
      <c r="G23" t="inlineStr">
        <is>
          <t>13</t>
        </is>
      </c>
      <c r="H23" t="inlineStr">
        <is>
          <t>15</t>
        </is>
      </c>
      <c r="I23" t="inlineStr">
        <is>
          <t>17</t>
        </is>
      </c>
      <c r="J23" t="inlineStr">
        <is>
          <t>6</t>
        </is>
      </c>
      <c r="K23" t="inlineStr">
        <is>
          <t>11</t>
        </is>
      </c>
      <c r="L23" t="inlineStr">
        <is>
          <t>13</t>
        </is>
      </c>
      <c r="M23" t="inlineStr">
        <is>
          <t>12</t>
        </is>
      </c>
      <c r="N23" t="inlineStr">
        <is>
          <t>14</t>
        </is>
      </c>
      <c r="O23" t="inlineStr">
        <is>
          <t>13</t>
        </is>
      </c>
      <c r="P23" t="inlineStr">
        <is>
          <t>35</t>
        </is>
      </c>
      <c r="Q23" t="inlineStr">
        <is>
          <t>17</t>
        </is>
      </c>
      <c r="R23" t="inlineStr">
        <is>
          <t>44</t>
        </is>
      </c>
    </row>
    <row r="24">
      <c r="A24" s="1" t="inlineStr">
        <is>
          <t>Total Current Liabilities</t>
        </is>
      </c>
      <c r="B24" t="inlineStr">
        <is>
          <t>7</t>
        </is>
      </c>
      <c r="C24" t="inlineStr">
        <is>
          <t>7</t>
        </is>
      </c>
      <c r="D24" t="inlineStr">
        <is>
          <t>10</t>
        </is>
      </c>
      <c r="E24" t="inlineStr">
        <is>
          <t>21</t>
        </is>
      </c>
      <c r="F24" t="inlineStr">
        <is>
          <t>27</t>
        </is>
      </c>
      <c r="G24" t="inlineStr">
        <is>
          <t>31</t>
        </is>
      </c>
      <c r="H24" t="inlineStr">
        <is>
          <t>69</t>
        </is>
      </c>
      <c r="I24" t="inlineStr">
        <is>
          <t>34</t>
        </is>
      </c>
      <c r="J24" t="inlineStr">
        <is>
          <t>1,192</t>
        </is>
      </c>
      <c r="K24" t="inlineStr">
        <is>
          <t>41</t>
        </is>
      </c>
      <c r="L24" t="inlineStr">
        <is>
          <t>38</t>
        </is>
      </c>
      <c r="M24" t="inlineStr">
        <is>
          <t>26</t>
        </is>
      </c>
      <c r="N24" t="inlineStr">
        <is>
          <t>31</t>
        </is>
      </c>
      <c r="O24" t="inlineStr">
        <is>
          <t>63</t>
        </is>
      </c>
      <c r="P24" t="inlineStr">
        <is>
          <t>102</t>
        </is>
      </c>
      <c r="Q24" t="inlineStr">
        <is>
          <t>82</t>
        </is>
      </c>
      <c r="R24" t="inlineStr">
        <is>
          <t>124</t>
        </is>
      </c>
    </row>
    <row r="25">
      <c r="A25" s="1" t="inlineStr">
        <is>
          <t>Long-Term Debt</t>
        </is>
      </c>
      <c r="B25" t="inlineStr">
        <is>
          <t>140</t>
        </is>
      </c>
      <c r="C25" t="inlineStr">
        <is>
          <t>240</t>
        </is>
      </c>
      <c r="D25" t="inlineStr">
        <is>
          <t>597</t>
        </is>
      </c>
      <c r="E25" t="inlineStr">
        <is>
          <t>790</t>
        </is>
      </c>
      <c r="F25" t="inlineStr">
        <is>
          <t>900</t>
        </is>
      </c>
      <c r="G25" t="inlineStr">
        <is>
          <t>1,151</t>
        </is>
      </c>
      <c r="H25" t="inlineStr">
        <is>
          <t>1,097</t>
        </is>
      </c>
      <c r="I25" t="inlineStr">
        <is>
          <t>1,145</t>
        </is>
      </c>
      <c r="J25" t="inlineStr">
        <is>
          <t>- -</t>
        </is>
      </c>
      <c r="K25" t="inlineStr">
        <is>
          <t>204</t>
        </is>
      </c>
      <c r="L25" t="inlineStr">
        <is>
          <t>226</t>
        </is>
      </c>
      <c r="M25" t="inlineStr">
        <is>
          <t>256</t>
        </is>
      </c>
      <c r="N25" t="inlineStr">
        <is>
          <t>314</t>
        </is>
      </c>
      <c r="O25" t="inlineStr">
        <is>
          <t>302</t>
        </is>
      </c>
      <c r="P25" t="inlineStr">
        <is>
          <t>410</t>
        </is>
      </c>
      <c r="Q25" t="inlineStr">
        <is>
          <t>413</t>
        </is>
      </c>
      <c r="R25" t="inlineStr">
        <is>
          <t>88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  <c r="L26" t="inlineStr">
        <is>
          <t>- -</t>
        </is>
      </c>
      <c r="M26" t="inlineStr">
        <is>
          <t>- -</t>
        </is>
      </c>
      <c r="N26" t="inlineStr">
        <is>
          <t>- -</t>
        </is>
      </c>
      <c r="O26" t="inlineStr">
        <is>
          <t>- -</t>
        </is>
      </c>
      <c r="P26" t="inlineStr">
        <is>
          <t>- -</t>
        </is>
      </c>
      <c r="Q26" t="inlineStr">
        <is>
          <t>- -</t>
        </is>
      </c>
      <c r="R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0</t>
        </is>
      </c>
      <c r="D27" t="inlineStr">
        <is>
          <t>14</t>
        </is>
      </c>
      <c r="E27" t="inlineStr">
        <is>
          <t>80</t>
        </is>
      </c>
      <c r="F27" t="inlineStr">
        <is>
          <t>35</t>
        </is>
      </c>
      <c r="G27" t="inlineStr">
        <is>
          <t>22</t>
        </is>
      </c>
      <c r="H27" t="inlineStr">
        <is>
          <t>9</t>
        </is>
      </c>
      <c r="I27" t="inlineStr">
        <is>
          <t>2</t>
        </is>
      </c>
      <c r="J27" t="inlineStr">
        <is>
          <t>- -</t>
        </is>
      </c>
      <c r="K27" t="inlineStr">
        <is>
          <t>5</t>
        </is>
      </c>
      <c r="L27" t="inlineStr">
        <is>
          <t>5</t>
        </is>
      </c>
      <c r="M27" t="inlineStr">
        <is>
          <t>4</t>
        </is>
      </c>
      <c r="N27" t="inlineStr">
        <is>
          <t>3</t>
        </is>
      </c>
      <c r="O27" t="inlineStr">
        <is>
          <t>2</t>
        </is>
      </c>
      <c r="P27" t="inlineStr">
        <is>
          <t>8</t>
        </is>
      </c>
      <c r="Q27" t="inlineStr">
        <is>
          <t>1</t>
        </is>
      </c>
      <c r="R27" t="inlineStr">
        <is>
          <t>244</t>
        </is>
      </c>
    </row>
    <row r="28">
      <c r="A28" s="1" t="inlineStr">
        <is>
          <t>Total Non-Current Liabilities</t>
        </is>
      </c>
      <c r="B28" t="inlineStr">
        <is>
          <t>140</t>
        </is>
      </c>
      <c r="C28" t="inlineStr">
        <is>
          <t>240</t>
        </is>
      </c>
      <c r="D28" t="inlineStr">
        <is>
          <t>611</t>
        </is>
      </c>
      <c r="E28" t="inlineStr">
        <is>
          <t>869</t>
        </is>
      </c>
      <c r="F28" t="inlineStr">
        <is>
          <t>962</t>
        </is>
      </c>
      <c r="G28" t="inlineStr">
        <is>
          <t>1,197</t>
        </is>
      </c>
      <c r="H28" t="inlineStr">
        <is>
          <t>1,124</t>
        </is>
      </c>
      <c r="I28" t="inlineStr">
        <is>
          <t>1,161</t>
        </is>
      </c>
      <c r="J28" t="inlineStr">
        <is>
          <t>- -</t>
        </is>
      </c>
      <c r="K28" t="inlineStr">
        <is>
          <t>209</t>
        </is>
      </c>
      <c r="L28" t="inlineStr">
        <is>
          <t>231</t>
        </is>
      </c>
      <c r="M28" t="inlineStr">
        <is>
          <t>260</t>
        </is>
      </c>
      <c r="N28" t="inlineStr">
        <is>
          <t>316</t>
        </is>
      </c>
      <c r="O28" t="inlineStr">
        <is>
          <t>304</t>
        </is>
      </c>
      <c r="P28" t="inlineStr">
        <is>
          <t>418</t>
        </is>
      </c>
      <c r="Q28" t="inlineStr">
        <is>
          <t>414</t>
        </is>
      </c>
      <c r="R28" t="inlineStr">
        <is>
          <t>332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22</t>
        </is>
      </c>
      <c r="Q30" t="inlineStr">
        <is>
          <t>8</t>
        </is>
      </c>
      <c r="R30" t="inlineStr">
        <is>
          <t>- -</t>
        </is>
      </c>
    </row>
    <row r="31">
      <c r="A31" s="1" t="inlineStr">
        <is>
          <t>Total Liabilities</t>
        </is>
      </c>
      <c r="B31" t="inlineStr">
        <is>
          <t>147</t>
        </is>
      </c>
      <c r="C31" t="inlineStr">
        <is>
          <t>247</t>
        </is>
      </c>
      <c r="D31" t="inlineStr">
        <is>
          <t>621</t>
        </is>
      </c>
      <c r="E31" t="inlineStr">
        <is>
          <t>891</t>
        </is>
      </c>
      <c r="F31" t="inlineStr">
        <is>
          <t>988</t>
        </is>
      </c>
      <c r="G31" t="inlineStr">
        <is>
          <t>1,227</t>
        </is>
      </c>
      <c r="H31" t="inlineStr">
        <is>
          <t>1,193</t>
        </is>
      </c>
      <c r="I31" t="inlineStr">
        <is>
          <t>1,195</t>
        </is>
      </c>
      <c r="J31" t="inlineStr">
        <is>
          <t>1,192</t>
        </is>
      </c>
      <c r="K31" t="inlineStr">
        <is>
          <t>250</t>
        </is>
      </c>
      <c r="L31" t="inlineStr">
        <is>
          <t>269</t>
        </is>
      </c>
      <c r="M31" t="inlineStr">
        <is>
          <t>286</t>
        </is>
      </c>
      <c r="N31" t="inlineStr">
        <is>
          <t>347</t>
        </is>
      </c>
      <c r="O31" t="inlineStr">
        <is>
          <t>367</t>
        </is>
      </c>
      <c r="P31" t="inlineStr">
        <is>
          <t>521</t>
        </is>
      </c>
      <c r="Q31" t="inlineStr">
        <is>
          <t>497</t>
        </is>
      </c>
      <c r="R31" t="inlineStr">
        <is>
          <t>455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</row>
    <row r="33">
      <c r="A33" s="1" t="inlineStr">
        <is>
          <t>Common Stock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0</t>
        </is>
      </c>
      <c r="R33" t="inlineStr">
        <is>
          <t>- -</t>
        </is>
      </c>
    </row>
    <row r="34">
      <c r="A34" s="1" t="inlineStr">
        <is>
          <t>Retained Earnings</t>
        </is>
      </c>
      <c r="B34" t="inlineStr">
        <is>
          <t>(8)</t>
        </is>
      </c>
      <c r="C34" t="inlineStr">
        <is>
          <t>(46)</t>
        </is>
      </c>
      <c r="D34" t="inlineStr">
        <is>
          <t>(76)</t>
        </is>
      </c>
      <c r="E34" t="inlineStr">
        <is>
          <t>(108)</t>
        </is>
      </c>
      <c r="F34" t="inlineStr">
        <is>
          <t>(74)</t>
        </is>
      </c>
      <c r="G34" t="inlineStr">
        <is>
          <t>(48)</t>
        </is>
      </c>
      <c r="H34" t="inlineStr">
        <is>
          <t>(62)</t>
        </is>
      </c>
      <c r="I34" t="inlineStr">
        <is>
          <t>(165)</t>
        </is>
      </c>
      <c r="J34" t="inlineStr">
        <is>
          <t>(236)</t>
        </is>
      </c>
      <c r="K34" t="inlineStr">
        <is>
          <t>(12)</t>
        </is>
      </c>
      <c r="L34" t="inlineStr">
        <is>
          <t>(160)</t>
        </is>
      </c>
      <c r="M34" t="inlineStr">
        <is>
          <t>(383)</t>
        </is>
      </c>
      <c r="N34" t="inlineStr">
        <is>
          <t>(427)</t>
        </is>
      </c>
      <c r="O34" t="inlineStr">
        <is>
          <t>(415)</t>
        </is>
      </c>
      <c r="P34" t="inlineStr">
        <is>
          <t>(437)</t>
        </is>
      </c>
      <c r="Q34" t="inlineStr">
        <is>
          <t>(472)</t>
        </is>
      </c>
      <c r="R34" t="inlineStr">
        <is>
          <t>25,476</t>
        </is>
      </c>
    </row>
    <row r="35">
      <c r="A35" s="1" t="inlineStr">
        <is>
          <t>Other Compreh. Income(Loss)</t>
        </is>
      </c>
      <c r="B35" t="inlineStr">
        <is>
          <t>3</t>
        </is>
      </c>
      <c r="C35" t="inlineStr">
        <is>
          <t>3</t>
        </is>
      </c>
      <c r="D35" t="inlineStr">
        <is>
          <t>(13)</t>
        </is>
      </c>
      <c r="E35" t="inlineStr">
        <is>
          <t>(35)</t>
        </is>
      </c>
      <c r="F35" t="inlineStr">
        <is>
          <t>(31)</t>
        </is>
      </c>
      <c r="G35" t="inlineStr">
        <is>
          <t>(22)</t>
        </is>
      </c>
      <c r="H35" t="inlineStr">
        <is>
          <t>(9)</t>
        </is>
      </c>
      <c r="I35" t="inlineStr">
        <is>
          <t>(3)</t>
        </is>
      </c>
      <c r="J35" t="inlineStr">
        <is>
          <t>- -</t>
        </is>
      </c>
      <c r="K35" t="inlineStr">
        <is>
          <t>(9)</t>
        </is>
      </c>
      <c r="L35" t="inlineStr">
        <is>
          <t>(49)</t>
        </is>
      </c>
      <c r="M35" t="inlineStr">
        <is>
          <t>(77)</t>
        </is>
      </c>
      <c r="N35" t="inlineStr">
        <is>
          <t>(100)</t>
        </is>
      </c>
      <c r="O35" t="inlineStr">
        <is>
          <t>(125)</t>
        </is>
      </c>
      <c r="P35" t="inlineStr">
        <is>
          <t>(154)</t>
        </is>
      </c>
      <c r="Q35" t="inlineStr">
        <is>
          <t>(1)</t>
        </is>
      </c>
      <c r="R35" t="inlineStr">
        <is>
          <t>- -</t>
        </is>
      </c>
    </row>
    <row r="36">
      <c r="A36" s="1" t="inlineStr">
        <is>
          <t>Other Total Stockhold. Equity</t>
        </is>
      </c>
      <c r="B36" t="inlineStr">
        <is>
          <t>321</t>
        </is>
      </c>
      <c r="C36" t="inlineStr">
        <is>
          <t>365</t>
        </is>
      </c>
      <c r="D36" t="inlineStr">
        <is>
          <t>603</t>
        </is>
      </c>
      <c r="E36" t="inlineStr">
        <is>
          <t>614</t>
        </is>
      </c>
      <c r="F36" t="inlineStr">
        <is>
          <t>724</t>
        </is>
      </c>
      <c r="G36" t="inlineStr">
        <is>
          <t>738</t>
        </is>
      </c>
      <c r="H36" t="inlineStr">
        <is>
          <t>745</t>
        </is>
      </c>
      <c r="I36" t="inlineStr">
        <is>
          <t>762</t>
        </is>
      </c>
      <c r="J36" t="inlineStr">
        <is>
          <t>767</t>
        </is>
      </c>
      <c r="K36" t="inlineStr">
        <is>
          <t>684</t>
        </is>
      </c>
      <c r="L36" t="inlineStr">
        <is>
          <t>727</t>
        </is>
      </c>
      <c r="M36" t="inlineStr">
        <is>
          <t>860</t>
        </is>
      </c>
      <c r="N36" t="inlineStr">
        <is>
          <t>988</t>
        </is>
      </c>
      <c r="O36" t="inlineStr">
        <is>
          <t>1,020</t>
        </is>
      </c>
      <c r="P36" t="inlineStr">
        <is>
          <t>1,072</t>
        </is>
      </c>
      <c r="Q36" t="inlineStr">
        <is>
          <t>944</t>
        </is>
      </c>
      <c r="R36" t="inlineStr">
        <is>
          <t>(24,805)</t>
        </is>
      </c>
    </row>
    <row r="37">
      <c r="A37" s="1" t="inlineStr">
        <is>
          <t>Total Stockholders Equity</t>
        </is>
      </c>
      <c r="B37" t="inlineStr">
        <is>
          <t>316</t>
        </is>
      </c>
      <c r="C37" t="inlineStr">
        <is>
          <t>322</t>
        </is>
      </c>
      <c r="D37" t="inlineStr">
        <is>
          <t>515</t>
        </is>
      </c>
      <c r="E37" t="inlineStr">
        <is>
          <t>471</t>
        </is>
      </c>
      <c r="F37" t="inlineStr">
        <is>
          <t>620</t>
        </is>
      </c>
      <c r="G37" t="inlineStr">
        <is>
          <t>669</t>
        </is>
      </c>
      <c r="H37" t="inlineStr">
        <is>
          <t>674</t>
        </is>
      </c>
      <c r="I37" t="inlineStr">
        <is>
          <t>594</t>
        </is>
      </c>
      <c r="J37" t="inlineStr">
        <is>
          <t>531</t>
        </is>
      </c>
      <c r="K37" t="inlineStr">
        <is>
          <t>664</t>
        </is>
      </c>
      <c r="L37" t="inlineStr">
        <is>
          <t>518</t>
        </is>
      </c>
      <c r="M37" t="inlineStr">
        <is>
          <t>400</t>
        </is>
      </c>
      <c r="N37" t="inlineStr">
        <is>
          <t>461</t>
        </is>
      </c>
      <c r="O37" t="inlineStr">
        <is>
          <t>480</t>
        </is>
      </c>
      <c r="P37" t="inlineStr">
        <is>
          <t>482</t>
        </is>
      </c>
      <c r="Q37" t="inlineStr">
        <is>
          <t>470</t>
        </is>
      </c>
      <c r="R37" t="inlineStr">
        <is>
          <t>671</t>
        </is>
      </c>
    </row>
    <row r="38">
      <c r="A38" s="1" t="inlineStr">
        <is>
          <t>Total Liab.&amp;Stockhold. Equity</t>
        </is>
      </c>
      <c r="B38" t="inlineStr">
        <is>
          <t>462</t>
        </is>
      </c>
      <c r="C38" t="inlineStr">
        <is>
          <t>569</t>
        </is>
      </c>
      <c r="D38" t="inlineStr">
        <is>
          <t>1,136</t>
        </is>
      </c>
      <c r="E38" t="inlineStr">
        <is>
          <t>1,362</t>
        </is>
      </c>
      <c r="F38" t="inlineStr">
        <is>
          <t>1,608</t>
        </is>
      </c>
      <c r="G38" t="inlineStr">
        <is>
          <t>1,897</t>
        </is>
      </c>
      <c r="H38" t="inlineStr">
        <is>
          <t>1,867</t>
        </is>
      </c>
      <c r="I38" t="inlineStr">
        <is>
          <t>1,789</t>
        </is>
      </c>
      <c r="J38" t="inlineStr">
        <is>
          <t>1,723</t>
        </is>
      </c>
      <c r="K38" t="inlineStr">
        <is>
          <t>914</t>
        </is>
      </c>
      <c r="L38" t="inlineStr">
        <is>
          <t>787</t>
        </is>
      </c>
      <c r="M38" t="inlineStr">
        <is>
          <t>686</t>
        </is>
      </c>
      <c r="N38" t="inlineStr">
        <is>
          <t>808</t>
        </is>
      </c>
      <c r="O38" t="inlineStr">
        <is>
          <t>846</t>
        </is>
      </c>
      <c r="P38" t="inlineStr">
        <is>
          <t>1,002</t>
        </is>
      </c>
      <c r="Q38" t="inlineStr">
        <is>
          <t>967</t>
        </is>
      </c>
      <c r="R38" t="inlineStr">
        <is>
          <t>1,127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462</t>
        </is>
      </c>
      <c r="C40" t="inlineStr">
        <is>
          <t>569</t>
        </is>
      </c>
      <c r="D40" t="inlineStr">
        <is>
          <t>1,136</t>
        </is>
      </c>
      <c r="E40" t="inlineStr">
        <is>
          <t>1,362</t>
        </is>
      </c>
      <c r="F40" t="inlineStr">
        <is>
          <t>1,608</t>
        </is>
      </c>
      <c r="G40" t="inlineStr">
        <is>
          <t>1,897</t>
        </is>
      </c>
      <c r="H40" t="inlineStr">
        <is>
          <t>1,867</t>
        </is>
      </c>
      <c r="I40" t="inlineStr">
        <is>
          <t>1,789</t>
        </is>
      </c>
      <c r="J40" t="inlineStr">
        <is>
          <t>1,723</t>
        </is>
      </c>
      <c r="K40" t="inlineStr">
        <is>
          <t>914</t>
        </is>
      </c>
      <c r="L40" t="inlineStr">
        <is>
          <t>787</t>
        </is>
      </c>
      <c r="M40" t="inlineStr">
        <is>
          <t>686</t>
        </is>
      </c>
      <c r="N40" t="inlineStr">
        <is>
          <t>808</t>
        </is>
      </c>
      <c r="O40" t="inlineStr">
        <is>
          <t>846</t>
        </is>
      </c>
      <c r="P40" t="inlineStr">
        <is>
          <t>1,002</t>
        </is>
      </c>
      <c r="Q40" t="inlineStr">
        <is>
          <t>967</t>
        </is>
      </c>
      <c r="R40" t="inlineStr">
        <is>
          <t>1,127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Net Income</t>
        </is>
      </c>
      <c r="B2" t="inlineStr">
        <is>
          <t>7</t>
        </is>
      </c>
      <c r="C2" t="inlineStr">
        <is>
          <t>34</t>
        </is>
      </c>
      <c r="D2" t="inlineStr">
        <is>
          <t>52</t>
        </is>
      </c>
      <c r="E2" t="inlineStr">
        <is>
          <t>62</t>
        </is>
      </c>
      <c r="F2" t="inlineStr">
        <is>
          <t>33</t>
        </is>
      </c>
      <c r="G2" t="inlineStr">
        <is>
          <t>27</t>
        </is>
      </c>
      <c r="H2" t="inlineStr">
        <is>
          <t>(15)</t>
        </is>
      </c>
      <c r="I2" t="inlineStr">
        <is>
          <t>(103)</t>
        </is>
      </c>
      <c r="J2" t="inlineStr">
        <is>
          <t>(71)</t>
        </is>
      </c>
      <c r="K2" t="inlineStr">
        <is>
          <t>(125)</t>
        </is>
      </c>
      <c r="L2" t="inlineStr">
        <is>
          <t>(148)</t>
        </is>
      </c>
      <c r="M2" t="inlineStr">
        <is>
          <t>(224)</t>
        </is>
      </c>
      <c r="N2" t="inlineStr">
        <is>
          <t>(44)</t>
        </is>
      </c>
      <c r="O2" t="inlineStr">
        <is>
          <t>13</t>
        </is>
      </c>
      <c r="P2" t="inlineStr">
        <is>
          <t>(22)</t>
        </is>
      </c>
      <c r="Q2" t="inlineStr">
        <is>
          <t>(35)</t>
        </is>
      </c>
      <c r="R2" t="inlineStr">
        <is>
          <t>185</t>
        </is>
      </c>
    </row>
    <row r="3">
      <c r="A3" s="1" t="inlineStr">
        <is>
          <t>Depreciation and Amortization</t>
        </is>
      </c>
      <c r="B3" t="inlineStr">
        <is>
          <t>10</t>
        </is>
      </c>
      <c r="C3" t="inlineStr">
        <is>
          <t>21</t>
        </is>
      </c>
      <c r="D3" t="inlineStr">
        <is>
          <t>25</t>
        </is>
      </c>
      <c r="E3" t="inlineStr">
        <is>
          <t>31</t>
        </is>
      </c>
      <c r="F3" t="inlineStr">
        <is>
          <t>41</t>
        </is>
      </c>
      <c r="G3" t="inlineStr">
        <is>
          <t>60</t>
        </is>
      </c>
      <c r="H3" t="inlineStr">
        <is>
          <t>70</t>
        </is>
      </c>
      <c r="I3" t="inlineStr">
        <is>
          <t>75</t>
        </is>
      </c>
      <c r="J3" t="inlineStr">
        <is>
          <t>75</t>
        </is>
      </c>
      <c r="K3" t="inlineStr">
        <is>
          <t>64</t>
        </is>
      </c>
      <c r="L3" t="inlineStr">
        <is>
          <t>41</t>
        </is>
      </c>
      <c r="M3" t="inlineStr">
        <is>
          <t>36</t>
        </is>
      </c>
      <c r="N3" t="inlineStr">
        <is>
          <t>29</t>
        </is>
      </c>
      <c r="O3" t="inlineStr">
        <is>
          <t>32</t>
        </is>
      </c>
      <c r="P3" t="inlineStr">
        <is>
          <t>47</t>
        </is>
      </c>
      <c r="Q3" t="inlineStr">
        <is>
          <t>55</t>
        </is>
      </c>
      <c r="R3" t="inlineStr">
        <is>
          <t>- -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- -</t>
        </is>
      </c>
      <c r="P4" t="inlineStr">
        <is>
          <t>- -</t>
        </is>
      </c>
      <c r="Q4" t="inlineStr">
        <is>
          <t>- -</t>
        </is>
      </c>
      <c r="R4" t="inlineStr">
        <is>
          <t>- -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11</t>
        </is>
      </c>
      <c r="F5" t="inlineStr">
        <is>
          <t>14</t>
        </is>
      </c>
      <c r="G5" t="inlineStr">
        <is>
          <t>15</t>
        </is>
      </c>
      <c r="H5" t="inlineStr">
        <is>
          <t>9</t>
        </is>
      </c>
      <c r="I5" t="inlineStr">
        <is>
          <t>9</t>
        </is>
      </c>
      <c r="J5" t="inlineStr">
        <is>
          <t>5</t>
        </is>
      </c>
      <c r="K5" t="inlineStr">
        <is>
          <t>3</t>
        </is>
      </c>
      <c r="L5" t="inlineStr">
        <is>
          <t>4</t>
        </is>
      </c>
      <c r="M5" t="inlineStr">
        <is>
          <t>2</t>
        </is>
      </c>
      <c r="N5" t="inlineStr">
        <is>
          <t>9</t>
        </is>
      </c>
      <c r="O5" t="inlineStr">
        <is>
          <t>9</t>
        </is>
      </c>
      <c r="P5" t="inlineStr">
        <is>
          <t>5</t>
        </is>
      </c>
      <c r="Q5" t="inlineStr">
        <is>
          <t>3</t>
        </is>
      </c>
      <c r="R5" t="inlineStr">
        <is>
          <t>- -</t>
        </is>
      </c>
    </row>
    <row r="6">
      <c r="A6" s="1" t="inlineStr">
        <is>
          <t>Change in Working Capital</t>
        </is>
      </c>
      <c r="B6" t="inlineStr">
        <is>
          <t>(4)</t>
        </is>
      </c>
      <c r="C6" t="inlineStr">
        <is>
          <t>(2)</t>
        </is>
      </c>
      <c r="D6" t="inlineStr">
        <is>
          <t>(3)</t>
        </is>
      </c>
      <c r="E6" t="inlineStr">
        <is>
          <t>(3)</t>
        </is>
      </c>
      <c r="F6" t="inlineStr">
        <is>
          <t>(3)</t>
        </is>
      </c>
      <c r="G6" t="inlineStr">
        <is>
          <t>(8)</t>
        </is>
      </c>
      <c r="H6" t="inlineStr">
        <is>
          <t>(10)</t>
        </is>
      </c>
      <c r="I6" t="inlineStr">
        <is>
          <t>(1)</t>
        </is>
      </c>
      <c r="J6" t="inlineStr">
        <is>
          <t>(25)</t>
        </is>
      </c>
      <c r="K6" t="inlineStr">
        <is>
          <t>9</t>
        </is>
      </c>
      <c r="L6" t="inlineStr">
        <is>
          <t>10</t>
        </is>
      </c>
      <c r="M6" t="inlineStr">
        <is>
          <t>0</t>
        </is>
      </c>
      <c r="N6" t="inlineStr">
        <is>
          <t>(15)</t>
        </is>
      </c>
      <c r="O6" t="inlineStr">
        <is>
          <t>(7)</t>
        </is>
      </c>
      <c r="P6" t="inlineStr">
        <is>
          <t>(3)</t>
        </is>
      </c>
      <c r="Q6" t="inlineStr">
        <is>
          <t>(10)</t>
        </is>
      </c>
      <c r="R6" t="inlineStr">
        <is>
          <t>(36)</t>
        </is>
      </c>
    </row>
    <row r="7">
      <c r="A7" s="1" t="inlineStr">
        <is>
          <t>Accounts Receivable</t>
        </is>
      </c>
      <c r="B7" t="inlineStr">
        <is>
          <t>(0)</t>
        </is>
      </c>
      <c r="C7" t="inlineStr">
        <is>
          <t>(0)</t>
        </is>
      </c>
      <c r="D7" t="inlineStr">
        <is>
          <t>(3)</t>
        </is>
      </c>
      <c r="E7" t="inlineStr">
        <is>
          <t>(1)</t>
        </is>
      </c>
      <c r="F7" t="inlineStr">
        <is>
          <t>(3)</t>
        </is>
      </c>
      <c r="G7" t="inlineStr">
        <is>
          <t>(7)</t>
        </is>
      </c>
      <c r="H7" t="inlineStr">
        <is>
          <t>(1)</t>
        </is>
      </c>
      <c r="I7" t="inlineStr">
        <is>
          <t>(1)</t>
        </is>
      </c>
      <c r="J7" t="inlineStr">
        <is>
          <t>(2)</t>
        </is>
      </c>
      <c r="K7" t="inlineStr">
        <is>
          <t>(4)</t>
        </is>
      </c>
      <c r="L7" t="inlineStr">
        <is>
          <t>8</t>
        </is>
      </c>
      <c r="M7" t="inlineStr">
        <is>
          <t>2</t>
        </is>
      </c>
      <c r="N7" t="inlineStr">
        <is>
          <t>(12)</t>
        </is>
      </c>
      <c r="O7" t="inlineStr">
        <is>
          <t>(3)</t>
        </is>
      </c>
      <c r="P7" t="inlineStr">
        <is>
          <t>(0)</t>
        </is>
      </c>
      <c r="Q7" t="inlineStr">
        <is>
          <t>2</t>
        </is>
      </c>
      <c r="R7" t="inlineStr">
        <is>
          <t>- -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(3)</t>
        </is>
      </c>
      <c r="H8" t="inlineStr">
        <is>
          <t>(8)</t>
        </is>
      </c>
      <c r="I8" t="inlineStr">
        <is>
          <t>(1)</t>
        </is>
      </c>
      <c r="J8" t="inlineStr">
        <is>
          <t>2</t>
        </is>
      </c>
      <c r="K8" t="inlineStr">
        <is>
          <t>2</t>
        </is>
      </c>
      <c r="L8" t="inlineStr">
        <is>
          <t>0</t>
        </is>
      </c>
      <c r="M8" t="inlineStr">
        <is>
          <t>(5)</t>
        </is>
      </c>
      <c r="N8" t="inlineStr">
        <is>
          <t>(3)</t>
        </is>
      </c>
      <c r="O8" t="inlineStr">
        <is>
          <t>(2)</t>
        </is>
      </c>
      <c r="P8" t="inlineStr">
        <is>
          <t>0</t>
        </is>
      </c>
      <c r="Q8" t="inlineStr">
        <is>
          <t>4</t>
        </is>
      </c>
      <c r="R8" t="inlineStr">
        <is>
          <t>- -</t>
        </is>
      </c>
    </row>
    <row r="9">
      <c r="A9" s="1" t="inlineStr">
        <is>
          <t>Accounts Payable</t>
        </is>
      </c>
      <c r="B9" t="inlineStr">
        <is>
          <t>2</t>
        </is>
      </c>
      <c r="C9" t="inlineStr">
        <is>
          <t>(0)</t>
        </is>
      </c>
      <c r="D9" t="inlineStr">
        <is>
          <t>2</t>
        </is>
      </c>
      <c r="E9" t="inlineStr">
        <is>
          <t>(2)</t>
        </is>
      </c>
      <c r="F9" t="inlineStr">
        <is>
          <t>0</t>
        </is>
      </c>
      <c r="G9" t="inlineStr">
        <is>
          <t>4</t>
        </is>
      </c>
      <c r="H9" t="inlineStr">
        <is>
          <t>5</t>
        </is>
      </c>
      <c r="I9" t="inlineStr">
        <is>
          <t>(0)</t>
        </is>
      </c>
      <c r="J9" t="inlineStr">
        <is>
          <t>(4)</t>
        </is>
      </c>
      <c r="K9" t="inlineStr">
        <is>
          <t>(3)</t>
        </is>
      </c>
      <c r="L9" t="inlineStr">
        <is>
          <t>(3)</t>
        </is>
      </c>
      <c r="M9" t="inlineStr">
        <is>
          <t>(1)</t>
        </is>
      </c>
      <c r="N9" t="inlineStr">
        <is>
          <t>0</t>
        </is>
      </c>
      <c r="O9" t="inlineStr">
        <is>
          <t>1</t>
        </is>
      </c>
      <c r="P9" t="inlineStr">
        <is>
          <t>3</t>
        </is>
      </c>
      <c r="Q9" t="inlineStr">
        <is>
          <t>(4)</t>
        </is>
      </c>
      <c r="R9" t="inlineStr">
        <is>
          <t>3,307</t>
        </is>
      </c>
    </row>
    <row r="10">
      <c r="A10" s="1" t="inlineStr">
        <is>
          <t>Other Working Capital</t>
        </is>
      </c>
      <c r="B10" t="inlineStr">
        <is>
          <t>27</t>
        </is>
      </c>
      <c r="C10" t="inlineStr">
        <is>
          <t>(3)</t>
        </is>
      </c>
      <c r="D10" t="inlineStr">
        <is>
          <t>(4)</t>
        </is>
      </c>
      <c r="E10" t="inlineStr">
        <is>
          <t>(2)</t>
        </is>
      </c>
      <c r="F10" t="inlineStr">
        <is>
          <t>0</t>
        </is>
      </c>
      <c r="G10" t="inlineStr">
        <is>
          <t>(3)</t>
        </is>
      </c>
      <c r="H10" t="inlineStr">
        <is>
          <t>(6)</t>
        </is>
      </c>
      <c r="I10" t="inlineStr">
        <is>
          <t>(1)</t>
        </is>
      </c>
      <c r="J10" t="inlineStr">
        <is>
          <t>(2)</t>
        </is>
      </c>
      <c r="K10" t="inlineStr">
        <is>
          <t>(3)</t>
        </is>
      </c>
      <c r="L10" t="inlineStr">
        <is>
          <t>(1)</t>
        </is>
      </c>
      <c r="M10" t="inlineStr">
        <is>
          <t>4</t>
        </is>
      </c>
      <c r="N10" t="inlineStr">
        <is>
          <t>(0)</t>
        </is>
      </c>
      <c r="O10" t="inlineStr">
        <is>
          <t>1</t>
        </is>
      </c>
      <c r="P10" t="inlineStr">
        <is>
          <t>(2)</t>
        </is>
      </c>
      <c r="Q10" t="inlineStr">
        <is>
          <t>3</t>
        </is>
      </c>
      <c r="R10" t="inlineStr">
        <is>
          <t>(11)</t>
        </is>
      </c>
    </row>
    <row r="11">
      <c r="A11" s="1" t="inlineStr">
        <is>
          <t>Other Non-Cash Items</t>
        </is>
      </c>
      <c r="B11" t="inlineStr">
        <is>
          <t>14</t>
        </is>
      </c>
      <c r="C11" t="inlineStr">
        <is>
          <t>17</t>
        </is>
      </c>
      <c r="D11" t="inlineStr">
        <is>
          <t>9</t>
        </is>
      </c>
      <c r="E11" t="inlineStr">
        <is>
          <t>8</t>
        </is>
      </c>
      <c r="F11" t="inlineStr">
        <is>
          <t>5</t>
        </is>
      </c>
      <c r="G11" t="inlineStr">
        <is>
          <t>2</t>
        </is>
      </c>
      <c r="H11" t="inlineStr">
        <is>
          <t>4</t>
        </is>
      </c>
      <c r="I11" t="inlineStr">
        <is>
          <t>24</t>
        </is>
      </c>
      <c r="J11" t="inlineStr">
        <is>
          <t>15</t>
        </is>
      </c>
      <c r="K11" t="inlineStr">
        <is>
          <t>37</t>
        </is>
      </c>
      <c r="L11" t="inlineStr">
        <is>
          <t>49</t>
        </is>
      </c>
      <c r="M11" t="inlineStr">
        <is>
          <t>140</t>
        </is>
      </c>
      <c r="N11" t="inlineStr">
        <is>
          <t>28</t>
        </is>
      </c>
      <c r="O11" t="inlineStr">
        <is>
          <t>(2)</t>
        </is>
      </c>
      <c r="P11" t="inlineStr">
        <is>
          <t>(6)</t>
        </is>
      </c>
      <c r="Q11" t="inlineStr">
        <is>
          <t>(0)</t>
        </is>
      </c>
      <c r="R11" t="inlineStr">
        <is>
          <t>(148)</t>
        </is>
      </c>
    </row>
    <row r="12">
      <c r="A12" s="1" t="inlineStr">
        <is>
          <t>Cash Provided by Operating Activities</t>
        </is>
      </c>
      <c r="B12" t="inlineStr">
        <is>
          <t>27</t>
        </is>
      </c>
      <c r="C12" t="inlineStr">
        <is>
          <t>71</t>
        </is>
      </c>
      <c r="D12" t="inlineStr">
        <is>
          <t>83</t>
        </is>
      </c>
      <c r="E12" t="inlineStr">
        <is>
          <t>110</t>
        </is>
      </c>
      <c r="F12" t="inlineStr">
        <is>
          <t>91</t>
        </is>
      </c>
      <c r="G12" t="inlineStr">
        <is>
          <t>94</t>
        </is>
      </c>
      <c r="H12" t="inlineStr">
        <is>
          <t>58</t>
        </is>
      </c>
      <c r="I12" t="inlineStr">
        <is>
          <t>5</t>
        </is>
      </c>
      <c r="J12" t="inlineStr">
        <is>
          <t>(0)</t>
        </is>
      </c>
      <c r="K12" t="inlineStr">
        <is>
          <t>(11)</t>
        </is>
      </c>
      <c r="L12" t="inlineStr">
        <is>
          <t>(44)</t>
        </is>
      </c>
      <c r="M12" t="inlineStr">
        <is>
          <t>(45)</t>
        </is>
      </c>
      <c r="N12" t="inlineStr">
        <is>
          <t>7</t>
        </is>
      </c>
      <c r="O12" t="inlineStr">
        <is>
          <t>45</t>
        </is>
      </c>
      <c r="P12" t="inlineStr">
        <is>
          <t>22</t>
        </is>
      </c>
      <c r="Q12" t="inlineStr">
        <is>
          <t>13</t>
        </is>
      </c>
      <c r="R12" t="inlineStr">
        <is>
          <t>- -</t>
        </is>
      </c>
    </row>
    <row r="13">
      <c r="A13" s="1" t="inlineStr">
        <is>
          <t>CAPEX</t>
        </is>
      </c>
      <c r="B13" t="inlineStr">
        <is>
          <t>(428)</t>
        </is>
      </c>
      <c r="C13" t="inlineStr">
        <is>
          <t>(106)</t>
        </is>
      </c>
      <c r="D13" t="inlineStr">
        <is>
          <t>(139)</t>
        </is>
      </c>
      <c r="E13" t="inlineStr">
        <is>
          <t>(337)</t>
        </is>
      </c>
      <c r="F13" t="inlineStr">
        <is>
          <t>(229)</t>
        </is>
      </c>
      <c r="G13" t="inlineStr">
        <is>
          <t>(302)</t>
        </is>
      </c>
      <c r="H13" t="inlineStr">
        <is>
          <t>(179)</t>
        </is>
      </c>
      <c r="I13" t="inlineStr">
        <is>
          <t>(0)</t>
        </is>
      </c>
      <c r="J13" t="inlineStr">
        <is>
          <t>(0)</t>
        </is>
      </c>
      <c r="K13" t="inlineStr">
        <is>
          <t>(1)</t>
        </is>
      </c>
      <c r="L13" t="inlineStr">
        <is>
          <t>(2)</t>
        </is>
      </c>
      <c r="M13" t="inlineStr">
        <is>
          <t>(22)</t>
        </is>
      </c>
      <c r="N13" t="inlineStr">
        <is>
          <t>(177)</t>
        </is>
      </c>
      <c r="O13" t="inlineStr">
        <is>
          <t>(56)</t>
        </is>
      </c>
      <c r="P13" t="inlineStr">
        <is>
          <t>(202)</t>
        </is>
      </c>
      <c r="Q13" t="inlineStr">
        <is>
          <t>(33)</t>
        </is>
      </c>
      <c r="R13" t="inlineStr">
        <is>
          <t>- -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(1)</t>
        </is>
      </c>
      <c r="I15" t="inlineStr">
        <is>
          <t>(0)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(5)</t>
        </is>
      </c>
      <c r="O15" t="inlineStr">
        <is>
          <t>- -</t>
        </is>
      </c>
      <c r="P15" t="inlineStr">
        <is>
          <t>- -</t>
        </is>
      </c>
      <c r="Q15" t="inlineStr">
        <is>
          <t>- -</t>
        </is>
      </c>
      <c r="R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2</t>
        </is>
      </c>
      <c r="K16" t="inlineStr">
        <is>
          <t>4</t>
        </is>
      </c>
      <c r="L16" t="inlineStr">
        <is>
          <t>8</t>
        </is>
      </c>
      <c r="M16" t="inlineStr">
        <is>
          <t>- -</t>
        </is>
      </c>
      <c r="N16" t="inlineStr">
        <is>
          <t>- -</t>
        </is>
      </c>
      <c r="O16" t="inlineStr">
        <is>
          <t>5</t>
        </is>
      </c>
      <c r="P16" t="inlineStr">
        <is>
          <t>- -</t>
        </is>
      </c>
      <c r="Q16" t="inlineStr">
        <is>
          <t>- -</t>
        </is>
      </c>
      <c r="R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(25)</t>
        </is>
      </c>
      <c r="D17" t="inlineStr">
        <is>
          <t>(307)</t>
        </is>
      </c>
      <c r="E17" t="inlineStr">
        <is>
          <t>- -</t>
        </is>
      </c>
      <c r="F17" t="inlineStr">
        <is>
          <t>- -</t>
        </is>
      </c>
      <c r="G17" t="inlineStr">
        <is>
          <t>21</t>
        </is>
      </c>
      <c r="H17" t="inlineStr">
        <is>
          <t>23</t>
        </is>
      </c>
      <c r="I17" t="inlineStr">
        <is>
          <t>0</t>
        </is>
      </c>
      <c r="J17" t="inlineStr">
        <is>
          <t>0</t>
        </is>
      </c>
      <c r="K17" t="inlineStr">
        <is>
          <t>- -</t>
        </is>
      </c>
      <c r="L17" t="inlineStr">
        <is>
          <t>4</t>
        </is>
      </c>
      <c r="M17" t="inlineStr">
        <is>
          <t>13</t>
        </is>
      </c>
      <c r="N17" t="inlineStr">
        <is>
          <t>26</t>
        </is>
      </c>
      <c r="O17" t="inlineStr">
        <is>
          <t>21</t>
        </is>
      </c>
      <c r="P17" t="inlineStr">
        <is>
          <t>33</t>
        </is>
      </c>
      <c r="Q17" t="inlineStr">
        <is>
          <t>27</t>
        </is>
      </c>
      <c r="R17" t="inlineStr">
        <is>
          <t>- -</t>
        </is>
      </c>
    </row>
    <row r="18">
      <c r="A18" s="1" t="inlineStr">
        <is>
          <t>Cash Used for Investing Activities</t>
        </is>
      </c>
      <c r="B18" t="inlineStr">
        <is>
          <t>(428)</t>
        </is>
      </c>
      <c r="C18" t="inlineStr">
        <is>
          <t>(131)</t>
        </is>
      </c>
      <c r="D18" t="inlineStr">
        <is>
          <t>(446)</t>
        </is>
      </c>
      <c r="E18" t="inlineStr">
        <is>
          <t>(337)</t>
        </is>
      </c>
      <c r="F18" t="inlineStr">
        <is>
          <t>(229)</t>
        </is>
      </c>
      <c r="G18" t="inlineStr">
        <is>
          <t>(281)</t>
        </is>
      </c>
      <c r="H18" t="inlineStr">
        <is>
          <t>(158)</t>
        </is>
      </c>
      <c r="I18" t="inlineStr">
        <is>
          <t>0</t>
        </is>
      </c>
      <c r="J18" t="inlineStr">
        <is>
          <t>2</t>
        </is>
      </c>
      <c r="K18" t="inlineStr">
        <is>
          <t>4</t>
        </is>
      </c>
      <c r="L18" t="inlineStr">
        <is>
          <t>10</t>
        </is>
      </c>
      <c r="M18" t="inlineStr">
        <is>
          <t>(9)</t>
        </is>
      </c>
      <c r="N18" t="inlineStr">
        <is>
          <t>(155)</t>
        </is>
      </c>
      <c r="O18" t="inlineStr">
        <is>
          <t>(31)</t>
        </is>
      </c>
      <c r="P18" t="inlineStr">
        <is>
          <t>(169)</t>
        </is>
      </c>
      <c r="Q18" t="inlineStr">
        <is>
          <t>(5)</t>
        </is>
      </c>
      <c r="R18" t="inlineStr">
        <is>
          <t>- -</t>
        </is>
      </c>
    </row>
    <row r="19">
      <c r="A19" s="1" t="inlineStr">
        <is>
          <t>Debt Repayment</t>
        </is>
      </c>
      <c r="B19" t="inlineStr">
        <is>
          <t>(233)</t>
        </is>
      </c>
      <c r="C19" t="inlineStr">
        <is>
          <t>- -</t>
        </is>
      </c>
      <c r="D19" t="inlineStr">
        <is>
          <t>(12)</t>
        </is>
      </c>
      <c r="E19" t="inlineStr">
        <is>
          <t>- -</t>
        </is>
      </c>
      <c r="F19" t="inlineStr">
        <is>
          <t>(49)</t>
        </is>
      </c>
      <c r="G19" t="inlineStr">
        <is>
          <t>- -</t>
        </is>
      </c>
      <c r="H19" t="inlineStr">
        <is>
          <t>(22)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(20)</t>
        </is>
      </c>
      <c r="M19" t="inlineStr">
        <is>
          <t>(51)</t>
        </is>
      </c>
      <c r="N19" t="inlineStr">
        <is>
          <t>(287)</t>
        </is>
      </c>
      <c r="O19" t="inlineStr">
        <is>
          <t>(9)</t>
        </is>
      </c>
      <c r="P19" t="inlineStr">
        <is>
          <t>(171)</t>
        </is>
      </c>
      <c r="Q19" t="inlineStr">
        <is>
          <t>(92)</t>
        </is>
      </c>
      <c r="R19" t="inlineStr">
        <is>
          <t>(184,356)</t>
        </is>
      </c>
    </row>
    <row r="20">
      <c r="A20" s="1" t="inlineStr">
        <is>
          <t>Common Stock Issued</t>
        </is>
      </c>
      <c r="B20" t="inlineStr">
        <is>
          <t>289</t>
        </is>
      </c>
      <c r="C20" t="inlineStr">
        <is>
          <t>33</t>
        </is>
      </c>
      <c r="D20" t="inlineStr">
        <is>
          <t>240</t>
        </is>
      </c>
      <c r="E20" t="inlineStr">
        <is>
          <t>0</t>
        </is>
      </c>
      <c r="F20" t="inlineStr">
        <is>
          <t>100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86</t>
        </is>
      </c>
      <c r="N20" t="inlineStr">
        <is>
          <t>96</t>
        </is>
      </c>
      <c r="O20" t="inlineStr">
        <is>
          <t>- -</t>
        </is>
      </c>
      <c r="P20" t="inlineStr">
        <is>
          <t>- -</t>
        </is>
      </c>
      <c r="Q20" t="inlineStr">
        <is>
          <t>23</t>
        </is>
      </c>
      <c r="R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(0)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</row>
    <row r="22">
      <c r="A22" s="1" t="inlineStr">
        <is>
          <t>Dividends Paid</t>
        </is>
      </c>
      <c r="B22" t="inlineStr">
        <is>
          <t>(15)</t>
        </is>
      </c>
      <c r="C22" t="inlineStr">
        <is>
          <t>(72)</t>
        </is>
      </c>
      <c r="D22" t="inlineStr">
        <is>
          <t>(82)</t>
        </is>
      </c>
      <c r="E22" t="inlineStr">
        <is>
          <t>(94)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(25,763)</t>
        </is>
      </c>
    </row>
    <row r="23">
      <c r="A23" s="1" t="inlineStr">
        <is>
          <t>Other Financing Activities</t>
        </is>
      </c>
      <c r="B23" t="inlineStr">
        <is>
          <t>385</t>
        </is>
      </c>
      <c r="C23" t="inlineStr">
        <is>
          <t>97</t>
        </is>
      </c>
      <c r="D23" t="inlineStr">
        <is>
          <t>349</t>
        </is>
      </c>
      <c r="E23" t="inlineStr">
        <is>
          <t>177</t>
        </is>
      </c>
      <c r="F23" t="inlineStr">
        <is>
          <t>149</t>
        </is>
      </c>
      <c r="G23" t="inlineStr">
        <is>
          <t>244</t>
        </is>
      </c>
      <c r="H23" t="inlineStr">
        <is>
          <t>17</t>
        </is>
      </c>
      <c r="I23" t="inlineStr">
        <is>
          <t>(12)</t>
        </is>
      </c>
      <c r="J23" t="inlineStr">
        <is>
          <t>(0)</t>
        </is>
      </c>
      <c r="K23" t="inlineStr">
        <is>
          <t>24</t>
        </is>
      </c>
      <c r="L23" t="inlineStr">
        <is>
          <t>38</t>
        </is>
      </c>
      <c r="M23" t="inlineStr">
        <is>
          <t>72</t>
        </is>
      </c>
      <c r="N23" t="inlineStr">
        <is>
          <t>318</t>
        </is>
      </c>
      <c r="O23" t="inlineStr">
        <is>
          <t>16</t>
        </is>
      </c>
      <c r="P23" t="inlineStr">
        <is>
          <t>299</t>
        </is>
      </c>
      <c r="Q23" t="inlineStr">
        <is>
          <t>91</t>
        </is>
      </c>
      <c r="R23" t="inlineStr">
        <is>
          <t>123,803</t>
        </is>
      </c>
    </row>
    <row r="24">
      <c r="A24" s="1" t="inlineStr">
        <is>
          <t>Cash Used/Provided by Financing Activities</t>
        </is>
      </c>
      <c r="B24" t="inlineStr">
        <is>
          <t>426</t>
        </is>
      </c>
      <c r="C24" t="inlineStr">
        <is>
          <t>58</t>
        </is>
      </c>
      <c r="D24" t="inlineStr">
        <is>
          <t>494</t>
        </is>
      </c>
      <c r="E24" t="inlineStr">
        <is>
          <t>83</t>
        </is>
      </c>
      <c r="F24" t="inlineStr">
        <is>
          <t>200</t>
        </is>
      </c>
      <c r="G24" t="inlineStr">
        <is>
          <t>244</t>
        </is>
      </c>
      <c r="H24" t="inlineStr">
        <is>
          <t>(5)</t>
        </is>
      </c>
      <c r="I24" t="inlineStr">
        <is>
          <t>(12)</t>
        </is>
      </c>
      <c r="J24" t="inlineStr">
        <is>
          <t>(0)</t>
        </is>
      </c>
      <c r="K24" t="inlineStr">
        <is>
          <t>24</t>
        </is>
      </c>
      <c r="L24" t="inlineStr">
        <is>
          <t>18</t>
        </is>
      </c>
      <c r="M24" t="inlineStr">
        <is>
          <t>106</t>
        </is>
      </c>
      <c r="N24" t="inlineStr">
        <is>
          <t>128</t>
        </is>
      </c>
      <c r="O24" t="inlineStr">
        <is>
          <t>7</t>
        </is>
      </c>
      <c r="P24" t="inlineStr">
        <is>
          <t>128</t>
        </is>
      </c>
      <c r="Q24" t="inlineStr">
        <is>
          <t>23</t>
        </is>
      </c>
      <c r="R24" t="inlineStr">
        <is>
          <t>(86,317)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(2)</t>
        </is>
      </c>
      <c r="D26" t="inlineStr">
        <is>
          <t>131</t>
        </is>
      </c>
      <c r="E26" t="inlineStr">
        <is>
          <t>(144)</t>
        </is>
      </c>
      <c r="F26" t="inlineStr">
        <is>
          <t>62</t>
        </is>
      </c>
      <c r="G26" t="inlineStr">
        <is>
          <t>58</t>
        </is>
      </c>
      <c r="H26" t="inlineStr">
        <is>
          <t>(104)</t>
        </is>
      </c>
      <c r="I26" t="inlineStr">
        <is>
          <t>(7)</t>
        </is>
      </c>
      <c r="J26" t="inlineStr">
        <is>
          <t>2</t>
        </is>
      </c>
      <c r="K26" t="inlineStr">
        <is>
          <t>20</t>
        </is>
      </c>
      <c r="L26" t="inlineStr">
        <is>
          <t>(15)</t>
        </is>
      </c>
      <c r="M26" t="inlineStr">
        <is>
          <t>52</t>
        </is>
      </c>
      <c r="N26" t="inlineStr">
        <is>
          <t>(20)</t>
        </is>
      </c>
      <c r="O26" t="inlineStr">
        <is>
          <t>22</t>
        </is>
      </c>
      <c r="P26" t="inlineStr">
        <is>
          <t>(19)</t>
        </is>
      </c>
      <c r="Q26" t="inlineStr">
        <is>
          <t>30</t>
        </is>
      </c>
      <c r="R26" t="inlineStr">
        <is>
          <t>86,133</t>
        </is>
      </c>
    </row>
    <row r="27">
      <c r="A27" s="1" t="inlineStr">
        <is>
          <t>Cash at the End of Period</t>
        </is>
      </c>
      <c r="B27" t="inlineStr">
        <is>
          <t>25</t>
        </is>
      </c>
      <c r="C27" t="inlineStr">
        <is>
          <t>22</t>
        </is>
      </c>
      <c r="D27" t="inlineStr">
        <is>
          <t>153</t>
        </is>
      </c>
      <c r="E27" t="inlineStr">
        <is>
          <t>9</t>
        </is>
      </c>
      <c r="F27" t="inlineStr">
        <is>
          <t>71</t>
        </is>
      </c>
      <c r="G27" t="inlineStr">
        <is>
          <t>129</t>
        </is>
      </c>
      <c r="H27" t="inlineStr">
        <is>
          <t>25</t>
        </is>
      </c>
      <c r="I27" t="inlineStr">
        <is>
          <t>18</t>
        </is>
      </c>
      <c r="J27" t="inlineStr">
        <is>
          <t>20</t>
        </is>
      </c>
      <c r="K27" t="inlineStr">
        <is>
          <t>40</t>
        </is>
      </c>
      <c r="L27" t="inlineStr">
        <is>
          <t>25</t>
        </is>
      </c>
      <c r="M27" t="inlineStr">
        <is>
          <t>77</t>
        </is>
      </c>
      <c r="N27" t="inlineStr">
        <is>
          <t>56</t>
        </is>
      </c>
      <c r="O27" t="inlineStr">
        <is>
          <t>78</t>
        </is>
      </c>
      <c r="P27" t="inlineStr">
        <is>
          <t>59</t>
        </is>
      </c>
      <c r="Q27" t="inlineStr">
        <is>
          <t>89</t>
        </is>
      </c>
      <c r="R27" t="inlineStr">
        <is>
          <t>86,222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25</t>
        </is>
      </c>
      <c r="D28" t="inlineStr">
        <is>
          <t>22</t>
        </is>
      </c>
      <c r="E28" t="inlineStr">
        <is>
          <t>153</t>
        </is>
      </c>
      <c r="F28" t="inlineStr">
        <is>
          <t>9</t>
        </is>
      </c>
      <c r="G28" t="inlineStr">
        <is>
          <t>71</t>
        </is>
      </c>
      <c r="H28" t="inlineStr">
        <is>
          <t>129</t>
        </is>
      </c>
      <c r="I28" t="inlineStr">
        <is>
          <t>25</t>
        </is>
      </c>
      <c r="J28" t="inlineStr">
        <is>
          <t>18</t>
        </is>
      </c>
      <c r="K28" t="inlineStr">
        <is>
          <t>20</t>
        </is>
      </c>
      <c r="L28" t="inlineStr">
        <is>
          <t>40</t>
        </is>
      </c>
      <c r="M28" t="inlineStr">
        <is>
          <t>25</t>
        </is>
      </c>
      <c r="N28" t="inlineStr">
        <is>
          <t>77</t>
        </is>
      </c>
      <c r="O28" t="inlineStr">
        <is>
          <t>56</t>
        </is>
      </c>
      <c r="P28" t="inlineStr">
        <is>
          <t>78</t>
        </is>
      </c>
      <c r="Q28" t="inlineStr">
        <is>
          <t>59</t>
        </is>
      </c>
      <c r="R28" t="inlineStr">
        <is>
          <t>89</t>
        </is>
      </c>
    </row>
    <row r="29">
      <c r="A29" s="1" t="inlineStr">
        <is>
          <t>Free Cash Flow</t>
        </is>
      </c>
      <c r="B29" t="inlineStr">
        <is>
          <t>(401)</t>
        </is>
      </c>
      <c r="C29" t="inlineStr">
        <is>
          <t>(35)</t>
        </is>
      </c>
      <c r="D29" t="inlineStr">
        <is>
          <t>(56)</t>
        </is>
      </c>
      <c r="E29" t="inlineStr">
        <is>
          <t>(227)</t>
        </is>
      </c>
      <c r="F29" t="inlineStr">
        <is>
          <t>(138)</t>
        </is>
      </c>
      <c r="G29" t="inlineStr">
        <is>
          <t>(208)</t>
        </is>
      </c>
      <c r="H29" t="inlineStr">
        <is>
          <t>(121)</t>
        </is>
      </c>
      <c r="I29" t="inlineStr">
        <is>
          <t>5</t>
        </is>
      </c>
      <c r="J29" t="inlineStr">
        <is>
          <t>(1)</t>
        </is>
      </c>
      <c r="K29" t="inlineStr">
        <is>
          <t>(12)</t>
        </is>
      </c>
      <c r="L29" t="inlineStr">
        <is>
          <t>(46)</t>
        </is>
      </c>
      <c r="M29" t="inlineStr">
        <is>
          <t>(68)</t>
        </is>
      </c>
      <c r="N29" t="inlineStr">
        <is>
          <t>(169)</t>
        </is>
      </c>
      <c r="O29" t="inlineStr">
        <is>
          <t>(11)</t>
        </is>
      </c>
      <c r="P29" t="inlineStr">
        <is>
          <t>(180)</t>
        </is>
      </c>
      <c r="Q29" t="inlineStr">
        <is>
          <t>(20)</t>
        </is>
      </c>
      <c r="R29" t="inlineStr">
        <is>
          <t>-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2023-02-27T18:03:20Z</dcterms:created>
  <dcterms:modified xmlns:dcterms="http://purl.org/dc/terms/" xmlns:xsi="http://www.w3.org/2001/XMLSchema-instance" xsi:type="dcterms:W3CDTF">2023-03-21T03:05:05Z</dcterms:modified>
  <cp:lastModifiedBy>William Kruta</cp:lastModifiedBy>
</cp:coreProperties>
</file>