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820" tabRatio="600" firstSheet="2" activeTab="2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9" fontId="0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0" fillId="0" borderId="2" pivotButton="0" quotePrefix="0" xfId="0"/>
    <xf numFmtId="0" fontId="0" fillId="0" borderId="3" pivotButton="0" quotePrefix="0" xfId="0"/>
    <xf numFmtId="14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3" fontId="0" fillId="0" borderId="2" pivotButton="0" quotePrefix="0" xfId="0"/>
    <xf numFmtId="3" fontId="0" fillId="0" borderId="3" pivotButton="0" quotePrefix="0" xfId="0"/>
    <xf numFmtId="14" fontId="0" fillId="2" borderId="0" pivotButton="0" quotePrefix="0" xfId="0"/>
    <xf numFmtId="0" fontId="3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Meta Platforms, Inc.</t>
        </is>
      </c>
    </row>
    <row r="2">
      <c r="A2" t="inlineStr">
        <is>
          <t>Ticker</t>
        </is>
      </c>
      <c r="B2" t="inlineStr">
        <is>
          <t>META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Communication Services</t>
        </is>
      </c>
    </row>
    <row r="5">
      <c r="A5" t="inlineStr">
        <is>
          <t>Industry</t>
        </is>
      </c>
      <c r="B5" t="inlineStr">
        <is>
          <t>Internet Content &amp; Information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83"/>
  <sheetViews>
    <sheetView tabSelected="1" workbookViewId="0">
      <pane xSplit="1" ySplit="3" topLeftCell="L4" activePane="bottomRight" state="frozen"/>
      <selection pane="bottomRight" activeCell="O15" sqref="O15"/>
      <selection pane="bottomLeft" activeCell="A4" sqref="A4"/>
      <selection pane="topRight" activeCell="B1" sqref="B1"/>
    </sheetView>
  </sheetViews>
  <sheetFormatPr baseColWidth="8" defaultRowHeight="14.45"/>
  <cols>
    <col width="16.5703125" customWidth="1" min="1" max="1"/>
    <col width="8.5703125" customWidth="1" min="2" max="9"/>
    <col width="9.42578125" bestFit="1" customWidth="1" min="14" max="16"/>
    <col width="10.42578125" bestFit="1" customWidth="1" min="17" max="17"/>
    <col width="9.42578125" bestFit="1" customWidth="1" min="18" max="19"/>
    <col width="10.42578125" bestFit="1" customWidth="1" min="20" max="21"/>
    <col width="9.42578125" bestFit="1" customWidth="1" min="22" max="23"/>
    <col width="10.42578125" bestFit="1" customWidth="1" min="24" max="24"/>
    <col width="9.42578125" bestFit="1" customWidth="1" min="26" max="27"/>
    <col width="10.42578125" bestFit="1" customWidth="1" min="28" max="28"/>
    <col width="9.42578125" bestFit="1" customWidth="1" min="30" max="31"/>
    <col width="10.42578125" bestFit="1" customWidth="1" min="32" max="32"/>
    <col width="9.42578125" bestFit="1" customWidth="1" min="34" max="35"/>
    <col width="10.42578125" bestFit="1" customWidth="1" min="36" max="36"/>
    <col width="9.42578125" bestFit="1" customWidth="1" min="41" max="41"/>
    <col width="9.42578125" bestFit="1" customWidth="1" min="44" max="46"/>
  </cols>
  <sheetData>
    <row r="1">
      <c r="A1" t="inlineStr">
        <is>
          <t>Quarter</t>
        </is>
      </c>
      <c r="J1" t="inlineStr">
        <is>
          <t>Q116</t>
        </is>
      </c>
      <c r="K1" t="inlineStr">
        <is>
          <t>Q216</t>
        </is>
      </c>
      <c r="L1" t="inlineStr">
        <is>
          <t>Q316</t>
        </is>
      </c>
      <c r="M1" t="inlineStr">
        <is>
          <t>Q416</t>
        </is>
      </c>
      <c r="N1" t="inlineStr">
        <is>
          <t>Q117</t>
        </is>
      </c>
      <c r="O1" t="inlineStr">
        <is>
          <t>Q217</t>
        </is>
      </c>
      <c r="P1" t="inlineStr">
        <is>
          <t>Q317</t>
        </is>
      </c>
      <c r="Q1" t="inlineStr">
        <is>
          <t>Q417</t>
        </is>
      </c>
      <c r="R1" t="inlineStr">
        <is>
          <t>Q118</t>
        </is>
      </c>
      <c r="S1" t="inlineStr">
        <is>
          <t>Q218</t>
        </is>
      </c>
      <c r="T1" t="inlineStr">
        <is>
          <t>Q318</t>
        </is>
      </c>
      <c r="U1" t="inlineStr">
        <is>
          <t>Q418</t>
        </is>
      </c>
      <c r="V1" t="inlineStr">
        <is>
          <t>Q119</t>
        </is>
      </c>
      <c r="W1" t="inlineStr">
        <is>
          <t>Q219</t>
        </is>
      </c>
      <c r="X1" t="inlineStr">
        <is>
          <t>Q319</t>
        </is>
      </c>
      <c r="Y1" t="inlineStr">
        <is>
          <t>Q419</t>
        </is>
      </c>
      <c r="Z1" t="inlineStr">
        <is>
          <t>Q120</t>
        </is>
      </c>
      <c r="AA1" t="inlineStr">
        <is>
          <t>Q220</t>
        </is>
      </c>
      <c r="AB1" t="inlineStr">
        <is>
          <t>Q320</t>
        </is>
      </c>
      <c r="AC1" t="inlineStr">
        <is>
          <t>Q420</t>
        </is>
      </c>
      <c r="AD1" t="inlineStr">
        <is>
          <t>Q121</t>
        </is>
      </c>
      <c r="AE1" t="inlineStr">
        <is>
          <t>Q221</t>
        </is>
      </c>
      <c r="AF1" t="inlineStr">
        <is>
          <t>Q321</t>
        </is>
      </c>
      <c r="AG1" t="inlineStr">
        <is>
          <t>Q421</t>
        </is>
      </c>
      <c r="AH1" t="inlineStr">
        <is>
          <t>Q122</t>
        </is>
      </c>
      <c r="AI1" t="inlineStr">
        <is>
          <t>Q222</t>
        </is>
      </c>
      <c r="AJ1" t="inlineStr">
        <is>
          <t>Q322</t>
        </is>
      </c>
      <c r="AK1" t="inlineStr">
        <is>
          <t>Q422</t>
        </is>
      </c>
    </row>
    <row r="2">
      <c r="A2" t="inlineStr">
        <is>
          <t>Filing Date</t>
        </is>
      </c>
      <c r="R2" s="8" t="n">
        <v>43216</v>
      </c>
      <c r="S2" s="8" t="n">
        <v>43307</v>
      </c>
      <c r="T2" s="8" t="n">
        <v>43404</v>
      </c>
      <c r="V2" s="8" t="n">
        <v>43580</v>
      </c>
      <c r="W2" s="8" t="n">
        <v>43671</v>
      </c>
      <c r="X2" s="8" t="n">
        <v>43769</v>
      </c>
      <c r="Z2" s="8" t="n">
        <v>43951</v>
      </c>
      <c r="AA2" s="8" t="n">
        <v>44043</v>
      </c>
      <c r="AB2" s="8" t="n">
        <v>44134</v>
      </c>
      <c r="AD2" s="8" t="n">
        <v>44315</v>
      </c>
      <c r="AE2" s="8" t="n">
        <v>44406</v>
      </c>
      <c r="AF2" s="8" t="n">
        <v>44495</v>
      </c>
      <c r="AH2" s="8" t="n">
        <v>44679</v>
      </c>
      <c r="AI2" s="8" t="n">
        <v>44770</v>
      </c>
      <c r="AJ2" s="8" t="n">
        <v>44861</v>
      </c>
      <c r="AO2" s="8" t="n">
        <v>42487</v>
      </c>
      <c r="AP2" s="8" t="n">
        <v>42769</v>
      </c>
      <c r="AQ2" s="8" t="n">
        <v>43132</v>
      </c>
      <c r="AR2" s="8" t="n">
        <v>43496</v>
      </c>
      <c r="AS2" s="8" t="n">
        <v>43860</v>
      </c>
      <c r="AT2" s="8" t="n">
        <v>44224</v>
      </c>
      <c r="AU2" s="8" t="n">
        <v>44595</v>
      </c>
    </row>
    <row r="3">
      <c r="A3" t="inlineStr">
        <is>
          <t>Period of Report</t>
        </is>
      </c>
      <c r="N3" s="8" t="n">
        <v>42825</v>
      </c>
      <c r="O3" s="8" t="n">
        <v>42916</v>
      </c>
      <c r="P3" s="8" t="n">
        <v>43008</v>
      </c>
      <c r="Q3" s="8" t="n">
        <v>43100</v>
      </c>
      <c r="R3" s="8" t="n">
        <v>43190</v>
      </c>
      <c r="S3" s="8" t="n">
        <v>43281</v>
      </c>
      <c r="T3" s="8" t="n">
        <v>43373</v>
      </c>
      <c r="U3" s="8" t="n">
        <v>43465</v>
      </c>
      <c r="V3" s="8" t="n">
        <v>43555</v>
      </c>
      <c r="W3" s="8" t="n">
        <v>43646</v>
      </c>
      <c r="X3" s="8" t="n">
        <v>43738</v>
      </c>
      <c r="Z3" s="8" t="n">
        <v>43921</v>
      </c>
      <c r="AA3" s="8" t="n">
        <v>44012</v>
      </c>
      <c r="AB3" s="8" t="n">
        <v>44104</v>
      </c>
      <c r="AD3" s="8" t="n">
        <v>44286</v>
      </c>
      <c r="AE3" s="8" t="n">
        <v>44377</v>
      </c>
      <c r="AF3" s="8" t="n">
        <v>44469</v>
      </c>
      <c r="AH3" s="8" t="n">
        <v>44651</v>
      </c>
      <c r="AI3" s="8" t="n">
        <v>44742</v>
      </c>
      <c r="AJ3" s="8" t="n">
        <v>44834</v>
      </c>
      <c r="AO3">
        <f>2015</f>
        <v/>
      </c>
      <c r="AP3">
        <f>AO3+1</f>
        <v/>
      </c>
      <c r="AQ3">
        <f>AP3+1</f>
        <v/>
      </c>
      <c r="AR3">
        <f>AQ3+1</f>
        <v/>
      </c>
      <c r="AS3">
        <f>AR3+1</f>
        <v/>
      </c>
      <c r="AT3">
        <f>AS3+1</f>
        <v/>
      </c>
      <c r="AU3">
        <f>AT3+1</f>
        <v/>
      </c>
      <c r="AV3">
        <f>AU3+1</f>
        <v/>
      </c>
      <c r="AW3">
        <f>AV3+1</f>
        <v/>
      </c>
      <c r="AX3">
        <f>AW3+1</f>
        <v/>
      </c>
      <c r="AY3">
        <f>AX3+1</f>
        <v/>
      </c>
      <c r="AZ3">
        <f>AY3+1</f>
        <v/>
      </c>
    </row>
    <row r="4" customFormat="1" s="4">
      <c r="A4" s="5" t="inlineStr">
        <is>
          <t>Revenue Breakdown</t>
        </is>
      </c>
      <c r="B4" s="5" t="n"/>
      <c r="C4" s="5" t="n"/>
      <c r="D4" s="5" t="n"/>
      <c r="E4" s="5" t="n"/>
      <c r="F4" s="5" t="n"/>
      <c r="G4" s="5" t="n"/>
      <c r="H4" s="5" t="n"/>
      <c r="I4" s="5" t="n"/>
      <c r="AF4" s="13" t="n"/>
      <c r="AJ4" s="13" t="n"/>
    </row>
    <row r="5">
      <c r="A5" t="inlineStr">
        <is>
          <t>Advertising</t>
        </is>
      </c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>
        <v>9164</v>
      </c>
      <c r="P5" s="10" t="n">
        <v>10142</v>
      </c>
      <c r="Q5" s="10" t="n"/>
      <c r="R5" s="10" t="n">
        <v>11795</v>
      </c>
      <c r="S5" s="10" t="n">
        <v>13038</v>
      </c>
      <c r="T5" s="10" t="n">
        <v>13539</v>
      </c>
      <c r="U5" s="10" t="n"/>
      <c r="V5" s="10" t="n">
        <v>14912</v>
      </c>
      <c r="W5" s="10" t="n">
        <v>16624</v>
      </c>
      <c r="X5" s="10" t="n">
        <v>17383</v>
      </c>
      <c r="Y5" s="10" t="n"/>
      <c r="Z5" s="10" t="n">
        <v>17440</v>
      </c>
      <c r="AA5" s="10" t="n">
        <v>18321</v>
      </c>
      <c r="AB5" s="10" t="n">
        <v>21221</v>
      </c>
      <c r="AC5" s="10" t="n"/>
      <c r="AD5" s="10" t="n">
        <v>25439</v>
      </c>
      <c r="AE5" s="10" t="n">
        <v>28580</v>
      </c>
      <c r="AF5" s="10" t="n">
        <v>28276</v>
      </c>
      <c r="AG5" s="10" t="n"/>
      <c r="AH5" s="10" t="n">
        <v>26998</v>
      </c>
      <c r="AI5" s="10" t="n">
        <v>28152</v>
      </c>
      <c r="AJ5" s="10" t="n">
        <v>27237</v>
      </c>
      <c r="AO5" t="n">
        <v>17079</v>
      </c>
      <c r="AP5" t="n">
        <v>26885</v>
      </c>
      <c r="AQ5" t="n">
        <v>39942</v>
      </c>
      <c r="AR5" t="n">
        <v>55013</v>
      </c>
      <c r="AS5" t="n">
        <v>69655</v>
      </c>
      <c r="AT5" t="n">
        <v>84169</v>
      </c>
      <c r="AU5" t="n">
        <v>114934</v>
      </c>
    </row>
    <row r="6">
      <c r="A6" t="inlineStr">
        <is>
          <t>Payments and other fees</t>
        </is>
      </c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>
        <v>157</v>
      </c>
      <c r="P6" s="10" t="n">
        <v>186</v>
      </c>
      <c r="Q6" s="10" t="n"/>
      <c r="R6" s="10" t="n">
        <v>171</v>
      </c>
      <c r="S6" s="10" t="n">
        <v>193</v>
      </c>
      <c r="T6" s="10" t="n">
        <v>188</v>
      </c>
      <c r="U6" s="10" t="n"/>
      <c r="V6" s="10" t="n">
        <v>165</v>
      </c>
      <c r="W6" s="10" t="n">
        <v>262</v>
      </c>
      <c r="X6" s="10" t="n">
        <v>269</v>
      </c>
      <c r="Y6" s="10" t="n"/>
      <c r="Z6" s="10" t="n">
        <v>297</v>
      </c>
      <c r="AA6" s="10" t="n">
        <v>366</v>
      </c>
      <c r="AB6" s="10" t="n">
        <v>249</v>
      </c>
      <c r="AC6" s="10" t="n"/>
      <c r="AD6" s="10" t="n">
        <v>198</v>
      </c>
      <c r="AE6" s="10" t="n">
        <v>192</v>
      </c>
      <c r="AF6" s="10" t="n">
        <v>176</v>
      </c>
      <c r="AG6" s="10" t="n"/>
      <c r="AH6" s="10" t="n">
        <v>215</v>
      </c>
      <c r="AI6" s="10" t="n">
        <v>218</v>
      </c>
      <c r="AJ6" s="10" t="n">
        <v>192</v>
      </c>
      <c r="AO6" t="n">
        <v>849</v>
      </c>
      <c r="AP6" t="n">
        <v>753</v>
      </c>
      <c r="AQ6" t="n">
        <v>711</v>
      </c>
      <c r="AR6" t="n">
        <v>825</v>
      </c>
      <c r="AS6" t="n">
        <v>541</v>
      </c>
      <c r="AT6" t="n">
        <v>657</v>
      </c>
      <c r="AU6" t="n">
        <v>721</v>
      </c>
    </row>
    <row r="7" customFormat="1" s="6">
      <c r="A7" s="6" t="inlineStr">
        <is>
          <t>Reality Labs</t>
        </is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>
        <v>0</v>
      </c>
      <c r="P7" s="11" t="n">
        <v>0</v>
      </c>
      <c r="Q7" s="11" t="n"/>
      <c r="R7" s="11" t="n">
        <v>0</v>
      </c>
      <c r="S7" s="11" t="n">
        <v>0</v>
      </c>
      <c r="T7" s="11" t="n">
        <v>0</v>
      </c>
      <c r="U7" s="11" t="n"/>
      <c r="V7" s="11" t="n">
        <v>0</v>
      </c>
      <c r="W7" s="11" t="n">
        <v>0</v>
      </c>
      <c r="X7" s="11" t="n">
        <v>0</v>
      </c>
      <c r="Y7" s="11" t="n"/>
      <c r="Z7" s="11" t="n">
        <v>0</v>
      </c>
      <c r="AA7" s="11" t="n">
        <v>0</v>
      </c>
      <c r="AB7" s="11" t="n">
        <v>0</v>
      </c>
      <c r="AC7" s="11" t="n"/>
      <c r="AD7" s="11" t="n">
        <v>534</v>
      </c>
      <c r="AE7" s="11" t="n">
        <v>305</v>
      </c>
      <c r="AF7" s="11" t="n">
        <v>558</v>
      </c>
      <c r="AG7" s="11" t="n"/>
      <c r="AH7" s="11" t="n">
        <v>695</v>
      </c>
      <c r="AI7" s="11" t="n">
        <v>452</v>
      </c>
      <c r="AJ7" s="11" t="n">
        <v>285</v>
      </c>
      <c r="AO7" s="6" t="n">
        <v>0</v>
      </c>
      <c r="AP7" s="6" t="n">
        <v>0</v>
      </c>
      <c r="AQ7" s="6" t="n">
        <v>0</v>
      </c>
      <c r="AR7" s="6" t="n">
        <v>0</v>
      </c>
      <c r="AS7" s="6" t="n">
        <v>501</v>
      </c>
      <c r="AT7" s="6" t="n">
        <v>1139</v>
      </c>
      <c r="AU7" s="6" t="n">
        <v>2274</v>
      </c>
    </row>
    <row r="8">
      <c r="A8" t="inlineStr">
        <is>
          <t>Total revenue</t>
        </is>
      </c>
      <c r="B8">
        <f>SUM(B5:B7)</f>
        <v/>
      </c>
      <c r="C8">
        <f>SUM(C5:C7)</f>
        <v/>
      </c>
      <c r="D8">
        <f>SUM(D5:D7)</f>
        <v/>
      </c>
      <c r="E8">
        <f>SUM(E5:E7)</f>
        <v/>
      </c>
      <c r="F8">
        <f>SUM(F5:F7)</f>
        <v/>
      </c>
      <c r="G8">
        <f>SUM(G5:G7)</f>
        <v/>
      </c>
      <c r="H8">
        <f>SUM(H5:H7)</f>
        <v/>
      </c>
      <c r="I8">
        <f>SUM(I5:I7)</f>
        <v/>
      </c>
      <c r="J8">
        <f>SUM(J5:J7)</f>
        <v/>
      </c>
      <c r="K8">
        <f>SUM(K5:K7)</f>
        <v/>
      </c>
      <c r="L8">
        <f>SUM(L5:L7)</f>
        <v/>
      </c>
      <c r="M8">
        <f>SUM(M5:M7)</f>
        <v/>
      </c>
      <c r="N8">
        <f>SUM(N5:N7)</f>
        <v/>
      </c>
      <c r="O8">
        <f>SUM(O5:O7)</f>
        <v/>
      </c>
      <c r="P8">
        <f>SUM(P5:P7)</f>
        <v/>
      </c>
      <c r="Q8">
        <f>SUM(Q5:Q7)</f>
        <v/>
      </c>
      <c r="R8">
        <f>SUM(R5:R7)</f>
        <v/>
      </c>
      <c r="S8">
        <f>SUM(S5:S7)</f>
        <v/>
      </c>
      <c r="T8">
        <f>SUM(T5:T7)</f>
        <v/>
      </c>
      <c r="U8">
        <f>SUM(U5:U7)</f>
        <v/>
      </c>
      <c r="V8">
        <f>SUM(V5:V7)</f>
        <v/>
      </c>
      <c r="W8">
        <f>SUM(W5:W7)</f>
        <v/>
      </c>
      <c r="X8">
        <f>SUM(X5:X7)</f>
        <v/>
      </c>
      <c r="Y8">
        <f>SUM(Y5:Y7)</f>
        <v/>
      </c>
      <c r="Z8">
        <f>SUM(Z5:Z7)</f>
        <v/>
      </c>
      <c r="AA8">
        <f>SUM(AA5:AA7)</f>
        <v/>
      </c>
      <c r="AB8">
        <f>SUM(AB5:AB7)</f>
        <v/>
      </c>
      <c r="AC8">
        <f>SUM(AC5:AC7)</f>
        <v/>
      </c>
      <c r="AD8">
        <f>SUM(AD5:AD7)</f>
        <v/>
      </c>
      <c r="AE8">
        <f>SUM(AE5:AE7)</f>
        <v/>
      </c>
      <c r="AF8">
        <f>SUM(AF5:AF7)</f>
        <v/>
      </c>
      <c r="AG8">
        <f>SUM(AG5:AG7)</f>
        <v/>
      </c>
      <c r="AH8">
        <f>SUM(AH5:AH7)</f>
        <v/>
      </c>
      <c r="AI8">
        <f>SUM(AI5:AI7)</f>
        <v/>
      </c>
      <c r="AJ8">
        <f>SUM(AJ5:AJ7)</f>
        <v/>
      </c>
      <c r="AO8">
        <f>SUM(AO5:AO7)</f>
        <v/>
      </c>
      <c r="AP8">
        <f>SUM(AP5:AP7)</f>
        <v/>
      </c>
      <c r="AQ8">
        <f>SUM(AQ5:AQ7)</f>
        <v/>
      </c>
      <c r="AR8">
        <f>SUM(AR5:AR7)</f>
        <v/>
      </c>
      <c r="AS8">
        <f>SUM(AS5:AS7)</f>
        <v/>
      </c>
      <c r="AT8">
        <f>SUM(AT5:AT7)</f>
        <v/>
      </c>
      <c r="AU8">
        <f>SUM(AU5:AU7)</f>
        <v/>
      </c>
      <c r="AV8">
        <f>SUM(AV5:AV7)</f>
        <v/>
      </c>
      <c r="AW8">
        <f>SUM(AW5:AW7)</f>
        <v/>
      </c>
      <c r="AX8">
        <f>SUM(AX5:AX7)</f>
        <v/>
      </c>
      <c r="AY8">
        <f>SUM(AY5:AY7)</f>
        <v/>
      </c>
      <c r="AZ8">
        <f>SUM(AZ5:AZ7)</f>
        <v/>
      </c>
    </row>
    <row r="10" customFormat="1" s="5">
      <c r="A10" s="5" t="inlineStr">
        <is>
          <t>Revenue Geo</t>
        </is>
      </c>
    </row>
    <row r="11">
      <c r="A11" t="inlineStr">
        <is>
          <t>North America</t>
        </is>
      </c>
      <c r="O11" t="n">
        <v>4359</v>
      </c>
      <c r="P11" t="n">
        <v>4823</v>
      </c>
      <c r="R11" t="n">
        <v>5442</v>
      </c>
      <c r="S11" t="n">
        <v>5982</v>
      </c>
      <c r="T11" t="n">
        <v>6325</v>
      </c>
      <c r="V11" t="n">
        <v>6777</v>
      </c>
      <c r="W11" t="n">
        <v>7632</v>
      </c>
      <c r="X11" t="n">
        <v>8026</v>
      </c>
      <c r="Z11" t="n">
        <v>8012</v>
      </c>
      <c r="AA11" t="n">
        <v>8292</v>
      </c>
      <c r="AB11" t="n">
        <v>9229</v>
      </c>
      <c r="AD11" t="n">
        <v>11436</v>
      </c>
      <c r="AE11" t="n">
        <v>12612</v>
      </c>
      <c r="AF11" t="n">
        <v>12668</v>
      </c>
      <c r="AH11" t="n">
        <v>11780</v>
      </c>
      <c r="AI11" t="n">
        <v>12186</v>
      </c>
      <c r="AJ11" t="n">
        <v>11966</v>
      </c>
    </row>
    <row r="12">
      <c r="A12" t="inlineStr">
        <is>
          <t xml:space="preserve">Europe </t>
        </is>
      </c>
      <c r="O12" t="n">
        <v>2332</v>
      </c>
      <c r="P12" t="n">
        <v>2546</v>
      </c>
      <c r="R12" t="n">
        <v>3027</v>
      </c>
      <c r="S12" t="n">
        <v>3307</v>
      </c>
      <c r="T12" t="n">
        <v>3234</v>
      </c>
      <c r="V12" t="n">
        <v>3624</v>
      </c>
      <c r="W12" t="n">
        <v>4097</v>
      </c>
      <c r="X12" t="n">
        <v>4053</v>
      </c>
      <c r="Z12" t="n">
        <v>4150</v>
      </c>
      <c r="AA12" t="n">
        <v>4249</v>
      </c>
      <c r="AB12" t="n">
        <v>5055</v>
      </c>
      <c r="AD12" t="n">
        <v>6384</v>
      </c>
      <c r="AE12" t="n">
        <v>7220</v>
      </c>
      <c r="AF12" t="n">
        <v>7018</v>
      </c>
      <c r="AH12" t="n">
        <v>6638</v>
      </c>
      <c r="AI12" t="n">
        <v>6650</v>
      </c>
      <c r="AJ12" t="n">
        <v>5996</v>
      </c>
    </row>
    <row r="13">
      <c r="A13" t="inlineStr">
        <is>
          <t>Asia-Pacific</t>
        </is>
      </c>
      <c r="O13" t="n">
        <v>1806</v>
      </c>
      <c r="P13" t="n">
        <v>2042</v>
      </c>
      <c r="R13" t="n">
        <v>2475</v>
      </c>
      <c r="S13" t="n">
        <v>2772</v>
      </c>
      <c r="T13" t="n">
        <v>3007</v>
      </c>
      <c r="V13" t="n">
        <v>3337</v>
      </c>
      <c r="W13" t="n">
        <v>3628</v>
      </c>
      <c r="X13" t="n">
        <v>3958</v>
      </c>
      <c r="Z13" t="n">
        <v>3971</v>
      </c>
      <c r="AA13" t="n">
        <v>4611</v>
      </c>
      <c r="AB13" t="n">
        <v>5311</v>
      </c>
      <c r="AD13" t="n">
        <v>6101</v>
      </c>
      <c r="AE13" t="n">
        <v>6677</v>
      </c>
      <c r="AF13" t="n">
        <v>6592</v>
      </c>
      <c r="AH13" t="n">
        <v>6722</v>
      </c>
      <c r="AI13" t="n">
        <v>6960</v>
      </c>
      <c r="AJ13" t="n">
        <v>6797</v>
      </c>
    </row>
    <row r="14" customFormat="1" s="6">
      <c r="A14" s="6" t="inlineStr">
        <is>
          <t>Rest of the world</t>
        </is>
      </c>
      <c r="O14" s="6" t="n">
        <v>824</v>
      </c>
      <c r="P14" s="6" t="n">
        <v>917</v>
      </c>
      <c r="R14" s="6" t="n">
        <v>1022</v>
      </c>
      <c r="S14" s="6" t="n">
        <v>1170</v>
      </c>
      <c r="T14" s="6" t="n">
        <v>1161</v>
      </c>
      <c r="V14" s="6" t="n">
        <v>1339</v>
      </c>
      <c r="W14" s="6" t="n">
        <v>1529</v>
      </c>
      <c r="X14" s="6" t="n">
        <v>1615</v>
      </c>
      <c r="Z14" s="6" t="n">
        <v>1604</v>
      </c>
      <c r="AA14" s="6" t="n">
        <v>1535</v>
      </c>
      <c r="AB14" s="6" t="n">
        <v>1875</v>
      </c>
      <c r="AD14" s="6" t="n">
        <v>2250</v>
      </c>
      <c r="AE14" s="6" t="n">
        <v>2568</v>
      </c>
      <c r="AF14" s="6" t="n">
        <v>2732</v>
      </c>
      <c r="AH14" s="6" t="n">
        <v>2768</v>
      </c>
      <c r="AI14" s="6" t="n">
        <v>3026</v>
      </c>
      <c r="AJ14" s="6" t="n">
        <v>2955</v>
      </c>
    </row>
    <row r="15">
      <c r="A15" t="inlineStr">
        <is>
          <t>Total Revenue</t>
        </is>
      </c>
      <c r="C15">
        <f>SUM(C11:C14)</f>
        <v/>
      </c>
      <c r="D15">
        <f>SUM(D11:D14)</f>
        <v/>
      </c>
      <c r="E15">
        <f>SUM(E11:E14)</f>
        <v/>
      </c>
      <c r="F15">
        <f>SUM(F11:F14)</f>
        <v/>
      </c>
      <c r="G15">
        <f>SUM(G11:G14)</f>
        <v/>
      </c>
      <c r="H15">
        <f>SUM(H11:H14)</f>
        <v/>
      </c>
      <c r="I15">
        <f>SUM(I11:I14)</f>
        <v/>
      </c>
      <c r="J15">
        <f>SUM(J11:J14)</f>
        <v/>
      </c>
      <c r="K15">
        <f>SUM(K11:K14)</f>
        <v/>
      </c>
      <c r="L15">
        <f>SUM(L11:L14)</f>
        <v/>
      </c>
      <c r="M15">
        <f>SUM(M11:M14)</f>
        <v/>
      </c>
      <c r="N15">
        <f>SUM(N11:N14)</f>
        <v/>
      </c>
      <c r="O15">
        <f>SUM(O11:O14)</f>
        <v/>
      </c>
      <c r="P15">
        <f>SUM(P11:P14)</f>
        <v/>
      </c>
      <c r="Q15">
        <f>SUM(Q11:Q14)</f>
        <v/>
      </c>
      <c r="R15">
        <f>SUM(R11:R14)</f>
        <v/>
      </c>
      <c r="S15">
        <f>SUM(S11:S14)</f>
        <v/>
      </c>
      <c r="T15">
        <f>SUM(T11:T14)</f>
        <v/>
      </c>
      <c r="U15">
        <f>SUM(U11:U14)</f>
        <v/>
      </c>
      <c r="V15" t="inlineStr">
        <is>
          <t xml:space="preserve">  </t>
        </is>
      </c>
      <c r="W15">
        <f>SUM(W11:W14)</f>
        <v/>
      </c>
      <c r="X15">
        <f>SUM(X11:X14)</f>
        <v/>
      </c>
      <c r="Y15">
        <f>SUM(Y11:Y14)</f>
        <v/>
      </c>
      <c r="Z15">
        <f>SUM(Z11:Z14)</f>
        <v/>
      </c>
      <c r="AA15">
        <f>SUM(AA11:AA14)</f>
        <v/>
      </c>
      <c r="AB15">
        <f>SUM(AB11:AB14)</f>
        <v/>
      </c>
      <c r="AC15">
        <f>SUM(AC11:AC14)</f>
        <v/>
      </c>
      <c r="AD15">
        <f>SUM(AD11:AD14)</f>
        <v/>
      </c>
      <c r="AE15">
        <f>SUM(AE11:AE14)</f>
        <v/>
      </c>
      <c r="AF15">
        <f>SUM(AF11:AF14)</f>
        <v/>
      </c>
      <c r="AG15">
        <f>SUM(AG11:AG14)</f>
        <v/>
      </c>
      <c r="AH15">
        <f>SUM(AH11:AH14)</f>
        <v/>
      </c>
      <c r="AI15">
        <f>SUM(AI11:AI14)</f>
        <v/>
      </c>
      <c r="AJ15">
        <f>SUM(AJ11:AJ14)</f>
        <v/>
      </c>
    </row>
    <row r="17" customFormat="1" s="4">
      <c r="A17" s="5" t="inlineStr">
        <is>
          <t xml:space="preserve">Income Statement </t>
        </is>
      </c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t="inlineStr">
        <is>
          <t>Revenue</t>
        </is>
      </c>
      <c r="N18" t="n">
        <v>8032</v>
      </c>
      <c r="O18" t="n">
        <v>9321</v>
      </c>
      <c r="P18" t="n">
        <v>10328</v>
      </c>
      <c r="Q18">
        <f>AQ18-P18-O18-N18</f>
        <v/>
      </c>
      <c r="R18" t="n">
        <v>11966</v>
      </c>
      <c r="S18" t="n">
        <v>13231</v>
      </c>
      <c r="T18" t="n">
        <v>13727</v>
      </c>
      <c r="U18">
        <f>AR18-T18-S18-R18</f>
        <v/>
      </c>
      <c r="V18" t="n">
        <v>15077</v>
      </c>
      <c r="W18" t="n">
        <v>16886</v>
      </c>
      <c r="X18" t="n">
        <v>17652</v>
      </c>
      <c r="Y18">
        <f>AS18-X18-W18-V18</f>
        <v/>
      </c>
      <c r="Z18" t="n">
        <v>17737</v>
      </c>
      <c r="AA18" t="n">
        <v>18687</v>
      </c>
      <c r="AB18" t="n">
        <v>21470</v>
      </c>
      <c r="AC18">
        <f>AT18-AB18-AA18-Z18</f>
        <v/>
      </c>
      <c r="AD18" t="n">
        <v>26171</v>
      </c>
      <c r="AE18" t="n">
        <v>29077</v>
      </c>
      <c r="AF18" t="n">
        <v>29010</v>
      </c>
      <c r="AG18">
        <f>AU18-AF18-AE18-AD18</f>
        <v/>
      </c>
      <c r="AH18" t="n">
        <v>27908</v>
      </c>
      <c r="AI18" t="n">
        <v>28822</v>
      </c>
      <c r="AJ18" t="n">
        <v>27714</v>
      </c>
      <c r="AO18" t="n">
        <v>17928</v>
      </c>
      <c r="AP18" t="n">
        <v>27638</v>
      </c>
      <c r="AQ18" t="n">
        <v>40653</v>
      </c>
      <c r="AR18" t="n">
        <v>55838</v>
      </c>
      <c r="AS18" t="n">
        <v>70697</v>
      </c>
      <c r="AT18" t="n">
        <v>85965</v>
      </c>
      <c r="AU18" t="n">
        <v>117929</v>
      </c>
    </row>
    <row r="19">
      <c r="A19" t="inlineStr">
        <is>
          <t>COGs</t>
        </is>
      </c>
      <c r="N19" t="n">
        <v>1159</v>
      </c>
      <c r="O19" t="n">
        <v>1237</v>
      </c>
      <c r="P19" t="n">
        <v>1448</v>
      </c>
      <c r="Q19">
        <f>AQ19-P19-O19-N19</f>
        <v/>
      </c>
      <c r="R19" t="n">
        <v>1927</v>
      </c>
      <c r="S19" t="n">
        <v>2214</v>
      </c>
      <c r="T19" t="n">
        <v>2418</v>
      </c>
      <c r="U19">
        <f>AR19-T19-S19-R19</f>
        <v/>
      </c>
      <c r="V19" t="n">
        <v>2816</v>
      </c>
      <c r="W19" t="n">
        <v>3307</v>
      </c>
      <c r="X19" t="n">
        <v>3155</v>
      </c>
      <c r="Y19">
        <f>AS19-X19-W19-V19</f>
        <v/>
      </c>
      <c r="Z19" t="n">
        <v>3459</v>
      </c>
      <c r="AA19" t="n">
        <v>3829</v>
      </c>
      <c r="AB19" t="n">
        <v>4194</v>
      </c>
      <c r="AC19">
        <f>AT19-AB19-AA19-Z19</f>
        <v/>
      </c>
      <c r="AD19" t="n">
        <v>5131</v>
      </c>
      <c r="AE19" t="n">
        <v>5399</v>
      </c>
      <c r="AF19" t="n">
        <v>5771</v>
      </c>
      <c r="AG19">
        <f>AU19-AF19-AE19-AD19</f>
        <v/>
      </c>
      <c r="AH19" t="n">
        <v>6005</v>
      </c>
      <c r="AI19" t="n">
        <v>5192</v>
      </c>
      <c r="AJ19" t="n">
        <v>5716</v>
      </c>
      <c r="AO19" t="n">
        <v>2867</v>
      </c>
      <c r="AP19" t="n">
        <v>3789</v>
      </c>
      <c r="AQ19" t="n">
        <v>5454</v>
      </c>
      <c r="AR19" t="n">
        <v>9355</v>
      </c>
      <c r="AS19" t="n">
        <v>12770</v>
      </c>
      <c r="AT19" t="n">
        <v>16692</v>
      </c>
      <c r="AU19" t="n">
        <v>22649</v>
      </c>
    </row>
    <row r="20">
      <c r="A20" t="inlineStr">
        <is>
          <t>R&amp;D</t>
        </is>
      </c>
      <c r="N20" t="n">
        <v>1834</v>
      </c>
      <c r="O20" t="n">
        <v>1919</v>
      </c>
      <c r="P20" t="n">
        <v>2052</v>
      </c>
      <c r="Q20">
        <f>AQ20-P20-O20-N20</f>
        <v/>
      </c>
      <c r="R20" t="n">
        <v>2238</v>
      </c>
      <c r="S20" t="n">
        <v>2523</v>
      </c>
      <c r="T20" t="n">
        <v>2657</v>
      </c>
      <c r="U20">
        <f>AR20-T20-S20-R20</f>
        <v/>
      </c>
      <c r="V20" t="n">
        <v>2860</v>
      </c>
      <c r="W20" t="n">
        <v>3315</v>
      </c>
      <c r="X20" t="n">
        <v>3548</v>
      </c>
      <c r="Y20">
        <f>AS20-X20-W20-V20</f>
        <v/>
      </c>
      <c r="Z20" t="n">
        <v>4015</v>
      </c>
      <c r="AA20" t="n">
        <v>4462</v>
      </c>
      <c r="AB20" t="n">
        <v>4763</v>
      </c>
      <c r="AC20">
        <f>AT20-AB20-AA20-Z20</f>
        <v/>
      </c>
      <c r="AD20" t="n">
        <v>5197</v>
      </c>
      <c r="AE20" t="n">
        <v>6096</v>
      </c>
      <c r="AF20" t="n">
        <v>6316</v>
      </c>
      <c r="AG20">
        <f>AU20-AF20-AE20-AD20</f>
        <v/>
      </c>
      <c r="AH20" t="n">
        <v>7707</v>
      </c>
      <c r="AI20" t="n">
        <v>8690</v>
      </c>
      <c r="AJ20" t="n">
        <v>9170</v>
      </c>
      <c r="AO20" t="n">
        <v>4816</v>
      </c>
      <c r="AP20" t="n">
        <v>5919</v>
      </c>
      <c r="AQ20" t="n">
        <v>7754</v>
      </c>
      <c r="AR20" t="n">
        <v>10273</v>
      </c>
      <c r="AS20" t="n">
        <v>13600</v>
      </c>
      <c r="AT20" t="n">
        <v>18447</v>
      </c>
      <c r="AU20" t="n">
        <v>24655</v>
      </c>
    </row>
    <row r="21">
      <c r="A21" t="inlineStr">
        <is>
          <t>Marketing and sales</t>
        </is>
      </c>
      <c r="N21" t="n">
        <v>1057</v>
      </c>
      <c r="O21" t="n">
        <v>1124</v>
      </c>
      <c r="P21" t="n">
        <v>1170</v>
      </c>
      <c r="Q21">
        <f>AQ21-P21-O21-N21</f>
        <v/>
      </c>
      <c r="R21" t="n">
        <v>1595</v>
      </c>
      <c r="S21" t="n">
        <v>1855</v>
      </c>
      <c r="T21" t="n">
        <v>1928</v>
      </c>
      <c r="U21">
        <f>AR21-T21-S21-R21</f>
        <v/>
      </c>
      <c r="V21" t="n">
        <v>2020</v>
      </c>
      <c r="W21" t="n">
        <v>2414</v>
      </c>
      <c r="X21" t="n">
        <v>2416</v>
      </c>
      <c r="Y21">
        <f>AS21-X21-W21-V21</f>
        <v/>
      </c>
      <c r="Z21" t="n">
        <v>2787</v>
      </c>
      <c r="AA21" t="n">
        <v>2840</v>
      </c>
      <c r="AB21" t="n">
        <v>2683</v>
      </c>
      <c r="AC21">
        <f>AT21-AB21-AA21-Z21</f>
        <v/>
      </c>
      <c r="AD21" t="n">
        <v>2843</v>
      </c>
      <c r="AE21" t="n">
        <v>3259</v>
      </c>
      <c r="AF21" t="n">
        <v>3554</v>
      </c>
      <c r="AG21">
        <f>AU21-AF21-AE21-AD21</f>
        <v/>
      </c>
      <c r="AH21" t="n">
        <v>3312</v>
      </c>
      <c r="AI21" t="n">
        <v>3595</v>
      </c>
      <c r="AJ21" t="n">
        <v>3780</v>
      </c>
      <c r="AO21" t="n">
        <v>2725</v>
      </c>
      <c r="AP21" t="n">
        <v>3772</v>
      </c>
      <c r="AQ21" t="n">
        <v>4725</v>
      </c>
      <c r="AR21" t="n">
        <v>7846</v>
      </c>
      <c r="AS21" t="n">
        <v>9876</v>
      </c>
      <c r="AT21" t="n">
        <v>11591</v>
      </c>
      <c r="AU21" t="n">
        <v>14043</v>
      </c>
    </row>
    <row r="22" customFormat="1" s="6">
      <c r="A22" s="6" t="inlineStr">
        <is>
          <t>G&amp;M</t>
        </is>
      </c>
      <c r="N22" s="6" t="n">
        <v>655</v>
      </c>
      <c r="O22" s="6" t="n">
        <v>640</v>
      </c>
      <c r="P22" s="6" t="n">
        <v>536</v>
      </c>
      <c r="Q22">
        <f>AQ22-P22-O22-N22</f>
        <v/>
      </c>
      <c r="R22" s="6" t="n">
        <v>757</v>
      </c>
      <c r="S22" s="6" t="n">
        <v>776</v>
      </c>
      <c r="T22" s="6" t="n">
        <v>943</v>
      </c>
      <c r="U22" s="6">
        <f>AR22-T22-S22-R22</f>
        <v/>
      </c>
      <c r="V22" s="6" t="n">
        <v>4064</v>
      </c>
      <c r="W22" s="6" t="n">
        <v>3224</v>
      </c>
      <c r="X22" s="6" t="n">
        <v>1348</v>
      </c>
      <c r="Y22" s="6">
        <f>AS22-X22-W22-V22</f>
        <v/>
      </c>
      <c r="Z22" s="6" t="n">
        <v>1583</v>
      </c>
      <c r="AA22" s="6" t="n">
        <v>1593</v>
      </c>
      <c r="AB22" s="6" t="n">
        <v>1790</v>
      </c>
      <c r="AC22" s="6">
        <f>AT22-AB22-AA22-Z22</f>
        <v/>
      </c>
      <c r="AD22" s="6" t="n">
        <v>1622</v>
      </c>
      <c r="AE22" s="6" t="n">
        <v>1956</v>
      </c>
      <c r="AF22" s="6" t="n">
        <v>2946</v>
      </c>
      <c r="AG22" s="6">
        <f>AU22-AF22-AE22-AD22</f>
        <v/>
      </c>
      <c r="AH22" s="6" t="n">
        <v>2360</v>
      </c>
      <c r="AI22" s="6" t="n">
        <v>2987</v>
      </c>
      <c r="AJ22" s="6" t="n">
        <v>3384</v>
      </c>
      <c r="AO22" s="6" t="n">
        <v>1295</v>
      </c>
      <c r="AP22" s="6" t="n">
        <v>1731</v>
      </c>
      <c r="AQ22" s="6" t="n">
        <v>2517</v>
      </c>
      <c r="AR22" s="6" t="n">
        <v>3451</v>
      </c>
      <c r="AS22" s="6" t="n">
        <v>10465</v>
      </c>
      <c r="AT22" s="6" t="n">
        <v>6564</v>
      </c>
      <c r="AU22" s="6" t="n">
        <v>9829</v>
      </c>
    </row>
    <row r="23">
      <c r="A23" t="inlineStr">
        <is>
          <t>Operating Income</t>
        </is>
      </c>
      <c r="L23">
        <f>L18-SUM(L19:L22)</f>
        <v/>
      </c>
      <c r="M23">
        <f>M18-SUM(M19:M22)</f>
        <v/>
      </c>
      <c r="N23">
        <f>N18-SUM(N19:N22)</f>
        <v/>
      </c>
      <c r="O23">
        <f>O18-SUM(O19:O22)</f>
        <v/>
      </c>
      <c r="P23">
        <f>P18-SUM(P19:P22)</f>
        <v/>
      </c>
      <c r="Q23">
        <f>AQ23-P23-O23-N23</f>
        <v/>
      </c>
      <c r="R23">
        <f>R18-SUM(R19:R22)</f>
        <v/>
      </c>
      <c r="S23">
        <f>S18-SUM(S19:S22)</f>
        <v/>
      </c>
      <c r="T23">
        <f>T18-SUM(T19:T22)</f>
        <v/>
      </c>
      <c r="U23">
        <f>AR23-T23-S23-R23</f>
        <v/>
      </c>
      <c r="V23">
        <f>V18-SUM(V19:V22)</f>
        <v/>
      </c>
      <c r="W23">
        <f>W18-SUM(W19:W22)</f>
        <v/>
      </c>
      <c r="X23">
        <f>X18-SUM(X19:X22)</f>
        <v/>
      </c>
      <c r="Y23">
        <f>AS23-X23-W23-V23</f>
        <v/>
      </c>
      <c r="Z23">
        <f>Z18-SUM(Z19:Z22)</f>
        <v/>
      </c>
      <c r="AA23">
        <f>AA18-SUM(AA19:AA22)</f>
        <v/>
      </c>
      <c r="AB23">
        <f>AB18-SUM(AB19:AB22)</f>
        <v/>
      </c>
      <c r="AC23">
        <f>AT23-AB23-AA23-Z23</f>
        <v/>
      </c>
      <c r="AD23">
        <f>AD18-SUM(AD19:AD22)</f>
        <v/>
      </c>
      <c r="AE23">
        <f>AE18-SUM(AE19:AE22)</f>
        <v/>
      </c>
      <c r="AF23">
        <f>AF18-SUM(AF19:AF22)</f>
        <v/>
      </c>
      <c r="AG23">
        <f>AU23-AF23-AE23-AD23</f>
        <v/>
      </c>
      <c r="AH23">
        <f>AH18-SUM(AH19:AH22)</f>
        <v/>
      </c>
      <c r="AI23">
        <f>AI18-SUM(AI19:AI22)</f>
        <v/>
      </c>
      <c r="AJ23">
        <f>AJ18-SUM(AJ19:AJ22)</f>
        <v/>
      </c>
      <c r="AK23">
        <f>AK18-SUM(AK19:AK22)</f>
        <v/>
      </c>
      <c r="AO23">
        <f>AO18-SUM(AO19:AO22)</f>
        <v/>
      </c>
      <c r="AP23">
        <f>AP18-SUM(AP19:AP22)</f>
        <v/>
      </c>
      <c r="AQ23">
        <f>AQ18-SUM(AQ19:AQ22)</f>
        <v/>
      </c>
      <c r="AR23">
        <f>AR18-SUM(AR19:AR22)</f>
        <v/>
      </c>
      <c r="AS23">
        <f>AS18-SUM(AS19:AS22)</f>
        <v/>
      </c>
      <c r="AT23">
        <f>AT18-SUM(AT19:AT22)</f>
        <v/>
      </c>
      <c r="AU23">
        <f>AU18-SUM(AU19:AU22)</f>
        <v/>
      </c>
      <c r="AV23">
        <f>AV18-SUM(AV19:AV22)</f>
        <v/>
      </c>
      <c r="AW23">
        <f>AW18-SUM(AW19:AW22)</f>
        <v/>
      </c>
      <c r="AX23">
        <f>AX18-SUM(AX19:AX22)</f>
        <v/>
      </c>
      <c r="AY23">
        <f>AY18-SUM(AY19:AY22)</f>
        <v/>
      </c>
      <c r="AZ23">
        <f>AZ18-SUM(AZ19:AZ22)</f>
        <v/>
      </c>
    </row>
    <row r="24" customFormat="1" s="6">
      <c r="A24" s="6" t="inlineStr">
        <is>
          <t>Interest and other income (expense),net</t>
        </is>
      </c>
      <c r="N24" s="6" t="n">
        <v>81</v>
      </c>
      <c r="O24" s="6" t="n">
        <v>87</v>
      </c>
      <c r="P24" s="6" t="n">
        <v>114</v>
      </c>
      <c r="Q24">
        <f>AQ24-P24-O24-N24</f>
        <v/>
      </c>
      <c r="R24" s="6" t="n">
        <v>161</v>
      </c>
      <c r="S24" s="6" t="n">
        <v>5</v>
      </c>
      <c r="T24" s="6" t="n">
        <v>131</v>
      </c>
      <c r="U24" s="6">
        <f>AR24-T24-S24-R24</f>
        <v/>
      </c>
      <c r="V24" s="6" t="n">
        <v>165</v>
      </c>
      <c r="W24" s="6" t="n">
        <v>206</v>
      </c>
      <c r="X24" s="6" t="n">
        <v>144</v>
      </c>
      <c r="Y24" s="6">
        <f>AS24-X24-W24-V24</f>
        <v/>
      </c>
      <c r="Z24" s="6" t="n">
        <v>-32</v>
      </c>
      <c r="AA24" s="6" t="n">
        <v>168</v>
      </c>
      <c r="AB24" s="6" t="n">
        <v>93</v>
      </c>
      <c r="AC24" s="6">
        <f>AT24-AB24-AA24-Z24</f>
        <v/>
      </c>
      <c r="AD24" s="6" t="n">
        <v>125</v>
      </c>
      <c r="AE24" s="6" t="n">
        <v>146</v>
      </c>
      <c r="AF24" s="6" t="n">
        <v>142</v>
      </c>
      <c r="AG24" s="6">
        <f>AU24-AF24-AE24-AD24</f>
        <v/>
      </c>
      <c r="AH24" s="6" t="n">
        <v>384</v>
      </c>
      <c r="AI24" s="6" t="n">
        <v>-172</v>
      </c>
      <c r="AJ24" s="6" t="n">
        <v>-88</v>
      </c>
      <c r="AO24" s="6" t="n">
        <v>-31</v>
      </c>
      <c r="AP24" s="6" t="n">
        <v>91</v>
      </c>
      <c r="AQ24" s="6" t="n">
        <v>391</v>
      </c>
      <c r="AR24" s="6" t="n">
        <v>448</v>
      </c>
      <c r="AS24" s="6" t="n">
        <v>826</v>
      </c>
      <c r="AT24" s="6" t="n">
        <v>509</v>
      </c>
      <c r="AU24" s="6" t="n">
        <v>531</v>
      </c>
    </row>
    <row r="25">
      <c r="A25" t="inlineStr">
        <is>
          <t>Income before taxes</t>
        </is>
      </c>
      <c r="L25">
        <f>L23+L24</f>
        <v/>
      </c>
      <c r="M25">
        <f>M23+M24</f>
        <v/>
      </c>
      <c r="N25">
        <f>N23+N24</f>
        <v/>
      </c>
      <c r="O25">
        <f>O23+O24</f>
        <v/>
      </c>
      <c r="P25">
        <f>P23+P24</f>
        <v/>
      </c>
      <c r="Q25">
        <f>AQ25-P25-O25-N25</f>
        <v/>
      </c>
      <c r="R25">
        <f>R23+R24</f>
        <v/>
      </c>
      <c r="S25">
        <f>S23+S24</f>
        <v/>
      </c>
      <c r="T25">
        <f>T23+T24</f>
        <v/>
      </c>
      <c r="U25">
        <f>AR25-T25-S25-R25</f>
        <v/>
      </c>
      <c r="V25">
        <f>V23+V24</f>
        <v/>
      </c>
      <c r="W25">
        <f>W23+W24</f>
        <v/>
      </c>
      <c r="X25">
        <f>X23+X24</f>
        <v/>
      </c>
      <c r="Y25">
        <f>AS25-X25-W25-V25</f>
        <v/>
      </c>
      <c r="Z25">
        <f>Z23+Z24</f>
        <v/>
      </c>
      <c r="AA25">
        <f>AA23+AA24</f>
        <v/>
      </c>
      <c r="AB25">
        <f>AB23+AB24</f>
        <v/>
      </c>
      <c r="AC25">
        <f>AT25-AB25-AA25-Z25</f>
        <v/>
      </c>
      <c r="AD25">
        <f>AD23+AD24</f>
        <v/>
      </c>
      <c r="AE25">
        <f>AE23+AE24</f>
        <v/>
      </c>
      <c r="AF25">
        <f>AF23+AF24</f>
        <v/>
      </c>
      <c r="AG25">
        <f>AU25-AF25-AE25-AD25</f>
        <v/>
      </c>
      <c r="AH25">
        <f>AH23+AH24</f>
        <v/>
      </c>
      <c r="AI25">
        <f>AI23+AI24</f>
        <v/>
      </c>
      <c r="AJ25">
        <f>AJ23+AJ24</f>
        <v/>
      </c>
      <c r="AK25">
        <f>AK23+AK24</f>
        <v/>
      </c>
      <c r="AO25">
        <f>AO23+AO24</f>
        <v/>
      </c>
      <c r="AP25">
        <f>AP23+AP24</f>
        <v/>
      </c>
      <c r="AQ25">
        <f>AQ23+AQ24</f>
        <v/>
      </c>
      <c r="AR25">
        <f>AR23+AR24</f>
        <v/>
      </c>
      <c r="AS25">
        <f>AS23+AS24</f>
        <v/>
      </c>
      <c r="AT25">
        <f>AT23+AT24</f>
        <v/>
      </c>
      <c r="AU25">
        <f>AU23+AU24</f>
        <v/>
      </c>
      <c r="AV25">
        <f>AV23+AV24</f>
        <v/>
      </c>
      <c r="AW25">
        <f>AW23+AW24</f>
        <v/>
      </c>
      <c r="AX25">
        <f>AX23+AX24</f>
        <v/>
      </c>
      <c r="AY25">
        <f>AY23+AY24</f>
        <v/>
      </c>
      <c r="AZ25">
        <f>AZ23+AZ24</f>
        <v/>
      </c>
    </row>
    <row r="26">
      <c r="A26" t="inlineStr">
        <is>
          <t>Provision for income taxes</t>
        </is>
      </c>
      <c r="N26" t="n">
        <v>344</v>
      </c>
      <c r="O26" t="n">
        <v>594</v>
      </c>
      <c r="P26" t="n">
        <v>529</v>
      </c>
      <c r="Q26">
        <f>AQ26-P26-O26-N26</f>
        <v/>
      </c>
      <c r="R26" t="n">
        <v>622</v>
      </c>
      <c r="S26" t="n">
        <v>762</v>
      </c>
      <c r="T26" t="n">
        <v>775</v>
      </c>
      <c r="U26">
        <f>AR26-T26-S26-R26</f>
        <v/>
      </c>
      <c r="V26" t="n">
        <v>1053</v>
      </c>
      <c r="W26" t="n">
        <v>2216</v>
      </c>
      <c r="X26" t="n">
        <v>1238</v>
      </c>
      <c r="Y26">
        <f>AS26-X26-W26-V26</f>
        <v/>
      </c>
      <c r="Z26" t="n">
        <v>959</v>
      </c>
      <c r="AA26" t="n">
        <v>953</v>
      </c>
      <c r="AB26" t="n">
        <v>287</v>
      </c>
      <c r="AC26">
        <f>AT26-AB26-AA26-Z26</f>
        <v/>
      </c>
      <c r="AD26" t="n">
        <v>2006</v>
      </c>
      <c r="AE26" t="n">
        <v>2119</v>
      </c>
      <c r="AF26" t="n">
        <v>1371</v>
      </c>
      <c r="AG26">
        <f>AU26-AF26-AE26-AD26</f>
        <v/>
      </c>
      <c r="AH26" t="n">
        <v>1443</v>
      </c>
      <c r="AI26" t="n">
        <v>1499</v>
      </c>
      <c r="AJ26" t="n">
        <v>1181</v>
      </c>
      <c r="AO26" t="n">
        <v>2506</v>
      </c>
      <c r="AP26" t="n">
        <v>2301</v>
      </c>
      <c r="AQ26" t="n">
        <v>4660</v>
      </c>
      <c r="AR26" t="n">
        <v>3249</v>
      </c>
      <c r="AS26" t="n">
        <v>6327</v>
      </c>
      <c r="AT26" t="n">
        <v>4034</v>
      </c>
      <c r="AU26" t="n">
        <v>7914</v>
      </c>
    </row>
    <row r="27" customFormat="1" s="6">
      <c r="A27" s="6" t="inlineStr">
        <is>
          <t>Net income attributable to participating securities</t>
        </is>
      </c>
      <c r="N27" s="6" t="n">
        <v>-5</v>
      </c>
      <c r="O27" s="6" t="n">
        <v>-4</v>
      </c>
      <c r="P27" s="6" t="n">
        <v>-3</v>
      </c>
      <c r="Q27">
        <f>AQ27-P27-O27-N27</f>
        <v/>
      </c>
      <c r="R27" s="6" t="n">
        <v>-1</v>
      </c>
      <c r="S27" s="6" t="n">
        <v>0</v>
      </c>
      <c r="T27" s="6" t="n">
        <v>0</v>
      </c>
      <c r="U27" s="6">
        <f>AR27-T27-S27-R27</f>
        <v/>
      </c>
      <c r="V27" s="6" t="n">
        <v>0</v>
      </c>
      <c r="W27" s="6" t="n">
        <v>0</v>
      </c>
      <c r="X27" s="6" t="n">
        <v>0</v>
      </c>
      <c r="Y27" s="6">
        <f>AS27-X27-W27-V27</f>
        <v/>
      </c>
      <c r="Z27" s="6" t="n">
        <v>0</v>
      </c>
      <c r="AA27" s="6" t="n">
        <v>0</v>
      </c>
      <c r="AB27" s="6" t="n">
        <v>0</v>
      </c>
      <c r="AC27" s="6">
        <f>AT27-AB27-AA27-Z27</f>
        <v/>
      </c>
      <c r="AD27" s="6" t="n">
        <v>0</v>
      </c>
      <c r="AE27" s="6" t="n">
        <v>0</v>
      </c>
      <c r="AF27" s="6" t="n">
        <v>0</v>
      </c>
      <c r="AG27" s="6">
        <f>AU27-AF27-AE27-AD27</f>
        <v/>
      </c>
      <c r="AH27" s="6" t="n">
        <v>0</v>
      </c>
      <c r="AI27" s="6" t="n">
        <v>0</v>
      </c>
      <c r="AJ27" s="6" t="n">
        <v>0</v>
      </c>
      <c r="AO27" s="6" t="n">
        <v>-19</v>
      </c>
      <c r="AP27" s="6" t="n">
        <v>-29</v>
      </c>
      <c r="AQ27" s="6" t="n">
        <v>-14</v>
      </c>
      <c r="AR27" s="6" t="n">
        <v>-1</v>
      </c>
      <c r="AS27" s="6" t="n">
        <v>0</v>
      </c>
      <c r="AT27" s="6" t="n">
        <v>0</v>
      </c>
      <c r="AU27" s="6" t="n">
        <v>0</v>
      </c>
    </row>
    <row r="28">
      <c r="A28" t="inlineStr">
        <is>
          <t>Net Income</t>
        </is>
      </c>
      <c r="L28">
        <f>L25-L26+L27</f>
        <v/>
      </c>
      <c r="M28">
        <f>M25-M26+M27</f>
        <v/>
      </c>
      <c r="N28">
        <f>N25-N26+N27</f>
        <v/>
      </c>
      <c r="O28">
        <f>O25-O26+O27</f>
        <v/>
      </c>
      <c r="P28">
        <f>P25-P26+P27</f>
        <v/>
      </c>
      <c r="Q28" t="n">
        <v>4268</v>
      </c>
      <c r="R28">
        <f>R25-R26+R27</f>
        <v/>
      </c>
      <c r="S28">
        <f>S25-S26+S27</f>
        <v/>
      </c>
      <c r="T28">
        <f>T25-T26+T27</f>
        <v/>
      </c>
      <c r="U28">
        <f>AR28-T28-S28-R28</f>
        <v/>
      </c>
      <c r="V28">
        <f>V25-V26+V27</f>
        <v/>
      </c>
      <c r="W28">
        <f>W25-W26+W27</f>
        <v/>
      </c>
      <c r="X28">
        <f>X25-X26+X27</f>
        <v/>
      </c>
      <c r="Y28">
        <f>AS28-X28-W28-V28</f>
        <v/>
      </c>
      <c r="Z28">
        <f>Z25-Z26+Z27</f>
        <v/>
      </c>
      <c r="AA28">
        <f>AA25-AA26+AA27</f>
        <v/>
      </c>
      <c r="AB28">
        <f>AB25-AB26+AB27</f>
        <v/>
      </c>
      <c r="AC28">
        <f>AT28-AB28-AA28-Z28</f>
        <v/>
      </c>
      <c r="AD28">
        <f>AD25-AD26+AD27</f>
        <v/>
      </c>
      <c r="AE28">
        <f>AE25-AE26+AE27</f>
        <v/>
      </c>
      <c r="AF28">
        <f>AF25-AF26+AF27</f>
        <v/>
      </c>
      <c r="AG28">
        <f>AG25-AG26+AG27</f>
        <v/>
      </c>
      <c r="AH28">
        <f>AH25-AH26+AH27</f>
        <v/>
      </c>
      <c r="AI28">
        <f>AI25-AI26+AI27</f>
        <v/>
      </c>
      <c r="AJ28">
        <f>AJ25-AJ26+AJ27</f>
        <v/>
      </c>
      <c r="AK28">
        <f>AK25-AK26+AK27</f>
        <v/>
      </c>
      <c r="AO28">
        <f>AO25-AO26+AO27</f>
        <v/>
      </c>
      <c r="AP28">
        <f>AP25-AP26+AP27</f>
        <v/>
      </c>
      <c r="AQ28">
        <f>AQ25-AQ26+AQ27</f>
        <v/>
      </c>
      <c r="AR28">
        <f>AR25-AR26+AR27</f>
        <v/>
      </c>
      <c r="AS28">
        <f>AS25-AS26</f>
        <v/>
      </c>
      <c r="AT28">
        <f>AT25-AT26</f>
        <v/>
      </c>
      <c r="AU28">
        <f>AU25-AU26</f>
        <v/>
      </c>
      <c r="AV28">
        <f>AV25-AV26</f>
        <v/>
      </c>
      <c r="AW28">
        <f>AW25-AW26</f>
        <v/>
      </c>
      <c r="AX28">
        <f>AX25-AX26</f>
        <v/>
      </c>
      <c r="AY28">
        <f>AY25-AY26</f>
        <v/>
      </c>
      <c r="AZ28">
        <f>AZ25-AZ26</f>
        <v/>
      </c>
    </row>
    <row r="29" customFormat="1" s="10">
      <c r="A29" s="10" t="inlineStr">
        <is>
          <t>Shares - Basic</t>
        </is>
      </c>
      <c r="L29" s="10">
        <f>L28/L31</f>
        <v/>
      </c>
      <c r="M29" s="10">
        <f>M28/M31</f>
        <v/>
      </c>
      <c r="N29" s="10">
        <f>N28/N31</f>
        <v/>
      </c>
      <c r="O29" s="10">
        <f>O28/O31</f>
        <v/>
      </c>
      <c r="P29" s="10">
        <f>P28/P31</f>
        <v/>
      </c>
      <c r="Q29" s="10">
        <f>Q28/Q31</f>
        <v/>
      </c>
      <c r="R29" s="10">
        <f>R28/R31</f>
        <v/>
      </c>
      <c r="S29" s="10">
        <f>S28/S31</f>
        <v/>
      </c>
      <c r="T29" s="10">
        <f>T28/T31</f>
        <v/>
      </c>
      <c r="U29" s="10">
        <f>U28/U31</f>
        <v/>
      </c>
      <c r="V29" s="10" t="n">
        <v>2856</v>
      </c>
      <c r="W29" s="10" t="n">
        <v>2855</v>
      </c>
      <c r="X29" s="10" t="n">
        <v>2854</v>
      </c>
      <c r="Y29" s="10" t="n">
        <v>2854</v>
      </c>
      <c r="Z29" s="10" t="n">
        <v>2851</v>
      </c>
      <c r="AA29" s="10" t="n">
        <v>2850</v>
      </c>
      <c r="AB29" s="10" t="n">
        <v>2850</v>
      </c>
      <c r="AC29" s="10" t="n">
        <v>2851</v>
      </c>
      <c r="AD29" s="10" t="n">
        <v>2847</v>
      </c>
      <c r="AE29" s="10" t="n">
        <v>2834</v>
      </c>
      <c r="AF29" s="10" t="n">
        <v>2814</v>
      </c>
      <c r="AG29" s="10" t="n">
        <v>2815</v>
      </c>
      <c r="AH29" s="10" t="n">
        <v>2725</v>
      </c>
      <c r="AI29" s="10" t="n">
        <v>2704</v>
      </c>
      <c r="AJ29" s="10" t="n">
        <v>2682</v>
      </c>
      <c r="AK29" s="10">
        <f>AK28/AK31</f>
        <v/>
      </c>
      <c r="AO29" s="10" t="n">
        <v>2803</v>
      </c>
      <c r="AP29" s="10" t="n">
        <v>2863</v>
      </c>
      <c r="AQ29" s="10" t="n">
        <v>2901</v>
      </c>
      <c r="AR29" s="10" t="n">
        <v>2890</v>
      </c>
      <c r="AS29" s="10" t="n">
        <v>2854</v>
      </c>
      <c r="AT29" s="10" t="n">
        <v>2851</v>
      </c>
      <c r="AU29" s="10" t="n">
        <v>2815</v>
      </c>
    </row>
    <row r="30" customFormat="1" s="10">
      <c r="A30" s="10" t="inlineStr">
        <is>
          <t>Shares - Diluted</t>
        </is>
      </c>
      <c r="L30" s="10">
        <f>L28/L32</f>
        <v/>
      </c>
      <c r="M30" s="10">
        <f>M28/M32</f>
        <v/>
      </c>
      <c r="N30" s="10">
        <f>N28/N32</f>
        <v/>
      </c>
      <c r="O30" s="10">
        <f>O28/O32</f>
        <v/>
      </c>
      <c r="P30" s="10">
        <f>P28/P32</f>
        <v/>
      </c>
      <c r="Q30" s="10">
        <f>Q28/Q32</f>
        <v/>
      </c>
      <c r="R30" s="10">
        <f>R28/R32</f>
        <v/>
      </c>
      <c r="S30" s="10">
        <f>S28/S32</f>
        <v/>
      </c>
      <c r="T30" s="10" t="n">
        <v>2913</v>
      </c>
      <c r="U30" s="10">
        <f>U28/U32</f>
        <v/>
      </c>
      <c r="V30" s="10" t="n">
        <v>2869</v>
      </c>
      <c r="W30" s="10" t="n">
        <v>2875</v>
      </c>
      <c r="X30" s="10" t="n">
        <v>2874</v>
      </c>
      <c r="Y30" s="10" t="n">
        <v>2876</v>
      </c>
      <c r="Z30" s="10" t="n">
        <v>2868</v>
      </c>
      <c r="AA30" s="10" t="n">
        <v>2879</v>
      </c>
      <c r="AB30" s="10" t="n">
        <v>2891</v>
      </c>
      <c r="AC30" s="10" t="n">
        <v>2888</v>
      </c>
      <c r="AD30" s="10" t="n">
        <v>2882</v>
      </c>
      <c r="AE30" s="10" t="n">
        <v>2877</v>
      </c>
      <c r="AF30" s="10" t="n">
        <v>2859</v>
      </c>
      <c r="AG30" s="10" t="n">
        <v>2859</v>
      </c>
      <c r="AH30" s="10" t="n">
        <v>2742</v>
      </c>
      <c r="AI30" s="10" t="n">
        <v>2713</v>
      </c>
      <c r="AJ30" s="10" t="n">
        <v>2687</v>
      </c>
      <c r="AK30" s="10">
        <f>AK28/AK32</f>
        <v/>
      </c>
      <c r="AO30" s="10" t="n">
        <v>2853</v>
      </c>
      <c r="AP30" s="10" t="n">
        <v>2925</v>
      </c>
      <c r="AQ30" s="10" t="n">
        <v>2956</v>
      </c>
      <c r="AR30" s="10" t="n">
        <v>2921</v>
      </c>
      <c r="AS30" s="10" t="n">
        <v>2876</v>
      </c>
      <c r="AT30" s="10" t="n">
        <v>2888</v>
      </c>
      <c r="AU30" s="10" t="n">
        <v>2859</v>
      </c>
    </row>
    <row r="31">
      <c r="A31" t="inlineStr">
        <is>
          <t>EPS - Basic</t>
        </is>
      </c>
      <c r="N31" t="n">
        <v>1.06</v>
      </c>
      <c r="O31" t="n">
        <v>1.34</v>
      </c>
      <c r="P31" t="n">
        <v>1.62</v>
      </c>
      <c r="Q31" t="n">
        <v>1.47</v>
      </c>
      <c r="R31" t="n">
        <v>1.72</v>
      </c>
      <c r="S31" t="n">
        <v>1.76</v>
      </c>
      <c r="T31" t="n">
        <v>1.78</v>
      </c>
      <c r="U31" s="9">
        <f>AR31-T31-S31-R31</f>
        <v/>
      </c>
      <c r="V31" t="n">
        <v>0.85</v>
      </c>
      <c r="W31" t="n">
        <v>0.92</v>
      </c>
      <c r="X31" t="n">
        <v>2.13</v>
      </c>
      <c r="Y31" s="9">
        <f>AS31-X31-W31-V31</f>
        <v/>
      </c>
      <c r="Z31" t="n">
        <v>1.72</v>
      </c>
      <c r="AA31" t="n">
        <v>1.82</v>
      </c>
      <c r="AB31" t="n">
        <v>2.75</v>
      </c>
      <c r="AC31" s="9">
        <f>AT31-AB31-AA31-Z31</f>
        <v/>
      </c>
      <c r="AD31" t="n">
        <v>3.34</v>
      </c>
      <c r="AE31" t="n">
        <v>3.67</v>
      </c>
      <c r="AF31" t="n">
        <v>3.27</v>
      </c>
      <c r="AG31" s="9">
        <f>AU31-AF31-AE31-AD31</f>
        <v/>
      </c>
      <c r="AH31" t="n">
        <v>2.74</v>
      </c>
      <c r="AI31" t="n">
        <v>2.47</v>
      </c>
      <c r="AJ31" t="n">
        <v>1.64</v>
      </c>
      <c r="AO31" s="9">
        <f>AO28/AO29</f>
        <v/>
      </c>
      <c r="AP31" s="9">
        <f>AP28/AP29</f>
        <v/>
      </c>
      <c r="AQ31" s="9">
        <f>AQ28/AQ29</f>
        <v/>
      </c>
      <c r="AR31" s="9">
        <f>AR28/AR29</f>
        <v/>
      </c>
      <c r="AS31" s="9">
        <f>AS28/AS29</f>
        <v/>
      </c>
      <c r="AT31" s="9">
        <f>AT28/AT29</f>
        <v/>
      </c>
      <c r="AU31" s="9">
        <f>AU28/AU29</f>
        <v/>
      </c>
      <c r="AV31" s="9">
        <f>AV28/AV29</f>
        <v/>
      </c>
      <c r="AW31" s="9">
        <f>AW28/AW29</f>
        <v/>
      </c>
      <c r="AX31" s="9">
        <f>AX28/AX29</f>
        <v/>
      </c>
      <c r="AY31" s="9">
        <f>AY28/AY29</f>
        <v/>
      </c>
      <c r="AZ31" s="9">
        <f>AZ28/AZ29</f>
        <v/>
      </c>
    </row>
    <row r="32">
      <c r="A32" t="inlineStr">
        <is>
          <t>EPS - Diluted</t>
        </is>
      </c>
      <c r="N32" t="n">
        <v>1.04</v>
      </c>
      <c r="O32" t="n">
        <v>1.32</v>
      </c>
      <c r="P32" t="n">
        <v>1.59</v>
      </c>
      <c r="Q32" t="n">
        <v>1.44</v>
      </c>
      <c r="R32" t="n">
        <v>1.69</v>
      </c>
      <c r="S32" t="n">
        <v>1.74</v>
      </c>
      <c r="T32" t="n">
        <v>1.76</v>
      </c>
      <c r="U32" s="9">
        <f>AR32-T32-S32-R32</f>
        <v/>
      </c>
      <c r="V32" t="n">
        <v>0.85</v>
      </c>
      <c r="W32" t="n">
        <v>0.91</v>
      </c>
      <c r="X32" t="n">
        <v>2.12</v>
      </c>
      <c r="Y32" s="9">
        <f>AS32-X32-W32-V32</f>
        <v/>
      </c>
      <c r="Z32" t="n">
        <v>1.71</v>
      </c>
      <c r="AA32" t="n">
        <v>1.8</v>
      </c>
      <c r="AB32" t="n">
        <v>2.71</v>
      </c>
      <c r="AC32" s="9">
        <f>AT32-AB32-AA32-Z32</f>
        <v/>
      </c>
      <c r="AD32" t="n">
        <v>3.3</v>
      </c>
      <c r="AE32" t="n">
        <v>3.61</v>
      </c>
      <c r="AF32" t="n">
        <v>3.22</v>
      </c>
      <c r="AG32" s="9">
        <f>AU32-AF32-AE32-AD32</f>
        <v/>
      </c>
      <c r="AH32" t="n">
        <v>2.72</v>
      </c>
      <c r="AI32" t="n">
        <v>2.46</v>
      </c>
      <c r="AJ32" t="n">
        <v>1.64</v>
      </c>
      <c r="AO32" s="9">
        <f>AO28/AO30</f>
        <v/>
      </c>
      <c r="AP32" s="9">
        <f>AP28/AP30</f>
        <v/>
      </c>
      <c r="AQ32" s="9">
        <f>AQ28/AQ30</f>
        <v/>
      </c>
      <c r="AR32" s="9">
        <f>AR28/AR30</f>
        <v/>
      </c>
      <c r="AS32" s="9">
        <f>AS28/AS30</f>
        <v/>
      </c>
      <c r="AT32" s="9">
        <f>AT28/AT30</f>
        <v/>
      </c>
      <c r="AU32" s="9">
        <f>AU28/AU30</f>
        <v/>
      </c>
      <c r="AV32" s="9">
        <f>AV28/AV30</f>
        <v/>
      </c>
      <c r="AW32" s="9">
        <f>AW28/AW30</f>
        <v/>
      </c>
      <c r="AX32" s="9">
        <f>AX28/AX30</f>
        <v/>
      </c>
      <c r="AY32" s="9">
        <f>AY28/AY30</f>
        <v/>
      </c>
      <c r="AZ32" s="9">
        <f>AZ28/AZ30</f>
        <v/>
      </c>
    </row>
    <row r="34">
      <c r="A34" t="inlineStr">
        <is>
          <t>Share based compensation</t>
        </is>
      </c>
    </row>
    <row r="35">
      <c r="A35" t="inlineStr">
        <is>
          <t>Cost of revenue</t>
        </is>
      </c>
      <c r="AO35" t="n">
        <v>81</v>
      </c>
      <c r="AP35" t="n">
        <v>113</v>
      </c>
      <c r="AQ35" t="n">
        <v>178</v>
      </c>
      <c r="AR35" t="n">
        <v>284</v>
      </c>
      <c r="AS35" t="n">
        <v>377</v>
      </c>
      <c r="AT35" t="n">
        <v>447</v>
      </c>
      <c r="AU35" t="n">
        <v>577</v>
      </c>
    </row>
    <row r="36">
      <c r="A36" t="inlineStr">
        <is>
          <t>R&amp;D</t>
        </is>
      </c>
      <c r="AO36" t="n">
        <v>2350</v>
      </c>
      <c r="AP36" t="n">
        <v>2494</v>
      </c>
      <c r="AQ36" t="n">
        <v>2820</v>
      </c>
      <c r="AR36" t="n">
        <v>3022</v>
      </c>
      <c r="AS36" t="n">
        <v>3488</v>
      </c>
      <c r="AT36" t="n">
        <v>4918</v>
      </c>
      <c r="AU36" t="n">
        <v>7106</v>
      </c>
    </row>
    <row r="37">
      <c r="A37" t="inlineStr">
        <is>
          <t>Marketing and sales</t>
        </is>
      </c>
      <c r="AO37" t="n">
        <v>320</v>
      </c>
      <c r="AP37" t="n">
        <v>368</v>
      </c>
      <c r="AQ37" t="n">
        <v>436</v>
      </c>
      <c r="AR37" t="n">
        <v>511</v>
      </c>
      <c r="AS37" t="n">
        <v>569</v>
      </c>
      <c r="AT37" t="n">
        <v>691</v>
      </c>
      <c r="AU37" t="n">
        <v>837</v>
      </c>
    </row>
    <row r="38" customFormat="1" s="6">
      <c r="A38" s="6" t="inlineStr">
        <is>
          <t>G&amp;M</t>
        </is>
      </c>
      <c r="AO38" s="6" t="n">
        <v>218</v>
      </c>
      <c r="AP38" s="6" t="n">
        <v>243</v>
      </c>
      <c r="AQ38" s="6" t="n">
        <v>289</v>
      </c>
      <c r="AR38" s="6" t="n">
        <v>335</v>
      </c>
      <c r="AS38" s="6" t="n">
        <v>402</v>
      </c>
      <c r="AT38" s="6" t="n">
        <v>480</v>
      </c>
      <c r="AU38" s="6" t="n">
        <v>644</v>
      </c>
    </row>
    <row r="39">
      <c r="A39" t="inlineStr">
        <is>
          <t>Total share-based compensation expense</t>
        </is>
      </c>
      <c r="AO39">
        <f>SUM(AO35:AO38)</f>
        <v/>
      </c>
      <c r="AP39">
        <f>SUM(AP35:AP38)</f>
        <v/>
      </c>
      <c r="AQ39">
        <f>SUM(AQ35:AQ38)</f>
        <v/>
      </c>
      <c r="AR39">
        <f>SUM(AR35:AR38)</f>
        <v/>
      </c>
      <c r="AS39">
        <f>SUM(AS35:AS38)</f>
        <v/>
      </c>
      <c r="AT39">
        <f>SUM(AT35:AT38)</f>
        <v/>
      </c>
      <c r="AU39">
        <f>SUM(AU35:AU38)</f>
        <v/>
      </c>
      <c r="AV39">
        <f>SUM(AV35:AV38)</f>
        <v/>
      </c>
      <c r="AW39">
        <f>SUM(AW35:AW38)</f>
        <v/>
      </c>
      <c r="AX39">
        <f>SUM(AX35:AX38)</f>
        <v/>
      </c>
      <c r="AY39">
        <f>SUM(AY35:AY38)</f>
        <v/>
      </c>
      <c r="AZ39">
        <f>SUM(AZ35:AZ38)</f>
        <v/>
      </c>
    </row>
    <row r="41" customFormat="1" s="4">
      <c r="A41" s="5" t="inlineStr">
        <is>
          <t>Balance Sheet</t>
        </is>
      </c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t="inlineStr">
        <is>
          <t>Cash &amp; Cash equivalents</t>
        </is>
      </c>
      <c r="J42" s="10" t="n"/>
      <c r="K42" s="10" t="n"/>
      <c r="L42" s="10" t="n"/>
      <c r="M42" s="10" t="n"/>
      <c r="N42" s="10" t="n"/>
      <c r="O42" s="10" t="n"/>
      <c r="P42" s="10" t="n"/>
      <c r="Q42" s="10">
        <f>AQ42</f>
        <v/>
      </c>
      <c r="R42" s="10" t="n"/>
      <c r="S42" s="10" t="n">
        <v>11552</v>
      </c>
      <c r="T42" s="10" t="n">
        <v>9637</v>
      </c>
      <c r="U42" s="10">
        <f>AR42</f>
        <v/>
      </c>
      <c r="V42" s="10" t="n">
        <v>11076</v>
      </c>
      <c r="W42" s="10" t="n">
        <v>13877</v>
      </c>
      <c r="X42" s="10" t="n">
        <v>15979</v>
      </c>
      <c r="Y42" s="10">
        <f>AS42</f>
        <v/>
      </c>
      <c r="Z42" s="10" t="n">
        <v>23618</v>
      </c>
      <c r="AA42" s="10" t="n">
        <v>21045</v>
      </c>
      <c r="AB42" s="10" t="n">
        <v>11617</v>
      </c>
      <c r="AC42" s="10">
        <f>AT42</f>
        <v/>
      </c>
      <c r="AD42" s="10" t="n">
        <v>19513</v>
      </c>
      <c r="AE42" s="10" t="n">
        <v>16186</v>
      </c>
      <c r="AF42" s="10" t="n">
        <v>14496</v>
      </c>
      <c r="AG42" s="10" t="n">
        <v>16601</v>
      </c>
      <c r="AH42" s="10" t="n">
        <v>14886</v>
      </c>
      <c r="AI42" s="10" t="n">
        <v>12681</v>
      </c>
      <c r="AJ42" s="10" t="n">
        <v>14308</v>
      </c>
      <c r="AK42" s="10" t="n"/>
      <c r="AL42" s="10" t="n"/>
      <c r="AM42" s="10" t="n"/>
      <c r="AN42" s="10" t="n"/>
      <c r="AO42" s="10" t="n"/>
      <c r="AP42" s="10" t="n">
        <v>8903</v>
      </c>
      <c r="AQ42" s="10" t="n">
        <v>8079</v>
      </c>
      <c r="AR42" s="10" t="n">
        <v>10019</v>
      </c>
      <c r="AS42" s="10" t="n">
        <v>19079</v>
      </c>
      <c r="AT42" s="10" t="n">
        <v>17576</v>
      </c>
      <c r="AU42" s="10" t="n">
        <v>16601</v>
      </c>
      <c r="AV42" s="10" t="n"/>
      <c r="AW42" s="10" t="n"/>
      <c r="AX42" s="10" t="n"/>
      <c r="AY42" s="10" t="n"/>
      <c r="AZ42" s="10" t="n"/>
      <c r="BA42" s="10" t="n"/>
      <c r="BB42" s="10" t="n"/>
      <c r="BC42" s="10" t="n"/>
      <c r="BD42" s="10" t="n"/>
      <c r="BE42" s="10" t="n"/>
      <c r="BF42" s="10" t="n"/>
      <c r="BG42" s="10" t="n"/>
      <c r="BH42" s="10" t="n"/>
      <c r="BI42" s="10" t="n"/>
    </row>
    <row r="43">
      <c r="A43" t="inlineStr">
        <is>
          <t>Marketable Securities</t>
        </is>
      </c>
      <c r="J43" s="10" t="n"/>
      <c r="K43" s="10" t="n"/>
      <c r="L43" s="10" t="n"/>
      <c r="M43" s="10" t="n"/>
      <c r="N43" s="10" t="n"/>
      <c r="O43" s="10" t="n"/>
      <c r="P43" s="10" t="n"/>
      <c r="Q43" s="10">
        <f>AQ43</f>
        <v/>
      </c>
      <c r="R43" s="10" t="n"/>
      <c r="S43" s="10" t="n">
        <v>30757</v>
      </c>
      <c r="T43" s="10" t="n">
        <v>31569</v>
      </c>
      <c r="U43" s="10">
        <f>AR43</f>
        <v/>
      </c>
      <c r="V43" s="10" t="n">
        <v>34167</v>
      </c>
      <c r="W43" s="10" t="n">
        <v>34719</v>
      </c>
      <c r="X43" s="10" t="n">
        <v>36290</v>
      </c>
      <c r="Y43" s="10">
        <f>AS43</f>
        <v/>
      </c>
      <c r="Z43" s="10" t="n">
        <v>36671</v>
      </c>
      <c r="AA43" s="10" t="n">
        <v>37195</v>
      </c>
      <c r="AB43" s="10" t="n">
        <v>44003</v>
      </c>
      <c r="AC43" s="10">
        <f>AT43</f>
        <v/>
      </c>
      <c r="AD43" s="10" t="n">
        <v>44706</v>
      </c>
      <c r="AE43" s="10" t="n">
        <v>47894</v>
      </c>
      <c r="AF43" s="10" t="n">
        <v>43579</v>
      </c>
      <c r="AG43" s="10" t="n">
        <v>31397</v>
      </c>
      <c r="AH43" s="10" t="n">
        <v>29004</v>
      </c>
      <c r="AI43" s="10" t="n">
        <v>27808</v>
      </c>
      <c r="AJ43" s="10" t="n">
        <v>27468</v>
      </c>
      <c r="AK43" s="10" t="n"/>
      <c r="AL43" s="10" t="n"/>
      <c r="AM43" s="10" t="n"/>
      <c r="AN43" s="10" t="n"/>
      <c r="AO43" s="10" t="n"/>
      <c r="AP43" s="10" t="n">
        <v>20546</v>
      </c>
      <c r="AQ43" s="10" t="n">
        <v>33632</v>
      </c>
      <c r="AR43" s="10" t="n">
        <v>31095</v>
      </c>
      <c r="AS43" s="10" t="n">
        <v>35776</v>
      </c>
      <c r="AT43" s="10" t="n">
        <v>44378</v>
      </c>
      <c r="AU43" s="10" t="n">
        <v>31397</v>
      </c>
      <c r="AV43" s="10" t="n"/>
      <c r="AW43" s="10" t="n"/>
      <c r="AX43" s="10" t="n"/>
      <c r="AY43" s="10" t="n"/>
      <c r="AZ43" s="10" t="n"/>
      <c r="BA43" s="10" t="n"/>
      <c r="BB43" s="10" t="n"/>
      <c r="BC43" s="10" t="n"/>
      <c r="BD43" s="10" t="n"/>
      <c r="BE43" s="10" t="n"/>
      <c r="BF43" s="10" t="n"/>
      <c r="BG43" s="10" t="n"/>
      <c r="BH43" s="10" t="n"/>
      <c r="BI43" s="10" t="n"/>
    </row>
    <row r="44">
      <c r="A44" t="inlineStr">
        <is>
          <t>AR</t>
        </is>
      </c>
      <c r="J44" s="10" t="n"/>
      <c r="K44" s="10" t="n"/>
      <c r="L44" s="10" t="n"/>
      <c r="M44" s="10" t="n"/>
      <c r="N44" s="10" t="n"/>
      <c r="O44" s="10" t="n"/>
      <c r="P44" s="10" t="n"/>
      <c r="Q44" s="10">
        <f>AQ44</f>
        <v/>
      </c>
      <c r="R44" s="10" t="n"/>
      <c r="S44" s="10" t="n">
        <v>5590</v>
      </c>
      <c r="T44" s="10" t="n">
        <v>6058</v>
      </c>
      <c r="U44" s="10">
        <f>AR44</f>
        <v/>
      </c>
      <c r="V44" s="10" t="n">
        <v>6475</v>
      </c>
      <c r="W44" s="10" t="n">
        <v>7513</v>
      </c>
      <c r="X44" s="10" t="n">
        <v>7673</v>
      </c>
      <c r="Y44" s="10">
        <f>AS44</f>
        <v/>
      </c>
      <c r="Z44" s="10" t="n">
        <v>7289</v>
      </c>
      <c r="AA44" s="10" t="n">
        <v>7483</v>
      </c>
      <c r="AB44" s="10" t="n">
        <v>8024</v>
      </c>
      <c r="AC44" s="10">
        <f>AT44</f>
        <v/>
      </c>
      <c r="AD44" s="10" t="n">
        <v>10276</v>
      </c>
      <c r="AE44" s="10" t="n">
        <v>11698</v>
      </c>
      <c r="AF44" s="10" t="n">
        <v>12088</v>
      </c>
      <c r="AG44" s="10" t="n">
        <v>14039</v>
      </c>
      <c r="AH44" s="10" t="n">
        <v>11390</v>
      </c>
      <c r="AI44" s="10" t="n">
        <v>11525</v>
      </c>
      <c r="AJ44" s="10" t="n">
        <v>11227</v>
      </c>
      <c r="AK44" s="10" t="n"/>
      <c r="AL44" s="10" t="n"/>
      <c r="AM44" s="10" t="n"/>
      <c r="AN44" s="10" t="n"/>
      <c r="AO44" s="10" t="n"/>
      <c r="AP44" s="10" t="n">
        <v>3993</v>
      </c>
      <c r="AQ44" s="10" t="n">
        <v>5832</v>
      </c>
      <c r="AR44" s="10" t="n">
        <v>7587</v>
      </c>
      <c r="AS44" s="10" t="n">
        <v>9518</v>
      </c>
      <c r="AT44" s="10" t="n">
        <v>11335</v>
      </c>
      <c r="AU44" s="10" t="n">
        <v>14039</v>
      </c>
      <c r="AV44" s="10" t="n"/>
      <c r="AW44" s="10" t="n"/>
      <c r="AX44" s="10" t="n"/>
      <c r="AY44" s="10" t="n"/>
      <c r="AZ44" s="10" t="n"/>
      <c r="BA44" s="10" t="n"/>
      <c r="BB44" s="10" t="n"/>
      <c r="BC44" s="10" t="n"/>
      <c r="BD44" s="10" t="n"/>
      <c r="BE44" s="10" t="n"/>
      <c r="BF44" s="10" t="n"/>
      <c r="BG44" s="10" t="n"/>
      <c r="BH44" s="10" t="n"/>
      <c r="BI44" s="10" t="n"/>
    </row>
    <row r="45" customFormat="1" s="6">
      <c r="A45" s="6" t="inlineStr">
        <is>
          <t>Prepaid expenses and other current assets</t>
        </is>
      </c>
      <c r="J45" s="11" t="n"/>
      <c r="K45" s="11" t="n"/>
      <c r="L45" s="11" t="n"/>
      <c r="M45" s="11" t="n"/>
      <c r="N45" s="11" t="n"/>
      <c r="O45" s="11" t="n"/>
      <c r="P45" s="11" t="n"/>
      <c r="Q45" s="11">
        <f>AQ45</f>
        <v/>
      </c>
      <c r="R45" s="11" t="n"/>
      <c r="S45" s="11" t="n">
        <v>1934</v>
      </c>
      <c r="T45" s="11" t="n">
        <v>1883</v>
      </c>
      <c r="U45" s="11">
        <f>AR45</f>
        <v/>
      </c>
      <c r="V45" s="11" t="n">
        <v>1582</v>
      </c>
      <c r="W45" s="11" t="n">
        <v>1852</v>
      </c>
      <c r="X45" s="11" t="n">
        <v>2137</v>
      </c>
      <c r="Y45" s="11">
        <f>AS45</f>
        <v/>
      </c>
      <c r="Z45" s="11" t="n">
        <v>1771</v>
      </c>
      <c r="AA45" s="11" t="n">
        <v>2407</v>
      </c>
      <c r="AB45" s="11" t="n">
        <v>2155</v>
      </c>
      <c r="AC45" s="11">
        <f>AT45</f>
        <v/>
      </c>
      <c r="AD45" s="11" t="n">
        <v>2827</v>
      </c>
      <c r="AE45" s="11" t="n">
        <v>4919</v>
      </c>
      <c r="AF45" s="11" t="n">
        <v>5258</v>
      </c>
      <c r="AG45" s="11" t="n">
        <v>4629</v>
      </c>
      <c r="AH45" s="11" t="n">
        <v>3985</v>
      </c>
      <c r="AI45" s="11" t="n">
        <v>3973</v>
      </c>
      <c r="AJ45" s="11" t="n">
        <v>5312</v>
      </c>
      <c r="AK45" s="11" t="n"/>
      <c r="AL45" s="11" t="n"/>
      <c r="AM45" s="11" t="n"/>
      <c r="AN45" s="11" t="n"/>
      <c r="AO45" s="11" t="n"/>
      <c r="AP45" s="11" t="n">
        <v>959</v>
      </c>
      <c r="AQ45" s="11" t="n">
        <v>1020</v>
      </c>
      <c r="AR45" s="11" t="n">
        <v>1779</v>
      </c>
      <c r="AS45" s="11" t="n">
        <v>1852</v>
      </c>
      <c r="AT45" s="11" t="n">
        <v>2381</v>
      </c>
      <c r="AU45" s="11" t="n">
        <v>4629</v>
      </c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1" t="n"/>
      <c r="BG45" s="11" t="n"/>
      <c r="BH45" s="11" t="n"/>
      <c r="BI45" s="11" t="n"/>
    </row>
    <row r="46">
      <c r="A46" t="inlineStr">
        <is>
          <t>Total Current Assets</t>
        </is>
      </c>
      <c r="J46" s="10">
        <f>SUM(J42:J45)</f>
        <v/>
      </c>
      <c r="K46" s="10">
        <f>SUM(K42:K45)</f>
        <v/>
      </c>
      <c r="L46" s="10">
        <f>SUM(L42:L45)</f>
        <v/>
      </c>
      <c r="M46" s="10">
        <f>SUM(M42:M45)</f>
        <v/>
      </c>
      <c r="N46" s="10">
        <f>SUM(N42:N45)</f>
        <v/>
      </c>
      <c r="O46" s="10">
        <f>SUM(O42:O45)</f>
        <v/>
      </c>
      <c r="P46" s="10">
        <f>SUM(P42:P45)</f>
        <v/>
      </c>
      <c r="Q46" s="10">
        <f>AQ46</f>
        <v/>
      </c>
      <c r="R46" s="10">
        <f>SUM(R42:R45)</f>
        <v/>
      </c>
      <c r="S46" s="10">
        <f>SUM(S42:S45)</f>
        <v/>
      </c>
      <c r="T46" s="10">
        <f>SUM(T42:T45)</f>
        <v/>
      </c>
      <c r="U46" s="10">
        <f>AR46</f>
        <v/>
      </c>
      <c r="V46" s="10">
        <f>SUM(V42:V45)</f>
        <v/>
      </c>
      <c r="W46" s="10">
        <f>SUM(W42:W45)</f>
        <v/>
      </c>
      <c r="X46" s="10">
        <f>SUM(X42:X45)</f>
        <v/>
      </c>
      <c r="Y46" s="10">
        <f>AS46</f>
        <v/>
      </c>
      <c r="Z46" s="10">
        <f>SUM(Z42:Z45)</f>
        <v/>
      </c>
      <c r="AA46" s="10">
        <f>SUM(AA42:AA45)</f>
        <v/>
      </c>
      <c r="AB46" s="10">
        <f>SUM(AB42:AB45)</f>
        <v/>
      </c>
      <c r="AC46" s="10">
        <f>AT46</f>
        <v/>
      </c>
      <c r="AD46" s="10">
        <f>SUM(AD42:AD45)</f>
        <v/>
      </c>
      <c r="AE46" s="10">
        <f>SUM(AE42:AE45)</f>
        <v/>
      </c>
      <c r="AF46" s="10">
        <f>SUM(AF42:AF45)</f>
        <v/>
      </c>
      <c r="AG46" s="10">
        <f>SUM(AG42:AG45)</f>
        <v/>
      </c>
      <c r="AH46" s="10">
        <f>SUM(AH42:AH45)</f>
        <v/>
      </c>
      <c r="AI46" s="10">
        <f>SUM(AI42:AI45)</f>
        <v/>
      </c>
      <c r="AJ46" s="10">
        <f>SUM(AJ42:AJ45)</f>
        <v/>
      </c>
      <c r="AK46" s="10" t="n"/>
      <c r="AL46" s="10" t="n"/>
      <c r="AM46" s="10" t="n"/>
      <c r="AN46" s="10" t="n"/>
      <c r="AO46" s="10">
        <f>SUM(AO42:AO45)</f>
        <v/>
      </c>
      <c r="AP46" s="10">
        <f>SUM(AP42:AP45)</f>
        <v/>
      </c>
      <c r="AQ46" s="10">
        <f>SUM(AQ42:AQ45)</f>
        <v/>
      </c>
      <c r="AR46" s="10">
        <f>SUM(AR42:AR45)</f>
        <v/>
      </c>
      <c r="AS46" s="10">
        <f>SUM(AS42:AS45)</f>
        <v/>
      </c>
      <c r="AT46" s="10">
        <f>SUM(AT42:AT45)</f>
        <v/>
      </c>
      <c r="AU46" s="10">
        <f>SUM(AU42:AU45)</f>
        <v/>
      </c>
      <c r="AV46" s="10">
        <f>SUM(AV42:AV45)</f>
        <v/>
      </c>
      <c r="AW46" s="10">
        <f>SUM(AW42:AW45)</f>
        <v/>
      </c>
      <c r="AX46" s="10">
        <f>SUM(AX42:AX45)</f>
        <v/>
      </c>
      <c r="AY46" s="10">
        <f>SUM(AY42:AY45)</f>
        <v/>
      </c>
      <c r="AZ46" s="10">
        <f>SUM(AZ42:AZ45)</f>
        <v/>
      </c>
      <c r="BA46" s="10">
        <f>SUM(BA42:BA45)</f>
        <v/>
      </c>
      <c r="BB46" s="10" t="n"/>
      <c r="BC46" s="10" t="n"/>
      <c r="BD46" s="10" t="n"/>
      <c r="BE46" s="10" t="n"/>
      <c r="BF46" s="10" t="n"/>
      <c r="BG46" s="10" t="n"/>
      <c r="BH46" s="10" t="n"/>
      <c r="BI46" s="10" t="n"/>
    </row>
    <row r="47">
      <c r="A47" t="inlineStr">
        <is>
          <t>Non-marketable equity securities</t>
        </is>
      </c>
      <c r="J47" s="10" t="n"/>
      <c r="K47" s="10" t="n"/>
      <c r="L47" s="10" t="n"/>
      <c r="M47" s="10" t="n"/>
      <c r="N47" s="10" t="n"/>
      <c r="O47" s="10" t="n"/>
      <c r="P47" s="10" t="n"/>
      <c r="Q47" s="10">
        <f>AQ47</f>
        <v/>
      </c>
      <c r="R47" s="10" t="n"/>
      <c r="S47" s="10" t="n">
        <v>0</v>
      </c>
      <c r="T47" s="10" t="n">
        <v>0</v>
      </c>
      <c r="U47" s="10">
        <f>AR47</f>
        <v/>
      </c>
      <c r="V47" s="10" t="n">
        <v>0</v>
      </c>
      <c r="W47" s="10" t="n">
        <v>0</v>
      </c>
      <c r="X47" s="10" t="n">
        <v>0</v>
      </c>
      <c r="Y47" s="10">
        <f>AS47</f>
        <v/>
      </c>
      <c r="Z47" s="10" t="n">
        <v>0</v>
      </c>
      <c r="AA47" s="10" t="n">
        <v>0</v>
      </c>
      <c r="AB47" s="10" t="n">
        <v>6164</v>
      </c>
      <c r="AC47" s="10">
        <f>AT47</f>
        <v/>
      </c>
      <c r="AD47" s="10" t="n">
        <v>6342</v>
      </c>
      <c r="AE47" s="10" t="n">
        <v>6393</v>
      </c>
      <c r="AF47" s="10" t="n">
        <v>6758</v>
      </c>
      <c r="AG47" s="10" t="n">
        <v>6775</v>
      </c>
      <c r="AH47" s="10" t="n">
        <v>6775</v>
      </c>
      <c r="AI47" s="10" t="n">
        <v>6536</v>
      </c>
      <c r="AJ47" s="10" t="n">
        <v>6528</v>
      </c>
      <c r="AK47" s="10" t="n"/>
      <c r="AL47" s="10" t="n"/>
      <c r="AM47" s="10" t="n"/>
      <c r="AN47" s="10" t="n"/>
      <c r="AO47" s="10" t="n"/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6234</v>
      </c>
      <c r="AU47" s="10" t="n">
        <v>6775</v>
      </c>
      <c r="AV47" s="10" t="n"/>
      <c r="AW47" s="10" t="n"/>
      <c r="AX47" s="10" t="n"/>
      <c r="AY47" s="10" t="n"/>
      <c r="AZ47" s="10" t="n"/>
      <c r="BA47" s="10" t="n"/>
      <c r="BB47" s="10" t="n"/>
      <c r="BC47" s="10" t="n"/>
      <c r="BD47" s="10" t="n"/>
      <c r="BE47" s="10" t="n"/>
      <c r="BF47" s="10" t="n"/>
      <c r="BG47" s="10" t="n"/>
      <c r="BH47" s="10" t="n"/>
      <c r="BI47" s="10" t="n"/>
    </row>
    <row r="48">
      <c r="A48" t="inlineStr">
        <is>
          <t>PP&amp;E</t>
        </is>
      </c>
      <c r="J48" s="10" t="n"/>
      <c r="K48" s="10" t="n"/>
      <c r="L48" s="10" t="n"/>
      <c r="M48" s="10" t="n"/>
      <c r="N48" s="10" t="n"/>
      <c r="O48" s="10" t="n"/>
      <c r="P48" s="10" t="n"/>
      <c r="Q48" s="10">
        <f>AQ48</f>
        <v/>
      </c>
      <c r="R48" s="10" t="n"/>
      <c r="S48" s="10" t="n">
        <v>18357</v>
      </c>
      <c r="T48" s="10" t="n">
        <v>21112</v>
      </c>
      <c r="U48" s="10">
        <f>AR48</f>
        <v/>
      </c>
      <c r="V48" s="10" t="n">
        <v>27345</v>
      </c>
      <c r="W48" s="10" t="n">
        <v>29999</v>
      </c>
      <c r="X48" s="10" t="n">
        <v>32284</v>
      </c>
      <c r="Y48" s="10">
        <f>AS48</f>
        <v/>
      </c>
      <c r="Z48" s="10" t="n">
        <v>37127</v>
      </c>
      <c r="AA48" s="10" t="n">
        <v>39006</v>
      </c>
      <c r="AB48" s="10" t="n">
        <v>42291</v>
      </c>
      <c r="AC48" s="10">
        <f>AT48</f>
        <v/>
      </c>
      <c r="AD48" s="10" t="n">
        <v>47720</v>
      </c>
      <c r="AE48" s="10" t="n">
        <v>50909</v>
      </c>
      <c r="AF48" s="10" t="n">
        <v>53726</v>
      </c>
      <c r="AG48" s="10" t="n">
        <v>57809</v>
      </c>
      <c r="AH48" s="10" t="n">
        <v>61582</v>
      </c>
      <c r="AI48" s="10" t="n">
        <v>67588</v>
      </c>
      <c r="AJ48" s="10" t="n">
        <v>73738</v>
      </c>
      <c r="AK48" s="10" t="n"/>
      <c r="AL48" s="10" t="n"/>
      <c r="AM48" s="10" t="n"/>
      <c r="AN48" s="10" t="n"/>
      <c r="AO48" s="10" t="n"/>
      <c r="AP48" s="10" t="n">
        <v>8591</v>
      </c>
      <c r="AQ48" s="10" t="n">
        <v>13721</v>
      </c>
      <c r="AR48" s="10" t="n">
        <v>24683</v>
      </c>
      <c r="AS48" s="10" t="n">
        <v>35323</v>
      </c>
      <c r="AT48" s="10" t="n">
        <v>45633</v>
      </c>
      <c r="AU48" s="10" t="n">
        <v>57809</v>
      </c>
      <c r="AV48" s="10" t="n"/>
      <c r="AW48" s="10" t="n"/>
      <c r="AX48" s="10" t="n"/>
      <c r="AY48" s="10" t="n"/>
      <c r="AZ48" s="10" t="n"/>
      <c r="BA48" s="10" t="n"/>
      <c r="BB48" s="10" t="n"/>
      <c r="BC48" s="10" t="n"/>
      <c r="BD48" s="10" t="n"/>
      <c r="BE48" s="10" t="n"/>
      <c r="BF48" s="10" t="n"/>
      <c r="BG48" s="10" t="n"/>
      <c r="BH48" s="10" t="n"/>
      <c r="BI48" s="10" t="n"/>
    </row>
    <row r="49">
      <c r="A49" t="inlineStr">
        <is>
          <t>Operating lease right-of-use assets</t>
        </is>
      </c>
      <c r="J49" s="10" t="n"/>
      <c r="K49" s="10" t="n"/>
      <c r="L49" s="10" t="n"/>
      <c r="M49" s="10" t="n"/>
      <c r="N49" s="10" t="n"/>
      <c r="O49" s="10" t="n"/>
      <c r="P49" s="10" t="n"/>
      <c r="Q49" s="10">
        <f>AQ49</f>
        <v/>
      </c>
      <c r="R49" s="10" t="n"/>
      <c r="S49" s="10" t="n">
        <v>0</v>
      </c>
      <c r="T49" s="10" t="n">
        <v>0</v>
      </c>
      <c r="U49" s="10">
        <f>AR49</f>
        <v/>
      </c>
      <c r="V49" s="10" t="n">
        <v>6747</v>
      </c>
      <c r="W49" s="10" t="n">
        <v>7272</v>
      </c>
      <c r="X49" s="10" t="n">
        <v>8403</v>
      </c>
      <c r="Y49" s="10">
        <f>AS49</f>
        <v/>
      </c>
      <c r="Z49" s="10" t="n">
        <v>9359</v>
      </c>
      <c r="AA49" s="10" t="n">
        <v>9429</v>
      </c>
      <c r="AB49" s="10" t="n">
        <v>9439</v>
      </c>
      <c r="AC49" s="10">
        <f>AT49</f>
        <v/>
      </c>
      <c r="AD49" s="10" t="n">
        <v>10202</v>
      </c>
      <c r="AE49" s="10" t="n">
        <v>10525</v>
      </c>
      <c r="AF49" s="10" t="n">
        <v>11063</v>
      </c>
      <c r="AG49" s="10" t="n">
        <v>12155</v>
      </c>
      <c r="AH49" s="10" t="n">
        <v>12241</v>
      </c>
      <c r="AI49" s="10" t="n">
        <v>14130</v>
      </c>
      <c r="AJ49" s="10" t="n">
        <v>13641</v>
      </c>
      <c r="AK49" s="10" t="n"/>
      <c r="AL49" s="10" t="n"/>
      <c r="AM49" s="10" t="n"/>
      <c r="AN49" s="10" t="n"/>
      <c r="AO49" s="10" t="n"/>
      <c r="AP49" s="10" t="n">
        <v>0</v>
      </c>
      <c r="AQ49" s="10" t="n">
        <v>0</v>
      </c>
      <c r="AR49" s="10" t="n">
        <v>0</v>
      </c>
      <c r="AS49" s="10" t="n">
        <v>9460</v>
      </c>
      <c r="AT49" s="10" t="n">
        <v>9348</v>
      </c>
      <c r="AU49" s="10" t="n">
        <v>12155</v>
      </c>
      <c r="AV49" s="10" t="n"/>
      <c r="AW49" s="10" t="n"/>
      <c r="AX49" s="10" t="n"/>
      <c r="AY49" s="10" t="n"/>
      <c r="AZ49" s="10" t="n"/>
      <c r="BA49" s="10" t="n"/>
      <c r="BB49" s="10" t="n"/>
      <c r="BC49" s="10" t="n"/>
      <c r="BD49" s="10" t="n"/>
      <c r="BE49" s="10" t="n"/>
      <c r="BF49" s="10" t="n"/>
      <c r="BG49" s="10" t="n"/>
      <c r="BH49" s="10" t="n"/>
      <c r="BI49" s="10" t="n"/>
    </row>
    <row r="50">
      <c r="A50" t="inlineStr">
        <is>
          <t>Intangible assets, net</t>
        </is>
      </c>
      <c r="J50" s="10" t="n"/>
      <c r="K50" s="10" t="n"/>
      <c r="L50" s="10" t="n"/>
      <c r="M50" s="10" t="n"/>
      <c r="N50" s="10" t="n"/>
      <c r="O50" s="10" t="n"/>
      <c r="P50" s="10" t="n"/>
      <c r="Q50" s="10">
        <f>AQ50</f>
        <v/>
      </c>
      <c r="R50" s="10" t="n"/>
      <c r="S50" s="10" t="n">
        <v>1573</v>
      </c>
      <c r="T50" s="10" t="n">
        <v>1451</v>
      </c>
      <c r="U50" s="10">
        <f>AR50</f>
        <v/>
      </c>
      <c r="V50" s="10" t="n">
        <v>1150</v>
      </c>
      <c r="W50" s="10" t="n">
        <v>994</v>
      </c>
      <c r="X50" s="10" t="n">
        <v>853</v>
      </c>
      <c r="Y50" s="10">
        <f>AS50</f>
        <v/>
      </c>
      <c r="Z50" s="10" t="n">
        <v>838</v>
      </c>
      <c r="AA50" s="10" t="n">
        <v>859</v>
      </c>
      <c r="AB50" s="10" t="n">
        <v>744</v>
      </c>
      <c r="AC50" s="10">
        <f>AT50</f>
        <v/>
      </c>
      <c r="AD50" s="10" t="n">
        <v>505</v>
      </c>
      <c r="AE50" s="10" t="n">
        <v>514</v>
      </c>
      <c r="AF50" s="10" t="n">
        <v>365</v>
      </c>
      <c r="AG50" s="10" t="n">
        <v>634</v>
      </c>
      <c r="AH50" s="10" t="n">
        <v>910</v>
      </c>
      <c r="AI50" s="10" t="n">
        <v>965</v>
      </c>
      <c r="AJ50" s="10" t="n">
        <v>875</v>
      </c>
      <c r="AK50" s="10" t="n"/>
      <c r="AL50" s="10" t="n"/>
      <c r="AM50" s="10" t="n"/>
      <c r="AN50" s="10" t="n"/>
      <c r="AO50" s="10" t="n"/>
      <c r="AP50" s="10" t="n">
        <v>2535</v>
      </c>
      <c r="AQ50" s="10" t="n">
        <v>1884</v>
      </c>
      <c r="AR50" s="10" t="n">
        <v>1294</v>
      </c>
      <c r="AS50" s="10" t="n">
        <v>894</v>
      </c>
      <c r="AT50" s="10" t="n">
        <v>623</v>
      </c>
      <c r="AU50" s="10" t="n">
        <v>634</v>
      </c>
      <c r="AV50" s="10" t="n"/>
      <c r="AW50" s="10" t="n"/>
      <c r="AX50" s="10" t="n"/>
      <c r="AY50" s="10" t="n"/>
      <c r="AZ50" s="10" t="n"/>
      <c r="BA50" s="10" t="n"/>
      <c r="BB50" s="10" t="n"/>
      <c r="BC50" s="10" t="n"/>
      <c r="BD50" s="10" t="n"/>
      <c r="BE50" s="10" t="n"/>
      <c r="BF50" s="10" t="n"/>
      <c r="BG50" s="10" t="n"/>
      <c r="BH50" s="10" t="n"/>
      <c r="BI50" s="10" t="n"/>
    </row>
    <row r="51">
      <c r="A51" t="inlineStr">
        <is>
          <t xml:space="preserve">Goodwill </t>
        </is>
      </c>
      <c r="J51" s="10" t="n"/>
      <c r="K51" s="10" t="n"/>
      <c r="L51" s="10" t="n"/>
      <c r="M51" s="10" t="n"/>
      <c r="N51" s="10" t="n"/>
      <c r="O51" s="10" t="n"/>
      <c r="P51" s="10" t="n"/>
      <c r="Q51" s="10">
        <f>AQ51</f>
        <v/>
      </c>
      <c r="R51" s="10" t="n"/>
      <c r="S51" s="10" t="n">
        <v>18263</v>
      </c>
      <c r="T51" s="10" t="n">
        <v>18304</v>
      </c>
      <c r="U51" s="10">
        <f>AR51</f>
        <v/>
      </c>
      <c r="V51" s="10" t="n">
        <v>18333</v>
      </c>
      <c r="W51" s="10" t="n">
        <v>18334</v>
      </c>
      <c r="X51" s="10" t="n">
        <v>18338</v>
      </c>
      <c r="Y51" s="10">
        <f>AS51</f>
        <v/>
      </c>
      <c r="Z51" s="10" t="n">
        <v>18811</v>
      </c>
      <c r="AA51" s="10" t="n">
        <v>19029</v>
      </c>
      <c r="AB51" s="10" t="n">
        <v>19031</v>
      </c>
      <c r="AC51" s="10">
        <f>AT51</f>
        <v/>
      </c>
      <c r="AD51" s="10" t="n">
        <v>19056</v>
      </c>
      <c r="AE51" s="10" t="n">
        <v>19219</v>
      </c>
      <c r="AF51" s="10" t="n">
        <v>19065</v>
      </c>
      <c r="AG51" s="10" t="n">
        <v>19197</v>
      </c>
      <c r="AH51" s="10" t="n">
        <v>19923</v>
      </c>
      <c r="AI51" s="10" t="n">
        <v>20229</v>
      </c>
      <c r="AJ51" s="10" t="n">
        <v>20268</v>
      </c>
      <c r="AK51" s="10" t="n"/>
      <c r="AL51" s="10" t="n"/>
      <c r="AM51" s="10" t="n"/>
      <c r="AN51" s="10" t="n"/>
      <c r="AO51" s="10" t="n"/>
      <c r="AP51" s="10" t="n">
        <v>18122</v>
      </c>
      <c r="AQ51" s="10" t="n">
        <v>18221</v>
      </c>
      <c r="AR51" s="10" t="n">
        <v>18301</v>
      </c>
      <c r="AS51" s="10" t="n">
        <v>18715</v>
      </c>
      <c r="AT51" s="10" t="n">
        <v>19050</v>
      </c>
      <c r="AU51" s="10" t="n">
        <v>19197</v>
      </c>
      <c r="AV51" s="10" t="n"/>
      <c r="AW51" s="10" t="n"/>
      <c r="AX51" s="10" t="n"/>
      <c r="AY51" s="10" t="n"/>
      <c r="AZ51" s="10" t="n"/>
      <c r="BA51" s="10" t="n"/>
      <c r="BB51" s="10" t="n"/>
      <c r="BC51" s="10" t="n"/>
      <c r="BD51" s="10" t="n"/>
      <c r="BE51" s="10" t="n"/>
      <c r="BF51" s="10" t="n"/>
      <c r="BG51" s="10" t="n"/>
      <c r="BH51" s="10" t="n"/>
      <c r="BI51" s="10" t="n"/>
    </row>
    <row r="52" customFormat="1" s="6">
      <c r="A52" s="6" t="inlineStr">
        <is>
          <t>Other assets</t>
        </is>
      </c>
      <c r="J52" s="11" t="n"/>
      <c r="K52" s="11" t="n"/>
      <c r="L52" s="11" t="n"/>
      <c r="M52" s="11" t="n"/>
      <c r="N52" s="11" t="n"/>
      <c r="O52" s="11" t="n"/>
      <c r="P52" s="11" t="n"/>
      <c r="Q52" s="11">
        <f>AQ52</f>
        <v/>
      </c>
      <c r="R52" s="11" t="n"/>
      <c r="S52" s="11" t="n">
        <v>2265</v>
      </c>
      <c r="T52" s="11" t="n">
        <v>2438</v>
      </c>
      <c r="U52" s="11">
        <f>AR52</f>
        <v/>
      </c>
      <c r="V52" s="11" t="n">
        <v>2602</v>
      </c>
      <c r="W52" s="11" t="n">
        <v>2446</v>
      </c>
      <c r="X52" s="11" t="n">
        <v>2461</v>
      </c>
      <c r="Y52" s="11">
        <f>AS52</f>
        <v/>
      </c>
      <c r="Z52" s="11" t="n">
        <v>2887</v>
      </c>
      <c r="AA52" s="11" t="n">
        <v>3238</v>
      </c>
      <c r="AB52" s="11" t="n">
        <v>2669</v>
      </c>
      <c r="AC52" s="11">
        <f>AT52</f>
        <v/>
      </c>
      <c r="AD52" s="11" t="n">
        <v>2376</v>
      </c>
      <c r="AE52" s="11" t="n">
        <v>2352</v>
      </c>
      <c r="AF52" s="11" t="n">
        <v>3187</v>
      </c>
      <c r="AG52" s="11" t="n">
        <v>2751</v>
      </c>
      <c r="AH52" s="11" t="n">
        <v>3522</v>
      </c>
      <c r="AI52" s="11" t="n">
        <v>4344</v>
      </c>
      <c r="AJ52" s="11" t="n">
        <v>5529</v>
      </c>
      <c r="AK52" s="11" t="n"/>
      <c r="AL52" s="11" t="n"/>
      <c r="AM52" s="11" t="n"/>
      <c r="AN52" s="11" t="n"/>
      <c r="AO52" s="11" t="n"/>
      <c r="AP52" s="11" t="n">
        <v>1312</v>
      </c>
      <c r="AQ52" s="11" t="n">
        <v>2135</v>
      </c>
      <c r="AR52" s="11" t="n">
        <v>2576</v>
      </c>
      <c r="AS52" s="11" t="n">
        <v>2759</v>
      </c>
      <c r="AT52" s="11" t="n">
        <v>2758</v>
      </c>
      <c r="AU52" s="11" t="n">
        <v>2751</v>
      </c>
      <c r="AV52" s="11" t="n"/>
      <c r="AW52" s="11" t="n"/>
      <c r="AX52" s="11" t="n"/>
      <c r="AY52" s="11" t="n"/>
      <c r="AZ52" s="11" t="n"/>
      <c r="BA52" s="11" t="n"/>
      <c r="BB52" s="11" t="n"/>
      <c r="BC52" s="11" t="n"/>
      <c r="BD52" s="11" t="n"/>
      <c r="BE52" s="11" t="n"/>
      <c r="BF52" s="11" t="n"/>
      <c r="BG52" s="11" t="n"/>
      <c r="BH52" s="11" t="n"/>
      <c r="BI52" s="11" t="n"/>
    </row>
    <row r="53">
      <c r="A53" t="inlineStr">
        <is>
          <t>Total Assets</t>
        </is>
      </c>
      <c r="J53" s="10">
        <f>SUM(J46:J52)</f>
        <v/>
      </c>
      <c r="K53" s="10">
        <f>SUM(K46:K52)</f>
        <v/>
      </c>
      <c r="L53" s="10">
        <f>SUM(L46:L52)</f>
        <v/>
      </c>
      <c r="M53" s="10">
        <f>SUM(M46:M52)</f>
        <v/>
      </c>
      <c r="N53" s="10">
        <f>SUM(N46:N52)</f>
        <v/>
      </c>
      <c r="O53" s="10">
        <f>SUM(O46:O52)</f>
        <v/>
      </c>
      <c r="P53" s="10">
        <f>SUM(P46:P52)</f>
        <v/>
      </c>
      <c r="Q53" s="10">
        <f>AQ53</f>
        <v/>
      </c>
      <c r="R53" s="10">
        <f>SUM(R46:R52)</f>
        <v/>
      </c>
      <c r="S53" s="10">
        <f>SUM(S46:S52)</f>
        <v/>
      </c>
      <c r="T53" s="10">
        <f>SUM(T46:T52)</f>
        <v/>
      </c>
      <c r="U53" s="10">
        <f>AR53</f>
        <v/>
      </c>
      <c r="V53" s="10">
        <f>SUM(V46:V52)</f>
        <v/>
      </c>
      <c r="W53" s="10">
        <f>SUM(W46:W52)</f>
        <v/>
      </c>
      <c r="X53" s="10">
        <f>SUM(X46:X52)</f>
        <v/>
      </c>
      <c r="Y53" s="10">
        <f>AS53</f>
        <v/>
      </c>
      <c r="Z53" s="10">
        <f>SUM(Z46:Z52)</f>
        <v/>
      </c>
      <c r="AA53" s="10">
        <f>SUM(AA46:AA52)</f>
        <v/>
      </c>
      <c r="AB53" s="10">
        <f>SUM(AB46:AB52)</f>
        <v/>
      </c>
      <c r="AC53" s="10">
        <f>AT53</f>
        <v/>
      </c>
      <c r="AD53" s="10">
        <f>SUM(AD46:AD52)</f>
        <v/>
      </c>
      <c r="AE53" s="10">
        <f>SUM(AE46:AE52)</f>
        <v/>
      </c>
      <c r="AF53" s="10">
        <f>SUM(AF46:AF52)</f>
        <v/>
      </c>
      <c r="AG53" s="10">
        <f>SUM(AG46:AG52)</f>
        <v/>
      </c>
      <c r="AH53" s="10">
        <f>SUM(AH46:AH52)</f>
        <v/>
      </c>
      <c r="AI53" s="10">
        <f>SUM(AI46:AI52)</f>
        <v/>
      </c>
      <c r="AJ53" s="10">
        <f>SUM(AJ46:AJ52)</f>
        <v/>
      </c>
      <c r="AK53" s="10" t="n"/>
      <c r="AL53" s="10" t="n"/>
      <c r="AM53" s="10" t="n"/>
      <c r="AN53" s="10" t="n"/>
      <c r="AO53" s="10">
        <f>SUM(AO46:AO52)</f>
        <v/>
      </c>
      <c r="AP53" s="10">
        <f>SUM(AP46:AP52)</f>
        <v/>
      </c>
      <c r="AQ53" s="10">
        <f>SUM(AQ46:AQ52)</f>
        <v/>
      </c>
      <c r="AR53" s="10">
        <f>SUM(AR46:AR52)</f>
        <v/>
      </c>
      <c r="AS53" s="10">
        <f>SUM(AS46:AS52)</f>
        <v/>
      </c>
      <c r="AT53" s="10">
        <f>SUM(AT46:AT52)</f>
        <v/>
      </c>
      <c r="AU53" s="10">
        <f>SUM(AU46:AU52)</f>
        <v/>
      </c>
      <c r="AV53" s="10">
        <f>SUM(AV46:AV52)</f>
        <v/>
      </c>
      <c r="AW53" s="10">
        <f>SUM(AW46:AW52)</f>
        <v/>
      </c>
      <c r="AX53" s="10">
        <f>SUM(AX46:AX52)</f>
        <v/>
      </c>
      <c r="AY53" s="10">
        <f>SUM(AY46:AY52)</f>
        <v/>
      </c>
      <c r="AZ53" s="10">
        <f>SUM(AZ46:AZ52)</f>
        <v/>
      </c>
      <c r="BA53" s="10">
        <f>SUM(BA46:BA52)</f>
        <v/>
      </c>
      <c r="BB53" s="10" t="n"/>
      <c r="BC53" s="10" t="n"/>
      <c r="BD53" s="10" t="n"/>
      <c r="BE53" s="10" t="n"/>
      <c r="BF53" s="10" t="n"/>
      <c r="BG53" s="10" t="n"/>
      <c r="BH53" s="10" t="n"/>
      <c r="BI53" s="10" t="n"/>
    </row>
    <row r="54">
      <c r="A54" t="inlineStr">
        <is>
          <t>Accounts payable</t>
        </is>
      </c>
      <c r="J54" s="10" t="n"/>
      <c r="K54" s="10" t="n"/>
      <c r="L54" s="10" t="n"/>
      <c r="M54" s="10" t="n"/>
      <c r="N54" s="10" t="n"/>
      <c r="O54" s="10" t="n"/>
      <c r="P54" s="10" t="n"/>
      <c r="Q54" s="10">
        <f>AQ54</f>
        <v/>
      </c>
      <c r="R54" s="10" t="n"/>
      <c r="S54" s="10" t="n">
        <v>419</v>
      </c>
      <c r="T54" s="10" t="n">
        <v>590</v>
      </c>
      <c r="U54" s="10">
        <f>AR54</f>
        <v/>
      </c>
      <c r="V54" s="10" t="n">
        <v>604</v>
      </c>
      <c r="W54" s="10" t="n">
        <v>655</v>
      </c>
      <c r="X54" s="10" t="n">
        <v>860</v>
      </c>
      <c r="Y54" s="10">
        <f>AS54</f>
        <v/>
      </c>
      <c r="Z54" s="10" t="n">
        <v>829</v>
      </c>
      <c r="AA54" s="10" t="n">
        <v>920</v>
      </c>
      <c r="AB54" s="10" t="n">
        <v>1106</v>
      </c>
      <c r="AC54" s="10">
        <f>AT54</f>
        <v/>
      </c>
      <c r="AD54" s="10" t="n">
        <v>878</v>
      </c>
      <c r="AE54" s="10" t="n">
        <v>973</v>
      </c>
      <c r="AF54" s="10" t="n">
        <v>2195</v>
      </c>
      <c r="AG54" s="10" t="n">
        <v>4083</v>
      </c>
      <c r="AH54" s="10" t="n">
        <v>3246</v>
      </c>
      <c r="AI54" s="10" t="n">
        <v>4008</v>
      </c>
      <c r="AJ54" s="10" t="n">
        <v>3871</v>
      </c>
      <c r="AK54" s="10" t="n"/>
      <c r="AL54" s="10" t="n"/>
      <c r="AM54" s="10" t="n"/>
      <c r="AN54" s="10" t="n"/>
      <c r="AO54" s="10" t="n"/>
      <c r="AP54" s="10" t="n">
        <v>302</v>
      </c>
      <c r="AQ54" s="10" t="n">
        <v>380</v>
      </c>
      <c r="AR54" s="10" t="n">
        <v>820</v>
      </c>
      <c r="AS54" s="10" t="n">
        <v>1363</v>
      </c>
      <c r="AT54" s="10" t="n">
        <v>1331</v>
      </c>
      <c r="AU54" s="10" t="n">
        <v>4083</v>
      </c>
      <c r="AV54" s="10" t="n"/>
      <c r="AW54" s="10" t="n"/>
      <c r="AX54" s="10" t="n"/>
      <c r="AY54" s="10" t="n"/>
      <c r="AZ54" s="10" t="n"/>
      <c r="BA54" s="10" t="n"/>
      <c r="BB54" s="10" t="n"/>
      <c r="BC54" s="10" t="n"/>
      <c r="BD54" s="10" t="n"/>
      <c r="BE54" s="10" t="n"/>
      <c r="BF54" s="10" t="n"/>
      <c r="BG54" s="10" t="n"/>
      <c r="BH54" s="10" t="n"/>
      <c r="BI54" s="10" t="n"/>
    </row>
    <row r="55">
      <c r="A55" t="inlineStr">
        <is>
          <t>Partners payable</t>
        </is>
      </c>
      <c r="J55" s="10" t="n"/>
      <c r="K55" s="10" t="n"/>
      <c r="L55" s="10" t="n"/>
      <c r="M55" s="10" t="n"/>
      <c r="N55" s="10" t="n"/>
      <c r="O55" s="10" t="n"/>
      <c r="P55" s="10" t="n"/>
      <c r="Q55" s="10">
        <f>AQ55</f>
        <v/>
      </c>
      <c r="R55" s="10" t="n"/>
      <c r="S55" s="10" t="n">
        <v>440</v>
      </c>
      <c r="T55" s="10" t="n">
        <v>502</v>
      </c>
      <c r="U55" s="10">
        <f>AR55</f>
        <v/>
      </c>
      <c r="V55" s="10" t="n">
        <v>537</v>
      </c>
      <c r="W55" s="10" t="n">
        <v>560</v>
      </c>
      <c r="X55" s="10" t="n">
        <v>590</v>
      </c>
      <c r="Y55" s="10">
        <f>AS55</f>
        <v/>
      </c>
      <c r="Z55" s="10" t="n">
        <v>712</v>
      </c>
      <c r="AA55" s="10" t="n">
        <v>729</v>
      </c>
      <c r="AB55" s="10" t="n">
        <v>800</v>
      </c>
      <c r="AC55" s="10">
        <f>AT55</f>
        <v/>
      </c>
      <c r="AD55" s="10" t="n">
        <v>1006</v>
      </c>
      <c r="AE55" s="10" t="n">
        <v>949</v>
      </c>
      <c r="AF55" s="10" t="n">
        <v>909</v>
      </c>
      <c r="AG55" s="10" t="n">
        <v>1052</v>
      </c>
      <c r="AH55" s="10" t="n">
        <v>935</v>
      </c>
      <c r="AI55" s="10" t="n">
        <v>982</v>
      </c>
      <c r="AJ55" s="10" t="n">
        <v>975</v>
      </c>
      <c r="AK55" s="10" t="n"/>
      <c r="AL55" s="10" t="n"/>
      <c r="AM55" s="10" t="n"/>
      <c r="AN55" s="10" t="n"/>
      <c r="AO55" s="10" t="n"/>
      <c r="AP55" s="10" t="n">
        <v>280</v>
      </c>
      <c r="AQ55" s="10" t="n">
        <v>390</v>
      </c>
      <c r="AR55" s="10" t="n">
        <v>541</v>
      </c>
      <c r="AS55" s="10" t="n">
        <v>886</v>
      </c>
      <c r="AT55" s="10" t="n">
        <v>1093</v>
      </c>
      <c r="AU55" s="10" t="n">
        <v>1052</v>
      </c>
      <c r="AV55" s="10" t="n"/>
      <c r="AW55" s="10" t="n"/>
      <c r="AX55" s="10" t="n"/>
      <c r="AY55" s="10" t="n"/>
      <c r="AZ55" s="10" t="n"/>
      <c r="BA55" s="10" t="n"/>
      <c r="BB55" s="10" t="n"/>
      <c r="BC55" s="10" t="n"/>
      <c r="BD55" s="10" t="n"/>
      <c r="BE55" s="10" t="n"/>
      <c r="BF55" s="10" t="n"/>
      <c r="BG55" s="10" t="n"/>
      <c r="BH55" s="10" t="n"/>
      <c r="BI55" s="10" t="n"/>
    </row>
    <row r="56">
      <c r="A56" t="inlineStr">
        <is>
          <t>Operating lease liabilities</t>
        </is>
      </c>
      <c r="J56" s="10" t="n"/>
      <c r="K56" s="10" t="n"/>
      <c r="L56" s="10" t="n"/>
      <c r="M56" s="10" t="n"/>
      <c r="N56" s="10" t="n"/>
      <c r="O56" s="10" t="n"/>
      <c r="P56" s="10" t="n"/>
      <c r="Q56" s="10">
        <f>AQ56</f>
        <v/>
      </c>
      <c r="R56" s="10" t="n"/>
      <c r="S56" s="10" t="n">
        <v>0</v>
      </c>
      <c r="T56" s="10" t="n">
        <v>0</v>
      </c>
      <c r="U56" s="10">
        <f>AR56</f>
        <v/>
      </c>
      <c r="V56" s="10" t="n">
        <v>645</v>
      </c>
      <c r="W56" s="10" t="n">
        <v>688</v>
      </c>
      <c r="X56" s="10" t="n">
        <v>776</v>
      </c>
      <c r="Y56" s="10">
        <f>AS56</f>
        <v/>
      </c>
      <c r="Z56" s="10" t="n">
        <v>835</v>
      </c>
      <c r="AA56" s="10" t="n">
        <v>899</v>
      </c>
      <c r="AB56" s="10" t="n">
        <v>975</v>
      </c>
      <c r="AC56" s="10">
        <f>AT56</f>
        <v/>
      </c>
      <c r="AD56" s="10" t="n">
        <v>1040</v>
      </c>
      <c r="AE56" s="10" t="n">
        <v>1051</v>
      </c>
      <c r="AF56" s="10" t="n">
        <v>1086</v>
      </c>
      <c r="AG56" s="10" t="n">
        <v>1127</v>
      </c>
      <c r="AH56" s="10" t="n">
        <v>1159</v>
      </c>
      <c r="AI56" s="10" t="n">
        <v>1275</v>
      </c>
      <c r="AJ56" s="10" t="n">
        <v>1291</v>
      </c>
      <c r="AK56" s="10" t="n"/>
      <c r="AL56" s="10" t="n"/>
      <c r="AM56" s="10" t="n"/>
      <c r="AN56" s="10" t="n"/>
      <c r="AO56" s="10" t="n"/>
      <c r="AP56" s="10" t="n">
        <v>0</v>
      </c>
      <c r="AQ56" s="10" t="n">
        <v>0</v>
      </c>
      <c r="AR56" s="10" t="n">
        <v>0</v>
      </c>
      <c r="AS56" s="10" t="n">
        <v>800</v>
      </c>
      <c r="AT56" s="10" t="n">
        <v>1023</v>
      </c>
      <c r="AU56" s="10" t="n">
        <v>1127</v>
      </c>
      <c r="AV56" s="10" t="n"/>
      <c r="AW56" s="10" t="n"/>
      <c r="AX56" s="10" t="n"/>
      <c r="AY56" s="10" t="n"/>
      <c r="AZ56" s="10" t="n"/>
      <c r="BA56" s="10" t="n"/>
      <c r="BB56" s="10" t="n"/>
      <c r="BC56" s="10" t="n"/>
      <c r="BD56" s="10" t="n"/>
      <c r="BE56" s="10" t="n"/>
      <c r="BF56" s="10" t="n"/>
      <c r="BG56" s="10" t="n"/>
      <c r="BH56" s="10" t="n"/>
      <c r="BI56" s="10" t="n"/>
    </row>
    <row r="57">
      <c r="A57" t="inlineStr">
        <is>
          <t>Accrued expenses and other current liabilities</t>
        </is>
      </c>
      <c r="J57" s="10" t="n"/>
      <c r="K57" s="10" t="n"/>
      <c r="L57" s="10" t="n"/>
      <c r="M57" s="10" t="n"/>
      <c r="N57" s="10" t="n"/>
      <c r="O57" s="10" t="n"/>
      <c r="P57" s="10" t="n"/>
      <c r="Q57" s="10">
        <f>AQ57</f>
        <v/>
      </c>
      <c r="R57" s="10" t="n"/>
      <c r="S57" s="10" t="n">
        <v>3720</v>
      </c>
      <c r="T57" s="10" t="n">
        <v>4255</v>
      </c>
      <c r="U57" s="10">
        <f>AR57</f>
        <v/>
      </c>
      <c r="V57" s="10" t="n">
        <v>7980</v>
      </c>
      <c r="W57" s="10" t="n">
        <v>10878</v>
      </c>
      <c r="X57" s="10" t="n">
        <v>10877</v>
      </c>
      <c r="Y57" s="10">
        <f>AS57</f>
        <v/>
      </c>
      <c r="Z57" s="10" t="n">
        <v>12446</v>
      </c>
      <c r="AA57" s="10" t="n">
        <v>8496</v>
      </c>
      <c r="AB57" s="10" t="n">
        <v>8684</v>
      </c>
      <c r="AC57" s="10">
        <f>AT57</f>
        <v/>
      </c>
      <c r="AD57" s="10" t="n">
        <v>9411</v>
      </c>
      <c r="AE57" s="10" t="n">
        <v>11510</v>
      </c>
      <c r="AF57" s="10" t="n">
        <v>13158</v>
      </c>
      <c r="AG57" s="10" t="n">
        <v>14312</v>
      </c>
      <c r="AH57" s="10" t="n">
        <v>15226</v>
      </c>
      <c r="AI57" s="10" t="n">
        <v>15420</v>
      </c>
      <c r="AJ57" s="10" t="n">
        <v>16036</v>
      </c>
      <c r="AK57" s="10" t="n"/>
      <c r="AL57" s="10" t="n"/>
      <c r="AM57" s="10" t="n"/>
      <c r="AN57" s="10" t="n"/>
      <c r="AO57" s="10" t="n"/>
      <c r="AP57" s="10" t="n">
        <v>2203</v>
      </c>
      <c r="AQ57" s="10" t="n">
        <v>2892</v>
      </c>
      <c r="AR57" s="10" t="n">
        <v>5509</v>
      </c>
      <c r="AS57" s="10" t="n">
        <v>11735</v>
      </c>
      <c r="AT57" s="10" t="n">
        <v>11152</v>
      </c>
      <c r="AU57" s="10" t="n">
        <v>14312</v>
      </c>
      <c r="AV57" s="10" t="n"/>
      <c r="AW57" s="10" t="n"/>
      <c r="AX57" s="10" t="n"/>
      <c r="AY57" s="10" t="n"/>
      <c r="AZ57" s="10" t="n"/>
      <c r="BA57" s="10" t="n"/>
      <c r="BB57" s="10" t="n"/>
      <c r="BC57" s="10" t="n"/>
      <c r="BD57" s="10" t="n"/>
      <c r="BE57" s="10" t="n"/>
      <c r="BF57" s="10" t="n"/>
      <c r="BG57" s="10" t="n"/>
      <c r="BH57" s="10" t="n"/>
      <c r="BI57" s="10" t="n"/>
    </row>
    <row r="58" customFormat="1" s="6">
      <c r="A58" s="6" t="inlineStr">
        <is>
          <t>Deferred revenue and deposits</t>
        </is>
      </c>
      <c r="J58" s="11" t="n"/>
      <c r="K58" s="11" t="n"/>
      <c r="L58" s="11" t="n"/>
      <c r="M58" s="11" t="n"/>
      <c r="N58" s="11" t="n"/>
      <c r="O58" s="11" t="n"/>
      <c r="P58" s="11" t="n"/>
      <c r="Q58" s="11">
        <f>AQ58</f>
        <v/>
      </c>
      <c r="R58" s="11" t="n"/>
      <c r="S58" s="11" t="n">
        <v>91</v>
      </c>
      <c r="T58" s="11" t="n">
        <v>115</v>
      </c>
      <c r="U58" s="11">
        <f>AR58</f>
        <v/>
      </c>
      <c r="V58" s="11" t="n">
        <v>142</v>
      </c>
      <c r="W58" s="11" t="n">
        <v>198</v>
      </c>
      <c r="X58" s="11" t="n">
        <v>225</v>
      </c>
      <c r="Y58" s="11">
        <f>AS58</f>
        <v/>
      </c>
      <c r="Z58" s="11" t="n">
        <v>247</v>
      </c>
      <c r="AA58" s="11" t="n">
        <v>264</v>
      </c>
      <c r="AB58" s="11" t="n">
        <v>379</v>
      </c>
      <c r="AC58" s="11">
        <f>AT58</f>
        <v/>
      </c>
      <c r="AD58" s="11" t="n">
        <v>382</v>
      </c>
      <c r="AE58" s="11" t="n">
        <v>391</v>
      </c>
      <c r="AF58" s="11" t="n">
        <v>464</v>
      </c>
      <c r="AG58" s="11" t="n">
        <v>561</v>
      </c>
      <c r="AH58" s="11" t="n">
        <v>520</v>
      </c>
      <c r="AI58" s="11" t="n">
        <v>532</v>
      </c>
      <c r="AJ58" s="11" t="n">
        <v>514</v>
      </c>
      <c r="AK58" s="11" t="n"/>
      <c r="AL58" s="11" t="n"/>
      <c r="AM58" s="11" t="n"/>
      <c r="AN58" s="11" t="n"/>
      <c r="AO58" s="11" t="n"/>
      <c r="AP58" s="11" t="n">
        <v>90</v>
      </c>
      <c r="AQ58" s="11" t="n">
        <v>98</v>
      </c>
      <c r="AR58" s="11" t="n">
        <v>147</v>
      </c>
      <c r="AS58" s="11" t="n">
        <v>269</v>
      </c>
      <c r="AT58" s="11" t="n">
        <v>382</v>
      </c>
      <c r="AU58" s="11" t="n">
        <v>561</v>
      </c>
      <c r="AV58" s="11" t="n"/>
      <c r="AW58" s="11" t="n"/>
      <c r="AX58" s="11" t="n"/>
      <c r="AY58" s="11" t="n"/>
      <c r="AZ58" s="11" t="n"/>
      <c r="BA58" s="11" t="n"/>
      <c r="BB58" s="11" t="n"/>
      <c r="BC58" s="11" t="n"/>
      <c r="BD58" s="11" t="n"/>
      <c r="BE58" s="11" t="n"/>
      <c r="BF58" s="11" t="n"/>
      <c r="BG58" s="11" t="n"/>
      <c r="BH58" s="11" t="n"/>
      <c r="BI58" s="11" t="n"/>
    </row>
    <row r="59">
      <c r="A59" t="inlineStr">
        <is>
          <t>Total current liabilities</t>
        </is>
      </c>
      <c r="J59" s="10">
        <f>SUM(J54:J58)</f>
        <v/>
      </c>
      <c r="K59" s="10">
        <f>SUM(K54:K58)</f>
        <v/>
      </c>
      <c r="L59" s="10">
        <f>SUM(L54:L58)</f>
        <v/>
      </c>
      <c r="M59" s="10">
        <f>SUM(M54:M58)</f>
        <v/>
      </c>
      <c r="N59" s="10">
        <f>SUM(N54:N58)</f>
        <v/>
      </c>
      <c r="O59" s="10">
        <f>SUM(O54:O58)</f>
        <v/>
      </c>
      <c r="P59" s="10">
        <f>SUM(P54:P58)</f>
        <v/>
      </c>
      <c r="Q59" s="10">
        <f>AQ59</f>
        <v/>
      </c>
      <c r="R59" s="10">
        <f>SUM(R54:R58)</f>
        <v/>
      </c>
      <c r="S59" s="10">
        <f>SUM(S54:S58)</f>
        <v/>
      </c>
      <c r="T59" s="10">
        <f>SUM(T54:T58)</f>
        <v/>
      </c>
      <c r="U59" s="10">
        <f>AR59</f>
        <v/>
      </c>
      <c r="V59" s="10">
        <f>SUM(V54:V58)</f>
        <v/>
      </c>
      <c r="W59" s="10">
        <f>SUM(W54:W58)</f>
        <v/>
      </c>
      <c r="X59" s="10">
        <f>SUM(X54:X58)</f>
        <v/>
      </c>
      <c r="Y59" s="10">
        <f>AS59</f>
        <v/>
      </c>
      <c r="Z59" s="10">
        <f>SUM(Z54:Z58)</f>
        <v/>
      </c>
      <c r="AA59" s="10">
        <f>SUM(AA54:AA58)</f>
        <v/>
      </c>
      <c r="AB59" s="10">
        <f>SUM(AB54:AB58)</f>
        <v/>
      </c>
      <c r="AC59" s="10">
        <f>AT59</f>
        <v/>
      </c>
      <c r="AD59" s="10">
        <f>SUM(AD54:AD58)</f>
        <v/>
      </c>
      <c r="AE59" s="10">
        <f>SUM(AE54:AE58)</f>
        <v/>
      </c>
      <c r="AF59" s="10">
        <f>SUM(AF54:AF58)</f>
        <v/>
      </c>
      <c r="AG59" s="10">
        <f>SUM(AG54:AG58)</f>
        <v/>
      </c>
      <c r="AH59" s="10">
        <f>SUM(AH54:AH58)</f>
        <v/>
      </c>
      <c r="AI59" s="10">
        <f>SUM(AI54:AI58)</f>
        <v/>
      </c>
      <c r="AJ59" s="10">
        <f>SUM(AJ54:AJ58)</f>
        <v/>
      </c>
      <c r="AK59" s="10" t="n"/>
      <c r="AL59" s="10" t="n"/>
      <c r="AM59" s="10" t="n"/>
      <c r="AN59" s="10" t="n"/>
      <c r="AO59" s="10">
        <f>SUM(AO54:AO58)</f>
        <v/>
      </c>
      <c r="AP59" s="10">
        <f>SUM(AP54:AP58)</f>
        <v/>
      </c>
      <c r="AQ59" s="10">
        <f>SUM(AQ54:AQ58)</f>
        <v/>
      </c>
      <c r="AR59" s="10">
        <f>SUM(AR54:AR58)</f>
        <v/>
      </c>
      <c r="AS59" s="10">
        <f>SUM(AS54:AS58)</f>
        <v/>
      </c>
      <c r="AT59" s="10">
        <f>SUM(AT54:AT58)</f>
        <v/>
      </c>
      <c r="AU59" s="10">
        <f>SUM(AU54:AU58)</f>
        <v/>
      </c>
      <c r="AV59" s="10">
        <f>SUM(AV54:AV58)</f>
        <v/>
      </c>
      <c r="AW59" s="10">
        <f>SUM(AW54:AW58)</f>
        <v/>
      </c>
      <c r="AX59" s="10">
        <f>SUM(AX54:AX58)</f>
        <v/>
      </c>
      <c r="AY59" s="10">
        <f>SUM(AY54:AY58)</f>
        <v/>
      </c>
      <c r="AZ59" s="10">
        <f>SUM(AZ54:AZ58)</f>
        <v/>
      </c>
      <c r="BA59" s="10">
        <f>SUM(BA54:BA58)</f>
        <v/>
      </c>
      <c r="BB59" s="10">
        <f>SUM(BB54:BB58)</f>
        <v/>
      </c>
      <c r="BC59" s="10" t="n"/>
      <c r="BD59" s="10" t="n"/>
      <c r="BE59" s="10" t="n"/>
      <c r="BF59" s="10" t="n"/>
      <c r="BG59" s="10" t="n"/>
      <c r="BH59" s="10" t="n"/>
      <c r="BI59" s="10" t="n"/>
    </row>
    <row r="60">
      <c r="A60" t="inlineStr">
        <is>
          <t>Operating lease liabilities, non-current</t>
        </is>
      </c>
      <c r="J60" s="10" t="n"/>
      <c r="K60" s="10" t="n"/>
      <c r="L60" s="10" t="n"/>
      <c r="M60" s="10" t="n"/>
      <c r="N60" s="10" t="n"/>
      <c r="O60" s="10" t="n"/>
      <c r="P60" s="10" t="n"/>
      <c r="Q60" s="10">
        <f>AQ60</f>
        <v/>
      </c>
      <c r="R60" s="10" t="n"/>
      <c r="S60" s="10" t="n">
        <v>0</v>
      </c>
      <c r="T60" s="10" t="n">
        <v>0</v>
      </c>
      <c r="U60" s="10">
        <f>AR60</f>
        <v/>
      </c>
      <c r="V60" s="10" t="n">
        <v>6565</v>
      </c>
      <c r="W60" s="10" t="n">
        <v>7122</v>
      </c>
      <c r="X60" s="10" t="n">
        <v>8356</v>
      </c>
      <c r="Y60" s="10">
        <f>AS60</f>
        <v/>
      </c>
      <c r="Z60" s="10" t="n">
        <v>9509</v>
      </c>
      <c r="AA60" s="10" t="n">
        <v>9633</v>
      </c>
      <c r="AB60" s="10" t="n">
        <v>9641</v>
      </c>
      <c r="AC60" s="10">
        <f>AT60</f>
        <v/>
      </c>
      <c r="AD60" s="10" t="n">
        <v>10574</v>
      </c>
      <c r="AE60" s="10" t="n">
        <v>10956</v>
      </c>
      <c r="AF60" s="10" t="n">
        <v>11554</v>
      </c>
      <c r="AG60" s="10" t="n">
        <v>12746</v>
      </c>
      <c r="AH60" s="10" t="n">
        <v>12894</v>
      </c>
      <c r="AI60" s="10" t="n">
        <v>14792</v>
      </c>
      <c r="AJ60" s="10" t="n">
        <v>14687</v>
      </c>
      <c r="AK60" s="10" t="n"/>
      <c r="AL60" s="10" t="n"/>
      <c r="AM60" s="10" t="n"/>
      <c r="AN60" s="10" t="n"/>
      <c r="AO60" s="10" t="n"/>
      <c r="AP60" s="10" t="n">
        <v>0</v>
      </c>
      <c r="AQ60" s="10" t="n">
        <v>0</v>
      </c>
      <c r="AR60" s="10" t="n">
        <v>0</v>
      </c>
      <c r="AS60" s="10" t="n">
        <v>9524</v>
      </c>
      <c r="AT60" s="10" t="n">
        <v>9631</v>
      </c>
      <c r="AU60" s="10" t="n">
        <v>12746</v>
      </c>
      <c r="AV60" s="10" t="n"/>
      <c r="AW60" s="10" t="n"/>
      <c r="AX60" s="10" t="n"/>
      <c r="AY60" s="10" t="n"/>
      <c r="AZ60" s="10" t="n"/>
      <c r="BA60" s="10" t="n"/>
      <c r="BB60" s="10" t="n"/>
      <c r="BC60" s="10" t="n"/>
      <c r="BD60" s="10" t="n"/>
      <c r="BE60" s="10" t="n"/>
      <c r="BF60" s="10" t="n"/>
      <c r="BG60" s="10" t="n"/>
      <c r="BH60" s="10" t="n"/>
      <c r="BI60" s="10" t="n"/>
    </row>
    <row r="61">
      <c r="A61" t="inlineStr">
        <is>
          <t>Long-term debt</t>
        </is>
      </c>
      <c r="J61" s="10" t="n"/>
      <c r="K61" s="10" t="n"/>
      <c r="L61" s="10" t="n"/>
      <c r="M61" s="10" t="n"/>
      <c r="N61" s="10" t="n"/>
      <c r="O61" s="10" t="n"/>
      <c r="P61" s="10" t="n"/>
      <c r="Q61" s="10">
        <f>AQ61</f>
        <v/>
      </c>
      <c r="R61" s="10" t="n"/>
      <c r="S61" s="10" t="n">
        <v>0</v>
      </c>
      <c r="T61" s="10" t="n">
        <v>0</v>
      </c>
      <c r="U61" s="10">
        <f>AR61</f>
        <v/>
      </c>
      <c r="V61" s="10" t="n">
        <v>0</v>
      </c>
      <c r="W61" s="10" t="n">
        <v>0</v>
      </c>
      <c r="X61" s="10" t="n">
        <v>0</v>
      </c>
      <c r="Y61" s="10">
        <f>AS61</f>
        <v/>
      </c>
      <c r="Z61" s="10" t="n">
        <v>0</v>
      </c>
      <c r="AA61" s="10" t="n">
        <v>0</v>
      </c>
      <c r="AB61" s="10" t="n">
        <v>0</v>
      </c>
      <c r="AC61" s="10">
        <f>AT61</f>
        <v/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9922</v>
      </c>
      <c r="AK61" s="10" t="n"/>
      <c r="AL61" s="10" t="n"/>
      <c r="AM61" s="10" t="n"/>
      <c r="AN61" s="10" t="n"/>
      <c r="AO61" s="10" t="n"/>
      <c r="AP61" s="10" t="n">
        <v>0</v>
      </c>
      <c r="AQ61" s="10" t="n">
        <v>0</v>
      </c>
      <c r="AR61" s="10" t="n">
        <v>0</v>
      </c>
      <c r="AS61" s="10" t="n">
        <v>0</v>
      </c>
      <c r="AT61" s="10" t="n">
        <v>0</v>
      </c>
      <c r="AU61" s="10" t="n">
        <v>0</v>
      </c>
      <c r="AV61" s="10" t="n"/>
      <c r="AW61" s="10" t="n"/>
      <c r="AX61" s="10" t="n"/>
      <c r="AY61" s="10" t="n"/>
      <c r="AZ61" s="10" t="n"/>
      <c r="BA61" s="10" t="n"/>
      <c r="BB61" s="10" t="n"/>
      <c r="BC61" s="10" t="n"/>
      <c r="BD61" s="10" t="n"/>
      <c r="BE61" s="10" t="n"/>
      <c r="BF61" s="10" t="n"/>
      <c r="BG61" s="10" t="n"/>
      <c r="BH61" s="10" t="n"/>
      <c r="BI61" s="10" t="n"/>
    </row>
    <row r="62" customFormat="1" s="6">
      <c r="A62" s="6" t="inlineStr">
        <is>
          <t>Other liabilities</t>
        </is>
      </c>
      <c r="J62" s="11" t="n"/>
      <c r="K62" s="11" t="n"/>
      <c r="L62" s="11" t="n"/>
      <c r="M62" s="11" t="n"/>
      <c r="N62" s="11" t="n"/>
      <c r="O62" s="11" t="n"/>
      <c r="P62" s="11" t="n"/>
      <c r="Q62" s="11">
        <f>AQ62</f>
        <v/>
      </c>
      <c r="R62" s="11" t="n"/>
      <c r="S62" s="11" t="n">
        <v>6239</v>
      </c>
      <c r="T62" s="11" t="n">
        <v>6648</v>
      </c>
      <c r="U62" s="11">
        <f>AR62</f>
        <v/>
      </c>
      <c r="V62" s="11" t="n">
        <v>6488</v>
      </c>
      <c r="W62" s="11" t="n">
        <v>8143</v>
      </c>
      <c r="X62" s="11" t="n">
        <v>8735</v>
      </c>
      <c r="Y62" s="11">
        <f>AS62</f>
        <v/>
      </c>
      <c r="Z62" s="11" t="n">
        <v>8489</v>
      </c>
      <c r="AA62" s="11" t="n">
        <v>8303</v>
      </c>
      <c r="AB62" s="11" t="n">
        <v>7121</v>
      </c>
      <c r="AC62" s="11">
        <f>AT62</f>
        <v/>
      </c>
      <c r="AD62" s="11" t="n">
        <v>6575</v>
      </c>
      <c r="AE62" s="11" t="n">
        <v>6552</v>
      </c>
      <c r="AF62" s="11" t="n">
        <v>6859</v>
      </c>
      <c r="AG62" s="11" t="n">
        <v>7227</v>
      </c>
      <c r="AH62" s="11" t="n">
        <v>7010</v>
      </c>
      <c r="AI62" s="11" t="n">
        <v>7003</v>
      </c>
      <c r="AJ62" s="11" t="n">
        <v>7504</v>
      </c>
      <c r="AK62" s="11" t="n"/>
      <c r="AL62" s="11" t="n"/>
      <c r="AM62" s="11" t="n"/>
      <c r="AN62" s="11" t="n"/>
      <c r="AO62" s="11" t="n"/>
      <c r="AP62" s="11" t="n">
        <v>2892</v>
      </c>
      <c r="AQ62" s="11" t="n">
        <v>6417</v>
      </c>
      <c r="AR62" s="11" t="n">
        <v>6190</v>
      </c>
      <c r="AS62" s="11" t="n">
        <v>7745</v>
      </c>
      <c r="AT62" s="11" t="n">
        <v>6414</v>
      </c>
      <c r="AU62" s="11" t="n">
        <v>7227</v>
      </c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  <c r="BF62" s="11" t="n"/>
      <c r="BG62" s="11" t="n"/>
      <c r="BH62" s="11" t="n"/>
      <c r="BI62" s="11" t="n"/>
    </row>
    <row r="63">
      <c r="A63" t="inlineStr">
        <is>
          <t>Total liabilities</t>
        </is>
      </c>
      <c r="J63" s="10">
        <f>SUM(J59:J62)</f>
        <v/>
      </c>
      <c r="K63" s="10">
        <f>SUM(K59:K62)</f>
        <v/>
      </c>
      <c r="L63" s="10">
        <f>SUM(L59:L62)</f>
        <v/>
      </c>
      <c r="M63" s="10">
        <f>SUM(M59:M62)</f>
        <v/>
      </c>
      <c r="N63" s="10">
        <f>SUM(N59:N62)</f>
        <v/>
      </c>
      <c r="O63" s="10">
        <f>SUM(O59:O62)</f>
        <v/>
      </c>
      <c r="P63" s="10">
        <f>SUM(P59:P62)</f>
        <v/>
      </c>
      <c r="Q63" s="10">
        <f>AQ63</f>
        <v/>
      </c>
      <c r="R63" s="10">
        <f>SUM(R59:R62)</f>
        <v/>
      </c>
      <c r="S63" s="10">
        <f>SUM(S59:S62)</f>
        <v/>
      </c>
      <c r="T63" s="10">
        <f>SUM(T59:T62)</f>
        <v/>
      </c>
      <c r="U63" s="10">
        <f>AR63</f>
        <v/>
      </c>
      <c r="V63" s="10">
        <f>SUM(V59:V62)</f>
        <v/>
      </c>
      <c r="W63" s="10">
        <f>SUM(W59:W62)</f>
        <v/>
      </c>
      <c r="X63" s="10">
        <f>SUM(X59:X62)</f>
        <v/>
      </c>
      <c r="Y63" s="10">
        <f>AS63</f>
        <v/>
      </c>
      <c r="Z63" s="10">
        <f>SUM(Z59:Z62)</f>
        <v/>
      </c>
      <c r="AA63" s="10">
        <f>SUM(AA59:AA62)</f>
        <v/>
      </c>
      <c r="AB63" s="10">
        <f>SUM(AB59:AB62)</f>
        <v/>
      </c>
      <c r="AC63" s="10">
        <f>AT63</f>
        <v/>
      </c>
      <c r="AD63" s="10">
        <f>SUM(AD59:AD62)</f>
        <v/>
      </c>
      <c r="AE63" s="10">
        <f>SUM(AE59:AE62)</f>
        <v/>
      </c>
      <c r="AF63" s="10">
        <f>SUM(AF59:AF62)</f>
        <v/>
      </c>
      <c r="AG63" s="10">
        <f>SUM(AG59:AG62)</f>
        <v/>
      </c>
      <c r="AH63" s="10">
        <f>SUM(AH59:AH62)</f>
        <v/>
      </c>
      <c r="AI63" s="10">
        <f>SUM(AI59:AI62)</f>
        <v/>
      </c>
      <c r="AJ63" s="10">
        <f>SUM(AJ59:AJ62)</f>
        <v/>
      </c>
      <c r="AK63" s="10" t="n"/>
      <c r="AL63" s="10" t="n"/>
      <c r="AM63" s="10" t="n"/>
      <c r="AN63" s="10" t="n"/>
      <c r="AO63" s="10">
        <f>SUM(AO59:AO62)</f>
        <v/>
      </c>
      <c r="AP63" s="10">
        <f>SUM(AP59:AP62)</f>
        <v/>
      </c>
      <c r="AQ63" s="10">
        <f>SUM(AQ59:AQ62)</f>
        <v/>
      </c>
      <c r="AR63" s="10">
        <f>SUM(AR59:AR62)</f>
        <v/>
      </c>
      <c r="AS63" s="10">
        <f>SUM(AS59:AS62)</f>
        <v/>
      </c>
      <c r="AT63" s="10">
        <f>SUM(AT59:AT62)</f>
        <v/>
      </c>
      <c r="AU63" s="10">
        <f>SUM(AU59:AU62)</f>
        <v/>
      </c>
      <c r="AV63" s="10">
        <f>SUM(AV59:AV62)</f>
        <v/>
      </c>
      <c r="AW63" s="10">
        <f>SUM(AW59:AW62)</f>
        <v/>
      </c>
      <c r="AX63" s="10">
        <f>SUM(AX59:AX62)</f>
        <v/>
      </c>
      <c r="AY63" s="10">
        <f>SUM(AY59:AY62)</f>
        <v/>
      </c>
      <c r="AZ63" s="10">
        <f>SUM(AZ59:AZ62)</f>
        <v/>
      </c>
      <c r="BA63" s="10">
        <f>SUM(BA59:BA62)</f>
        <v/>
      </c>
      <c r="BB63" s="10">
        <f>SUM(BB59:BB62)</f>
        <v/>
      </c>
      <c r="BC63" s="10" t="n"/>
      <c r="BD63" s="10" t="n"/>
      <c r="BE63" s="10" t="n"/>
      <c r="BF63" s="10" t="n"/>
      <c r="BG63" s="10" t="n"/>
      <c r="BH63" s="10" t="n"/>
      <c r="BI63" s="10" t="n"/>
    </row>
    <row r="64">
      <c r="A64" t="inlineStr">
        <is>
          <t>Common stock &amp; additional paid-in capital</t>
        </is>
      </c>
      <c r="J64" s="10" t="n"/>
      <c r="K64" s="10" t="n"/>
      <c r="L64" s="10" t="n"/>
      <c r="M64" s="10" t="n"/>
      <c r="N64" s="10" t="n"/>
      <c r="O64" s="10" t="n"/>
      <c r="P64" s="10" t="n"/>
      <c r="Q64" s="10">
        <f>AQ64</f>
        <v/>
      </c>
      <c r="R64" s="10" t="n"/>
      <c r="S64" s="10" t="n">
        <v>0</v>
      </c>
      <c r="T64" s="10" t="n">
        <v>0</v>
      </c>
      <c r="U64" s="10">
        <f>AR64</f>
        <v/>
      </c>
      <c r="V64" s="10" t="n">
        <v>0</v>
      </c>
      <c r="W64" s="10" t="n">
        <v>0</v>
      </c>
      <c r="X64" s="10" t="n">
        <v>0</v>
      </c>
      <c r="Y64" s="10">
        <f>AS64</f>
        <v/>
      </c>
      <c r="Z64" s="10" t="n">
        <v>0</v>
      </c>
      <c r="AA64" s="10" t="n">
        <v>0</v>
      </c>
      <c r="AB64" s="10" t="n">
        <v>0</v>
      </c>
      <c r="AC64" s="10">
        <f>AT64</f>
        <v/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/>
      <c r="AL64" s="10" t="n"/>
      <c r="AM64" s="10" t="n"/>
      <c r="AN64" s="10" t="n"/>
      <c r="AO64" s="10" t="n"/>
      <c r="AP64" s="10" t="n">
        <v>0</v>
      </c>
      <c r="AQ64" s="10" t="n">
        <v>0</v>
      </c>
      <c r="AR64" s="10" t="n">
        <v>0</v>
      </c>
      <c r="AS64" s="10" t="n">
        <v>0</v>
      </c>
      <c r="AT64" s="10" t="n">
        <v>0</v>
      </c>
      <c r="AU64" s="10" t="n">
        <v>0</v>
      </c>
      <c r="AV64" s="10" t="n"/>
      <c r="AW64" s="10" t="n"/>
      <c r="AX64" s="10" t="n"/>
      <c r="AY64" s="10" t="n"/>
      <c r="AZ64" s="10" t="n"/>
      <c r="BA64" s="10" t="n"/>
      <c r="BB64" s="10" t="n"/>
      <c r="BC64" s="10" t="n"/>
      <c r="BD64" s="10" t="n"/>
      <c r="BE64" s="10" t="n"/>
      <c r="BF64" s="10" t="n"/>
      <c r="BG64" s="10" t="n"/>
      <c r="BH64" s="10" t="n"/>
      <c r="BI64" s="10" t="n"/>
    </row>
    <row r="65">
      <c r="A65" t="inlineStr">
        <is>
          <t>Additional paid in capital</t>
        </is>
      </c>
      <c r="J65" s="10" t="n"/>
      <c r="K65" s="10" t="n"/>
      <c r="L65" s="10" t="n"/>
      <c r="M65" s="10" t="n"/>
      <c r="N65" s="10" t="n"/>
      <c r="O65" s="10" t="n"/>
      <c r="P65" s="10" t="n"/>
      <c r="Q65" s="10">
        <f>AQ65</f>
        <v/>
      </c>
      <c r="R65" s="10" t="n"/>
      <c r="S65" s="10" t="n">
        <v>41832</v>
      </c>
      <c r="T65" s="10" t="n">
        <v>42352</v>
      </c>
      <c r="U65" s="10">
        <f>AR65</f>
        <v/>
      </c>
      <c r="V65" s="10" t="n">
        <v>43533</v>
      </c>
      <c r="W65" s="10" t="n">
        <v>44277</v>
      </c>
      <c r="X65" s="10" t="n">
        <v>45059</v>
      </c>
      <c r="Y65" s="10">
        <f>AS65</f>
        <v/>
      </c>
      <c r="Z65" s="10" t="n">
        <v>46688</v>
      </c>
      <c r="AA65" s="10" t="n">
        <v>47805</v>
      </c>
      <c r="AB65" s="10" t="n">
        <v>48910</v>
      </c>
      <c r="AC65" s="10">
        <f>AT65</f>
        <v/>
      </c>
      <c r="AD65" s="10" t="n">
        <v>51160</v>
      </c>
      <c r="AE65" s="10" t="n">
        <v>52845</v>
      </c>
      <c r="AF65" s="10" t="n">
        <v>54334</v>
      </c>
      <c r="AG65" s="10" t="n">
        <v>55811</v>
      </c>
      <c r="AH65" s="10" t="n">
        <v>57512</v>
      </c>
      <c r="AI65" s="10" t="n">
        <v>59929</v>
      </c>
      <c r="AJ65" s="10" t="n">
        <v>62092</v>
      </c>
      <c r="AK65" s="10" t="n"/>
      <c r="AL65" s="10" t="n"/>
      <c r="AM65" s="10" t="n"/>
      <c r="AN65" s="10" t="n"/>
      <c r="AO65" s="10" t="n"/>
      <c r="AP65" s="10" t="n">
        <v>38227</v>
      </c>
      <c r="AQ65" s="10" t="n">
        <v>40584</v>
      </c>
      <c r="AR65" s="10" t="n">
        <v>42906</v>
      </c>
      <c r="AS65" s="10" t="n">
        <v>45851</v>
      </c>
      <c r="AT65" s="10" t="n">
        <v>50018</v>
      </c>
      <c r="AU65" s="10" t="n">
        <v>55811</v>
      </c>
      <c r="AV65" s="10" t="n"/>
      <c r="AW65" s="10" t="n"/>
      <c r="AX65" s="10" t="n"/>
      <c r="AY65" s="10" t="n"/>
      <c r="AZ65" s="10" t="n"/>
      <c r="BA65" s="10" t="n"/>
      <c r="BB65" s="10" t="n"/>
      <c r="BC65" s="10" t="n"/>
      <c r="BD65" s="10" t="n"/>
      <c r="BE65" s="10" t="n"/>
      <c r="BF65" s="10" t="n"/>
      <c r="BG65" s="10" t="n"/>
      <c r="BH65" s="10" t="n"/>
      <c r="BI65" s="10" t="n"/>
    </row>
    <row r="66">
      <c r="A66" t="inlineStr">
        <is>
          <t>Accumulated other comprehensive loss</t>
        </is>
      </c>
      <c r="J66" s="10" t="n"/>
      <c r="K66" s="10" t="n"/>
      <c r="L66" s="10" t="n"/>
      <c r="M66" s="10" t="n"/>
      <c r="N66" s="10" t="n"/>
      <c r="O66" s="10" t="n"/>
      <c r="P66" s="10" t="n"/>
      <c r="Q66" s="10">
        <f>AQ66</f>
        <v/>
      </c>
      <c r="R66" s="10" t="n"/>
      <c r="S66" s="10" t="n">
        <v>-687</v>
      </c>
      <c r="T66" s="10" t="n">
        <v>-777</v>
      </c>
      <c r="U66" s="10">
        <f>AR66</f>
        <v/>
      </c>
      <c r="V66" s="10" t="n">
        <v>-781</v>
      </c>
      <c r="W66" s="10" t="n">
        <v>-483</v>
      </c>
      <c r="X66" s="10" t="n">
        <v>-849</v>
      </c>
      <c r="Y66" s="10">
        <f>AS66</f>
        <v/>
      </c>
      <c r="Z66" s="10" t="n">
        <v>-544</v>
      </c>
      <c r="AA66" s="10" t="n">
        <v>-142</v>
      </c>
      <c r="AB66" s="10" t="n">
        <v>308</v>
      </c>
      <c r="AC66" s="10">
        <f>AT66</f>
        <v/>
      </c>
      <c r="AD66" s="10" t="n">
        <v>154</v>
      </c>
      <c r="AE66" s="10" t="n">
        <v>285</v>
      </c>
      <c r="AF66" s="10" t="n">
        <v>-207</v>
      </c>
      <c r="AG66" s="10" t="n">
        <v>-693</v>
      </c>
      <c r="AH66" s="10" t="n">
        <v>-1996</v>
      </c>
      <c r="AI66" s="10" t="n">
        <v>-3411</v>
      </c>
      <c r="AJ66" s="10" t="n">
        <v>-5054</v>
      </c>
      <c r="AK66" s="10" t="n"/>
      <c r="AL66" s="10" t="n"/>
      <c r="AM66" s="10" t="n"/>
      <c r="AN66" s="10" t="n"/>
      <c r="AO66" s="10" t="n"/>
      <c r="AP66" s="10" t="n">
        <v>-703</v>
      </c>
      <c r="AQ66" s="10" t="n">
        <v>-227</v>
      </c>
      <c r="AR66" s="10" t="n">
        <v>-760</v>
      </c>
      <c r="AS66" s="10" t="n">
        <v>-489</v>
      </c>
      <c r="AT66" s="10" t="n">
        <v>927</v>
      </c>
      <c r="AU66" s="10" t="n">
        <v>-693</v>
      </c>
      <c r="AV66" s="10" t="n"/>
      <c r="AW66" s="10" t="n"/>
      <c r="AX66" s="10" t="n"/>
      <c r="AY66" s="10" t="n"/>
      <c r="AZ66" s="10" t="n"/>
      <c r="BA66" s="10" t="n"/>
      <c r="BB66" s="10" t="n"/>
      <c r="BC66" s="10" t="n"/>
      <c r="BD66" s="10" t="n"/>
      <c r="BE66" s="10" t="n"/>
      <c r="BF66" s="10" t="n"/>
      <c r="BG66" s="10" t="n"/>
      <c r="BH66" s="10" t="n"/>
      <c r="BI66" s="10" t="n"/>
    </row>
    <row r="67" customFormat="1" s="6">
      <c r="A67" s="6" t="inlineStr">
        <is>
          <t>Retained earnings</t>
        </is>
      </c>
      <c r="J67" s="11" t="n"/>
      <c r="K67" s="11" t="n"/>
      <c r="L67" s="11" t="n"/>
      <c r="M67" s="11" t="n"/>
      <c r="N67" s="11" t="n"/>
      <c r="O67" s="11" t="n"/>
      <c r="P67" s="11" t="n"/>
      <c r="Q67" s="11">
        <f>AQ67</f>
        <v/>
      </c>
      <c r="R67" s="11" t="n"/>
      <c r="S67" s="11" t="n">
        <v>38237</v>
      </c>
      <c r="T67" s="11" t="n">
        <v>38767</v>
      </c>
      <c r="U67" s="11">
        <f>AR67</f>
        <v/>
      </c>
      <c r="V67" s="11" t="n">
        <v>43764</v>
      </c>
      <c r="W67" s="11" t="n">
        <v>44968</v>
      </c>
      <c r="X67" s="11" t="n">
        <v>49789</v>
      </c>
      <c r="Y67" s="11">
        <f>AS67</f>
        <v/>
      </c>
      <c r="Z67" s="11" t="n">
        <v>59160</v>
      </c>
      <c r="AA67" s="11" t="n">
        <v>62784</v>
      </c>
      <c r="AB67" s="11" t="n">
        <v>68513</v>
      </c>
      <c r="AC67" s="11">
        <f>AT67</f>
        <v/>
      </c>
      <c r="AD67" s="11" t="n">
        <v>82343</v>
      </c>
      <c r="AE67" s="11" t="n">
        <v>85097</v>
      </c>
      <c r="AF67" s="11" t="n">
        <v>79233</v>
      </c>
      <c r="AG67" s="11" t="n">
        <v>69761</v>
      </c>
      <c r="AH67" s="11" t="n">
        <v>67712</v>
      </c>
      <c r="AI67" s="11" t="n">
        <v>69249</v>
      </c>
      <c r="AJ67" s="11" t="n">
        <v>67056</v>
      </c>
      <c r="AK67" s="11" t="n"/>
      <c r="AL67" s="11" t="n"/>
      <c r="AM67" s="11" t="n"/>
      <c r="AN67" s="11" t="n"/>
      <c r="AO67" s="11" t="n"/>
      <c r="AP67" s="11" t="n">
        <v>21670</v>
      </c>
      <c r="AQ67" s="11" t="n">
        <v>33990</v>
      </c>
      <c r="AR67" s="11" t="n">
        <v>41981</v>
      </c>
      <c r="AS67" s="11" t="n">
        <v>55692</v>
      </c>
      <c r="AT67" s="11" t="n">
        <v>77345</v>
      </c>
      <c r="AU67" s="11" t="n">
        <v>69761</v>
      </c>
      <c r="AV67" s="11" t="n"/>
      <c r="AW67" s="11" t="n"/>
      <c r="AX67" s="11" t="n"/>
      <c r="AY67" s="11" t="n"/>
      <c r="AZ67" s="11" t="n"/>
      <c r="BA67" s="11" t="n"/>
      <c r="BB67" s="11" t="n"/>
      <c r="BC67" s="11" t="n"/>
      <c r="BD67" s="11" t="n"/>
      <c r="BE67" s="11" t="n"/>
      <c r="BF67" s="11" t="n"/>
      <c r="BG67" s="11" t="n"/>
      <c r="BH67" s="11" t="n"/>
      <c r="BI67" s="11" t="n"/>
    </row>
    <row r="68" customFormat="1" s="7">
      <c r="A68" s="7" t="inlineStr">
        <is>
          <t>Total stockholders' equity</t>
        </is>
      </c>
      <c r="J68" s="12">
        <f>SUM(J64:J67)</f>
        <v/>
      </c>
      <c r="K68" s="12">
        <f>SUM(K64:K67)</f>
        <v/>
      </c>
      <c r="L68" s="12">
        <f>SUM(L64:L67)</f>
        <v/>
      </c>
      <c r="M68" s="12">
        <f>SUM(M64:M67)</f>
        <v/>
      </c>
      <c r="N68" s="12">
        <f>SUM(N64:N67)</f>
        <v/>
      </c>
      <c r="O68" s="12">
        <f>SUM(O64:O67)</f>
        <v/>
      </c>
      <c r="P68" s="12">
        <f>SUM(P64:P67)</f>
        <v/>
      </c>
      <c r="Q68" s="12">
        <f>AQ68</f>
        <v/>
      </c>
      <c r="R68" s="12">
        <f>SUM(R64:R67)</f>
        <v/>
      </c>
      <c r="S68" s="12">
        <f>SUM(S64:S67)</f>
        <v/>
      </c>
      <c r="T68" s="12">
        <f>SUM(T64:T67)</f>
        <v/>
      </c>
      <c r="U68" s="12">
        <f>AR68</f>
        <v/>
      </c>
      <c r="V68" s="12">
        <f>SUM(V64:V67)</f>
        <v/>
      </c>
      <c r="W68" s="12">
        <f>SUM(W64:W67)</f>
        <v/>
      </c>
      <c r="X68" s="12">
        <f>SUM(X64:X67)</f>
        <v/>
      </c>
      <c r="Y68" s="12">
        <f>AS68</f>
        <v/>
      </c>
      <c r="Z68" s="12">
        <f>SUM(Z64:Z67)</f>
        <v/>
      </c>
      <c r="AA68" s="12">
        <f>SUM(AA64:AA67)</f>
        <v/>
      </c>
      <c r="AB68" s="12">
        <f>SUM(AB64:AB67)</f>
        <v/>
      </c>
      <c r="AC68" s="12">
        <f>AT68</f>
        <v/>
      </c>
      <c r="AD68" s="12">
        <f>SUM(AD64:AD67)</f>
        <v/>
      </c>
      <c r="AE68" s="12">
        <f>SUM(AE64:AE67)</f>
        <v/>
      </c>
      <c r="AF68" s="12">
        <f>SUM(AF64:AF67)</f>
        <v/>
      </c>
      <c r="AG68" s="12">
        <f>SUM(AG64:AG67)</f>
        <v/>
      </c>
      <c r="AH68" s="12">
        <f>SUM(AH64:AH67)</f>
        <v/>
      </c>
      <c r="AI68" s="12">
        <f>SUM(AI64:AI67)</f>
        <v/>
      </c>
      <c r="AJ68" s="12">
        <f>SUM(AJ64:AJ67)</f>
        <v/>
      </c>
      <c r="AK68" s="12" t="n"/>
      <c r="AL68" s="12" t="n"/>
      <c r="AM68" s="12" t="n"/>
      <c r="AN68" s="12" t="n"/>
      <c r="AO68" s="12">
        <f>SUM(AO64:AO67)</f>
        <v/>
      </c>
      <c r="AP68" s="12">
        <f>SUM(AP64:AP67)</f>
        <v/>
      </c>
      <c r="AQ68" s="12">
        <f>SUM(AQ64:AQ67)</f>
        <v/>
      </c>
      <c r="AR68" s="12">
        <f>SUM(AR64:AR67)</f>
        <v/>
      </c>
      <c r="AS68" s="12">
        <f>SUM(AS64:AS67)</f>
        <v/>
      </c>
      <c r="AT68" s="12">
        <f>SUM(AT64:AT67)</f>
        <v/>
      </c>
      <c r="AU68" s="12">
        <f>SUM(AU64:AU67)</f>
        <v/>
      </c>
      <c r="AV68" s="12">
        <f>SUM(AV64:AV67)</f>
        <v/>
      </c>
      <c r="AW68" s="12">
        <f>SUM(AW64:AW67)</f>
        <v/>
      </c>
      <c r="AX68" s="12">
        <f>SUM(AX64:AX67)</f>
        <v/>
      </c>
      <c r="AY68" s="12">
        <f>SUM(AY64:AY67)</f>
        <v/>
      </c>
      <c r="AZ68" s="12">
        <f>SUM(AZ64:AZ67)</f>
        <v/>
      </c>
      <c r="BA68" s="12">
        <f>SUM(BA64:BA67)</f>
        <v/>
      </c>
      <c r="BB68" s="12">
        <f>SUM(BB64:BB67)</f>
        <v/>
      </c>
      <c r="BC68" s="12" t="n"/>
      <c r="BD68" s="12" t="n"/>
      <c r="BE68" s="12" t="n"/>
      <c r="BF68" s="12" t="n"/>
      <c r="BG68" s="12" t="n"/>
      <c r="BH68" s="12" t="n"/>
      <c r="BI68" s="12" t="n"/>
    </row>
    <row r="69">
      <c r="A69" t="inlineStr">
        <is>
          <t>Total liabilities &amp; Stockholder equity</t>
        </is>
      </c>
      <c r="J69" s="10">
        <f>J68+J63</f>
        <v/>
      </c>
      <c r="K69" s="10">
        <f>K68+K63</f>
        <v/>
      </c>
      <c r="L69" s="10">
        <f>L68+L63</f>
        <v/>
      </c>
      <c r="M69" s="10">
        <f>M68+M63</f>
        <v/>
      </c>
      <c r="N69" s="10">
        <f>N68+N63</f>
        <v/>
      </c>
      <c r="O69" s="10">
        <f>O68+O63</f>
        <v/>
      </c>
      <c r="P69" s="10">
        <f>P68+P63</f>
        <v/>
      </c>
      <c r="Q69" s="10">
        <f>AQ69</f>
        <v/>
      </c>
      <c r="R69" s="10">
        <f>R68+R63</f>
        <v/>
      </c>
      <c r="S69" s="10">
        <f>S68+S63</f>
        <v/>
      </c>
      <c r="T69" s="10">
        <f>T68+T63</f>
        <v/>
      </c>
      <c r="U69" s="10">
        <f>AR69</f>
        <v/>
      </c>
      <c r="V69" s="10">
        <f>V68+V63</f>
        <v/>
      </c>
      <c r="W69" s="10">
        <f>W68+W63</f>
        <v/>
      </c>
      <c r="X69" s="10">
        <f>X68+X63</f>
        <v/>
      </c>
      <c r="Y69" s="10">
        <f>AS69</f>
        <v/>
      </c>
      <c r="Z69" s="10">
        <f>Z68+Z63</f>
        <v/>
      </c>
      <c r="AA69" s="10">
        <f>AA68+AA63</f>
        <v/>
      </c>
      <c r="AB69" s="10">
        <f>AB68+AB63</f>
        <v/>
      </c>
      <c r="AC69" s="10">
        <f>AT69</f>
        <v/>
      </c>
      <c r="AD69" s="10">
        <f>AD68+AD63</f>
        <v/>
      </c>
      <c r="AE69" s="10">
        <f>AE68+AE63</f>
        <v/>
      </c>
      <c r="AF69" s="10">
        <f>AF68+AF63</f>
        <v/>
      </c>
      <c r="AG69" s="10">
        <f>AG68+AG63</f>
        <v/>
      </c>
      <c r="AH69" s="10">
        <f>AH68+AH63</f>
        <v/>
      </c>
      <c r="AI69" s="10">
        <f>AI68+AI63</f>
        <v/>
      </c>
      <c r="AJ69" s="10">
        <f>AJ68+AJ63</f>
        <v/>
      </c>
      <c r="AK69" s="10" t="n"/>
      <c r="AL69" s="10" t="n"/>
      <c r="AM69" s="10" t="n"/>
      <c r="AN69" s="10" t="n"/>
      <c r="AO69" s="10">
        <f>AO68+AO63</f>
        <v/>
      </c>
      <c r="AP69" s="10">
        <f>AP68+AP63</f>
        <v/>
      </c>
      <c r="AQ69" s="10">
        <f>AQ68+AQ63</f>
        <v/>
      </c>
      <c r="AR69" s="10">
        <f>AR68+AR63</f>
        <v/>
      </c>
      <c r="AS69" s="10">
        <f>AS68+AS63</f>
        <v/>
      </c>
      <c r="AT69" s="10">
        <f>AT68+AT63</f>
        <v/>
      </c>
      <c r="AU69" s="10">
        <f>AU68+AU63</f>
        <v/>
      </c>
      <c r="AV69" s="10">
        <f>AV68+AV63</f>
        <v/>
      </c>
      <c r="AW69" s="10">
        <f>AW68+AW63</f>
        <v/>
      </c>
      <c r="AX69" s="10">
        <f>AX68+AX63</f>
        <v/>
      </c>
      <c r="AY69" s="10">
        <f>AY68+AY63</f>
        <v/>
      </c>
      <c r="AZ69" s="10">
        <f>AZ68+AZ63</f>
        <v/>
      </c>
      <c r="BA69" s="10">
        <f>BA68+BA63</f>
        <v/>
      </c>
      <c r="BB69" s="10">
        <f>BB68+BB63</f>
        <v/>
      </c>
      <c r="BC69" s="10" t="n"/>
      <c r="BD69" s="10" t="n"/>
      <c r="BE69" s="10" t="n"/>
      <c r="BF69" s="10" t="n"/>
      <c r="BG69" s="10" t="n"/>
      <c r="BH69" s="10" t="n"/>
      <c r="BI69" s="10" t="n"/>
    </row>
    <row r="70"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  <c r="AA70" s="10" t="n"/>
      <c r="AB70" s="10" t="n"/>
      <c r="AC70" s="10" t="n"/>
      <c r="AD70" s="10" t="n"/>
      <c r="AE70" s="10" t="n"/>
      <c r="AF70" s="10" t="n"/>
      <c r="AG70" s="10" t="n"/>
      <c r="AH70" s="10" t="n"/>
      <c r="AI70" s="10" t="n"/>
      <c r="AJ70" s="10" t="n"/>
      <c r="AK70" s="10" t="n"/>
      <c r="AL70" s="10" t="n"/>
      <c r="AM70" s="10" t="n"/>
      <c r="AN70" s="10" t="n"/>
      <c r="AO70" s="10" t="n"/>
      <c r="AP70" s="10" t="n"/>
      <c r="AQ70" s="10" t="n"/>
      <c r="AR70" s="10" t="n"/>
      <c r="AS70" s="10" t="n"/>
      <c r="AT70" s="10" t="n"/>
      <c r="AU70" s="10" t="n"/>
      <c r="AV70" s="10" t="n"/>
      <c r="AW70" s="10" t="n"/>
      <c r="AX70" s="10" t="n"/>
      <c r="AY70" s="10" t="n"/>
      <c r="AZ70" s="10" t="n"/>
      <c r="BA70" s="10" t="n"/>
      <c r="BB70" s="10" t="n"/>
      <c r="BC70" s="10" t="n"/>
      <c r="BD70" s="10" t="n"/>
      <c r="BE70" s="10" t="n"/>
      <c r="BF70" s="10" t="n"/>
      <c r="BG70" s="10" t="n"/>
      <c r="BH70" s="10" t="n"/>
      <c r="BI70" s="10" t="n"/>
    </row>
    <row r="75" customFormat="1" s="4">
      <c r="A75" s="5" t="inlineStr">
        <is>
          <t>Cash Flow</t>
        </is>
      </c>
      <c r="B75" s="5" t="n"/>
      <c r="C75" s="5" t="n"/>
      <c r="D75" s="5" t="n"/>
      <c r="E75" s="5" t="n"/>
      <c r="F75" s="5" t="n"/>
      <c r="G75" s="5" t="n"/>
      <c r="H75" s="5" t="n"/>
      <c r="I75" s="5" t="n"/>
    </row>
    <row r="76">
      <c r="A76" t="inlineStr">
        <is>
          <t>Operating Cash Flow</t>
        </is>
      </c>
      <c r="J76" s="10" t="n"/>
      <c r="K76" s="10" t="n"/>
      <c r="L76" s="10" t="n"/>
      <c r="M76" s="10" t="n"/>
      <c r="N76" s="10" t="n"/>
      <c r="O76" s="10" t="n">
        <v>10418</v>
      </c>
      <c r="P76" s="10" t="n">
        <v>16545</v>
      </c>
      <c r="Q76" s="10" t="n"/>
      <c r="R76" s="10" t="n">
        <v>7860</v>
      </c>
      <c r="S76" s="10">
        <f>14158-R76</f>
        <v/>
      </c>
      <c r="T76" s="10">
        <f>21656-S76-R76</f>
        <v/>
      </c>
      <c r="U76" s="10">
        <f>AR76-T76-S76-R76</f>
        <v/>
      </c>
      <c r="V76" s="10" t="n">
        <v>9308</v>
      </c>
      <c r="W76" s="10">
        <f>17924-V76</f>
        <v/>
      </c>
      <c r="X76" s="10">
        <f>27231-W76-V76</f>
        <v/>
      </c>
      <c r="Y76" s="10">
        <f>AS76-X76-W76-V76</f>
        <v/>
      </c>
      <c r="Z76" s="10" t="n">
        <v>11001</v>
      </c>
      <c r="AA76" s="10">
        <f>14878-Z76</f>
        <v/>
      </c>
      <c r="AB76" s="10">
        <f>24707-AA76-Z76</f>
        <v/>
      </c>
      <c r="AC76" s="10">
        <f>AT76-AB76-AA76-Z76</f>
        <v/>
      </c>
      <c r="AD76" s="10" t="n">
        <v>12242</v>
      </c>
      <c r="AE76" s="10">
        <f>25489-AD76</f>
        <v/>
      </c>
      <c r="AF76" s="10">
        <f>39579-AE76-AD76</f>
        <v/>
      </c>
      <c r="AG76" s="10">
        <f>AU76-AF76-AE76-AD76</f>
        <v/>
      </c>
      <c r="AH76" s="10" t="n">
        <v>14076</v>
      </c>
      <c r="AI76" s="10">
        <f>26272-AH76</f>
        <v/>
      </c>
      <c r="AJ76" s="10">
        <f>35964-AI76-AH76</f>
        <v/>
      </c>
      <c r="AK76" s="10" t="n"/>
      <c r="AL76" s="10" t="n"/>
      <c r="AM76" s="10" t="n"/>
      <c r="AN76" s="10" t="n"/>
      <c r="AO76" s="10" t="n">
        <v>10320</v>
      </c>
      <c r="AP76" s="10" t="n">
        <v>16108</v>
      </c>
      <c r="AQ76" s="10" t="n">
        <v>24216</v>
      </c>
      <c r="AR76" s="10" t="n">
        <v>29274</v>
      </c>
      <c r="AS76" s="10" t="n">
        <v>36314</v>
      </c>
      <c r="AT76" s="10" t="n">
        <v>38747</v>
      </c>
      <c r="AU76" s="10" t="n">
        <v>57683</v>
      </c>
      <c r="AV76" s="10" t="n"/>
      <c r="AW76" s="10" t="n"/>
      <c r="AX76" s="10" t="n"/>
      <c r="AY76" s="10" t="n"/>
      <c r="AZ76" s="10" t="n"/>
      <c r="BA76" s="10" t="n"/>
      <c r="BB76" s="10" t="n"/>
      <c r="BC76" s="10" t="n"/>
    </row>
    <row r="77" customFormat="1" s="6">
      <c r="A77" s="6" t="inlineStr">
        <is>
          <t>CapEx</t>
        </is>
      </c>
      <c r="J77" s="11" t="n"/>
      <c r="K77" s="11" t="n"/>
      <c r="L77" s="11" t="n"/>
      <c r="M77" s="11" t="n"/>
      <c r="N77" s="11" t="n"/>
      <c r="O77" s="11" t="n">
        <v>-2715</v>
      </c>
      <c r="P77" s="11" t="n">
        <v>-4470</v>
      </c>
      <c r="Q77" s="11" t="n"/>
      <c r="R77" s="11" t="n">
        <v>-2812</v>
      </c>
      <c r="S77" s="11">
        <f>-6272-R77</f>
        <v/>
      </c>
      <c r="T77" s="11">
        <f>-9614-S77-R77</f>
        <v/>
      </c>
      <c r="U77" s="11">
        <f>AR77-T77-S77-R77</f>
        <v/>
      </c>
      <c r="V77" s="11" t="n">
        <v>-3837</v>
      </c>
      <c r="W77" s="11">
        <f>-7470-V77</f>
        <v/>
      </c>
      <c r="X77" s="11">
        <f>-11002-W77-V77</f>
        <v/>
      </c>
      <c r="Y77" s="11">
        <f>AS77-X77-W77-V77</f>
        <v/>
      </c>
      <c r="Z77" s="11" t="n">
        <v>-3558</v>
      </c>
      <c r="AA77" s="11">
        <f>-6813-Z77</f>
        <v/>
      </c>
      <c r="AB77" s="11">
        <f>-10502-AA77-Z77</f>
        <v/>
      </c>
      <c r="AC77" s="11">
        <f>AT77-AB77-AA77-Z77</f>
        <v/>
      </c>
      <c r="AD77" s="11" t="n">
        <v>-4303</v>
      </c>
      <c r="AE77" s="11">
        <f>-8944-AD77</f>
        <v/>
      </c>
      <c r="AF77" s="11">
        <f>-13290-AE77-AD77</f>
        <v/>
      </c>
      <c r="AG77" s="11">
        <f>AU77-AF77-AE77-AD77</f>
        <v/>
      </c>
      <c r="AH77" s="11" t="n">
        <v>-5441</v>
      </c>
      <c r="AI77" s="11">
        <f>-13013-AH77</f>
        <v/>
      </c>
      <c r="AJ77" s="11">
        <f>-22388-AI77-AH77</f>
        <v/>
      </c>
      <c r="AK77" s="11" t="n"/>
      <c r="AL77" s="11" t="n"/>
      <c r="AM77" s="11" t="n"/>
      <c r="AN77" s="11" t="n"/>
      <c r="AO77" s="11" t="n">
        <v>-2523</v>
      </c>
      <c r="AP77" s="11" t="n">
        <v>-4491</v>
      </c>
      <c r="AQ77" s="11" t="n">
        <v>-6733</v>
      </c>
      <c r="AR77" s="11" t="n">
        <v>-13915</v>
      </c>
      <c r="AS77" s="11" t="n">
        <v>-15102</v>
      </c>
      <c r="AT77" s="11" t="n">
        <v>-15115</v>
      </c>
      <c r="AU77" s="11" t="n">
        <v>-18567</v>
      </c>
      <c r="AV77" s="11" t="n"/>
      <c r="AW77" s="11" t="n"/>
      <c r="AX77" s="11" t="n"/>
      <c r="AY77" s="11" t="n"/>
      <c r="AZ77" s="11" t="n"/>
      <c r="BA77" s="11" t="n"/>
      <c r="BB77" s="11" t="n"/>
      <c r="BC77" s="11" t="n"/>
    </row>
    <row r="78">
      <c r="A78" t="inlineStr">
        <is>
          <t>FCF</t>
        </is>
      </c>
      <c r="J78" s="10">
        <f>SUM(J76:J77)</f>
        <v/>
      </c>
      <c r="K78" s="10">
        <f>SUM(K76:K77)</f>
        <v/>
      </c>
      <c r="L78" s="10">
        <f>SUM(L76:L77)</f>
        <v/>
      </c>
      <c r="M78" s="10">
        <f>SUM(M76:M77)</f>
        <v/>
      </c>
      <c r="N78" s="10">
        <f>SUM(N76:N77)</f>
        <v/>
      </c>
      <c r="O78" s="10">
        <f>SUM(O76:O77)</f>
        <v/>
      </c>
      <c r="P78" s="10">
        <f>SUM(P76:P77)</f>
        <v/>
      </c>
      <c r="Q78" s="10">
        <f>SUM(Q76:Q77)</f>
        <v/>
      </c>
      <c r="R78" s="10">
        <f>SUM(R76:R77)</f>
        <v/>
      </c>
      <c r="S78" s="10">
        <f>SUM(S76:S77)</f>
        <v/>
      </c>
      <c r="T78" s="10">
        <f>SUM(T76:T77)</f>
        <v/>
      </c>
      <c r="U78" s="10">
        <f>SUM(U76:U77)</f>
        <v/>
      </c>
      <c r="V78" s="10">
        <f>SUM(V76:V77)</f>
        <v/>
      </c>
      <c r="W78" s="10">
        <f>SUM(W76:W77)</f>
        <v/>
      </c>
      <c r="X78" s="10">
        <f>SUM(X76:X77)</f>
        <v/>
      </c>
      <c r="Y78" s="10">
        <f>SUM(Y76:Y77)</f>
        <v/>
      </c>
      <c r="Z78" s="10">
        <f>SUM(Z76:Z77)</f>
        <v/>
      </c>
      <c r="AA78" s="10">
        <f>SUM(AA76:AA77)</f>
        <v/>
      </c>
      <c r="AB78" s="10">
        <f>SUM(AB76:AB77)</f>
        <v/>
      </c>
      <c r="AC78" s="10">
        <f>SUM(AC76:AC77)</f>
        <v/>
      </c>
      <c r="AD78" s="10">
        <f>SUM(AD76:AD77)</f>
        <v/>
      </c>
      <c r="AE78" s="10">
        <f>SUM(AE76:AE77)</f>
        <v/>
      </c>
      <c r="AF78" s="10">
        <f>SUM(AF76:AF77)</f>
        <v/>
      </c>
      <c r="AG78" s="10">
        <f>SUM(AG76:AG77)</f>
        <v/>
      </c>
      <c r="AH78" s="10">
        <f>SUM(AH76:AH77)</f>
        <v/>
      </c>
      <c r="AI78" s="10">
        <f>SUM(AI76:AI77)</f>
        <v/>
      </c>
      <c r="AJ78" s="10">
        <f>SUM(AJ76:AJ77)</f>
        <v/>
      </c>
      <c r="AK78" s="10" t="n"/>
      <c r="AL78" s="10" t="n"/>
      <c r="AM78" s="10" t="n"/>
      <c r="AN78" s="10" t="n"/>
      <c r="AO78" s="10">
        <f>SUM(AO76:AO77)</f>
        <v/>
      </c>
      <c r="AP78" s="10">
        <f>SUM(AP76:AP77)</f>
        <v/>
      </c>
      <c r="AQ78" s="10">
        <f>SUM(AQ76:AQ77)</f>
        <v/>
      </c>
      <c r="AR78" s="10">
        <f>SUM(AR76:AR77)</f>
        <v/>
      </c>
      <c r="AS78" s="10">
        <f>SUM(AS76:AS77)</f>
        <v/>
      </c>
      <c r="AT78" s="10">
        <f>SUM(AT76:AT77)</f>
        <v/>
      </c>
      <c r="AU78" s="10">
        <f>SUM(AU76:AU77)</f>
        <v/>
      </c>
      <c r="AV78" s="10">
        <f>SUM(AV76:AV77)</f>
        <v/>
      </c>
      <c r="AW78" s="10">
        <f>SUM(AW76:AW77)</f>
        <v/>
      </c>
      <c r="AX78" s="10">
        <f>SUM(AX76:AX77)</f>
        <v/>
      </c>
      <c r="AY78" s="10">
        <f>SUM(AY76:AY77)</f>
        <v/>
      </c>
      <c r="AZ78" s="10">
        <f>SUM(AZ76:AZ77)</f>
        <v/>
      </c>
      <c r="BA78" s="10" t="n"/>
      <c r="BB78" s="10" t="n"/>
      <c r="BC78" s="10" t="n"/>
    </row>
    <row r="80">
      <c r="S80" s="10" t="n"/>
    </row>
    <row r="81">
      <c r="X81" s="10" t="n"/>
      <c r="AC81" s="10" t="n"/>
    </row>
    <row r="83">
      <c r="AF83" s="10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A1" sqref="A1"/>
    </sheetView>
  </sheetViews>
  <sheetFormatPr baseColWidth="8" defaultRowHeight="14.45"/>
  <cols>
    <col width="17.5703125" customWidth="1" min="1" max="1"/>
  </cols>
  <sheetData>
    <row r="1">
      <c r="B1" s="1" t="n">
        <v>2006</v>
      </c>
      <c r="C1" s="1" t="n">
        <v>2007</v>
      </c>
      <c r="D1" s="1" t="n">
        <v>2008</v>
      </c>
      <c r="E1" s="1" t="n">
        <v>2009</v>
      </c>
      <c r="F1" s="1" t="n">
        <v>2010</v>
      </c>
      <c r="G1" s="1" t="n">
        <v>2011</v>
      </c>
      <c r="H1" s="1" t="n">
        <v>2012</v>
      </c>
      <c r="I1" s="1" t="n">
        <v>2013</v>
      </c>
      <c r="J1" s="1" t="n">
        <v>2014</v>
      </c>
      <c r="K1" s="1" t="n">
        <v>2015</v>
      </c>
      <c r="L1" s="1" t="n">
        <v>2016</v>
      </c>
      <c r="M1" s="1" t="n">
        <v>2017</v>
      </c>
      <c r="N1" s="1" t="n">
        <v>2018</v>
      </c>
      <c r="O1" s="1" t="n">
        <v>2019</v>
      </c>
      <c r="P1" s="1" t="n">
        <v>2020</v>
      </c>
      <c r="Q1" s="1" t="n">
        <v>2021</v>
      </c>
      <c r="R1" s="1" t="n">
        <v>2022</v>
      </c>
    </row>
    <row r="2">
      <c r="A2" s="1" t="inlineStr">
        <is>
          <t>Revenue per share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0.93</t>
        </is>
      </c>
      <c r="G2" t="inlineStr">
        <is>
          <t>1.83</t>
        </is>
      </c>
      <c r="H2" t="inlineStr">
        <is>
          <t>2.54</t>
        </is>
      </c>
      <c r="I2" t="inlineStr">
        <is>
          <t>3.25</t>
        </is>
      </c>
      <c r="J2" t="inlineStr">
        <is>
          <t>4.77</t>
        </is>
      </c>
      <c r="K2" t="inlineStr">
        <is>
          <t>6.40</t>
        </is>
      </c>
      <c r="L2" t="inlineStr">
        <is>
          <t>9.65</t>
        </is>
      </c>
      <c r="M2" t="inlineStr">
        <is>
          <t>14.01</t>
        </is>
      </c>
      <c r="N2" t="inlineStr">
        <is>
          <t>19.32</t>
        </is>
      </c>
      <c r="O2" t="inlineStr">
        <is>
          <t>24.77</t>
        </is>
      </c>
      <c r="P2" t="inlineStr">
        <is>
          <t>30.15</t>
        </is>
      </c>
      <c r="Q2" t="inlineStr">
        <is>
          <t>41.89</t>
        </is>
      </c>
      <c r="R2" t="inlineStr">
        <is>
          <t>43.39</t>
        </is>
      </c>
    </row>
    <row r="3">
      <c r="A3" s="1" t="inlineStr">
        <is>
          <t>Earnings per share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0.29</t>
        </is>
      </c>
      <c r="G3" t="inlineStr">
        <is>
          <t>0.49</t>
        </is>
      </c>
      <c r="H3" t="inlineStr">
        <is>
          <t>0.03</t>
        </is>
      </c>
      <c r="I3" t="inlineStr">
        <is>
          <t>0.62</t>
        </is>
      </c>
      <c r="J3" t="inlineStr">
        <is>
          <t>1.12</t>
        </is>
      </c>
      <c r="K3" t="inlineStr">
        <is>
          <t>1.32</t>
        </is>
      </c>
      <c r="L3" t="inlineStr">
        <is>
          <t>3.57</t>
        </is>
      </c>
      <c r="M3" t="inlineStr">
        <is>
          <t>5.49</t>
        </is>
      </c>
      <c r="N3" t="inlineStr">
        <is>
          <t>7.65</t>
        </is>
      </c>
      <c r="O3" t="inlineStr">
        <is>
          <t>6.48</t>
        </is>
      </c>
      <c r="P3" t="inlineStr">
        <is>
          <t>10.22</t>
        </is>
      </c>
      <c r="Q3" t="inlineStr">
        <is>
          <t>13.99</t>
        </is>
      </c>
      <c r="R3" t="inlineStr">
        <is>
          <t>12.20</t>
        </is>
      </c>
    </row>
    <row r="4">
      <c r="A4" s="1" t="inlineStr">
        <is>
          <t>FCF per share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0.19</t>
        </is>
      </c>
      <c r="G4" t="inlineStr">
        <is>
          <t>0.46</t>
        </is>
      </c>
      <c r="H4" t="inlineStr">
        <is>
          <t>0.19</t>
        </is>
      </c>
      <c r="I4" t="inlineStr">
        <is>
          <t>1.18</t>
        </is>
      </c>
      <c r="J4" t="inlineStr">
        <is>
          <t>1.39</t>
        </is>
      </c>
      <c r="K4" t="inlineStr">
        <is>
          <t>2.17</t>
        </is>
      </c>
      <c r="L4" t="inlineStr">
        <is>
          <t>4.06</t>
        </is>
      </c>
      <c r="M4" t="inlineStr">
        <is>
          <t>6.03</t>
        </is>
      </c>
      <c r="N4" t="inlineStr">
        <is>
          <t>5.31</t>
        </is>
      </c>
      <c r="O4" t="inlineStr">
        <is>
          <t>7.43</t>
        </is>
      </c>
      <c r="P4" t="inlineStr">
        <is>
          <t>8.29</t>
        </is>
      </c>
      <c r="Q4" t="inlineStr">
        <is>
          <t>13.90</t>
        </is>
      </c>
      <c r="R4" t="inlineStr">
        <is>
          <t>13.00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</row>
    <row r="6">
      <c r="A6" s="1" t="inlineStr">
        <is>
          <t>CAPEX per share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0.14</t>
        </is>
      </c>
      <c r="G6" t="inlineStr">
        <is>
          <t>0.30</t>
        </is>
      </c>
      <c r="H6" t="inlineStr">
        <is>
          <t>0.62</t>
        </is>
      </c>
      <c r="I6" t="inlineStr">
        <is>
          <t>0.56</t>
        </is>
      </c>
      <c r="J6" t="inlineStr">
        <is>
          <t>0.70</t>
        </is>
      </c>
      <c r="K6" t="inlineStr">
        <is>
          <t>0.90</t>
        </is>
      </c>
      <c r="L6" t="inlineStr">
        <is>
          <t>1.57</t>
        </is>
      </c>
      <c r="M6" t="inlineStr">
        <is>
          <t>2.32</t>
        </is>
      </c>
      <c r="N6" t="inlineStr">
        <is>
          <t>4.81</t>
        </is>
      </c>
      <c r="O6" t="inlineStr">
        <is>
          <t>5.29</t>
        </is>
      </c>
      <c r="P6" t="inlineStr">
        <is>
          <t>5.30</t>
        </is>
      </c>
      <c r="Q6" t="inlineStr">
        <is>
          <t>6.60</t>
        </is>
      </c>
      <c r="R6" t="inlineStr">
        <is>
          <t>8.25</t>
        </is>
      </c>
    </row>
    <row r="7">
      <c r="A7" s="1" t="inlineStr">
        <is>
          <t>Book Value per sh.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1.02</t>
        </is>
      </c>
      <c r="G7" t="inlineStr">
        <is>
          <t>2.41</t>
        </is>
      </c>
      <c r="H7" t="inlineStr">
        <is>
          <t>5.86</t>
        </is>
      </c>
      <c r="I7" t="inlineStr">
        <is>
          <t>6.39</t>
        </is>
      </c>
      <c r="J7" t="inlineStr">
        <is>
          <t>13.81</t>
        </is>
      </c>
      <c r="K7" t="inlineStr">
        <is>
          <t>15.78</t>
        </is>
      </c>
      <c r="L7" t="inlineStr">
        <is>
          <t>20.68</t>
        </is>
      </c>
      <c r="M7" t="inlineStr">
        <is>
          <t>25.63</t>
        </is>
      </c>
      <c r="N7" t="inlineStr">
        <is>
          <t>29.11</t>
        </is>
      </c>
      <c r="O7" t="inlineStr">
        <is>
          <t>35.41</t>
        </is>
      </c>
      <c r="P7" t="inlineStr">
        <is>
          <t>45.00</t>
        </is>
      </c>
      <c r="Q7" t="inlineStr">
        <is>
          <t>44.36</t>
        </is>
      </c>
      <c r="R7" t="inlineStr">
        <is>
          <t>46.08</t>
        </is>
      </c>
    </row>
    <row r="8">
      <c r="A8" s="1" t="inlineStr">
        <is>
          <t>Comm.Shares outs.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2,126</t>
        </is>
      </c>
      <c r="G8" t="inlineStr">
        <is>
          <t>2,030</t>
        </is>
      </c>
      <c r="H8" t="inlineStr">
        <is>
          <t>2,006</t>
        </is>
      </c>
      <c r="I8" t="inlineStr">
        <is>
          <t>2,420</t>
        </is>
      </c>
      <c r="J8" t="inlineStr">
        <is>
          <t>2,614</t>
        </is>
      </c>
      <c r="K8" t="inlineStr">
        <is>
          <t>2,803</t>
        </is>
      </c>
      <c r="L8" t="inlineStr">
        <is>
          <t>2,863</t>
        </is>
      </c>
      <c r="M8" t="inlineStr">
        <is>
          <t>2,901</t>
        </is>
      </c>
      <c r="N8" t="inlineStr">
        <is>
          <t>2,890</t>
        </is>
      </c>
      <c r="O8" t="inlineStr">
        <is>
          <t>2,854</t>
        </is>
      </c>
      <c r="P8" t="inlineStr">
        <is>
          <t>2,851</t>
        </is>
      </c>
      <c r="Q8" t="inlineStr">
        <is>
          <t>2,815</t>
        </is>
      </c>
      <c r="R8" t="inlineStr">
        <is>
          <t>2,752</t>
        </is>
      </c>
    </row>
    <row r="9">
      <c r="A9" s="1" t="inlineStr">
        <is>
          <t>Avg. annual P/E ratio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971.6</t>
        </is>
      </c>
      <c r="I9" t="inlineStr">
        <is>
          <t>57.7</t>
        </is>
      </c>
      <c r="J9" t="inlineStr">
        <is>
          <t>60.9</t>
        </is>
      </c>
      <c r="K9" t="inlineStr">
        <is>
          <t>66.9</t>
        </is>
      </c>
      <c r="L9" t="inlineStr">
        <is>
          <t>32.9</t>
        </is>
      </c>
      <c r="M9" t="inlineStr">
        <is>
          <t>28.4</t>
        </is>
      </c>
      <c r="N9" t="inlineStr">
        <is>
          <t>22.2</t>
        </is>
      </c>
      <c r="O9" t="inlineStr">
        <is>
          <t>28.1</t>
        </is>
      </c>
      <c r="P9" t="inlineStr">
        <is>
          <t>23.0</t>
        </is>
      </c>
      <c r="Q9" t="inlineStr">
        <is>
          <t>23.0</t>
        </is>
      </c>
      <c r="R9" t="inlineStr">
        <is>
          <t>14.6</t>
        </is>
      </c>
    </row>
    <row r="10">
      <c r="A10" s="1" t="inlineStr">
        <is>
          <t>P/E to S&amp;P500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65.3</t>
        </is>
      </c>
      <c r="I10" t="inlineStr">
        <is>
          <t>3.4</t>
        </is>
      </c>
      <c r="J10" t="inlineStr">
        <is>
          <t>3.4</t>
        </is>
      </c>
      <c r="K10" t="inlineStr">
        <is>
          <t>3.3</t>
        </is>
      </c>
      <c r="L10" t="inlineStr">
        <is>
          <t>1.5</t>
        </is>
      </c>
      <c r="M10" t="inlineStr">
        <is>
          <t>1.2</t>
        </is>
      </c>
      <c r="N10" t="inlineStr">
        <is>
          <t>0.9</t>
        </is>
      </c>
      <c r="O10" t="inlineStr">
        <is>
          <t>1.2</t>
        </is>
      </c>
      <c r="P10" t="inlineStr">
        <is>
          <t>0.6</t>
        </is>
      </c>
      <c r="Q10" t="inlineStr">
        <is>
          <t>0.8</t>
        </is>
      </c>
      <c r="R10" t="inlineStr">
        <is>
          <t>0.7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</row>
    <row r="12">
      <c r="A12" s="1" t="inlineStr">
        <is>
          <t>Revenue (m)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1,974</t>
        </is>
      </c>
      <c r="G12" t="inlineStr">
        <is>
          <t>3,711</t>
        </is>
      </c>
      <c r="H12" t="inlineStr">
        <is>
          <t>5,089</t>
        </is>
      </c>
      <c r="I12" t="inlineStr">
        <is>
          <t>7,872</t>
        </is>
      </c>
      <c r="J12" t="inlineStr">
        <is>
          <t>12,466</t>
        </is>
      </c>
      <c r="K12" t="inlineStr">
        <is>
          <t>17,928</t>
        </is>
      </c>
      <c r="L12" t="inlineStr">
        <is>
          <t>27,638</t>
        </is>
      </c>
      <c r="M12" t="inlineStr">
        <is>
          <t>40,653</t>
        </is>
      </c>
      <c r="N12" t="inlineStr">
        <is>
          <t>55,838</t>
        </is>
      </c>
      <c r="O12" t="inlineStr">
        <is>
          <t>70,697</t>
        </is>
      </c>
      <c r="P12" t="inlineStr">
        <is>
          <t>85,965</t>
        </is>
      </c>
      <c r="Q12" t="inlineStr">
        <is>
          <t>117,929</t>
        </is>
      </c>
      <c r="R12" t="inlineStr">
        <is>
          <t>119,411</t>
        </is>
      </c>
    </row>
    <row r="13">
      <c r="A13" s="1" t="inlineStr">
        <is>
          <t>Operating margin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52.3%</t>
        </is>
      </c>
      <c r="G13" t="inlineStr">
        <is>
          <t>47.3%</t>
        </is>
      </c>
      <c r="H13" t="inlineStr">
        <is>
          <t>10.6%</t>
        </is>
      </c>
      <c r="I13" t="inlineStr">
        <is>
          <t>35.6%</t>
        </is>
      </c>
      <c r="J13" t="inlineStr">
        <is>
          <t>40.1%</t>
        </is>
      </c>
      <c r="K13" t="inlineStr">
        <is>
          <t>34.7%</t>
        </is>
      </c>
      <c r="L13" t="inlineStr">
        <is>
          <t>45.0%</t>
        </is>
      </c>
      <c r="M13" t="inlineStr">
        <is>
          <t>49.7%</t>
        </is>
      </c>
      <c r="N13" t="inlineStr">
        <is>
          <t>44.6%</t>
        </is>
      </c>
      <c r="O13" t="inlineStr">
        <is>
          <t>33.9%</t>
        </is>
      </c>
      <c r="P13" t="inlineStr">
        <is>
          <t>38.0%</t>
        </is>
      </c>
      <c r="Q13" t="inlineStr">
        <is>
          <t>39.6%</t>
        </is>
      </c>
      <c r="R13" t="inlineStr">
        <is>
          <t>33.2%</t>
        </is>
      </c>
    </row>
    <row r="14">
      <c r="A14" s="1" t="inlineStr">
        <is>
          <t>Depreciation (m)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139</t>
        </is>
      </c>
      <c r="G14" t="inlineStr">
        <is>
          <t>323</t>
        </is>
      </c>
      <c r="H14" t="inlineStr">
        <is>
          <t>649</t>
        </is>
      </c>
      <c r="I14" t="inlineStr">
        <is>
          <t>1,011</t>
        </is>
      </c>
      <c r="J14" t="inlineStr">
        <is>
          <t>1,243</t>
        </is>
      </c>
      <c r="K14" t="inlineStr">
        <is>
          <t>1,945</t>
        </is>
      </c>
      <c r="L14" t="inlineStr">
        <is>
          <t>2,342</t>
        </is>
      </c>
      <c r="M14" t="inlineStr">
        <is>
          <t>3,025</t>
        </is>
      </c>
      <c r="N14" t="inlineStr">
        <is>
          <t>4,315</t>
        </is>
      </c>
      <c r="O14" t="inlineStr">
        <is>
          <t>5,741</t>
        </is>
      </c>
      <c r="P14" t="inlineStr">
        <is>
          <t>6,862</t>
        </is>
      </c>
      <c r="Q14" t="inlineStr">
        <is>
          <t>7,967</t>
        </is>
      </c>
      <c r="R14" t="inlineStr">
        <is>
          <t>8,144</t>
        </is>
      </c>
    </row>
    <row r="15">
      <c r="A15" s="1" t="inlineStr">
        <is>
          <t>Net profit (m)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606</t>
        </is>
      </c>
      <c r="G15" t="inlineStr">
        <is>
          <t>1,000</t>
        </is>
      </c>
      <c r="H15" t="inlineStr">
        <is>
          <t>53</t>
        </is>
      </c>
      <c r="I15" t="inlineStr">
        <is>
          <t>1,500</t>
        </is>
      </c>
      <c r="J15" t="inlineStr">
        <is>
          <t>2,940</t>
        </is>
      </c>
      <c r="K15" t="inlineStr">
        <is>
          <t>3,688</t>
        </is>
      </c>
      <c r="L15" t="inlineStr">
        <is>
          <t>10,217</t>
        </is>
      </c>
      <c r="M15" t="inlineStr">
        <is>
          <t>15,934</t>
        </is>
      </c>
      <c r="N15" t="inlineStr">
        <is>
          <t>22,112</t>
        </is>
      </c>
      <c r="O15" t="inlineStr">
        <is>
          <t>18,485</t>
        </is>
      </c>
      <c r="P15" t="inlineStr">
        <is>
          <t>29,146</t>
        </is>
      </c>
      <c r="Q15" t="inlineStr">
        <is>
          <t>39,370</t>
        </is>
      </c>
      <c r="R15" t="inlineStr">
        <is>
          <t>33,631</t>
        </is>
      </c>
    </row>
    <row r="16">
      <c r="A16" s="1" t="inlineStr">
        <is>
          <t>Income tax rate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39.9%</t>
        </is>
      </c>
      <c r="G16" t="inlineStr">
        <is>
          <t>41.0%</t>
        </is>
      </c>
      <c r="H16" t="inlineStr">
        <is>
          <t>89.3%</t>
        </is>
      </c>
      <c r="I16" t="inlineStr">
        <is>
          <t>45.5%</t>
        </is>
      </c>
      <c r="J16" t="inlineStr">
        <is>
          <t>40.1%</t>
        </is>
      </c>
      <c r="K16" t="inlineStr">
        <is>
          <t>40.5%</t>
        </is>
      </c>
      <c r="L16" t="inlineStr">
        <is>
          <t>18.4%</t>
        </is>
      </c>
      <c r="M16" t="inlineStr">
        <is>
          <t>22.6%</t>
        </is>
      </c>
      <c r="N16" t="inlineStr">
        <is>
          <t>12.8%</t>
        </is>
      </c>
      <c r="O16" t="inlineStr">
        <is>
          <t>25.5%</t>
        </is>
      </c>
      <c r="P16" t="inlineStr">
        <is>
          <t>12.2%</t>
        </is>
      </c>
      <c r="Q16" t="inlineStr">
        <is>
          <t>16.7%</t>
        </is>
      </c>
      <c r="R16" t="inlineStr">
        <is>
          <t>16.6%</t>
        </is>
      </c>
    </row>
    <row r="17">
      <c r="A17" s="1" t="inlineStr">
        <is>
          <t>Net profit margin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30.7%</t>
        </is>
      </c>
      <c r="G17" t="inlineStr">
        <is>
          <t>26.9%</t>
        </is>
      </c>
      <c r="H17" t="inlineStr">
        <is>
          <t>1.0%</t>
        </is>
      </c>
      <c r="I17" t="inlineStr">
        <is>
          <t>19.1%</t>
        </is>
      </c>
      <c r="J17" t="inlineStr">
        <is>
          <t>23.6%</t>
        </is>
      </c>
      <c r="K17" t="inlineStr">
        <is>
          <t>20.6%</t>
        </is>
      </c>
      <c r="L17" t="inlineStr">
        <is>
          <t>37.0%</t>
        </is>
      </c>
      <c r="M17" t="inlineStr">
        <is>
          <t>39.2%</t>
        </is>
      </c>
      <c r="N17" t="inlineStr">
        <is>
          <t>39.6%</t>
        </is>
      </c>
      <c r="O17" t="inlineStr">
        <is>
          <t>26.1%</t>
        </is>
      </c>
      <c r="P17" t="inlineStr">
        <is>
          <t>33.9%</t>
        </is>
      </c>
      <c r="Q17" t="inlineStr">
        <is>
          <t>33.4%</t>
        </is>
      </c>
      <c r="R17" t="inlineStr">
        <is>
          <t>28.0%</t>
        </is>
      </c>
    </row>
    <row r="18">
      <c r="A18" s="1" t="inlineStr">
        <is>
          <t>Working capital (m)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1,857</t>
        </is>
      </c>
      <c r="G18" t="inlineStr">
        <is>
          <t>3,705</t>
        </is>
      </c>
      <c r="H18" t="inlineStr">
        <is>
          <t>10,215</t>
        </is>
      </c>
      <c r="I18" t="inlineStr">
        <is>
          <t>11,970</t>
        </is>
      </c>
      <c r="J18" t="inlineStr">
        <is>
          <t>12,246</t>
        </is>
      </c>
      <c r="K18" t="inlineStr">
        <is>
          <t>19,727</t>
        </is>
      </c>
      <c r="L18" t="inlineStr">
        <is>
          <t>31,526</t>
        </is>
      </c>
      <c r="M18" t="inlineStr">
        <is>
          <t>44,803</t>
        </is>
      </c>
      <c r="N18" t="inlineStr">
        <is>
          <t>43,463</t>
        </is>
      </c>
      <c r="O18" t="inlineStr">
        <is>
          <t>51,172</t>
        </is>
      </c>
      <c r="P18" t="inlineStr">
        <is>
          <t>60,689</t>
        </is>
      </c>
      <c r="Q18" t="inlineStr">
        <is>
          <t>45,531</t>
        </is>
      </c>
      <c r="R18" t="inlineStr">
        <is>
          <t>33,770</t>
        </is>
      </c>
    </row>
    <row r="19">
      <c r="A19" s="1" t="inlineStr">
        <is>
          <t>Long-term debt (m)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367</t>
        </is>
      </c>
      <c r="G19" t="inlineStr">
        <is>
          <t>398</t>
        </is>
      </c>
      <c r="H19" t="inlineStr">
        <is>
          <t>1,991</t>
        </is>
      </c>
      <c r="I19" t="inlineStr">
        <is>
          <t>237</t>
        </is>
      </c>
      <c r="J19" t="inlineStr">
        <is>
          <t>119</t>
        </is>
      </c>
      <c r="K19" t="inlineStr">
        <is>
          <t>107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9,524</t>
        </is>
      </c>
      <c r="P19" t="inlineStr">
        <is>
          <t>9,631</t>
        </is>
      </c>
      <c r="Q19" t="inlineStr">
        <is>
          <t>12,746</t>
        </is>
      </c>
      <c r="R19" t="inlineStr">
        <is>
          <t>14,792</t>
        </is>
      </c>
    </row>
    <row r="20">
      <c r="A20" s="1" t="inlineStr">
        <is>
          <t>Equity (m)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2,162</t>
        </is>
      </c>
      <c r="G20" t="inlineStr">
        <is>
          <t>4,899</t>
        </is>
      </c>
      <c r="H20" t="inlineStr">
        <is>
          <t>11,755</t>
        </is>
      </c>
      <c r="I20" t="inlineStr">
        <is>
          <t>15,470</t>
        </is>
      </c>
      <c r="J20" t="inlineStr">
        <is>
          <t>36,096</t>
        </is>
      </c>
      <c r="K20" t="inlineStr">
        <is>
          <t>44,218</t>
        </is>
      </c>
      <c r="L20" t="inlineStr">
        <is>
          <t>59,194</t>
        </is>
      </c>
      <c r="M20" t="inlineStr">
        <is>
          <t>74,347</t>
        </is>
      </c>
      <c r="N20" t="inlineStr">
        <is>
          <t>84,127</t>
        </is>
      </c>
      <c r="O20" t="inlineStr">
        <is>
          <t>101,054</t>
        </is>
      </c>
      <c r="P20" t="inlineStr">
        <is>
          <t>128,290</t>
        </is>
      </c>
      <c r="Q20" t="inlineStr">
        <is>
          <t>124,879</t>
        </is>
      </c>
      <c r="R20" t="inlineStr">
        <is>
          <t>125,767</t>
        </is>
      </c>
    </row>
    <row r="21">
      <c r="A21" s="1" t="inlineStr">
        <is>
          <t>ROIC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23.8%</t>
        </is>
      </c>
      <c r="G21" t="inlineStr">
        <is>
          <t>18.9%</t>
        </is>
      </c>
      <c r="H21" t="inlineStr">
        <is>
          <t>0.4%</t>
        </is>
      </c>
      <c r="I21" t="inlineStr">
        <is>
          <t>9.1%</t>
        </is>
      </c>
      <c r="J21" t="inlineStr">
        <is>
          <t>7.6%</t>
        </is>
      </c>
      <c r="K21" t="inlineStr">
        <is>
          <t>7.8%</t>
        </is>
      </c>
      <c r="L21" t="inlineStr">
        <is>
          <t>16.5%</t>
        </is>
      </c>
      <c r="M21" t="inlineStr">
        <is>
          <t>19.7%</t>
        </is>
      </c>
      <c r="N21" t="inlineStr">
        <is>
          <t>24.5%</t>
        </is>
      </c>
      <c r="O21" t="inlineStr">
        <is>
          <t>15.6%</t>
        </is>
      </c>
      <c r="P21" t="inlineStr">
        <is>
          <t>20.6%</t>
        </is>
      </c>
      <c r="Q21" t="inlineStr">
        <is>
          <t>27.4%</t>
        </is>
      </c>
      <c r="R21" t="inlineStr">
        <is>
          <t>23.1%</t>
        </is>
      </c>
    </row>
    <row r="22">
      <c r="A22" s="1" t="inlineStr">
        <is>
          <t>Return on capital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34.4%</t>
        </is>
      </c>
      <c r="G22" t="inlineStr">
        <is>
          <t>27.4%</t>
        </is>
      </c>
      <c r="H22" t="inlineStr">
        <is>
          <t>3.6%</t>
        </is>
      </c>
      <c r="I22" t="inlineStr">
        <is>
          <t>15.7%</t>
        </is>
      </c>
      <c r="J22" t="inlineStr">
        <is>
          <t>12.3%</t>
        </is>
      </c>
      <c r="K22" t="inlineStr">
        <is>
          <t>12.6%</t>
        </is>
      </c>
      <c r="L22" t="inlineStr">
        <is>
          <t>19.3%</t>
        </is>
      </c>
      <c r="M22" t="inlineStr">
        <is>
          <t>24.4%</t>
        </is>
      </c>
      <c r="N22" t="inlineStr">
        <is>
          <t>26.1%</t>
        </is>
      </c>
      <c r="O22" t="inlineStr">
        <is>
          <t>18.6%</t>
        </is>
      </c>
      <c r="P22" t="inlineStr">
        <is>
          <t>21.2%</t>
        </is>
      </c>
      <c r="Q22" t="inlineStr">
        <is>
          <t>28.8%</t>
        </is>
      </c>
      <c r="R22" t="inlineStr">
        <is>
          <t>24.1%</t>
        </is>
      </c>
    </row>
    <row r="23">
      <c r="A23" s="1" t="inlineStr">
        <is>
          <t>Return on equity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28.0%</t>
        </is>
      </c>
      <c r="G23" t="inlineStr">
        <is>
          <t>20.4%</t>
        </is>
      </c>
      <c r="H23" t="inlineStr">
        <is>
          <t>0.5%</t>
        </is>
      </c>
      <c r="I23" t="inlineStr">
        <is>
          <t>9.7%</t>
        </is>
      </c>
      <c r="J23" t="inlineStr">
        <is>
          <t>8.1%</t>
        </is>
      </c>
      <c r="K23" t="inlineStr">
        <is>
          <t>8.3%</t>
        </is>
      </c>
      <c r="L23" t="inlineStr">
        <is>
          <t>17.3%</t>
        </is>
      </c>
      <c r="M23" t="inlineStr">
        <is>
          <t>21.4%</t>
        </is>
      </c>
      <c r="N23" t="inlineStr">
        <is>
          <t>26.3%</t>
        </is>
      </c>
      <c r="O23" t="inlineStr">
        <is>
          <t>18.3%</t>
        </is>
      </c>
      <c r="P23" t="inlineStr">
        <is>
          <t>22.7%</t>
        </is>
      </c>
      <c r="Q23" t="inlineStr">
        <is>
          <t>31.5%</t>
        </is>
      </c>
      <c r="R23" t="inlineStr">
        <is>
          <t>26.7%</t>
        </is>
      </c>
    </row>
    <row r="24">
      <c r="A24" s="1" t="inlineStr">
        <is>
          <t>Plowback ratio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100.0%</t>
        </is>
      </c>
      <c r="G24" t="inlineStr">
        <is>
          <t>- -</t>
        </is>
      </c>
      <c r="H24" t="inlineStr">
        <is>
          <t>100.0%</t>
        </is>
      </c>
      <c r="I24" t="inlineStr">
        <is>
          <t>100.0%</t>
        </is>
      </c>
      <c r="J24" t="inlineStr">
        <is>
          <t>100.0%</t>
        </is>
      </c>
      <c r="K24" t="inlineStr">
        <is>
          <t>100.0%</t>
        </is>
      </c>
      <c r="L24" t="inlineStr">
        <is>
          <t>100.0%</t>
        </is>
      </c>
      <c r="M24" t="inlineStr">
        <is>
          <t>100.0%</t>
        </is>
      </c>
      <c r="N24" t="inlineStr">
        <is>
          <t>100.0%</t>
        </is>
      </c>
      <c r="O24" t="inlineStr">
        <is>
          <t>100.0%</t>
        </is>
      </c>
      <c r="P24" t="inlineStr">
        <is>
          <t>100.0%</t>
        </is>
      </c>
      <c r="Q24" t="inlineStr">
        <is>
          <t>100.0%</t>
        </is>
      </c>
      <c r="R24" t="inlineStr">
        <is>
          <t>100.0%</t>
        </is>
      </c>
    </row>
    <row r="25">
      <c r="A25" s="1" t="inlineStr">
        <is>
          <t>Div.&amp;Repurch./FCF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(123.5)%</t>
        </is>
      </c>
      <c r="G25" t="inlineStr">
        <is>
          <t>(105.8)%</t>
        </is>
      </c>
      <c r="H25" t="inlineStr">
        <is>
          <t>(1,793.1)%</t>
        </is>
      </c>
      <c r="I25" t="inlineStr">
        <is>
          <t>(51.7)%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11.3%</t>
        </is>
      </c>
      <c r="N25" t="inlineStr">
        <is>
          <t>83.9%</t>
        </is>
      </c>
      <c r="O25" t="inlineStr">
        <is>
          <t>19.8%</t>
        </is>
      </c>
      <c r="P25" t="inlineStr">
        <is>
          <t>26.5%</t>
        </is>
      </c>
      <c r="Q25" t="inlineStr">
        <is>
          <t>113.9%</t>
        </is>
      </c>
      <c r="R25" t="inlineStr">
        <is>
          <t>134.9%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38"/>
  <sheetViews>
    <sheetView topLeftCell="A7" workbookViewId="0">
      <selection activeCell="J54" sqref="J54"/>
    </sheetView>
  </sheetViews>
  <sheetFormatPr baseColWidth="8" defaultRowHeight="14.45"/>
  <cols>
    <col width="17.5703125" customWidth="1" min="1" max="1"/>
  </cols>
  <sheetData>
    <row r="1">
      <c r="B1" s="1" t="inlineStr">
        <is>
          <t>2010</t>
        </is>
      </c>
      <c r="C1" s="1" t="inlineStr">
        <is>
          <t>2011</t>
        </is>
      </c>
      <c r="D1" s="1" t="inlineStr">
        <is>
          <t>2012</t>
        </is>
      </c>
      <c r="E1" s="1" t="inlineStr">
        <is>
          <t>2013</t>
        </is>
      </c>
      <c r="F1" s="1" t="inlineStr">
        <is>
          <t>2014</t>
        </is>
      </c>
      <c r="G1" s="1" t="inlineStr">
        <is>
          <t>2015</t>
        </is>
      </c>
      <c r="H1" s="1" t="inlineStr">
        <is>
          <t>2016</t>
        </is>
      </c>
      <c r="I1" s="1" t="inlineStr">
        <is>
          <t>2017</t>
        </is>
      </c>
      <c r="J1" s="1" t="inlineStr">
        <is>
          <t>2018</t>
        </is>
      </c>
      <c r="K1" s="1" t="inlineStr">
        <is>
          <t>2019</t>
        </is>
      </c>
      <c r="L1" s="1" t="inlineStr">
        <is>
          <t>2020</t>
        </is>
      </c>
      <c r="M1" s="1" t="inlineStr">
        <is>
          <t>2021</t>
        </is>
      </c>
    </row>
    <row r="2">
      <c r="A2" s="1" t="inlineStr">
        <is>
          <t>Revenue</t>
        </is>
      </c>
      <c r="B2" t="inlineStr">
        <is>
          <t>1,974</t>
        </is>
      </c>
      <c r="C2" t="inlineStr">
        <is>
          <t>3,711</t>
        </is>
      </c>
      <c r="D2" t="inlineStr">
        <is>
          <t>5,089</t>
        </is>
      </c>
      <c r="E2" t="inlineStr">
        <is>
          <t>7,872</t>
        </is>
      </c>
      <c r="F2" t="inlineStr">
        <is>
          <t>12,466</t>
        </is>
      </c>
      <c r="G2" t="inlineStr">
        <is>
          <t>17,928</t>
        </is>
      </c>
      <c r="H2" t="inlineStr">
        <is>
          <t>27,638</t>
        </is>
      </c>
      <c r="I2" t="inlineStr">
        <is>
          <t>40,653</t>
        </is>
      </c>
      <c r="J2" t="inlineStr">
        <is>
          <t>55,838</t>
        </is>
      </c>
      <c r="K2" t="inlineStr">
        <is>
          <t>70,697</t>
        </is>
      </c>
      <c r="L2" t="inlineStr">
        <is>
          <t>85,965</t>
        </is>
      </c>
      <c r="M2" t="inlineStr">
        <is>
          <t>117,929</t>
        </is>
      </c>
    </row>
    <row r="3">
      <c r="A3" s="1" t="inlineStr">
        <is>
          <t>COGS</t>
        </is>
      </c>
      <c r="B3" t="inlineStr">
        <is>
          <t>493</t>
        </is>
      </c>
      <c r="C3" t="inlineStr">
        <is>
          <t>860</t>
        </is>
      </c>
      <c r="D3" t="inlineStr">
        <is>
          <t>1,364</t>
        </is>
      </c>
      <c r="E3" t="inlineStr">
        <is>
          <t>1,875</t>
        </is>
      </c>
      <c r="F3" t="inlineStr">
        <is>
          <t>2,153</t>
        </is>
      </c>
      <c r="G3" t="inlineStr">
        <is>
          <t>2,867</t>
        </is>
      </c>
      <c r="H3" t="inlineStr">
        <is>
          <t>3,789</t>
        </is>
      </c>
      <c r="I3" t="inlineStr">
        <is>
          <t>5,454</t>
        </is>
      </c>
      <c r="J3" t="inlineStr">
        <is>
          <t>9,355</t>
        </is>
      </c>
      <c r="K3" t="inlineStr">
        <is>
          <t>12,770</t>
        </is>
      </c>
      <c r="L3" t="inlineStr">
        <is>
          <t>16,692</t>
        </is>
      </c>
      <c r="M3" t="inlineStr">
        <is>
          <t>22,649</t>
        </is>
      </c>
    </row>
    <row r="4">
      <c r="A4" s="1" t="inlineStr">
        <is>
          <t>Gross Profit</t>
        </is>
      </c>
      <c r="B4" t="inlineStr">
        <is>
          <t>1,481</t>
        </is>
      </c>
      <c r="C4" t="inlineStr">
        <is>
          <t>2,851</t>
        </is>
      </c>
      <c r="D4" t="inlineStr">
        <is>
          <t>3,725</t>
        </is>
      </c>
      <c r="E4" t="inlineStr">
        <is>
          <t>5,997</t>
        </is>
      </c>
      <c r="F4" t="inlineStr">
        <is>
          <t>10,313</t>
        </is>
      </c>
      <c r="G4" t="inlineStr">
        <is>
          <t>15,061</t>
        </is>
      </c>
      <c r="H4" t="inlineStr">
        <is>
          <t>23,849</t>
        </is>
      </c>
      <c r="I4" t="inlineStr">
        <is>
          <t>35,199</t>
        </is>
      </c>
      <c r="J4" t="inlineStr">
        <is>
          <t>46,483</t>
        </is>
      </c>
      <c r="K4" t="inlineStr">
        <is>
          <t>57,927</t>
        </is>
      </c>
      <c r="L4" t="inlineStr">
        <is>
          <t>69,273</t>
        </is>
      </c>
      <c r="M4" t="inlineStr">
        <is>
          <t>95,280</t>
        </is>
      </c>
    </row>
    <row r="5">
      <c r="A5" s="1" t="inlineStr">
        <is>
          <t>Gross Profit Ratio</t>
        </is>
      </c>
      <c r="B5" t="inlineStr">
        <is>
          <t>75.03%</t>
        </is>
      </c>
      <c r="C5" t="inlineStr">
        <is>
          <t>76.83%</t>
        </is>
      </c>
      <c r="D5" t="inlineStr">
        <is>
          <t>73.20%</t>
        </is>
      </c>
      <c r="E5" t="inlineStr">
        <is>
          <t>76.18%</t>
        </is>
      </c>
      <c r="F5" t="inlineStr">
        <is>
          <t>82.73%</t>
        </is>
      </c>
      <c r="G5" t="inlineStr">
        <is>
          <t>84.01%</t>
        </is>
      </c>
      <c r="H5" t="inlineStr">
        <is>
          <t>86.29%</t>
        </is>
      </c>
      <c r="I5" t="inlineStr">
        <is>
          <t>86.58%</t>
        </is>
      </c>
      <c r="J5" t="inlineStr">
        <is>
          <t>83.25%</t>
        </is>
      </c>
      <c r="K5" t="inlineStr">
        <is>
          <t>81.94%</t>
        </is>
      </c>
      <c r="L5" t="inlineStr">
        <is>
          <t>80.58%</t>
        </is>
      </c>
      <c r="M5" t="inlineStr">
        <is>
          <t>80.79%</t>
        </is>
      </c>
    </row>
    <row r="6">
      <c r="A6" s="1" t="inlineStr">
        <is>
          <t>Operating Expenses</t>
        </is>
      </c>
      <c r="B6" t="inlineStr">
        <is>
          <t>449</t>
        </is>
      </c>
      <c r="C6" t="inlineStr">
        <is>
          <t>1,095</t>
        </is>
      </c>
      <c r="D6" t="inlineStr">
        <is>
          <t>3,187</t>
        </is>
      </c>
      <c r="E6" t="inlineStr">
        <is>
          <t>3,193</t>
        </is>
      </c>
      <c r="F6" t="inlineStr">
        <is>
          <t>5,319</t>
        </is>
      </c>
      <c r="G6" t="inlineStr">
        <is>
          <t>8,836</t>
        </is>
      </c>
      <c r="H6" t="inlineStr">
        <is>
          <t>11,422</t>
        </is>
      </c>
      <c r="I6" t="inlineStr">
        <is>
          <t>14,996</t>
        </is>
      </c>
      <c r="J6" t="inlineStr">
        <is>
          <t>21,570</t>
        </is>
      </c>
      <c r="K6" t="inlineStr">
        <is>
          <t>33,941</t>
        </is>
      </c>
      <c r="L6" t="inlineStr">
        <is>
          <t>36,602</t>
        </is>
      </c>
      <c r="M6" t="inlineStr">
        <is>
          <t>48,527</t>
        </is>
      </c>
    </row>
    <row r="7">
      <c r="A7" s="1" t="inlineStr">
        <is>
          <t>R&amp;D Expenses</t>
        </is>
      </c>
      <c r="B7" t="inlineStr">
        <is>
          <t>144</t>
        </is>
      </c>
      <c r="C7" t="inlineStr">
        <is>
          <t>388</t>
        </is>
      </c>
      <c r="D7" t="inlineStr">
        <is>
          <t>1,399</t>
        </is>
      </c>
      <c r="E7" t="inlineStr">
        <is>
          <t>1,415</t>
        </is>
      </c>
      <c r="F7" t="inlineStr">
        <is>
          <t>2,666</t>
        </is>
      </c>
      <c r="G7" t="inlineStr">
        <is>
          <t>4,816</t>
        </is>
      </c>
      <c r="H7" t="inlineStr">
        <is>
          <t>5,919</t>
        </is>
      </c>
      <c r="I7" t="inlineStr">
        <is>
          <t>7,754</t>
        </is>
      </c>
      <c r="J7" t="inlineStr">
        <is>
          <t>10,273</t>
        </is>
      </c>
      <c r="K7" t="inlineStr">
        <is>
          <t>13,600</t>
        </is>
      </c>
      <c r="L7" t="inlineStr">
        <is>
          <t>18,447</t>
        </is>
      </c>
      <c r="M7" t="inlineStr">
        <is>
          <t>24,655</t>
        </is>
      </c>
    </row>
    <row r="8">
      <c r="A8" s="1" t="inlineStr">
        <is>
          <t>Selling, G&amp;A Exp.</t>
        </is>
      </c>
      <c r="B8" t="inlineStr">
        <is>
          <t>305</t>
        </is>
      </c>
      <c r="C8" t="inlineStr">
        <is>
          <t>707</t>
        </is>
      </c>
      <c r="D8" t="inlineStr">
        <is>
          <t>1,788</t>
        </is>
      </c>
      <c r="E8" t="inlineStr">
        <is>
          <t>1,778</t>
        </is>
      </c>
      <c r="F8" t="inlineStr">
        <is>
          <t>2,653</t>
        </is>
      </c>
      <c r="G8" t="inlineStr">
        <is>
          <t>4,020</t>
        </is>
      </c>
      <c r="H8" t="inlineStr">
        <is>
          <t>5,503</t>
        </is>
      </c>
      <c r="I8" t="inlineStr">
        <is>
          <t>7,242</t>
        </is>
      </c>
      <c r="J8" t="inlineStr">
        <is>
          <t>11,297</t>
        </is>
      </c>
      <c r="K8" t="inlineStr">
        <is>
          <t>20,341</t>
        </is>
      </c>
      <c r="L8" t="inlineStr">
        <is>
          <t>18,155</t>
        </is>
      </c>
      <c r="M8" t="inlineStr">
        <is>
          <t>23,872</t>
        </is>
      </c>
    </row>
    <row r="9">
      <c r="A9" s="1" t="inlineStr">
        <is>
          <t>General and Admin. Exp.</t>
        </is>
      </c>
      <c r="B9" t="inlineStr">
        <is>
          <t>138</t>
        </is>
      </c>
      <c r="C9" t="inlineStr">
        <is>
          <t>280</t>
        </is>
      </c>
      <c r="D9" t="inlineStr">
        <is>
          <t>892</t>
        </is>
      </c>
      <c r="E9" t="inlineStr">
        <is>
          <t>781</t>
        </is>
      </c>
      <c r="F9" t="inlineStr">
        <is>
          <t>973</t>
        </is>
      </c>
      <c r="G9" t="inlineStr">
        <is>
          <t>1,295</t>
        </is>
      </c>
      <c r="H9" t="inlineStr">
        <is>
          <t>1,731</t>
        </is>
      </c>
      <c r="I9" t="inlineStr">
        <is>
          <t>2,517</t>
        </is>
      </c>
      <c r="J9" t="inlineStr">
        <is>
          <t>3,451</t>
        </is>
      </c>
      <c r="K9" t="inlineStr">
        <is>
          <t>10,465</t>
        </is>
      </c>
      <c r="L9" t="inlineStr">
        <is>
          <t>6,564</t>
        </is>
      </c>
      <c r="M9" t="inlineStr">
        <is>
          <t>9,829</t>
        </is>
      </c>
    </row>
    <row r="10">
      <c r="A10" s="1" t="inlineStr">
        <is>
          <t>Selling and Marketing Exp.</t>
        </is>
      </c>
      <c r="B10" t="inlineStr">
        <is>
          <t>167</t>
        </is>
      </c>
      <c r="C10" t="inlineStr">
        <is>
          <t>427</t>
        </is>
      </c>
      <c r="D10" t="inlineStr">
        <is>
          <t>896</t>
        </is>
      </c>
      <c r="E10" t="inlineStr">
        <is>
          <t>997</t>
        </is>
      </c>
      <c r="F10" t="inlineStr">
        <is>
          <t>1,680</t>
        </is>
      </c>
      <c r="G10" t="inlineStr">
        <is>
          <t>2,725</t>
        </is>
      </c>
      <c r="H10" t="inlineStr">
        <is>
          <t>3,772</t>
        </is>
      </c>
      <c r="I10" t="inlineStr">
        <is>
          <t>4,725</t>
        </is>
      </c>
      <c r="J10" t="inlineStr">
        <is>
          <t>7,846</t>
        </is>
      </c>
      <c r="K10" t="inlineStr">
        <is>
          <t>9,876</t>
        </is>
      </c>
      <c r="L10" t="inlineStr">
        <is>
          <t>11,591</t>
        </is>
      </c>
      <c r="M10" t="inlineStr">
        <is>
          <t>14,043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</row>
    <row r="12">
      <c r="A12" s="1" t="inlineStr">
        <is>
          <t>COGS and Expenses</t>
        </is>
      </c>
      <c r="B12" t="inlineStr">
        <is>
          <t>942</t>
        </is>
      </c>
      <c r="C12" t="inlineStr">
        <is>
          <t>1,955</t>
        </is>
      </c>
      <c r="D12" t="inlineStr">
        <is>
          <t>4,551</t>
        </is>
      </c>
      <c r="E12" t="inlineStr">
        <is>
          <t>5,068</t>
        </is>
      </c>
      <c r="F12" t="inlineStr">
        <is>
          <t>7,472</t>
        </is>
      </c>
      <c r="G12" t="inlineStr">
        <is>
          <t>11,703</t>
        </is>
      </c>
      <c r="H12" t="inlineStr">
        <is>
          <t>15,211</t>
        </is>
      </c>
      <c r="I12" t="inlineStr">
        <is>
          <t>20,450</t>
        </is>
      </c>
      <c r="J12" t="inlineStr">
        <is>
          <t>30,925</t>
        </is>
      </c>
      <c r="K12" t="inlineStr">
        <is>
          <t>46,711</t>
        </is>
      </c>
      <c r="L12" t="inlineStr">
        <is>
          <t>53,294</t>
        </is>
      </c>
      <c r="M12" t="inlineStr">
        <is>
          <t>71,176</t>
        </is>
      </c>
    </row>
    <row r="13">
      <c r="A13" s="1" t="inlineStr">
        <is>
          <t>Interest Income</t>
        </is>
      </c>
      <c r="B13" t="inlineStr">
        <is>
          <t>1</t>
        </is>
      </c>
      <c r="C13" t="inlineStr">
        <is>
          <t>- -</t>
        </is>
      </c>
      <c r="D13" t="inlineStr">
        <is>
          <t>14</t>
        </is>
      </c>
      <c r="E13" t="inlineStr">
        <is>
          <t>19</t>
        </is>
      </c>
      <c r="F13" t="inlineStr">
        <is>
          <t>27</t>
        </is>
      </c>
      <c r="G13" t="inlineStr">
        <is>
          <t>52</t>
        </is>
      </c>
      <c r="H13" t="inlineStr">
        <is>
          <t>176</t>
        </is>
      </c>
      <c r="I13" t="inlineStr">
        <is>
          <t>398</t>
        </is>
      </c>
      <c r="J13" t="inlineStr">
        <is>
          <t>661</t>
        </is>
      </c>
      <c r="K13" t="inlineStr">
        <is>
          <t>924</t>
        </is>
      </c>
      <c r="L13" t="inlineStr">
        <is>
          <t>672</t>
        </is>
      </c>
      <c r="M13" t="inlineStr">
        <is>
          <t>461</t>
        </is>
      </c>
    </row>
    <row r="14">
      <c r="A14" s="1" t="inlineStr">
        <is>
          <t>Interest Expense</t>
        </is>
      </c>
      <c r="B14" t="inlineStr">
        <is>
          <t>22</t>
        </is>
      </c>
      <c r="C14" t="inlineStr">
        <is>
          <t>42</t>
        </is>
      </c>
      <c r="D14" t="inlineStr">
        <is>
          <t>51</t>
        </is>
      </c>
      <c r="E14" t="inlineStr">
        <is>
          <t>56</t>
        </is>
      </c>
      <c r="F14" t="inlineStr">
        <is>
          <t>23</t>
        </is>
      </c>
      <c r="G14" t="inlineStr">
        <is>
          <t>23</t>
        </is>
      </c>
      <c r="H14" t="inlineStr">
        <is>
          <t>10</t>
        </is>
      </c>
      <c r="I14" t="inlineStr">
        <is>
          <t>6</t>
        </is>
      </c>
      <c r="J14" t="inlineStr">
        <is>
          <t>9</t>
        </is>
      </c>
      <c r="K14" t="inlineStr">
        <is>
          <t>20</t>
        </is>
      </c>
      <c r="L14" t="inlineStr">
        <is>
          <t>672</t>
        </is>
      </c>
      <c r="M14" t="inlineStr">
        <is>
          <t>461</t>
        </is>
      </c>
    </row>
    <row r="15">
      <c r="A15" s="1" t="inlineStr">
        <is>
          <t>Depreciation and Amortization</t>
        </is>
      </c>
      <c r="B15" t="inlineStr">
        <is>
          <t>139</t>
        </is>
      </c>
      <c r="C15" t="inlineStr">
        <is>
          <t>323</t>
        </is>
      </c>
      <c r="D15" t="inlineStr">
        <is>
          <t>649</t>
        </is>
      </c>
      <c r="E15" t="inlineStr">
        <is>
          <t>1,011</t>
        </is>
      </c>
      <c r="F15" t="inlineStr">
        <is>
          <t>1,243</t>
        </is>
      </c>
      <c r="G15" t="inlineStr">
        <is>
          <t>1,945</t>
        </is>
      </c>
      <c r="H15" t="inlineStr">
        <is>
          <t>2,342</t>
        </is>
      </c>
      <c r="I15" t="inlineStr">
        <is>
          <t>3,025</t>
        </is>
      </c>
      <c r="J15" t="inlineStr">
        <is>
          <t>4,315</t>
        </is>
      </c>
      <c r="K15" t="inlineStr">
        <is>
          <t>5,741</t>
        </is>
      </c>
      <c r="L15" t="inlineStr">
        <is>
          <t>6,862</t>
        </is>
      </c>
      <c r="M15" t="inlineStr">
        <is>
          <t>7,967</t>
        </is>
      </c>
    </row>
    <row r="16">
      <c r="A16" s="1" t="inlineStr">
        <is>
          <t>EBITDA</t>
        </is>
      </c>
      <c r="B16" t="inlineStr">
        <is>
          <t>1,169</t>
        </is>
      </c>
      <c r="C16" t="inlineStr">
        <is>
          <t>2,060</t>
        </is>
      </c>
      <c r="D16" t="inlineStr">
        <is>
          <t>1,194</t>
        </is>
      </c>
      <c r="E16" t="inlineStr">
        <is>
          <t>3,821</t>
        </is>
      </c>
      <c r="F16" t="inlineStr">
        <is>
          <t>6,176</t>
        </is>
      </c>
      <c r="G16" t="inlineStr">
        <is>
          <t>8,162</t>
        </is>
      </c>
      <c r="H16" t="inlineStr">
        <is>
          <t>14,870</t>
        </is>
      </c>
      <c r="I16" t="inlineStr">
        <is>
          <t>23,625</t>
        </is>
      </c>
      <c r="J16" t="inlineStr">
        <is>
          <t>29,685</t>
        </is>
      </c>
      <c r="K16" t="inlineStr">
        <is>
          <t>30,573</t>
        </is>
      </c>
      <c r="L16" t="inlineStr">
        <is>
          <t>40,714</t>
        </is>
      </c>
      <c r="M16" t="inlineStr">
        <is>
          <t>55,712</t>
        </is>
      </c>
    </row>
    <row r="17">
      <c r="A17" s="1" t="inlineStr">
        <is>
          <t>EBITDA ratio</t>
        </is>
      </c>
      <c r="B17" t="inlineStr">
        <is>
          <t>59.22%</t>
        </is>
      </c>
      <c r="C17" t="inlineStr">
        <is>
          <t>55.51%</t>
        </is>
      </c>
      <c r="D17" t="inlineStr">
        <is>
          <t>23.46%</t>
        </is>
      </c>
      <c r="E17" t="inlineStr">
        <is>
          <t>48.54%</t>
        </is>
      </c>
      <c r="F17" t="inlineStr">
        <is>
          <t>49.54%</t>
        </is>
      </c>
      <c r="G17" t="inlineStr">
        <is>
          <t>45.53%</t>
        </is>
      </c>
      <c r="H17" t="inlineStr">
        <is>
          <t>53.80%</t>
        </is>
      </c>
      <c r="I17" t="inlineStr">
        <is>
          <t>58.11%</t>
        </is>
      </c>
      <c r="J17" t="inlineStr">
        <is>
          <t>53.16%</t>
        </is>
      </c>
      <c r="K17" t="inlineStr">
        <is>
          <t>43.25%</t>
        </is>
      </c>
      <c r="L17" t="inlineStr">
        <is>
          <t>47.36%</t>
        </is>
      </c>
      <c r="M17" t="inlineStr">
        <is>
          <t>47.24%</t>
        </is>
      </c>
    </row>
    <row r="18">
      <c r="A18" s="1" t="inlineStr">
        <is>
          <t>Operating Income</t>
        </is>
      </c>
      <c r="B18" t="inlineStr">
        <is>
          <t>1,032</t>
        </is>
      </c>
      <c r="C18" t="inlineStr">
        <is>
          <t>1,756</t>
        </is>
      </c>
      <c r="D18" t="inlineStr">
        <is>
          <t>538</t>
        </is>
      </c>
      <c r="E18" t="inlineStr">
        <is>
          <t>2,804</t>
        </is>
      </c>
      <c r="F18" t="inlineStr">
        <is>
          <t>4,994</t>
        </is>
      </c>
      <c r="G18" t="inlineStr">
        <is>
          <t>6,225</t>
        </is>
      </c>
      <c r="H18" t="inlineStr">
        <is>
          <t>12,427</t>
        </is>
      </c>
      <c r="I18" t="inlineStr">
        <is>
          <t>20,203</t>
        </is>
      </c>
      <c r="J18" t="inlineStr">
        <is>
          <t>24,913</t>
        </is>
      </c>
      <c r="K18" t="inlineStr">
        <is>
          <t>23,986</t>
        </is>
      </c>
      <c r="L18" t="inlineStr">
        <is>
          <t>32,671</t>
        </is>
      </c>
      <c r="M18" t="inlineStr">
        <is>
          <t>46,753</t>
        </is>
      </c>
    </row>
    <row r="19">
      <c r="A19" s="1" t="inlineStr">
        <is>
          <t>Operating Income ratio</t>
        </is>
      </c>
      <c r="B19" t="inlineStr">
        <is>
          <t>52.28%</t>
        </is>
      </c>
      <c r="C19" t="inlineStr">
        <is>
          <t>47.32%</t>
        </is>
      </c>
      <c r="D19" t="inlineStr">
        <is>
          <t>10.57%</t>
        </is>
      </c>
      <c r="E19" t="inlineStr">
        <is>
          <t>35.62%</t>
        </is>
      </c>
      <c r="F19" t="inlineStr">
        <is>
          <t>40.06%</t>
        </is>
      </c>
      <c r="G19" t="inlineStr">
        <is>
          <t>34.72%</t>
        </is>
      </c>
      <c r="H19" t="inlineStr">
        <is>
          <t>44.96%</t>
        </is>
      </c>
      <c r="I19" t="inlineStr">
        <is>
          <t>49.70%</t>
        </is>
      </c>
      <c r="J19" t="inlineStr">
        <is>
          <t>44.62%</t>
        </is>
      </c>
      <c r="K19" t="inlineStr">
        <is>
          <t>33.93%</t>
        </is>
      </c>
      <c r="L19" t="inlineStr">
        <is>
          <t>38.01%</t>
        </is>
      </c>
      <c r="M19" t="inlineStr">
        <is>
          <t>39.65%</t>
        </is>
      </c>
    </row>
    <row r="20">
      <c r="A20" s="1" t="inlineStr">
        <is>
          <t>Total Other Income Exp.(Gains)</t>
        </is>
      </c>
      <c r="B20" t="inlineStr">
        <is>
          <t>(24)</t>
        </is>
      </c>
      <c r="C20" t="inlineStr">
        <is>
          <t>(61)</t>
        </is>
      </c>
      <c r="D20" t="inlineStr">
        <is>
          <t>(44)</t>
        </is>
      </c>
      <c r="E20" t="inlineStr">
        <is>
          <t>(50)</t>
        </is>
      </c>
      <c r="F20" t="inlineStr">
        <is>
          <t>(84)</t>
        </is>
      </c>
      <c r="G20" t="inlineStr">
        <is>
          <t>(31)</t>
        </is>
      </c>
      <c r="H20" t="inlineStr">
        <is>
          <t>91</t>
        </is>
      </c>
      <c r="I20" t="inlineStr">
        <is>
          <t>391</t>
        </is>
      </c>
      <c r="J20" t="inlineStr">
        <is>
          <t>448</t>
        </is>
      </c>
      <c r="K20" t="inlineStr">
        <is>
          <t>826</t>
        </is>
      </c>
      <c r="L20" t="inlineStr">
        <is>
          <t>509</t>
        </is>
      </c>
      <c r="M20" t="inlineStr">
        <is>
          <t>531</t>
        </is>
      </c>
    </row>
    <row r="21">
      <c r="A21" s="1" t="inlineStr">
        <is>
          <t>Income Before Tax</t>
        </is>
      </c>
      <c r="B21" t="inlineStr">
        <is>
          <t>1,008</t>
        </is>
      </c>
      <c r="C21" t="inlineStr">
        <is>
          <t>1,695</t>
        </is>
      </c>
      <c r="D21" t="inlineStr">
        <is>
          <t>494</t>
        </is>
      </c>
      <c r="E21" t="inlineStr">
        <is>
          <t>2,754</t>
        </is>
      </c>
      <c r="F21" t="inlineStr">
        <is>
          <t>4,910</t>
        </is>
      </c>
      <c r="G21" t="inlineStr">
        <is>
          <t>6,194</t>
        </is>
      </c>
      <c r="H21" t="inlineStr">
        <is>
          <t>12,518</t>
        </is>
      </c>
      <c r="I21" t="inlineStr">
        <is>
          <t>20,594</t>
        </is>
      </c>
      <c r="J21" t="inlineStr">
        <is>
          <t>25,361</t>
        </is>
      </c>
      <c r="K21" t="inlineStr">
        <is>
          <t>24,812</t>
        </is>
      </c>
      <c r="L21" t="inlineStr">
        <is>
          <t>33,180</t>
        </is>
      </c>
      <c r="M21" t="inlineStr">
        <is>
          <t>47,284</t>
        </is>
      </c>
    </row>
    <row r="22">
      <c r="A22" s="1" t="inlineStr">
        <is>
          <t>Income Before Tax ratio</t>
        </is>
      </c>
      <c r="B22" t="inlineStr">
        <is>
          <t>51.06%</t>
        </is>
      </c>
      <c r="C22" t="inlineStr">
        <is>
          <t>45.68%</t>
        </is>
      </c>
      <c r="D22" t="inlineStr">
        <is>
          <t>9.71%</t>
        </is>
      </c>
      <c r="E22" t="inlineStr">
        <is>
          <t>34.98%</t>
        </is>
      </c>
      <c r="F22" t="inlineStr">
        <is>
          <t>39.39%</t>
        </is>
      </c>
      <c r="G22" t="inlineStr">
        <is>
          <t>34.55%</t>
        </is>
      </c>
      <c r="H22" t="inlineStr">
        <is>
          <t>45.29%</t>
        </is>
      </c>
      <c r="I22" t="inlineStr">
        <is>
          <t>50.66%</t>
        </is>
      </c>
      <c r="J22" t="inlineStr">
        <is>
          <t>45.42%</t>
        </is>
      </c>
      <c r="K22" t="inlineStr">
        <is>
          <t>35.10%</t>
        </is>
      </c>
      <c r="L22" t="inlineStr">
        <is>
          <t>38.60%</t>
        </is>
      </c>
      <c r="M22" t="inlineStr">
        <is>
          <t>40.10%</t>
        </is>
      </c>
    </row>
    <row r="23">
      <c r="A23" s="1" t="inlineStr">
        <is>
          <t>Income Tax Expense (Gain)</t>
        </is>
      </c>
      <c r="B23" t="inlineStr">
        <is>
          <t>402</t>
        </is>
      </c>
      <c r="C23" t="inlineStr">
        <is>
          <t>695</t>
        </is>
      </c>
      <c r="D23" t="inlineStr">
        <is>
          <t>441</t>
        </is>
      </c>
      <c r="E23" t="inlineStr">
        <is>
          <t>1,254</t>
        </is>
      </c>
      <c r="F23" t="inlineStr">
        <is>
          <t>1,970</t>
        </is>
      </c>
      <c r="G23" t="inlineStr">
        <is>
          <t>2,506</t>
        </is>
      </c>
      <c r="H23" t="inlineStr">
        <is>
          <t>2,301</t>
        </is>
      </c>
      <c r="I23" t="inlineStr">
        <is>
          <t>4,660</t>
        </is>
      </c>
      <c r="J23" t="inlineStr">
        <is>
          <t>3,249</t>
        </is>
      </c>
      <c r="K23" t="inlineStr">
        <is>
          <t>6,327</t>
        </is>
      </c>
      <c r="L23" t="inlineStr">
        <is>
          <t>4,034</t>
        </is>
      </c>
      <c r="M23" t="inlineStr">
        <is>
          <t>7,914</t>
        </is>
      </c>
    </row>
    <row r="24">
      <c r="A24" s="1" t="inlineStr">
        <is>
          <t>Net Income</t>
        </is>
      </c>
      <c r="B24" t="inlineStr">
        <is>
          <t>606</t>
        </is>
      </c>
      <c r="C24" t="inlineStr">
        <is>
          <t>1,000</t>
        </is>
      </c>
      <c r="D24" t="inlineStr">
        <is>
          <t>53</t>
        </is>
      </c>
      <c r="E24" t="inlineStr">
        <is>
          <t>1,500</t>
        </is>
      </c>
      <c r="F24" t="inlineStr">
        <is>
          <t>2,940</t>
        </is>
      </c>
      <c r="G24" t="inlineStr">
        <is>
          <t>3,688</t>
        </is>
      </c>
      <c r="H24" t="inlineStr">
        <is>
          <t>10,217</t>
        </is>
      </c>
      <c r="I24" t="inlineStr">
        <is>
          <t>15,934</t>
        </is>
      </c>
      <c r="J24" t="inlineStr">
        <is>
          <t>22,112</t>
        </is>
      </c>
      <c r="K24" t="inlineStr">
        <is>
          <t>18,485</t>
        </is>
      </c>
      <c r="L24" t="inlineStr">
        <is>
          <t>29,146</t>
        </is>
      </c>
      <c r="M24" t="inlineStr">
        <is>
          <t>39,370</t>
        </is>
      </c>
    </row>
    <row r="25">
      <c r="A25" s="1" t="inlineStr">
        <is>
          <t>Net Income Ratio</t>
        </is>
      </c>
      <c r="B25" t="inlineStr">
        <is>
          <t>30.70%</t>
        </is>
      </c>
      <c r="C25" t="inlineStr">
        <is>
          <t>26.95%</t>
        </is>
      </c>
      <c r="D25" t="inlineStr">
        <is>
          <t>1.04%</t>
        </is>
      </c>
      <c r="E25" t="inlineStr">
        <is>
          <t>19.05%</t>
        </is>
      </c>
      <c r="F25" t="inlineStr">
        <is>
          <t>23.58%</t>
        </is>
      </c>
      <c r="G25" t="inlineStr">
        <is>
          <t>20.57%</t>
        </is>
      </c>
      <c r="H25" t="inlineStr">
        <is>
          <t>36.97%</t>
        </is>
      </c>
      <c r="I25" t="inlineStr">
        <is>
          <t>39.20%</t>
        </is>
      </c>
      <c r="J25" t="inlineStr">
        <is>
          <t>39.60%</t>
        </is>
      </c>
      <c r="K25" t="inlineStr">
        <is>
          <t>26.15%</t>
        </is>
      </c>
      <c r="L25" t="inlineStr">
        <is>
          <t>33.90%</t>
        </is>
      </c>
      <c r="M25" t="inlineStr">
        <is>
          <t>33.38%</t>
        </is>
      </c>
    </row>
    <row r="26">
      <c r="A26" s="1" t="inlineStr">
        <is>
          <t>EPS</t>
        </is>
      </c>
      <c r="B26" t="inlineStr">
        <is>
          <t>0.17</t>
        </is>
      </c>
      <c r="C26" t="inlineStr">
        <is>
          <t>0.49</t>
        </is>
      </c>
      <c r="D26" t="inlineStr">
        <is>
          <t>0.02</t>
        </is>
      </c>
      <c r="E26" t="inlineStr">
        <is>
          <t>0.62</t>
        </is>
      </c>
      <c r="F26" t="inlineStr">
        <is>
          <t>1.12</t>
        </is>
      </c>
      <c r="G26" t="inlineStr">
        <is>
          <t>1.31</t>
        </is>
      </c>
      <c r="H26" t="inlineStr">
        <is>
          <t>3.56</t>
        </is>
      </c>
      <c r="I26" t="inlineStr">
        <is>
          <t>5.49</t>
        </is>
      </c>
      <c r="J26" t="inlineStr">
        <is>
          <t>7.65</t>
        </is>
      </c>
      <c r="K26" t="inlineStr">
        <is>
          <t>6.48</t>
        </is>
      </c>
      <c r="L26" t="inlineStr">
        <is>
          <t>10.22</t>
        </is>
      </c>
      <c r="M26" t="inlineStr">
        <is>
          <t>13.99</t>
        </is>
      </c>
    </row>
    <row r="27">
      <c r="A27" s="1" t="inlineStr">
        <is>
          <t>EPS Diluted</t>
        </is>
      </c>
      <c r="B27" t="inlineStr">
        <is>
          <t>0.17</t>
        </is>
      </c>
      <c r="C27" t="inlineStr">
        <is>
          <t>0.43</t>
        </is>
      </c>
      <c r="D27" t="inlineStr">
        <is>
          <t>0.01</t>
        </is>
      </c>
      <c r="E27" t="inlineStr">
        <is>
          <t>0.60</t>
        </is>
      </c>
      <c r="F27" t="inlineStr">
        <is>
          <t>1.10</t>
        </is>
      </c>
      <c r="G27" t="inlineStr">
        <is>
          <t>1.29</t>
        </is>
      </c>
      <c r="H27" t="inlineStr">
        <is>
          <t>3.49</t>
        </is>
      </c>
      <c r="I27" t="inlineStr">
        <is>
          <t>5.39</t>
        </is>
      </c>
      <c r="J27" t="inlineStr">
        <is>
          <t>7.57</t>
        </is>
      </c>
      <c r="K27" t="inlineStr">
        <is>
          <t>6.43</t>
        </is>
      </c>
      <c r="L27" t="inlineStr">
        <is>
          <t>10.09</t>
        </is>
      </c>
      <c r="M27" t="inlineStr">
        <is>
          <t>13.77</t>
        </is>
      </c>
    </row>
    <row r="28">
      <c r="A28" s="1" t="inlineStr">
        <is>
          <t>Weighted Avg. Shares Outs.</t>
        </is>
      </c>
      <c r="B28" t="inlineStr">
        <is>
          <t>2,126</t>
        </is>
      </c>
      <c r="C28" t="inlineStr">
        <is>
          <t>2,030</t>
        </is>
      </c>
      <c r="D28" t="inlineStr">
        <is>
          <t>2,006</t>
        </is>
      </c>
      <c r="E28" t="inlineStr">
        <is>
          <t>2,420</t>
        </is>
      </c>
      <c r="F28" t="inlineStr">
        <is>
          <t>2,614</t>
        </is>
      </c>
      <c r="G28" t="inlineStr">
        <is>
          <t>2,803</t>
        </is>
      </c>
      <c r="H28" t="inlineStr">
        <is>
          <t>2,863</t>
        </is>
      </c>
      <c r="I28" t="inlineStr">
        <is>
          <t>2,901</t>
        </is>
      </c>
      <c r="J28" t="inlineStr">
        <is>
          <t>2,890</t>
        </is>
      </c>
      <c r="K28" t="inlineStr">
        <is>
          <t>2,854</t>
        </is>
      </c>
      <c r="L28" t="inlineStr">
        <is>
          <t>2,851</t>
        </is>
      </c>
      <c r="M28" t="inlineStr">
        <is>
          <t>2,815</t>
        </is>
      </c>
    </row>
    <row r="29">
      <c r="A29" s="1" t="inlineStr">
        <is>
          <t>Weighted Avg. Shares Outs. Dil.</t>
        </is>
      </c>
      <c r="B29" t="inlineStr">
        <is>
          <t>2,361</t>
        </is>
      </c>
      <c r="C29" t="inlineStr">
        <is>
          <t>2,332</t>
        </is>
      </c>
      <c r="D29" t="inlineStr">
        <is>
          <t>2,166</t>
        </is>
      </c>
      <c r="E29" t="inlineStr">
        <is>
          <t>2,517</t>
        </is>
      </c>
      <c r="F29" t="inlineStr">
        <is>
          <t>2,664</t>
        </is>
      </c>
      <c r="G29" t="inlineStr">
        <is>
          <t>2,853</t>
        </is>
      </c>
      <c r="H29" t="inlineStr">
        <is>
          <t>2,925</t>
        </is>
      </c>
      <c r="I29" t="inlineStr">
        <is>
          <t>2,956</t>
        </is>
      </c>
      <c r="J29" t="inlineStr">
        <is>
          <t>2,921</t>
        </is>
      </c>
      <c r="K29" t="inlineStr">
        <is>
          <t>2,876</t>
        </is>
      </c>
      <c r="L29" t="inlineStr">
        <is>
          <t>2,888</t>
        </is>
      </c>
      <c r="M29" t="inlineStr">
        <is>
          <t>2,859</t>
        </is>
      </c>
    </row>
    <row r="31">
      <c r="A31" s="2" t="inlineStr">
        <is>
          <t>Revenue y/y</t>
        </is>
      </c>
    </row>
    <row r="32">
      <c r="A32" s="2" t="inlineStr">
        <is>
          <t>Net Income y/y</t>
        </is>
      </c>
      <c r="C32" s="3">
        <f>C24/B24-1</f>
        <v/>
      </c>
      <c r="D32" s="3">
        <f>D24/C24-1</f>
        <v/>
      </c>
      <c r="E32" s="3">
        <f>E24/D24-1</f>
        <v/>
      </c>
      <c r="F32" s="3">
        <f>F24/E24-1</f>
        <v/>
      </c>
      <c r="G32" s="3">
        <f>G24/F24-1</f>
        <v/>
      </c>
      <c r="H32" s="3">
        <f>H24/G24-1</f>
        <v/>
      </c>
      <c r="I32" s="3">
        <f>I24/H24-1</f>
        <v/>
      </c>
      <c r="J32" s="3">
        <f>J24/I24-1</f>
        <v/>
      </c>
      <c r="K32" s="3">
        <f>K24/J24-1</f>
        <v/>
      </c>
      <c r="L32" s="3">
        <f>L24/K24-1</f>
        <v/>
      </c>
      <c r="M32" s="3">
        <f>M24/L24-1</f>
        <v/>
      </c>
    </row>
    <row r="36">
      <c r="A36" s="2" t="inlineStr">
        <is>
          <t>Gross Margin</t>
        </is>
      </c>
      <c r="B36" s="3">
        <f>B4/B2</f>
        <v/>
      </c>
      <c r="C36" s="3">
        <f>C4/C2</f>
        <v/>
      </c>
      <c r="D36" s="3">
        <f>D4/D2</f>
        <v/>
      </c>
      <c r="E36" s="3">
        <f>E4/E2</f>
        <v/>
      </c>
      <c r="F36" s="3">
        <f>F4/F2</f>
        <v/>
      </c>
      <c r="G36" s="3">
        <f>G4/G2</f>
        <v/>
      </c>
      <c r="H36" s="3">
        <f>H4/H2</f>
        <v/>
      </c>
      <c r="I36" s="3">
        <f>I4/I2</f>
        <v/>
      </c>
      <c r="J36" s="3">
        <f>J4/J2</f>
        <v/>
      </c>
      <c r="K36" s="3">
        <f>K4/K2</f>
        <v/>
      </c>
      <c r="L36" s="3">
        <f>L4/L2</f>
        <v/>
      </c>
      <c r="M36" s="3">
        <f>M4/M2</f>
        <v/>
      </c>
    </row>
    <row r="38">
      <c r="A38" t="inlineStr">
        <is>
          <t>Profit Margin</t>
        </is>
      </c>
      <c r="B38" s="3">
        <f>B24/B4</f>
        <v/>
      </c>
      <c r="C38" s="3">
        <f>C24/C4</f>
        <v/>
      </c>
      <c r="D38" s="3">
        <f>D24/D4</f>
        <v/>
      </c>
      <c r="E38" s="3">
        <f>E24/E4</f>
        <v/>
      </c>
      <c r="F38" s="3">
        <f>F24/F4</f>
        <v/>
      </c>
      <c r="G38" s="3">
        <f>G24/G4</f>
        <v/>
      </c>
      <c r="H38" s="3">
        <f>H24/H4</f>
        <v/>
      </c>
      <c r="I38" s="3">
        <f>I24/I4</f>
        <v/>
      </c>
      <c r="J38" s="3">
        <f>J24/J4</f>
        <v/>
      </c>
      <c r="K38" s="3">
        <f>K24/K4</f>
        <v/>
      </c>
      <c r="L38" s="3">
        <f>L24/L4</f>
        <v/>
      </c>
      <c r="M38" s="3">
        <f>M24/M4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0"/>
  <sheetViews>
    <sheetView workbookViewId="0">
      <selection activeCell="A1" sqref="A1"/>
    </sheetView>
  </sheetViews>
  <sheetFormatPr baseColWidth="8" defaultRowHeight="14.45"/>
  <sheetData>
    <row r="1">
      <c r="B1" s="1" t="inlineStr">
        <is>
          <t>2010</t>
        </is>
      </c>
      <c r="C1" s="1" t="inlineStr">
        <is>
          <t>2011</t>
        </is>
      </c>
      <c r="D1" s="1" t="inlineStr">
        <is>
          <t>2012</t>
        </is>
      </c>
      <c r="E1" s="1" t="inlineStr">
        <is>
          <t>2013</t>
        </is>
      </c>
      <c r="F1" s="1" t="inlineStr">
        <is>
          <t>2014</t>
        </is>
      </c>
      <c r="G1" s="1" t="inlineStr">
        <is>
          <t>2015</t>
        </is>
      </c>
      <c r="H1" s="1" t="inlineStr">
        <is>
          <t>2016</t>
        </is>
      </c>
      <c r="I1" s="1" t="inlineStr">
        <is>
          <t>2017</t>
        </is>
      </c>
      <c r="J1" s="1" t="inlineStr">
        <is>
          <t>2018</t>
        </is>
      </c>
      <c r="K1" s="1" t="inlineStr">
        <is>
          <t>2019</t>
        </is>
      </c>
      <c r="L1" s="1" t="inlineStr">
        <is>
          <t>2020</t>
        </is>
      </c>
      <c r="M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1,785</t>
        </is>
      </c>
      <c r="C2" t="inlineStr">
        <is>
          <t>1,512</t>
        </is>
      </c>
      <c r="D2" t="inlineStr">
        <is>
          <t>2,384</t>
        </is>
      </c>
      <c r="E2" t="inlineStr">
        <is>
          <t>3,323</t>
        </is>
      </c>
      <c r="F2" t="inlineStr">
        <is>
          <t>4,315</t>
        </is>
      </c>
      <c r="G2" t="inlineStr">
        <is>
          <t>4,907</t>
        </is>
      </c>
      <c r="H2" t="inlineStr">
        <is>
          <t>8,903</t>
        </is>
      </c>
      <c r="I2" t="inlineStr">
        <is>
          <t>8,079</t>
        </is>
      </c>
      <c r="J2" t="inlineStr">
        <is>
          <t>10,019</t>
        </is>
      </c>
      <c r="K2" t="inlineStr">
        <is>
          <t>19,079</t>
        </is>
      </c>
      <c r="L2" t="inlineStr">
        <is>
          <t>17,576</t>
        </is>
      </c>
      <c r="M2" t="inlineStr">
        <is>
          <t>16,601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2,396</t>
        </is>
      </c>
      <c r="D3" t="inlineStr">
        <is>
          <t>7,242</t>
        </is>
      </c>
      <c r="E3" t="inlineStr">
        <is>
          <t>8,126</t>
        </is>
      </c>
      <c r="F3" t="inlineStr">
        <is>
          <t>6,884</t>
        </is>
      </c>
      <c r="G3" t="inlineStr">
        <is>
          <t>13,527</t>
        </is>
      </c>
      <c r="H3" t="inlineStr">
        <is>
          <t>20,546</t>
        </is>
      </c>
      <c r="I3" t="inlineStr">
        <is>
          <t>33,632</t>
        </is>
      </c>
      <c r="J3" t="inlineStr">
        <is>
          <t>31,095</t>
        </is>
      </c>
      <c r="K3" t="inlineStr">
        <is>
          <t>35,776</t>
        </is>
      </c>
      <c r="L3" t="inlineStr">
        <is>
          <t>44,378</t>
        </is>
      </c>
      <c r="M3" t="inlineStr">
        <is>
          <t>31,397</t>
        </is>
      </c>
    </row>
    <row r="4">
      <c r="A4" s="1" t="inlineStr">
        <is>
          <t>Cash &amp; Short-Term Investments</t>
        </is>
      </c>
      <c r="B4" t="inlineStr">
        <is>
          <t>1,785</t>
        </is>
      </c>
      <c r="C4" t="inlineStr">
        <is>
          <t>3,908</t>
        </is>
      </c>
      <c r="D4" t="inlineStr">
        <is>
          <t>9,626</t>
        </is>
      </c>
      <c r="E4" t="inlineStr">
        <is>
          <t>11,449</t>
        </is>
      </c>
      <c r="F4" t="inlineStr">
        <is>
          <t>11,199</t>
        </is>
      </c>
      <c r="G4" t="inlineStr">
        <is>
          <t>18,434</t>
        </is>
      </c>
      <c r="H4" t="inlineStr">
        <is>
          <t>29,449</t>
        </is>
      </c>
      <c r="I4" t="inlineStr">
        <is>
          <t>41,711</t>
        </is>
      </c>
      <c r="J4" t="inlineStr">
        <is>
          <t>41,114</t>
        </is>
      </c>
      <c r="K4" t="inlineStr">
        <is>
          <t>54,855</t>
        </is>
      </c>
      <c r="L4" t="inlineStr">
        <is>
          <t>61,954</t>
        </is>
      </c>
      <c r="M4" t="inlineStr">
        <is>
          <t>47,998</t>
        </is>
      </c>
    </row>
    <row r="5">
      <c r="A5" s="1" t="inlineStr">
        <is>
          <t>Net Receivables</t>
        </is>
      </c>
      <c r="B5" t="inlineStr">
        <is>
          <t>373</t>
        </is>
      </c>
      <c r="C5" t="inlineStr">
        <is>
          <t>547</t>
        </is>
      </c>
      <c r="D5" t="inlineStr">
        <is>
          <t>1,170</t>
        </is>
      </c>
      <c r="E5" t="inlineStr">
        <is>
          <t>1,160</t>
        </is>
      </c>
      <c r="F5" t="inlineStr">
        <is>
          <t>1,678</t>
        </is>
      </c>
      <c r="G5" t="inlineStr">
        <is>
          <t>2,559</t>
        </is>
      </c>
      <c r="H5" t="inlineStr">
        <is>
          <t>3,993</t>
        </is>
      </c>
      <c r="I5" t="inlineStr">
        <is>
          <t>5,832</t>
        </is>
      </c>
      <c r="J5" t="inlineStr">
        <is>
          <t>7,587</t>
        </is>
      </c>
      <c r="K5" t="inlineStr">
        <is>
          <t>9,518</t>
        </is>
      </c>
      <c r="L5" t="inlineStr">
        <is>
          <t>11,335</t>
        </is>
      </c>
      <c r="M5" t="inlineStr">
        <is>
          <t>14,039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</row>
    <row r="7">
      <c r="A7" s="1" t="inlineStr">
        <is>
          <t>Other Current Assets</t>
        </is>
      </c>
      <c r="B7" t="inlineStr">
        <is>
          <t>88</t>
        </is>
      </c>
      <c r="C7" t="inlineStr">
        <is>
          <t>149</t>
        </is>
      </c>
      <c r="D7" t="inlineStr">
        <is>
          <t>471</t>
        </is>
      </c>
      <c r="E7" t="inlineStr">
        <is>
          <t>461</t>
        </is>
      </c>
      <c r="F7" t="inlineStr">
        <is>
          <t>793</t>
        </is>
      </c>
      <c r="G7" t="inlineStr">
        <is>
          <t>659</t>
        </is>
      </c>
      <c r="H7" t="inlineStr">
        <is>
          <t>959</t>
        </is>
      </c>
      <c r="I7" t="inlineStr">
        <is>
          <t>1,020</t>
        </is>
      </c>
      <c r="J7" t="inlineStr">
        <is>
          <t>1,779</t>
        </is>
      </c>
      <c r="K7" t="inlineStr">
        <is>
          <t>1,852</t>
        </is>
      </c>
      <c r="L7" t="inlineStr">
        <is>
          <t>2,381</t>
        </is>
      </c>
      <c r="M7" t="inlineStr">
        <is>
          <t>4,629</t>
        </is>
      </c>
    </row>
    <row r="8">
      <c r="A8" s="1" t="inlineStr">
        <is>
          <t>Total Current Assets</t>
        </is>
      </c>
      <c r="B8" t="inlineStr">
        <is>
          <t>2,246</t>
        </is>
      </c>
      <c r="C8" t="inlineStr">
        <is>
          <t>4,604</t>
        </is>
      </c>
      <c r="D8" t="inlineStr">
        <is>
          <t>11,267</t>
        </is>
      </c>
      <c r="E8" t="inlineStr">
        <is>
          <t>13,070</t>
        </is>
      </c>
      <c r="F8" t="inlineStr">
        <is>
          <t>13,670</t>
        </is>
      </c>
      <c r="G8" t="inlineStr">
        <is>
          <t>21,652</t>
        </is>
      </c>
      <c r="H8" t="inlineStr">
        <is>
          <t>34,401</t>
        </is>
      </c>
      <c r="I8" t="inlineStr">
        <is>
          <t>48,563</t>
        </is>
      </c>
      <c r="J8" t="inlineStr">
        <is>
          <t>50,480</t>
        </is>
      </c>
      <c r="K8" t="inlineStr">
        <is>
          <t>66,225</t>
        </is>
      </c>
      <c r="L8" t="inlineStr">
        <is>
          <t>75,670</t>
        </is>
      </c>
      <c r="M8" t="inlineStr">
        <is>
          <t>66,666</t>
        </is>
      </c>
    </row>
    <row r="9">
      <c r="A9" s="1" t="inlineStr">
        <is>
          <t>PP&amp;E</t>
        </is>
      </c>
      <c r="B9" t="inlineStr">
        <is>
          <t>574</t>
        </is>
      </c>
      <c r="C9" t="inlineStr">
        <is>
          <t>1,475</t>
        </is>
      </c>
      <c r="D9" t="inlineStr">
        <is>
          <t>2,391</t>
        </is>
      </c>
      <c r="E9" t="inlineStr">
        <is>
          <t>2,882</t>
        </is>
      </c>
      <c r="F9" t="inlineStr">
        <is>
          <t>3,967</t>
        </is>
      </c>
      <c r="G9" t="inlineStr">
        <is>
          <t>5,687</t>
        </is>
      </c>
      <c r="H9" t="inlineStr">
        <is>
          <t>8,591</t>
        </is>
      </c>
      <c r="I9" t="inlineStr">
        <is>
          <t>13,721</t>
        </is>
      </c>
      <c r="J9" t="inlineStr">
        <is>
          <t>24,683</t>
        </is>
      </c>
      <c r="K9" t="inlineStr">
        <is>
          <t>44,783</t>
        </is>
      </c>
      <c r="L9" t="inlineStr">
        <is>
          <t>54,981</t>
        </is>
      </c>
      <c r="M9" t="inlineStr">
        <is>
          <t>69,964</t>
        </is>
      </c>
    </row>
    <row r="10">
      <c r="A10" s="1" t="inlineStr">
        <is>
          <t>Goodwill</t>
        </is>
      </c>
      <c r="B10" t="inlineStr">
        <is>
          <t>37</t>
        </is>
      </c>
      <c r="C10" t="inlineStr">
        <is>
          <t>82</t>
        </is>
      </c>
      <c r="D10" t="inlineStr">
        <is>
          <t>587</t>
        </is>
      </c>
      <c r="E10" t="inlineStr">
        <is>
          <t>839</t>
        </is>
      </c>
      <c r="F10" t="inlineStr">
        <is>
          <t>17,981</t>
        </is>
      </c>
      <c r="G10" t="inlineStr">
        <is>
          <t>18,026</t>
        </is>
      </c>
      <c r="H10" t="inlineStr">
        <is>
          <t>18,122</t>
        </is>
      </c>
      <c r="I10" t="inlineStr">
        <is>
          <t>18,221</t>
        </is>
      </c>
      <c r="J10" t="inlineStr">
        <is>
          <t>18,301</t>
        </is>
      </c>
      <c r="K10" t="inlineStr">
        <is>
          <t>18,715</t>
        </is>
      </c>
      <c r="L10" t="inlineStr">
        <is>
          <t>19,050</t>
        </is>
      </c>
      <c r="M10" t="inlineStr">
        <is>
          <t>19,197</t>
        </is>
      </c>
    </row>
    <row r="11">
      <c r="A11" s="1" t="inlineStr">
        <is>
          <t>Intangible Assets</t>
        </is>
      </c>
      <c r="B11" t="inlineStr">
        <is>
          <t>59</t>
        </is>
      </c>
      <c r="C11" t="inlineStr">
        <is>
          <t>80</t>
        </is>
      </c>
      <c r="D11" t="inlineStr">
        <is>
          <t>801</t>
        </is>
      </c>
      <c r="E11" t="inlineStr">
        <is>
          <t>883</t>
        </is>
      </c>
      <c r="F11" t="inlineStr">
        <is>
          <t>3,929</t>
        </is>
      </c>
      <c r="G11" t="inlineStr">
        <is>
          <t>3,246</t>
        </is>
      </c>
      <c r="H11" t="inlineStr">
        <is>
          <t>2,535</t>
        </is>
      </c>
      <c r="I11" t="inlineStr">
        <is>
          <t>1,884</t>
        </is>
      </c>
      <c r="J11" t="inlineStr">
        <is>
          <t>1,294</t>
        </is>
      </c>
      <c r="K11" t="inlineStr">
        <is>
          <t>894</t>
        </is>
      </c>
      <c r="L11" t="inlineStr">
        <is>
          <t>623</t>
        </is>
      </c>
      <c r="M11" t="inlineStr">
        <is>
          <t>634</t>
        </is>
      </c>
    </row>
    <row r="12">
      <c r="A12" s="1" t="inlineStr">
        <is>
          <t>Goodwill and Intangible Assets</t>
        </is>
      </c>
      <c r="B12" t="inlineStr">
        <is>
          <t>96</t>
        </is>
      </c>
      <c r="C12" t="inlineStr">
        <is>
          <t>162</t>
        </is>
      </c>
      <c r="D12" t="inlineStr">
        <is>
          <t>1,388</t>
        </is>
      </c>
      <c r="E12" t="inlineStr">
        <is>
          <t>1,722</t>
        </is>
      </c>
      <c r="F12" t="inlineStr">
        <is>
          <t>21,910</t>
        </is>
      </c>
      <c r="G12" t="inlineStr">
        <is>
          <t>21,272</t>
        </is>
      </c>
      <c r="H12" t="inlineStr">
        <is>
          <t>20,657</t>
        </is>
      </c>
      <c r="I12" t="inlineStr">
        <is>
          <t>20,105</t>
        </is>
      </c>
      <c r="J12" t="inlineStr">
        <is>
          <t>19,595</t>
        </is>
      </c>
      <c r="K12" t="inlineStr">
        <is>
          <t>19,609</t>
        </is>
      </c>
      <c r="L12" t="inlineStr">
        <is>
          <t>19,673</t>
        </is>
      </c>
      <c r="M12" t="inlineStr">
        <is>
          <t>19,831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6,234</t>
        </is>
      </c>
      <c r="M13" t="inlineStr">
        <is>
          <t>6,775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74</t>
        </is>
      </c>
      <c r="C15" t="inlineStr">
        <is>
          <t>90</t>
        </is>
      </c>
      <c r="D15" t="inlineStr">
        <is>
          <t>57</t>
        </is>
      </c>
      <c r="E15" t="inlineStr">
        <is>
          <t>221</t>
        </is>
      </c>
      <c r="F15" t="inlineStr">
        <is>
          <t>637</t>
        </is>
      </c>
      <c r="G15" t="inlineStr">
        <is>
          <t>796</t>
        </is>
      </c>
      <c r="H15" t="inlineStr">
        <is>
          <t>1,312</t>
        </is>
      </c>
      <c r="I15" t="inlineStr">
        <is>
          <t>2,135</t>
        </is>
      </c>
      <c r="J15" t="inlineStr">
        <is>
          <t>2,576</t>
        </is>
      </c>
      <c r="K15" t="inlineStr">
        <is>
          <t>2,759</t>
        </is>
      </c>
      <c r="L15" t="inlineStr">
        <is>
          <t>2,758</t>
        </is>
      </c>
      <c r="M15" t="inlineStr">
        <is>
          <t>2,751</t>
        </is>
      </c>
    </row>
    <row r="16">
      <c r="A16" s="1" t="inlineStr">
        <is>
          <t>Total Non-Current Assets</t>
        </is>
      </c>
      <c r="B16" t="inlineStr">
        <is>
          <t>744</t>
        </is>
      </c>
      <c r="C16" t="inlineStr">
        <is>
          <t>1,727</t>
        </is>
      </c>
      <c r="D16" t="inlineStr">
        <is>
          <t>3,836</t>
        </is>
      </c>
      <c r="E16" t="inlineStr">
        <is>
          <t>4,825</t>
        </is>
      </c>
      <c r="F16" t="inlineStr">
        <is>
          <t>26,514</t>
        </is>
      </c>
      <c r="G16" t="inlineStr">
        <is>
          <t>27,755</t>
        </is>
      </c>
      <c r="H16" t="inlineStr">
        <is>
          <t>30,560</t>
        </is>
      </c>
      <c r="I16" t="inlineStr">
        <is>
          <t>35,961</t>
        </is>
      </c>
      <c r="J16" t="inlineStr">
        <is>
          <t>46,854</t>
        </is>
      </c>
      <c r="K16" t="inlineStr">
        <is>
          <t>67,151</t>
        </is>
      </c>
      <c r="L16" t="inlineStr">
        <is>
          <t>83,646</t>
        </is>
      </c>
      <c r="M16" t="inlineStr">
        <is>
          <t>99,321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</row>
    <row r="18">
      <c r="A18" s="1" t="inlineStr">
        <is>
          <t>Total Assets</t>
        </is>
      </c>
      <c r="B18" t="inlineStr">
        <is>
          <t>2,990</t>
        </is>
      </c>
      <c r="C18" t="inlineStr">
        <is>
          <t>6,331</t>
        </is>
      </c>
      <c r="D18" t="inlineStr">
        <is>
          <t>15,103</t>
        </is>
      </c>
      <c r="E18" t="inlineStr">
        <is>
          <t>17,895</t>
        </is>
      </c>
      <c r="F18" t="inlineStr">
        <is>
          <t>40,184</t>
        </is>
      </c>
      <c r="G18" t="inlineStr">
        <is>
          <t>49,407</t>
        </is>
      </c>
      <c r="H18" t="inlineStr">
        <is>
          <t>64,961</t>
        </is>
      </c>
      <c r="I18" t="inlineStr">
        <is>
          <t>84,524</t>
        </is>
      </c>
      <c r="J18" t="inlineStr">
        <is>
          <t>97,334</t>
        </is>
      </c>
      <c r="K18" t="inlineStr">
        <is>
          <t>133,376</t>
        </is>
      </c>
      <c r="L18" t="inlineStr">
        <is>
          <t>159,316</t>
        </is>
      </c>
      <c r="M18" t="inlineStr">
        <is>
          <t>165,987</t>
        </is>
      </c>
    </row>
    <row r="19">
      <c r="A19" s="1" t="inlineStr">
        <is>
          <t>Accounts Payable</t>
        </is>
      </c>
      <c r="B19" t="inlineStr">
        <is>
          <t>29</t>
        </is>
      </c>
      <c r="C19" t="inlineStr">
        <is>
          <t>63</t>
        </is>
      </c>
      <c r="D19" t="inlineStr">
        <is>
          <t>65</t>
        </is>
      </c>
      <c r="E19" t="inlineStr">
        <is>
          <t>87</t>
        </is>
      </c>
      <c r="F19" t="inlineStr">
        <is>
          <t>176</t>
        </is>
      </c>
      <c r="G19" t="inlineStr">
        <is>
          <t>196</t>
        </is>
      </c>
      <c r="H19" t="inlineStr">
        <is>
          <t>302</t>
        </is>
      </c>
      <c r="I19" t="inlineStr">
        <is>
          <t>380</t>
        </is>
      </c>
      <c r="J19" t="inlineStr">
        <is>
          <t>820</t>
        </is>
      </c>
      <c r="K19" t="inlineStr">
        <is>
          <t>1,363</t>
        </is>
      </c>
      <c r="L19" t="inlineStr">
        <is>
          <t>1,331</t>
        </is>
      </c>
      <c r="M19" t="inlineStr">
        <is>
          <t>4,083</t>
        </is>
      </c>
    </row>
    <row r="20">
      <c r="A20" s="1" t="inlineStr">
        <is>
          <t>Short-Term Debt</t>
        </is>
      </c>
      <c r="B20" t="inlineStr">
        <is>
          <t>106</t>
        </is>
      </c>
      <c r="C20" t="inlineStr">
        <is>
          <t>279</t>
        </is>
      </c>
      <c r="D20" t="inlineStr">
        <is>
          <t>365</t>
        </is>
      </c>
      <c r="E20" t="inlineStr">
        <is>
          <t>239</t>
        </is>
      </c>
      <c r="F20" t="inlineStr">
        <is>
          <t>114</t>
        </is>
      </c>
      <c r="G20" t="inlineStr">
        <is>
          <t>208</t>
        </is>
      </c>
      <c r="H20" t="inlineStr">
        <is>
          <t>- -</t>
        </is>
      </c>
      <c r="I20" t="inlineStr">
        <is>
          <t>- -</t>
        </is>
      </c>
      <c r="J20" t="inlineStr">
        <is>
          <t>500</t>
        </is>
      </c>
      <c r="K20" t="inlineStr">
        <is>
          <t>1,077</t>
        </is>
      </c>
      <c r="L20" t="inlineStr">
        <is>
          <t>1,023</t>
        </is>
      </c>
      <c r="M20" t="inlineStr">
        <is>
          <t>1,127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230</t>
        </is>
      </c>
      <c r="J21" t="inlineStr">
        <is>
          <t>491</t>
        </is>
      </c>
      <c r="K21" t="inlineStr">
        <is>
          <t>624</t>
        </is>
      </c>
      <c r="L21" t="inlineStr">
        <is>
          <t>2,038</t>
        </is>
      </c>
      <c r="M21" t="inlineStr">
        <is>
          <t>1,256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212</t>
        </is>
      </c>
      <c r="C23" t="inlineStr">
        <is>
          <t>467</t>
        </is>
      </c>
      <c r="D23" t="inlineStr">
        <is>
          <t>592</t>
        </is>
      </c>
      <c r="E23" t="inlineStr">
        <is>
          <t>736</t>
        </is>
      </c>
      <c r="F23" t="inlineStr">
        <is>
          <t>1,068</t>
        </is>
      </c>
      <c r="G23" t="inlineStr">
        <is>
          <t>1,465</t>
        </is>
      </c>
      <c r="H23" t="inlineStr">
        <is>
          <t>2,483</t>
        </is>
      </c>
      <c r="I23" t="inlineStr">
        <is>
          <t>3,282</t>
        </is>
      </c>
      <c r="J23" t="inlineStr">
        <is>
          <t>5,550</t>
        </is>
      </c>
      <c r="K23" t="inlineStr">
        <is>
          <t>12,344</t>
        </is>
      </c>
      <c r="L23" t="inlineStr">
        <is>
          <t>12,245</t>
        </is>
      </c>
      <c r="M23" t="inlineStr">
        <is>
          <t>15,364</t>
        </is>
      </c>
    </row>
    <row r="24">
      <c r="A24" s="1" t="inlineStr">
        <is>
          <t>Total Current Liabilities</t>
        </is>
      </c>
      <c r="B24" t="inlineStr">
        <is>
          <t>389</t>
        </is>
      </c>
      <c r="C24" t="inlineStr">
        <is>
          <t>899</t>
        </is>
      </c>
      <c r="D24" t="inlineStr">
        <is>
          <t>1,052</t>
        </is>
      </c>
      <c r="E24" t="inlineStr">
        <is>
          <t>1,100</t>
        </is>
      </c>
      <c r="F24" t="inlineStr">
        <is>
          <t>1,424</t>
        </is>
      </c>
      <c r="G24" t="inlineStr">
        <is>
          <t>1,925</t>
        </is>
      </c>
      <c r="H24" t="inlineStr">
        <is>
          <t>2,875</t>
        </is>
      </c>
      <c r="I24" t="inlineStr">
        <is>
          <t>3,760</t>
        </is>
      </c>
      <c r="J24" t="inlineStr">
        <is>
          <t>7,017</t>
        </is>
      </c>
      <c r="K24" t="inlineStr">
        <is>
          <t>15,053</t>
        </is>
      </c>
      <c r="L24" t="inlineStr">
        <is>
          <t>14,981</t>
        </is>
      </c>
      <c r="M24" t="inlineStr">
        <is>
          <t>21,135</t>
        </is>
      </c>
    </row>
    <row r="25">
      <c r="A25" s="1" t="inlineStr">
        <is>
          <t>Long-Term Debt</t>
        </is>
      </c>
      <c r="B25" t="inlineStr">
        <is>
          <t>367</t>
        </is>
      </c>
      <c r="C25" t="inlineStr">
        <is>
          <t>398</t>
        </is>
      </c>
      <c r="D25" t="inlineStr">
        <is>
          <t>1,991</t>
        </is>
      </c>
      <c r="E25" t="inlineStr">
        <is>
          <t>237</t>
        </is>
      </c>
      <c r="F25" t="inlineStr">
        <is>
          <t>119</t>
        </is>
      </c>
      <c r="G25" t="inlineStr">
        <is>
          <t>107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9,524</t>
        </is>
      </c>
      <c r="L25" t="inlineStr">
        <is>
          <t>9,631</t>
        </is>
      </c>
      <c r="M25" t="inlineStr">
        <is>
          <t>12,746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987</t>
        </is>
      </c>
      <c r="G26" t="inlineStr">
        <is>
          <t>163</t>
        </is>
      </c>
      <c r="H26" t="inlineStr">
        <is>
          <t>- -</t>
        </is>
      </c>
      <c r="I26" t="inlineStr">
        <is>
          <t>- -</t>
        </is>
      </c>
      <c r="J26" t="inlineStr">
        <is>
          <t>673</t>
        </is>
      </c>
      <c r="K26" t="inlineStr">
        <is>
          <t>1,039</t>
        </is>
      </c>
      <c r="L26" t="inlineStr">
        <is>
          <t>- -</t>
        </is>
      </c>
      <c r="M26" t="inlineStr">
        <is>
          <t>- -</t>
        </is>
      </c>
    </row>
    <row r="27">
      <c r="A27" s="1" t="inlineStr">
        <is>
          <t>Other Non-Current Liabilities</t>
        </is>
      </c>
      <c r="B27" t="inlineStr">
        <is>
          <t>72</t>
        </is>
      </c>
      <c r="C27" t="inlineStr">
        <is>
          <t>135</t>
        </is>
      </c>
      <c r="D27" t="inlineStr">
        <is>
          <t>305</t>
        </is>
      </c>
      <c r="E27" t="inlineStr">
        <is>
          <t>1,088</t>
        </is>
      </c>
      <c r="F27" t="inlineStr">
        <is>
          <t>1,558</t>
        </is>
      </c>
      <c r="G27" t="inlineStr">
        <is>
          <t>2,994</t>
        </is>
      </c>
      <c r="H27" t="inlineStr">
        <is>
          <t>2,892</t>
        </is>
      </c>
      <c r="I27" t="inlineStr">
        <is>
          <t>6,417</t>
        </is>
      </c>
      <c r="J27" t="inlineStr">
        <is>
          <t>5,517</t>
        </is>
      </c>
      <c r="K27" t="inlineStr">
        <is>
          <t>6,706</t>
        </is>
      </c>
      <c r="L27" t="inlineStr">
        <is>
          <t>6,414</t>
        </is>
      </c>
      <c r="M27" t="inlineStr">
        <is>
          <t>7,227</t>
        </is>
      </c>
    </row>
    <row r="28">
      <c r="A28" s="1" t="inlineStr">
        <is>
          <t>Total Non-Current Liabilities</t>
        </is>
      </c>
      <c r="B28" t="inlineStr">
        <is>
          <t>439</t>
        </is>
      </c>
      <c r="C28" t="inlineStr">
        <is>
          <t>533</t>
        </is>
      </c>
      <c r="D28" t="inlineStr">
        <is>
          <t>2,296</t>
        </is>
      </c>
      <c r="E28" t="inlineStr">
        <is>
          <t>1,325</t>
        </is>
      </c>
      <c r="F28" t="inlineStr">
        <is>
          <t>2,664</t>
        </is>
      </c>
      <c r="G28" t="inlineStr">
        <is>
          <t>3,264</t>
        </is>
      </c>
      <c r="H28" t="inlineStr">
        <is>
          <t>2,892</t>
        </is>
      </c>
      <c r="I28" t="inlineStr">
        <is>
          <t>6,417</t>
        </is>
      </c>
      <c r="J28" t="inlineStr">
        <is>
          <t>6,190</t>
        </is>
      </c>
      <c r="K28" t="inlineStr">
        <is>
          <t>17,269</t>
        </is>
      </c>
      <c r="L28" t="inlineStr">
        <is>
          <t>16,045</t>
        </is>
      </c>
      <c r="M28" t="inlineStr">
        <is>
          <t>19,973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223</t>
        </is>
      </c>
      <c r="C30" t="inlineStr">
        <is>
          <t>677</t>
        </is>
      </c>
      <c r="D30" t="inlineStr">
        <is>
          <t>856</t>
        </is>
      </c>
      <c r="E30" t="inlineStr">
        <is>
          <t>476</t>
        </is>
      </c>
      <c r="F30" t="inlineStr">
        <is>
          <t>233</t>
        </is>
      </c>
      <c r="G30" t="inlineStr">
        <is>
          <t>114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10,324</t>
        </is>
      </c>
      <c r="L30" t="inlineStr">
        <is>
          <t>10,654</t>
        </is>
      </c>
      <c r="M30" t="inlineStr">
        <is>
          <t>13,873</t>
        </is>
      </c>
    </row>
    <row r="31">
      <c r="A31" s="1" t="inlineStr">
        <is>
          <t>Total Liabilities</t>
        </is>
      </c>
      <c r="B31" t="inlineStr">
        <is>
          <t>828</t>
        </is>
      </c>
      <c r="C31" t="inlineStr">
        <is>
          <t>1,432</t>
        </is>
      </c>
      <c r="D31" t="inlineStr">
        <is>
          <t>3,348</t>
        </is>
      </c>
      <c r="E31" t="inlineStr">
        <is>
          <t>2,425</t>
        </is>
      </c>
      <c r="F31" t="inlineStr">
        <is>
          <t>4,088</t>
        </is>
      </c>
      <c r="G31" t="inlineStr">
        <is>
          <t>5,189</t>
        </is>
      </c>
      <c r="H31" t="inlineStr">
        <is>
          <t>5,767</t>
        </is>
      </c>
      <c r="I31" t="inlineStr">
        <is>
          <t>10,177</t>
        </is>
      </c>
      <c r="J31" t="inlineStr">
        <is>
          <t>13,207</t>
        </is>
      </c>
      <c r="K31" t="inlineStr">
        <is>
          <t>32,322</t>
        </is>
      </c>
      <c r="L31" t="inlineStr">
        <is>
          <t>31,026</t>
        </is>
      </c>
      <c r="M31" t="inlineStr">
        <is>
          <t>41,108</t>
        </is>
      </c>
    </row>
    <row r="32">
      <c r="A32" s="1" t="inlineStr">
        <is>
          <t>Preferred Stock</t>
        </is>
      </c>
      <c r="B32" t="inlineStr">
        <is>
          <t>615</t>
        </is>
      </c>
      <c r="C32" t="inlineStr">
        <is>
          <t>615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- -</t>
        </is>
      </c>
      <c r="H33" t="inlineStr">
        <is>
          <t>- -</t>
        </is>
      </c>
      <c r="I33" t="inlineStr">
        <is>
          <t>- -</t>
        </is>
      </c>
      <c r="J33" t="inlineStr">
        <is>
          <t>- -</t>
        </is>
      </c>
      <c r="K33" t="inlineStr">
        <is>
          <t>- -</t>
        </is>
      </c>
      <c r="L33" t="inlineStr">
        <is>
          <t>- -</t>
        </is>
      </c>
      <c r="M33" t="inlineStr">
        <is>
          <t>- -</t>
        </is>
      </c>
    </row>
    <row r="34">
      <c r="A34" s="1" t="inlineStr">
        <is>
          <t>Retained Earnings</t>
        </is>
      </c>
      <c r="B34" t="inlineStr">
        <is>
          <t>606</t>
        </is>
      </c>
      <c r="C34" t="inlineStr">
        <is>
          <t>1,606</t>
        </is>
      </c>
      <c r="D34" t="inlineStr">
        <is>
          <t>1,659</t>
        </is>
      </c>
      <c r="E34" t="inlineStr">
        <is>
          <t>3,159</t>
        </is>
      </c>
      <c r="F34" t="inlineStr">
        <is>
          <t>6,099</t>
        </is>
      </c>
      <c r="G34" t="inlineStr">
        <is>
          <t>9,787</t>
        </is>
      </c>
      <c r="H34" t="inlineStr">
        <is>
          <t>21,670</t>
        </is>
      </c>
      <c r="I34" t="inlineStr">
        <is>
          <t>33,990</t>
        </is>
      </c>
      <c r="J34" t="inlineStr">
        <is>
          <t>41,981</t>
        </is>
      </c>
      <c r="K34" t="inlineStr">
        <is>
          <t>55,692</t>
        </is>
      </c>
      <c r="L34" t="inlineStr">
        <is>
          <t>77,345</t>
        </is>
      </c>
      <c r="M34" t="inlineStr">
        <is>
          <t>69,761</t>
        </is>
      </c>
    </row>
    <row r="35">
      <c r="A35" s="1" t="inlineStr">
        <is>
          <t>Other Compreh. Income(Loss)</t>
        </is>
      </c>
      <c r="B35" t="inlineStr">
        <is>
          <t>(6)</t>
        </is>
      </c>
      <c r="C35" t="inlineStr">
        <is>
          <t>(6)</t>
        </is>
      </c>
      <c r="D35" t="inlineStr">
        <is>
          <t>2</t>
        </is>
      </c>
      <c r="E35" t="inlineStr">
        <is>
          <t>14</t>
        </is>
      </c>
      <c r="F35" t="inlineStr">
        <is>
          <t>(228)</t>
        </is>
      </c>
      <c r="G35" t="inlineStr">
        <is>
          <t>(455)</t>
        </is>
      </c>
      <c r="H35" t="inlineStr">
        <is>
          <t>(703)</t>
        </is>
      </c>
      <c r="I35" t="inlineStr">
        <is>
          <t>(227)</t>
        </is>
      </c>
      <c r="J35" t="inlineStr">
        <is>
          <t>(760)</t>
        </is>
      </c>
      <c r="K35" t="inlineStr">
        <is>
          <t>(489)</t>
        </is>
      </c>
      <c r="L35" t="inlineStr">
        <is>
          <t>927</t>
        </is>
      </c>
      <c r="M35" t="inlineStr">
        <is>
          <t>(693)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- -</t>
        </is>
      </c>
      <c r="F36" t="inlineStr">
        <is>
          <t>- -</t>
        </is>
      </c>
      <c r="G36" t="inlineStr">
        <is>
          <t>- -</t>
        </is>
      </c>
      <c r="H36" t="inlineStr">
        <is>
          <t>- -</t>
        </is>
      </c>
      <c r="I36" t="inlineStr">
        <is>
          <t>- -</t>
        </is>
      </c>
      <c r="J36" t="inlineStr">
        <is>
          <t>- -</t>
        </is>
      </c>
      <c r="K36" t="inlineStr">
        <is>
          <t>- -</t>
        </is>
      </c>
      <c r="L36" t="inlineStr">
        <is>
          <t>- -</t>
        </is>
      </c>
      <c r="M36" t="inlineStr">
        <is>
          <t>- -</t>
        </is>
      </c>
    </row>
    <row r="37">
      <c r="A37" s="1" t="inlineStr">
        <is>
          <t>Total Stockholders Equity</t>
        </is>
      </c>
      <c r="B37" t="inlineStr">
        <is>
          <t>2,162</t>
        </is>
      </c>
      <c r="C37" t="inlineStr">
        <is>
          <t>4,899</t>
        </is>
      </c>
      <c r="D37" t="inlineStr">
        <is>
          <t>11,755</t>
        </is>
      </c>
      <c r="E37" t="inlineStr">
        <is>
          <t>15,470</t>
        </is>
      </c>
      <c r="F37" t="inlineStr">
        <is>
          <t>36,096</t>
        </is>
      </c>
      <c r="G37" t="inlineStr">
        <is>
          <t>44,218</t>
        </is>
      </c>
      <c r="H37" t="inlineStr">
        <is>
          <t>59,194</t>
        </is>
      </c>
      <c r="I37" t="inlineStr">
        <is>
          <t>74,347</t>
        </is>
      </c>
      <c r="J37" t="inlineStr">
        <is>
          <t>84,127</t>
        </is>
      </c>
      <c r="K37" t="inlineStr">
        <is>
          <t>101,054</t>
        </is>
      </c>
      <c r="L37" t="inlineStr">
        <is>
          <t>128,290</t>
        </is>
      </c>
      <c r="M37" t="inlineStr">
        <is>
          <t>124,879</t>
        </is>
      </c>
    </row>
    <row r="38">
      <c r="A38" s="1" t="inlineStr">
        <is>
          <t>Total Liab.&amp;Stockhold. Equity</t>
        </is>
      </c>
      <c r="B38" t="inlineStr">
        <is>
          <t>2,990</t>
        </is>
      </c>
      <c r="C38" t="inlineStr">
        <is>
          <t>6,331</t>
        </is>
      </c>
      <c r="D38" t="inlineStr">
        <is>
          <t>15,103</t>
        </is>
      </c>
      <c r="E38" t="inlineStr">
        <is>
          <t>17,895</t>
        </is>
      </c>
      <c r="F38" t="inlineStr">
        <is>
          <t>40,184</t>
        </is>
      </c>
      <c r="G38" t="inlineStr">
        <is>
          <t>49,407</t>
        </is>
      </c>
      <c r="H38" t="inlineStr">
        <is>
          <t>64,961</t>
        </is>
      </c>
      <c r="I38" t="inlineStr">
        <is>
          <t>84,524</t>
        </is>
      </c>
      <c r="J38" t="inlineStr">
        <is>
          <t>97,334</t>
        </is>
      </c>
      <c r="K38" t="inlineStr">
        <is>
          <t>133,376</t>
        </is>
      </c>
      <c r="L38" t="inlineStr">
        <is>
          <t>159,316</t>
        </is>
      </c>
      <c r="M38" t="inlineStr">
        <is>
          <t>165,987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2,990</t>
        </is>
      </c>
      <c r="C40" t="inlineStr">
        <is>
          <t>6,331</t>
        </is>
      </c>
      <c r="D40" t="inlineStr">
        <is>
          <t>15,103</t>
        </is>
      </c>
      <c r="E40" t="inlineStr">
        <is>
          <t>17,895</t>
        </is>
      </c>
      <c r="F40" t="inlineStr">
        <is>
          <t>40,184</t>
        </is>
      </c>
      <c r="G40" t="inlineStr">
        <is>
          <t>49,407</t>
        </is>
      </c>
      <c r="H40" t="inlineStr">
        <is>
          <t>64,961</t>
        </is>
      </c>
      <c r="I40" t="inlineStr">
        <is>
          <t>84,524</t>
        </is>
      </c>
      <c r="J40" t="inlineStr">
        <is>
          <t>97,334</t>
        </is>
      </c>
      <c r="K40" t="inlineStr">
        <is>
          <t>133,376</t>
        </is>
      </c>
      <c r="L40" t="inlineStr">
        <is>
          <t>159,316</t>
        </is>
      </c>
      <c r="M40" t="inlineStr">
        <is>
          <t>165,987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29"/>
  <sheetViews>
    <sheetView workbookViewId="0">
      <selection activeCell="A1" sqref="A1"/>
    </sheetView>
  </sheetViews>
  <sheetFormatPr baseColWidth="8" defaultRowHeight="14.45"/>
  <sheetData>
    <row r="1">
      <c r="B1" s="1" t="inlineStr">
        <is>
          <t>2010</t>
        </is>
      </c>
      <c r="C1" s="1" t="inlineStr">
        <is>
          <t>2011</t>
        </is>
      </c>
      <c r="D1" s="1" t="inlineStr">
        <is>
          <t>2012</t>
        </is>
      </c>
      <c r="E1" s="1" t="inlineStr">
        <is>
          <t>2013</t>
        </is>
      </c>
      <c r="F1" s="1" t="inlineStr">
        <is>
          <t>2014</t>
        </is>
      </c>
      <c r="G1" s="1" t="inlineStr">
        <is>
          <t>2015</t>
        </is>
      </c>
      <c r="H1" s="1" t="inlineStr">
        <is>
          <t>2016</t>
        </is>
      </c>
      <c r="I1" s="1" t="inlineStr">
        <is>
          <t>2017</t>
        </is>
      </c>
      <c r="J1" s="1" t="inlineStr">
        <is>
          <t>2018</t>
        </is>
      </c>
      <c r="K1" s="1" t="inlineStr">
        <is>
          <t>2019</t>
        </is>
      </c>
      <c r="L1" s="1" t="inlineStr">
        <is>
          <t>2020</t>
        </is>
      </c>
      <c r="M1" s="1" t="inlineStr">
        <is>
          <t>2021</t>
        </is>
      </c>
    </row>
    <row r="2">
      <c r="A2" s="1" t="inlineStr">
        <is>
          <t>Net Income</t>
        </is>
      </c>
      <c r="B2" t="inlineStr">
        <is>
          <t>606</t>
        </is>
      </c>
      <c r="C2" t="inlineStr">
        <is>
          <t>- -</t>
        </is>
      </c>
      <c r="D2" t="inlineStr">
        <is>
          <t>53</t>
        </is>
      </c>
      <c r="E2" t="inlineStr">
        <is>
          <t>1,500</t>
        </is>
      </c>
      <c r="F2" t="inlineStr">
        <is>
          <t>2,940</t>
        </is>
      </c>
      <c r="G2" t="inlineStr">
        <is>
          <t>3,688</t>
        </is>
      </c>
      <c r="H2" t="inlineStr">
        <is>
          <t>10,217</t>
        </is>
      </c>
      <c r="I2" t="inlineStr">
        <is>
          <t>15,934</t>
        </is>
      </c>
      <c r="J2" t="inlineStr">
        <is>
          <t>22,112</t>
        </is>
      </c>
      <c r="K2" t="inlineStr">
        <is>
          <t>18,485</t>
        </is>
      </c>
      <c r="L2" t="inlineStr">
        <is>
          <t>29,146</t>
        </is>
      </c>
      <c r="M2" t="inlineStr">
        <is>
          <t>39,370</t>
        </is>
      </c>
    </row>
    <row r="3">
      <c r="A3" s="1" t="inlineStr">
        <is>
          <t>Depreciation and Amortization</t>
        </is>
      </c>
      <c r="B3" t="inlineStr">
        <is>
          <t>139</t>
        </is>
      </c>
      <c r="C3" t="inlineStr">
        <is>
          <t>323</t>
        </is>
      </c>
      <c r="D3" t="inlineStr">
        <is>
          <t>649</t>
        </is>
      </c>
      <c r="E3" t="inlineStr">
        <is>
          <t>1,011</t>
        </is>
      </c>
      <c r="F3" t="inlineStr">
        <is>
          <t>1,243</t>
        </is>
      </c>
      <c r="G3" t="inlineStr">
        <is>
          <t>1,945</t>
        </is>
      </c>
      <c r="H3" t="inlineStr">
        <is>
          <t>2,342</t>
        </is>
      </c>
      <c r="I3" t="inlineStr">
        <is>
          <t>3,025</t>
        </is>
      </c>
      <c r="J3" t="inlineStr">
        <is>
          <t>4,315</t>
        </is>
      </c>
      <c r="K3" t="inlineStr">
        <is>
          <t>5,741</t>
        </is>
      </c>
      <c r="L3" t="inlineStr">
        <is>
          <t>6,862</t>
        </is>
      </c>
      <c r="M3" t="inlineStr">
        <is>
          <t>7,967</t>
        </is>
      </c>
    </row>
    <row r="4">
      <c r="A4" s="1" t="inlineStr">
        <is>
          <t>Deferred Income Tax</t>
        </is>
      </c>
      <c r="B4" t="inlineStr">
        <is>
          <t>23</t>
        </is>
      </c>
      <c r="C4" t="inlineStr">
        <is>
          <t>433</t>
        </is>
      </c>
      <c r="D4" t="inlineStr">
        <is>
          <t>(186)</t>
        </is>
      </c>
      <c r="E4" t="inlineStr">
        <is>
          <t>(37)</t>
        </is>
      </c>
      <c r="F4" t="inlineStr">
        <is>
          <t>(210)</t>
        </is>
      </c>
      <c r="G4" t="inlineStr">
        <is>
          <t>(795)</t>
        </is>
      </c>
      <c r="H4" t="inlineStr">
        <is>
          <t>(457)</t>
        </is>
      </c>
      <c r="I4" t="inlineStr">
        <is>
          <t>(377)</t>
        </is>
      </c>
      <c r="J4" t="inlineStr">
        <is>
          <t>286</t>
        </is>
      </c>
      <c r="K4" t="inlineStr">
        <is>
          <t>(37)</t>
        </is>
      </c>
      <c r="L4" t="inlineStr">
        <is>
          <t>(1,192)</t>
        </is>
      </c>
      <c r="M4" t="inlineStr">
        <is>
          <t>609</t>
        </is>
      </c>
    </row>
    <row r="5">
      <c r="A5" s="1" t="inlineStr">
        <is>
          <t>Stock Based Compensation</t>
        </is>
      </c>
      <c r="B5" t="inlineStr">
        <is>
          <t>20</t>
        </is>
      </c>
      <c r="C5" t="inlineStr">
        <is>
          <t>217</t>
        </is>
      </c>
      <c r="D5" t="inlineStr">
        <is>
          <t>1,572</t>
        </is>
      </c>
      <c r="E5" t="inlineStr">
        <is>
          <t>906</t>
        </is>
      </c>
      <c r="F5" t="inlineStr">
        <is>
          <t>1,786</t>
        </is>
      </c>
      <c r="G5" t="inlineStr">
        <is>
          <t>2,960</t>
        </is>
      </c>
      <c r="H5" t="inlineStr">
        <is>
          <t>3,218</t>
        </is>
      </c>
      <c r="I5" t="inlineStr">
        <is>
          <t>3,723</t>
        </is>
      </c>
      <c r="J5" t="inlineStr">
        <is>
          <t>4,152</t>
        </is>
      </c>
      <c r="K5" t="inlineStr">
        <is>
          <t>4,836</t>
        </is>
      </c>
      <c r="L5" t="inlineStr">
        <is>
          <t>6,536</t>
        </is>
      </c>
      <c r="M5" t="inlineStr">
        <is>
          <t>9,164</t>
        </is>
      </c>
    </row>
    <row r="6">
      <c r="A6" s="1" t="inlineStr">
        <is>
          <t>Change in Working Capital</t>
        </is>
      </c>
      <c r="B6" t="inlineStr">
        <is>
          <t>(93)</t>
        </is>
      </c>
      <c r="C6" t="inlineStr">
        <is>
          <t>5</t>
        </is>
      </c>
      <c r="D6" t="inlineStr">
        <is>
          <t>(491)</t>
        </is>
      </c>
      <c r="E6" t="inlineStr">
        <is>
          <t>676</t>
        </is>
      </c>
      <c r="F6" t="inlineStr">
        <is>
          <t>(262)</t>
        </is>
      </c>
      <c r="G6" t="inlineStr">
        <is>
          <t>784</t>
        </is>
      </c>
      <c r="H6" t="inlineStr">
        <is>
          <t>758</t>
        </is>
      </c>
      <c r="I6" t="inlineStr">
        <is>
          <t>1,887</t>
        </is>
      </c>
      <c r="J6" t="inlineStr">
        <is>
          <t>(1,527)</t>
        </is>
      </c>
      <c r="K6" t="inlineStr">
        <is>
          <t>7,250</t>
        </is>
      </c>
      <c r="L6" t="inlineStr">
        <is>
          <t>(2,723)</t>
        </is>
      </c>
      <c r="M6" t="inlineStr">
        <is>
          <t>700</t>
        </is>
      </c>
    </row>
    <row r="7">
      <c r="A7" s="1" t="inlineStr">
        <is>
          <t>Accounts Receivable</t>
        </is>
      </c>
      <c r="B7" t="inlineStr">
        <is>
          <t>(209)</t>
        </is>
      </c>
      <c r="C7" t="inlineStr">
        <is>
          <t>(174)</t>
        </is>
      </c>
      <c r="D7" t="inlineStr">
        <is>
          <t>(170)</t>
        </is>
      </c>
      <c r="E7" t="inlineStr">
        <is>
          <t>(378)</t>
        </is>
      </c>
      <c r="F7" t="inlineStr">
        <is>
          <t>(610)</t>
        </is>
      </c>
      <c r="G7" t="inlineStr">
        <is>
          <t>(973)</t>
        </is>
      </c>
      <c r="H7" t="inlineStr">
        <is>
          <t>(1,489)</t>
        </is>
      </c>
      <c r="I7" t="inlineStr">
        <is>
          <t>(1,609)</t>
        </is>
      </c>
      <c r="J7" t="inlineStr">
        <is>
          <t>(1,892)</t>
        </is>
      </c>
      <c r="K7" t="inlineStr">
        <is>
          <t>(1,961)</t>
        </is>
      </c>
      <c r="L7" t="inlineStr">
        <is>
          <t>(1,512)</t>
        </is>
      </c>
      <c r="M7" t="inlineStr">
        <is>
          <t>(3,110)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</row>
    <row r="9">
      <c r="A9" s="1" t="inlineStr">
        <is>
          <t>Accounts Payable</t>
        </is>
      </c>
      <c r="B9" t="inlineStr">
        <is>
          <t>12</t>
        </is>
      </c>
      <c r="C9" t="inlineStr">
        <is>
          <t>6</t>
        </is>
      </c>
      <c r="D9" t="inlineStr">
        <is>
          <t>1</t>
        </is>
      </c>
      <c r="E9" t="inlineStr">
        <is>
          <t>26</t>
        </is>
      </c>
      <c r="F9" t="inlineStr">
        <is>
          <t>31</t>
        </is>
      </c>
      <c r="G9" t="inlineStr">
        <is>
          <t>18</t>
        </is>
      </c>
      <c r="H9" t="inlineStr">
        <is>
          <t>14</t>
        </is>
      </c>
      <c r="I9" t="inlineStr">
        <is>
          <t>43</t>
        </is>
      </c>
      <c r="J9" t="inlineStr">
        <is>
          <t>221</t>
        </is>
      </c>
      <c r="K9" t="inlineStr">
        <is>
          <t>113</t>
        </is>
      </c>
      <c r="L9" t="inlineStr">
        <is>
          <t>(17)</t>
        </is>
      </c>
      <c r="M9" t="inlineStr">
        <is>
          <t>1,436</t>
        </is>
      </c>
    </row>
    <row r="10">
      <c r="A10" s="1" t="inlineStr">
        <is>
          <t>Other Working Capital</t>
        </is>
      </c>
      <c r="B10" t="inlineStr">
        <is>
          <t>37</t>
        </is>
      </c>
      <c r="C10" t="inlineStr">
        <is>
          <t>70</t>
        </is>
      </c>
      <c r="D10" t="inlineStr">
        <is>
          <t>(60)</t>
        </is>
      </c>
      <c r="E10" t="inlineStr">
        <is>
          <t>8</t>
        </is>
      </c>
      <c r="F10" t="inlineStr">
        <is>
          <t>10</t>
        </is>
      </c>
      <c r="G10" t="inlineStr">
        <is>
          <t>(9)</t>
        </is>
      </c>
      <c r="H10" t="inlineStr">
        <is>
          <t>35</t>
        </is>
      </c>
      <c r="I10" t="inlineStr">
        <is>
          <t>4</t>
        </is>
      </c>
      <c r="J10" t="inlineStr">
        <is>
          <t>53</t>
        </is>
      </c>
      <c r="K10" t="inlineStr">
        <is>
          <t>123</t>
        </is>
      </c>
      <c r="L10" t="inlineStr">
        <is>
          <t>108</t>
        </is>
      </c>
      <c r="M10" t="inlineStr">
        <is>
          <t>187</t>
        </is>
      </c>
    </row>
    <row r="11">
      <c r="A11" s="1" t="inlineStr">
        <is>
          <t>Other Non-Cash Items</t>
        </is>
      </c>
      <c r="B11" t="inlineStr">
        <is>
          <t>3</t>
        </is>
      </c>
      <c r="C11" t="inlineStr">
        <is>
          <t>571</t>
        </is>
      </c>
      <c r="D11" t="inlineStr">
        <is>
          <t>15</t>
        </is>
      </c>
      <c r="E11" t="inlineStr">
        <is>
          <t>166</t>
        </is>
      </c>
      <c r="F11" t="inlineStr">
        <is>
          <t>(40)</t>
        </is>
      </c>
      <c r="G11" t="inlineStr">
        <is>
          <t>17</t>
        </is>
      </c>
      <c r="H11" t="inlineStr">
        <is>
          <t>30</t>
        </is>
      </c>
      <c r="I11" t="inlineStr">
        <is>
          <t>24</t>
        </is>
      </c>
      <c r="J11" t="inlineStr">
        <is>
          <t>(64)</t>
        </is>
      </c>
      <c r="K11" t="inlineStr">
        <is>
          <t>39</t>
        </is>
      </c>
      <c r="L11" t="inlineStr">
        <is>
          <t>118</t>
        </is>
      </c>
      <c r="M11" t="inlineStr">
        <is>
          <t>(127)</t>
        </is>
      </c>
    </row>
    <row r="12">
      <c r="A12" s="1" t="inlineStr">
        <is>
          <t>Cash Provided by Operating Activities</t>
        </is>
      </c>
      <c r="B12" t="inlineStr">
        <is>
          <t>698</t>
        </is>
      </c>
      <c r="C12" t="inlineStr">
        <is>
          <t>1,549</t>
        </is>
      </c>
      <c r="D12" t="inlineStr">
        <is>
          <t>1,612</t>
        </is>
      </c>
      <c r="E12" t="inlineStr">
        <is>
          <t>4,222</t>
        </is>
      </c>
      <c r="F12" t="inlineStr">
        <is>
          <t>5,457</t>
        </is>
      </c>
      <c r="G12" t="inlineStr">
        <is>
          <t>8,599</t>
        </is>
      </c>
      <c r="H12" t="inlineStr">
        <is>
          <t>16,108</t>
        </is>
      </c>
      <c r="I12" t="inlineStr">
        <is>
          <t>24,216</t>
        </is>
      </c>
      <c r="J12" t="inlineStr">
        <is>
          <t>29,274</t>
        </is>
      </c>
      <c r="K12" t="inlineStr">
        <is>
          <t>36,314</t>
        </is>
      </c>
      <c r="L12" t="inlineStr">
        <is>
          <t>38,747</t>
        </is>
      </c>
      <c r="M12" t="inlineStr">
        <is>
          <t>57,683</t>
        </is>
      </c>
    </row>
    <row r="13">
      <c r="A13" s="1" t="inlineStr">
        <is>
          <t>CAPEX</t>
        </is>
      </c>
      <c r="B13" t="inlineStr">
        <is>
          <t>(293)</t>
        </is>
      </c>
      <c r="C13" t="inlineStr">
        <is>
          <t>(606)</t>
        </is>
      </c>
      <c r="D13" t="inlineStr">
        <is>
          <t>(1,235)</t>
        </is>
      </c>
      <c r="E13" t="inlineStr">
        <is>
          <t>(1,362)</t>
        </is>
      </c>
      <c r="F13" t="inlineStr">
        <is>
          <t>(1,831)</t>
        </is>
      </c>
      <c r="G13" t="inlineStr">
        <is>
          <t>(2,523)</t>
        </is>
      </c>
      <c r="H13" t="inlineStr">
        <is>
          <t>(4,491)</t>
        </is>
      </c>
      <c r="I13" t="inlineStr">
        <is>
          <t>(6,733)</t>
        </is>
      </c>
      <c r="J13" t="inlineStr">
        <is>
          <t>(13,915)</t>
        </is>
      </c>
      <c r="K13" t="inlineStr">
        <is>
          <t>(15,102)</t>
        </is>
      </c>
      <c r="L13" t="inlineStr">
        <is>
          <t>(15,115)</t>
        </is>
      </c>
      <c r="M13" t="inlineStr">
        <is>
          <t>(18,567)</t>
        </is>
      </c>
    </row>
    <row r="14">
      <c r="A14" s="1" t="inlineStr">
        <is>
          <t>Acquisitions Net</t>
        </is>
      </c>
      <c r="B14" t="inlineStr">
        <is>
          <t>(22)</t>
        </is>
      </c>
      <c r="C14" t="inlineStr">
        <is>
          <t>(24)</t>
        </is>
      </c>
      <c r="D14" t="inlineStr">
        <is>
          <t>(911)</t>
        </is>
      </c>
      <c r="E14" t="inlineStr">
        <is>
          <t>(368)</t>
        </is>
      </c>
      <c r="F14" t="inlineStr">
        <is>
          <t>(4,975)</t>
        </is>
      </c>
      <c r="G14" t="inlineStr">
        <is>
          <t>(313)</t>
        </is>
      </c>
      <c r="H14" t="inlineStr">
        <is>
          <t>(123)</t>
        </is>
      </c>
      <c r="I14" t="inlineStr">
        <is>
          <t>(122)</t>
        </is>
      </c>
      <c r="J14" t="inlineStr">
        <is>
          <t>(137)</t>
        </is>
      </c>
      <c r="K14" t="inlineStr">
        <is>
          <t>(508)</t>
        </is>
      </c>
      <c r="L14" t="inlineStr">
        <is>
          <t>(6,749)</t>
        </is>
      </c>
      <c r="M14" t="inlineStr">
        <is>
          <t>(898)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(3,028)</t>
        </is>
      </c>
      <c r="D15" t="inlineStr">
        <is>
          <t>(10,309)</t>
        </is>
      </c>
      <c r="E15" t="inlineStr">
        <is>
          <t>(7,434)</t>
        </is>
      </c>
      <c r="F15" t="inlineStr">
        <is>
          <t>(9,104)</t>
        </is>
      </c>
      <c r="G15" t="inlineStr">
        <is>
          <t>(15,938)</t>
        </is>
      </c>
      <c r="H15" t="inlineStr">
        <is>
          <t>(22,341)</t>
        </is>
      </c>
      <c r="I15" t="inlineStr">
        <is>
          <t>(25,682)</t>
        </is>
      </c>
      <c r="J15" t="inlineStr">
        <is>
          <t>(14,656)</t>
        </is>
      </c>
      <c r="K15" t="inlineStr">
        <is>
          <t>(23,910)</t>
        </is>
      </c>
      <c r="L15" t="inlineStr">
        <is>
          <t>(33,930)</t>
        </is>
      </c>
      <c r="M15" t="inlineStr">
        <is>
          <t>(30,407)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629</t>
        </is>
      </c>
      <c r="D16" t="inlineStr">
        <is>
          <t>5,433</t>
        </is>
      </c>
      <c r="E16" t="inlineStr">
        <is>
          <t>6,551</t>
        </is>
      </c>
      <c r="F16" t="inlineStr">
        <is>
          <t>10,347</t>
        </is>
      </c>
      <c r="G16" t="inlineStr">
        <is>
          <t>9,238</t>
        </is>
      </c>
      <c r="H16" t="inlineStr">
        <is>
          <t>15,155</t>
        </is>
      </c>
      <c r="I16" t="inlineStr">
        <is>
          <t>12,432</t>
        </is>
      </c>
      <c r="J16" t="inlineStr">
        <is>
          <t>17,130</t>
        </is>
      </c>
      <c r="K16" t="inlineStr">
        <is>
          <t>19,717</t>
        </is>
      </c>
      <c r="L16" t="inlineStr">
        <is>
          <t>25,771</t>
        </is>
      </c>
      <c r="M16" t="inlineStr">
        <is>
          <t>42,586</t>
        </is>
      </c>
    </row>
    <row r="17">
      <c r="A17" s="1" t="inlineStr">
        <is>
          <t>Other Investing Activities</t>
        </is>
      </c>
      <c r="B17" t="inlineStr">
        <is>
          <t>(9)</t>
        </is>
      </c>
      <c r="C17" t="inlineStr">
        <is>
          <t>6</t>
        </is>
      </c>
      <c r="D17" t="inlineStr">
        <is>
          <t>(2)</t>
        </is>
      </c>
      <c r="E17" t="inlineStr">
        <is>
          <t>(11)</t>
        </is>
      </c>
      <c r="F17" t="inlineStr">
        <is>
          <t>(350)</t>
        </is>
      </c>
      <c r="G17" t="inlineStr">
        <is>
          <t>102</t>
        </is>
      </c>
      <c r="H17" t="inlineStr">
        <is>
          <t>61</t>
        </is>
      </c>
      <c r="I17" t="inlineStr">
        <is>
          <t>67</t>
        </is>
      </c>
      <c r="J17" t="inlineStr">
        <is>
          <t>(25)</t>
        </is>
      </c>
      <c r="K17" t="inlineStr">
        <is>
          <t>(61)</t>
        </is>
      </c>
      <c r="L17" t="inlineStr">
        <is>
          <t>(36)</t>
        </is>
      </c>
      <c r="M17" t="inlineStr">
        <is>
          <t>(284)</t>
        </is>
      </c>
    </row>
    <row r="18">
      <c r="A18" s="1" t="inlineStr">
        <is>
          <t>Cash Used for Investing Activities</t>
        </is>
      </c>
      <c r="B18" t="inlineStr">
        <is>
          <t>(324)</t>
        </is>
      </c>
      <c r="C18" t="inlineStr">
        <is>
          <t>(3,023)</t>
        </is>
      </c>
      <c r="D18" t="inlineStr">
        <is>
          <t>(7,024)</t>
        </is>
      </c>
      <c r="E18" t="inlineStr">
        <is>
          <t>(2,624)</t>
        </is>
      </c>
      <c r="F18" t="inlineStr">
        <is>
          <t>(5,913)</t>
        </is>
      </c>
      <c r="G18" t="inlineStr">
        <is>
          <t>(9,434)</t>
        </is>
      </c>
      <c r="H18" t="inlineStr">
        <is>
          <t>(11,739)</t>
        </is>
      </c>
      <c r="I18" t="inlineStr">
        <is>
          <t>(20,038)</t>
        </is>
      </c>
      <c r="J18" t="inlineStr">
        <is>
          <t>(11,603)</t>
        </is>
      </c>
      <c r="K18" t="inlineStr">
        <is>
          <t>(19,864)</t>
        </is>
      </c>
      <c r="L18" t="inlineStr">
        <is>
          <t>(30,059)</t>
        </is>
      </c>
      <c r="M18" t="inlineStr">
        <is>
          <t>(7,570)</t>
        </is>
      </c>
    </row>
    <row r="19">
      <c r="A19" s="1" t="inlineStr">
        <is>
          <t>Debt Repayment</t>
        </is>
      </c>
      <c r="B19" t="inlineStr">
        <is>
          <t>(90)</t>
        </is>
      </c>
      <c r="C19" t="inlineStr">
        <is>
          <t>(431)</t>
        </is>
      </c>
      <c r="D19" t="inlineStr">
        <is>
          <t>(366)</t>
        </is>
      </c>
      <c r="E19" t="inlineStr">
        <is>
          <t>(1,891)</t>
        </is>
      </c>
      <c r="F19" t="inlineStr">
        <is>
          <t>(243)</t>
        </is>
      </c>
      <c r="G19" t="inlineStr">
        <is>
          <t>(119)</t>
        </is>
      </c>
      <c r="H19" t="inlineStr">
        <is>
          <t>(312)</t>
        </is>
      </c>
      <c r="I19" t="inlineStr">
        <is>
          <t>- -</t>
        </is>
      </c>
      <c r="J19" t="inlineStr">
        <is>
          <t>- -</t>
        </is>
      </c>
      <c r="K19" t="inlineStr">
        <is>
          <t>(552)</t>
        </is>
      </c>
      <c r="L19" t="inlineStr">
        <is>
          <t>(604)</t>
        </is>
      </c>
      <c r="M19" t="inlineStr">
        <is>
          <t>(677)</t>
        </is>
      </c>
    </row>
    <row r="20">
      <c r="A20" s="1" t="inlineStr">
        <is>
          <t>Common Stock Issued</t>
        </is>
      </c>
      <c r="B20" t="inlineStr">
        <is>
          <t>500</t>
        </is>
      </c>
      <c r="C20" t="inlineStr">
        <is>
          <t>998</t>
        </is>
      </c>
      <c r="D20" t="inlineStr">
        <is>
          <t>6,760</t>
        </is>
      </c>
      <c r="E20" t="inlineStr">
        <is>
          <t>1,478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(1,976)</t>
        </is>
      </c>
      <c r="J21" t="inlineStr">
        <is>
          <t>(12,879)</t>
        </is>
      </c>
      <c r="K21" t="inlineStr">
        <is>
          <t>(4,202)</t>
        </is>
      </c>
      <c r="L21" t="inlineStr">
        <is>
          <t>(6,272)</t>
        </is>
      </c>
      <c r="M21" t="inlineStr">
        <is>
          <t>(44,537)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371</t>
        </is>
      </c>
      <c r="C23" t="inlineStr">
        <is>
          <t>631</t>
        </is>
      </c>
      <c r="D23" t="inlineStr">
        <is>
          <t>(111)</t>
        </is>
      </c>
      <c r="E23" t="inlineStr">
        <is>
          <t>(254)</t>
        </is>
      </c>
      <c r="F23" t="inlineStr">
        <is>
          <t>1,814</t>
        </is>
      </c>
      <c r="G23" t="inlineStr">
        <is>
          <t>1,701</t>
        </is>
      </c>
      <c r="H23" t="inlineStr">
        <is>
          <t>2</t>
        </is>
      </c>
      <c r="I23" t="inlineStr">
        <is>
          <t>(3,259)</t>
        </is>
      </c>
      <c r="J23" t="inlineStr">
        <is>
          <t>(2,693)</t>
        </is>
      </c>
      <c r="K23" t="inlineStr">
        <is>
          <t>(2,545)</t>
        </is>
      </c>
      <c r="L23" t="inlineStr">
        <is>
          <t>(3,416)</t>
        </is>
      </c>
      <c r="M23" t="inlineStr">
        <is>
          <t>(5,514)</t>
        </is>
      </c>
    </row>
    <row r="24">
      <c r="A24" s="1" t="inlineStr">
        <is>
          <t>Cash Used/Provided by Financing Activities</t>
        </is>
      </c>
      <c r="B24" t="inlineStr">
        <is>
          <t>781</t>
        </is>
      </c>
      <c r="C24" t="inlineStr">
        <is>
          <t>1,198</t>
        </is>
      </c>
      <c r="D24" t="inlineStr">
        <is>
          <t>6,283</t>
        </is>
      </c>
      <c r="E24" t="inlineStr">
        <is>
          <t>(667)</t>
        </is>
      </c>
      <c r="F24" t="inlineStr">
        <is>
          <t>1,571</t>
        </is>
      </c>
      <c r="G24" t="inlineStr">
        <is>
          <t>1,582</t>
        </is>
      </c>
      <c r="H24" t="inlineStr">
        <is>
          <t>(310)</t>
        </is>
      </c>
      <c r="I24" t="inlineStr">
        <is>
          <t>(5,235)</t>
        </is>
      </c>
      <c r="J24" t="inlineStr">
        <is>
          <t>(15,572)</t>
        </is>
      </c>
      <c r="K24" t="inlineStr">
        <is>
          <t>(7,299)</t>
        </is>
      </c>
      <c r="L24" t="inlineStr">
        <is>
          <t>(10,292)</t>
        </is>
      </c>
      <c r="M24" t="inlineStr">
        <is>
          <t>(50,728)</t>
        </is>
      </c>
    </row>
    <row r="25">
      <c r="A25" s="1" t="inlineStr">
        <is>
          <t>Effect of Forex Changes on Cash</t>
        </is>
      </c>
      <c r="B25" t="inlineStr">
        <is>
          <t>(3)</t>
        </is>
      </c>
      <c r="C25" t="inlineStr">
        <is>
          <t>3</t>
        </is>
      </c>
      <c r="D25" t="inlineStr">
        <is>
          <t>1</t>
        </is>
      </c>
      <c r="E25" t="inlineStr">
        <is>
          <t>8</t>
        </is>
      </c>
      <c r="F25" t="inlineStr">
        <is>
          <t>(123)</t>
        </is>
      </c>
      <c r="G25" t="inlineStr">
        <is>
          <t>(155)</t>
        </is>
      </c>
      <c r="H25" t="inlineStr">
        <is>
          <t>(63)</t>
        </is>
      </c>
      <c r="I25" t="inlineStr">
        <is>
          <t>233</t>
        </is>
      </c>
      <c r="J25" t="inlineStr">
        <is>
          <t>(179)</t>
        </is>
      </c>
      <c r="K25" t="inlineStr">
        <is>
          <t>4</t>
        </is>
      </c>
      <c r="L25" t="inlineStr">
        <is>
          <t>279</t>
        </is>
      </c>
      <c r="M25" t="inlineStr">
        <is>
          <t>(474)</t>
        </is>
      </c>
    </row>
    <row r="26">
      <c r="A26" s="1" t="inlineStr">
        <is>
          <t>Net Change In Cash</t>
        </is>
      </c>
      <c r="B26" t="inlineStr">
        <is>
          <t>1,152</t>
        </is>
      </c>
      <c r="C26" t="inlineStr">
        <is>
          <t>(273)</t>
        </is>
      </c>
      <c r="D26" t="inlineStr">
        <is>
          <t>872</t>
        </is>
      </c>
      <c r="E26" t="inlineStr">
        <is>
          <t>939</t>
        </is>
      </c>
      <c r="F26" t="inlineStr">
        <is>
          <t>992</t>
        </is>
      </c>
      <c r="G26" t="inlineStr">
        <is>
          <t>592</t>
        </is>
      </c>
      <c r="H26" t="inlineStr">
        <is>
          <t>3,996</t>
        </is>
      </c>
      <c r="I26" t="inlineStr">
        <is>
          <t>(824)</t>
        </is>
      </c>
      <c r="J26" t="inlineStr">
        <is>
          <t>1,920</t>
        </is>
      </c>
      <c r="K26" t="inlineStr">
        <is>
          <t>9,155</t>
        </is>
      </c>
      <c r="L26" t="inlineStr">
        <is>
          <t>(1,325)</t>
        </is>
      </c>
      <c r="M26" t="inlineStr">
        <is>
          <t>(1,089)</t>
        </is>
      </c>
    </row>
    <row r="27">
      <c r="A27" s="1" t="inlineStr">
        <is>
          <t>Cash at the End of Period</t>
        </is>
      </c>
      <c r="B27" t="inlineStr">
        <is>
          <t>1,785</t>
        </is>
      </c>
      <c r="C27" t="inlineStr">
        <is>
          <t>1,512</t>
        </is>
      </c>
      <c r="D27" t="inlineStr">
        <is>
          <t>2,384</t>
        </is>
      </c>
      <c r="E27" t="inlineStr">
        <is>
          <t>3,323</t>
        </is>
      </c>
      <c r="F27" t="inlineStr">
        <is>
          <t>4,315</t>
        </is>
      </c>
      <c r="G27" t="inlineStr">
        <is>
          <t>4,907</t>
        </is>
      </c>
      <c r="H27" t="inlineStr">
        <is>
          <t>8,903</t>
        </is>
      </c>
      <c r="I27" t="inlineStr">
        <is>
          <t>8,079</t>
        </is>
      </c>
      <c r="J27" t="inlineStr">
        <is>
          <t>10,124</t>
        </is>
      </c>
      <c r="K27" t="inlineStr">
        <is>
          <t>19,279</t>
        </is>
      </c>
      <c r="L27" t="inlineStr">
        <is>
          <t>17,954</t>
        </is>
      </c>
      <c r="M27" t="inlineStr">
        <is>
          <t>16,865</t>
        </is>
      </c>
    </row>
    <row r="28">
      <c r="A28" s="1" t="inlineStr">
        <is>
          <t>Cash at the Beginning of Period</t>
        </is>
      </c>
      <c r="B28" t="inlineStr">
        <is>
          <t>633</t>
        </is>
      </c>
      <c r="C28" t="inlineStr">
        <is>
          <t>1,785</t>
        </is>
      </c>
      <c r="D28" t="inlineStr">
        <is>
          <t>1,512</t>
        </is>
      </c>
      <c r="E28" t="inlineStr">
        <is>
          <t>2,384</t>
        </is>
      </c>
      <c r="F28" t="inlineStr">
        <is>
          <t>3,323</t>
        </is>
      </c>
      <c r="G28" t="inlineStr">
        <is>
          <t>4,315</t>
        </is>
      </c>
      <c r="H28" t="inlineStr">
        <is>
          <t>4,907</t>
        </is>
      </c>
      <c r="I28" t="inlineStr">
        <is>
          <t>8,903</t>
        </is>
      </c>
      <c r="J28" t="inlineStr">
        <is>
          <t>8,204</t>
        </is>
      </c>
      <c r="K28" t="inlineStr">
        <is>
          <t>10,124</t>
        </is>
      </c>
      <c r="L28" t="inlineStr">
        <is>
          <t>19,279</t>
        </is>
      </c>
      <c r="M28" t="inlineStr">
        <is>
          <t>17,954</t>
        </is>
      </c>
    </row>
    <row r="29">
      <c r="A29" s="1" t="inlineStr">
        <is>
          <t>Free Cash Flow</t>
        </is>
      </c>
      <c r="B29" t="inlineStr">
        <is>
          <t>405</t>
        </is>
      </c>
      <c r="C29" t="inlineStr">
        <is>
          <t>943</t>
        </is>
      </c>
      <c r="D29" t="inlineStr">
        <is>
          <t>377</t>
        </is>
      </c>
      <c r="E29" t="inlineStr">
        <is>
          <t>2,860</t>
        </is>
      </c>
      <c r="F29" t="inlineStr">
        <is>
          <t>3,626</t>
        </is>
      </c>
      <c r="G29" t="inlineStr">
        <is>
          <t>6,076</t>
        </is>
      </c>
      <c r="H29" t="inlineStr">
        <is>
          <t>11,617</t>
        </is>
      </c>
      <c r="I29" t="inlineStr">
        <is>
          <t>17,483</t>
        </is>
      </c>
      <c r="J29" t="inlineStr">
        <is>
          <t>15,359</t>
        </is>
      </c>
      <c r="K29" t="inlineStr">
        <is>
          <t>21,212</t>
        </is>
      </c>
      <c r="L29" t="inlineStr">
        <is>
          <t>23,632</t>
        </is>
      </c>
      <c r="M29" t="inlineStr">
        <is>
          <t>39,116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2022-08-14T23:06:02Z</dcterms:created>
  <dcterms:modified xmlns:dcterms="http://purl.org/dc/terms/" xmlns:xsi="http://www.w3.org/2001/XMLSchema-instance" xsi:type="dcterms:W3CDTF">2023-03-21T03:05:20Z</dcterms:modified>
  <cp:lastModifiedBy>William Kruta</cp:lastModifiedBy>
</cp:coreProperties>
</file>