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6435" windowWidth="29040" windowHeight="1584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&quot;$&quot;#,##0.000_);[Red]\(&quot;$&quot;#,##0.000\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14" fontId="0" fillId="0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3" fillId="2" borderId="2" pivotButton="0" quotePrefix="0" xfId="0"/>
    <xf numFmtId="0" fontId="4" fillId="3" borderId="0" pivotButton="0" quotePrefix="0" xfId="0"/>
    <xf numFmtId="0" fontId="4" fillId="3" borderId="2" pivotButton="0" quotePrefix="0" xfId="0"/>
    <xf numFmtId="0" fontId="0" fillId="0" borderId="3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3" pivotButton="0" quotePrefix="0" xfId="0"/>
    <xf numFmtId="0" fontId="1" fillId="0" borderId="0" pivotButton="0" quotePrefix="0" xfId="0"/>
    <xf numFmtId="0" fontId="1" fillId="0" borderId="4" pivotButton="0" quotePrefix="0" xfId="0"/>
    <xf numFmtId="0" fontId="1" fillId="0" borderId="4" pivotButton="0" quotePrefix="0" xfId="0"/>
    <xf numFmtId="2" fontId="0" fillId="0" borderId="0" pivotButton="0" quotePrefix="0" xfId="0"/>
    <xf numFmtId="9" fontId="0" fillId="0" borderId="0" pivotButton="0" quotePrefix="0" xfId="0"/>
    <xf numFmtId="9" fontId="0" fillId="0" borderId="0" pivotButton="0" quotePrefix="0" xfId="0"/>
    <xf numFmtId="9" fontId="0" fillId="0" borderId="0" pivotButton="0" quotePrefix="0" xfId="0"/>
    <xf numFmtId="9" fontId="0" fillId="0" borderId="3" pivotButton="0" quotePrefix="0" xfId="0"/>
    <xf numFmtId="9" fontId="0" fillId="0" borderId="3" pivotButton="0" quotePrefix="0" xfId="0"/>
    <xf numFmtId="9" fontId="1" fillId="0" borderId="0" pivotButton="0" quotePrefix="0" xfId="0"/>
    <xf numFmtId="9" fontId="0" fillId="0" borderId="0" pivotButton="0" quotePrefix="0" xfId="0"/>
    <xf numFmtId="9" fontId="4" fillId="3" borderId="0" pivotButton="0" quotePrefix="0" xfId="0"/>
    <xf numFmtId="4" fontId="0" fillId="0" borderId="0" pivotButton="0" quotePrefix="0" xfId="0"/>
    <xf numFmtId="3" fontId="0" fillId="0" borderId="3" pivotButton="0" quotePrefix="0" xfId="0"/>
    <xf numFmtId="3" fontId="1" fillId="0" borderId="0" pivotButton="0" quotePrefix="0" xfId="0"/>
    <xf numFmtId="3" fontId="1" fillId="0" borderId="4" pivotButton="0" quotePrefix="0" xfId="0"/>
    <xf numFmtId="3" fontId="3" fillId="2" borderId="0" pivotButton="0" quotePrefix="0" xfId="0"/>
    <xf numFmtId="3" fontId="4" fillId="3" borderId="0" pivotButton="0" quotePrefix="0" xfId="0"/>
    <xf numFmtId="3" fontId="0" fillId="0" borderId="3" pivotButton="0" quotePrefix="0" xfId="0"/>
    <xf numFmtId="3" fontId="0" fillId="0" borderId="0" pivotButton="0" quotePrefix="0" xfId="0"/>
    <xf numFmtId="165" fontId="1" fillId="0" borderId="0" pivotButton="0" quotePrefix="0" xfId="0"/>
    <xf numFmtId="2" fontId="1" fillId="0" borderId="0" pivotButton="0" quotePrefix="0" xfId="0"/>
    <xf numFmtId="165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11" authorId="0" shapeId="0">
      <text>
        <t>William:
 It includes data centre platforms and systems for AI, HPC, and accelerated computing; Mellanox networking and interconnects solutions; automotive AI Cockpit, autonomous driving development agreements and autonomous vehicle solutions; cryptocurrency mining processors or CMP; Jetson for robotics and other embedded platforms; and NVIDIA AI Enterprise software.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0" sqref="D10"/>
    </sheetView>
  </sheetViews>
  <sheetFormatPr baseColWidth="8" defaultRowHeight="14.5"/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34">
        <f t="array" ref="B3">_FV(A1,"Shares outstanding",TRUE)/1000000</f>
        <v/>
      </c>
    </row>
    <row r="4">
      <c r="A4" s="1" t="inlineStr">
        <is>
          <t>MC</t>
        </is>
      </c>
      <c r="B4" s="4">
        <f>B2*B3</f>
        <v/>
      </c>
    </row>
    <row r="5">
      <c r="A5" s="1" t="inlineStr">
        <is>
          <t>Cash</t>
        </is>
      </c>
      <c r="B5" s="34" t="n"/>
    </row>
    <row r="6">
      <c r="A6" s="1" t="inlineStr">
        <is>
          <t>Debt</t>
        </is>
      </c>
      <c r="B6" s="34" t="n"/>
    </row>
    <row r="7">
      <c r="A7" s="1" t="inlineStr">
        <is>
          <t>EV</t>
        </is>
      </c>
      <c r="B7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56" sqref="C56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NVIDIA Corporation</t>
        </is>
      </c>
    </row>
    <row r="2">
      <c r="A2" t="inlineStr">
        <is>
          <t>Ticker</t>
        </is>
      </c>
      <c r="B2" t="inlineStr">
        <is>
          <t xml:space="preserve">NVDA 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Semiconductors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0"/>
  <sheetViews>
    <sheetView tabSelected="1" workbookViewId="0">
      <pane xSplit="2" ySplit="3" topLeftCell="C70" activePane="bottomRight" state="frozen"/>
      <selection pane="topRight" activeCell="C1" sqref="C1"/>
      <selection pane="bottomLeft" activeCell="A4" sqref="A4"/>
      <selection pane="bottomRight" activeCell="A88" sqref="A88:XFD88"/>
    </sheetView>
  </sheetViews>
  <sheetFormatPr baseColWidth="8" defaultRowHeight="14.5"/>
  <cols>
    <col width="22.26953125" customWidth="1" style="13" min="2" max="2"/>
    <col width="9.453125" bestFit="1" customWidth="1" style="13" min="11" max="15"/>
  </cols>
  <sheetData>
    <row r="1">
      <c r="B1" t="inlineStr">
        <is>
          <t>Quarter</t>
        </is>
      </c>
    </row>
    <row r="2">
      <c r="B2" t="inlineStr">
        <is>
          <t>Filing Date</t>
        </is>
      </c>
      <c r="K2" s="5" t="n">
        <v>43159</v>
      </c>
      <c r="L2" s="5" t="n">
        <v>43517</v>
      </c>
      <c r="M2" s="5" t="n">
        <v>43887</v>
      </c>
      <c r="N2" s="5" t="n">
        <v>44638</v>
      </c>
      <c r="O2" s="5" t="n">
        <v>44981</v>
      </c>
    </row>
    <row r="3">
      <c r="B3" t="inlineStr">
        <is>
          <t>Period of Report</t>
        </is>
      </c>
      <c r="F3">
        <f>G3-1</f>
        <v/>
      </c>
      <c r="G3">
        <f>H3-1</f>
        <v/>
      </c>
      <c r="H3">
        <f>I3-1</f>
        <v/>
      </c>
      <c r="I3">
        <f>J3-1</f>
        <v/>
      </c>
      <c r="J3">
        <f>K3-1</f>
        <v/>
      </c>
      <c r="K3">
        <f>L3-1</f>
        <v/>
      </c>
      <c r="L3">
        <f>M3-1</f>
        <v/>
      </c>
      <c r="M3">
        <f>N3-1</f>
        <v/>
      </c>
      <c r="N3">
        <f>O3-1</f>
        <v/>
      </c>
      <c r="O3" t="n">
        <v>2022</v>
      </c>
      <c r="P3">
        <f>O3+1</f>
        <v/>
      </c>
      <c r="Q3">
        <f>P3+1</f>
        <v/>
      </c>
      <c r="R3">
        <f>Q3+1</f>
        <v/>
      </c>
      <c r="S3">
        <f>R3+1</f>
        <v/>
      </c>
      <c r="T3">
        <f>S3+1</f>
        <v/>
      </c>
      <c r="U3">
        <f>T3+1</f>
        <v/>
      </c>
      <c r="V3">
        <f>U3+1</f>
        <v/>
      </c>
    </row>
    <row r="5" customFormat="1" s="7">
      <c r="B5" s="7" t="inlineStr">
        <is>
          <t>Revenue Breakdown *in millions</t>
        </is>
      </c>
    </row>
    <row r="6" customFormat="1" s="9">
      <c r="B6" s="9" t="inlineStr">
        <is>
          <t>Graphics</t>
        </is>
      </c>
    </row>
    <row r="7">
      <c r="B7" t="inlineStr">
        <is>
          <t>Revenue</t>
        </is>
      </c>
      <c r="I7" t="n">
        <v>4187</v>
      </c>
      <c r="J7" t="n">
        <v>5822</v>
      </c>
      <c r="K7" t="n">
        <v>8137</v>
      </c>
      <c r="L7" t="n">
        <v>10175</v>
      </c>
      <c r="M7" t="n">
        <v>8159</v>
      </c>
      <c r="N7" t="n">
        <v>7639</v>
      </c>
      <c r="O7" t="n">
        <v>9834</v>
      </c>
      <c r="P7" t="n">
        <v>15868</v>
      </c>
    </row>
    <row r="8" customFormat="1" s="14">
      <c r="B8" s="14" t="inlineStr">
        <is>
          <t>Expenses</t>
        </is>
      </c>
      <c r="F8" s="14">
        <f>F7-F9</f>
        <v/>
      </c>
      <c r="G8" s="14">
        <f>G7-G9</f>
        <v/>
      </c>
      <c r="H8" s="14">
        <f>H7-H9</f>
        <v/>
      </c>
      <c r="I8" s="14">
        <f>I7-I9-110</f>
        <v/>
      </c>
      <c r="J8" s="14">
        <f>J7-J9-116</f>
        <v/>
      </c>
      <c r="K8" s="14">
        <f>K7-K9-123</f>
        <v/>
      </c>
      <c r="L8" s="14">
        <f>L7-L9-197</f>
        <v/>
      </c>
      <c r="M8" s="14">
        <f>M7-M9</f>
        <v/>
      </c>
      <c r="N8" s="14">
        <f>N7-N9</f>
        <v/>
      </c>
      <c r="O8" s="14">
        <f>O7-O9</f>
        <v/>
      </c>
      <c r="P8" s="14">
        <f>P7-P9</f>
        <v/>
      </c>
    </row>
    <row r="9" customFormat="1" s="15">
      <c r="B9" s="15" t="inlineStr">
        <is>
          <t>Operating Income</t>
        </is>
      </c>
      <c r="I9" s="15" t="n">
        <v>1344</v>
      </c>
      <c r="J9" s="15" t="n">
        <v>2180</v>
      </c>
      <c r="K9" s="15" t="n">
        <v>3507</v>
      </c>
      <c r="L9" s="15" t="n">
        <v>4443</v>
      </c>
      <c r="M9" s="15" t="n">
        <v>3417</v>
      </c>
      <c r="N9" s="15" t="n">
        <v>3267</v>
      </c>
      <c r="O9" s="15" t="n">
        <v>4612</v>
      </c>
      <c r="P9" s="15" t="n">
        <v>8492</v>
      </c>
    </row>
    <row r="10" customFormat="1" s="25">
      <c r="B10" s="25" t="inlineStr">
        <is>
          <t>Margin</t>
        </is>
      </c>
      <c r="F10" s="25">
        <f>F9/F7</f>
        <v/>
      </c>
      <c r="G10" s="25">
        <f>G9/G7</f>
        <v/>
      </c>
      <c r="H10" s="25">
        <f>H9/H7</f>
        <v/>
      </c>
      <c r="I10" s="25">
        <f>I9/I7</f>
        <v/>
      </c>
      <c r="J10" s="25">
        <f>J9/J7</f>
        <v/>
      </c>
      <c r="K10" s="25">
        <f>K9/K7</f>
        <v/>
      </c>
      <c r="L10" s="25">
        <f>L9/L7</f>
        <v/>
      </c>
      <c r="M10" s="25">
        <f>M9/M7</f>
        <v/>
      </c>
      <c r="N10" s="25">
        <f>N9/N7</f>
        <v/>
      </c>
      <c r="O10" s="25">
        <f>O9/O7</f>
        <v/>
      </c>
      <c r="P10" s="25">
        <f>P9/P7</f>
        <v/>
      </c>
    </row>
    <row r="11" customFormat="1" s="9">
      <c r="B11" s="9" t="inlineStr">
        <is>
          <t>Compute &amp; Networking</t>
        </is>
      </c>
    </row>
    <row r="12">
      <c r="B12" t="inlineStr">
        <is>
          <t>Revenue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3557</v>
      </c>
      <c r="N12" t="n">
        <v>3279</v>
      </c>
      <c r="O12" t="n">
        <v>6841</v>
      </c>
      <c r="P12" t="n">
        <v>11046</v>
      </c>
    </row>
    <row r="13" customFormat="1" s="14">
      <c r="B13" s="14" t="inlineStr">
        <is>
          <t>Expenses</t>
        </is>
      </c>
      <c r="F13" s="14">
        <f>F12-F14</f>
        <v/>
      </c>
      <c r="G13" s="14">
        <f>G12-G14</f>
        <v/>
      </c>
      <c r="H13" s="14">
        <f>H12-H14</f>
        <v/>
      </c>
      <c r="I13" s="14">
        <f>I12-I14</f>
        <v/>
      </c>
      <c r="J13" s="14">
        <f>J12-J14</f>
        <v/>
      </c>
      <c r="K13" s="14">
        <f>K12-K14</f>
        <v/>
      </c>
      <c r="L13" s="14">
        <f>L12-L14</f>
        <v/>
      </c>
      <c r="M13" s="14">
        <f>M12-M14</f>
        <v/>
      </c>
      <c r="N13" s="14">
        <f>N12-N14</f>
        <v/>
      </c>
      <c r="O13" s="14">
        <f>O12-O14</f>
        <v/>
      </c>
      <c r="P13" s="14">
        <f>P12-P14</f>
        <v/>
      </c>
    </row>
    <row r="14" customFormat="1" s="15">
      <c r="B14" s="15" t="inlineStr">
        <is>
          <t>Operating Income</t>
        </is>
      </c>
      <c r="H14" s="15" t="n">
        <v>0</v>
      </c>
      <c r="I14" s="15" t="n">
        <v>0</v>
      </c>
      <c r="J14" s="15" t="n">
        <v>0</v>
      </c>
      <c r="K14" s="15" t="n">
        <v>0</v>
      </c>
      <c r="L14" s="15" t="n">
        <v>0</v>
      </c>
      <c r="M14" s="15" t="n">
        <v>1251</v>
      </c>
      <c r="N14" s="15" t="n">
        <v>751</v>
      </c>
      <c r="O14" s="15" t="n">
        <v>2548</v>
      </c>
      <c r="P14" s="15" t="n">
        <v>4598</v>
      </c>
    </row>
    <row r="15">
      <c r="B15" t="inlineStr">
        <is>
          <t>Margin</t>
        </is>
      </c>
      <c r="F15" s="25">
        <f>F14/F12</f>
        <v/>
      </c>
      <c r="G15" s="25">
        <f>G14/G12</f>
        <v/>
      </c>
      <c r="H15" s="25">
        <f>H14/H12</f>
        <v/>
      </c>
      <c r="I15" s="25">
        <f>I14/I12</f>
        <v/>
      </c>
      <c r="J15" s="25">
        <f>J14/J12</f>
        <v/>
      </c>
      <c r="K15" s="25">
        <f>K14/K12</f>
        <v/>
      </c>
      <c r="L15" s="25">
        <f>L14/L12</f>
        <v/>
      </c>
      <c r="M15" s="25">
        <f>M14/M12</f>
        <v/>
      </c>
      <c r="N15" s="25">
        <f>N14/N12</f>
        <v/>
      </c>
      <c r="O15" s="25">
        <f>O14/O12</f>
        <v/>
      </c>
      <c r="P15" s="25">
        <f>P14/P12</f>
        <v/>
      </c>
    </row>
    <row r="16" customFormat="1" s="9">
      <c r="B16" s="9" t="inlineStr">
        <is>
          <t>Tegra Processor</t>
        </is>
      </c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</row>
    <row r="17">
      <c r="B17" t="inlineStr">
        <is>
          <t>Revenue</t>
        </is>
      </c>
      <c r="H17" t="n">
        <v>559</v>
      </c>
      <c r="I17" t="n">
        <v>824</v>
      </c>
      <c r="J17" t="n">
        <v>1534</v>
      </c>
      <c r="K17" t="n">
        <v>1541</v>
      </c>
      <c r="L17" t="n">
        <v>0</v>
      </c>
      <c r="M17" t="n">
        <v>0</v>
      </c>
      <c r="N17" t="n">
        <v>0</v>
      </c>
      <c r="O17" t="n">
        <v>0</v>
      </c>
    </row>
    <row r="18" customFormat="1" s="14">
      <c r="B18" s="14" t="inlineStr">
        <is>
          <t>Expenses</t>
        </is>
      </c>
      <c r="F18" s="14">
        <f>F17-F19</f>
        <v/>
      </c>
      <c r="G18" s="14">
        <f>G17-G19</f>
        <v/>
      </c>
      <c r="H18" s="14">
        <f>H17-H19-43</f>
        <v/>
      </c>
      <c r="I18" s="14">
        <f>I17-I19-29</f>
        <v/>
      </c>
      <c r="J18" s="14">
        <f>J17-J19-37</f>
        <v/>
      </c>
      <c r="K18" s="14">
        <f>K17-K19-47</f>
        <v/>
      </c>
      <c r="L18" s="14" t="n">
        <v>0</v>
      </c>
      <c r="M18" s="14" t="n">
        <v>0</v>
      </c>
      <c r="N18" s="14" t="n">
        <v>0</v>
      </c>
      <c r="O18" s="14" t="n">
        <v>0</v>
      </c>
    </row>
    <row r="19" customFormat="1" s="15">
      <c r="B19" s="15" t="inlineStr">
        <is>
          <t>Operating Income</t>
        </is>
      </c>
      <c r="H19" s="15" t="n">
        <v>-239</v>
      </c>
      <c r="I19" s="15" t="n">
        <v>-9</v>
      </c>
      <c r="J19" s="15" t="n">
        <v>303</v>
      </c>
      <c r="K19" s="15" t="n">
        <v>241</v>
      </c>
      <c r="L19" s="15" t="n">
        <v>0</v>
      </c>
      <c r="M19" s="15" t="n">
        <v>0</v>
      </c>
      <c r="N19" s="15" t="n">
        <v>0</v>
      </c>
      <c r="O19" s="15" t="n">
        <v>0</v>
      </c>
    </row>
    <row r="20">
      <c r="B20" t="inlineStr">
        <is>
          <t>Margin</t>
        </is>
      </c>
      <c r="F20" s="25">
        <f>F19/F17</f>
        <v/>
      </c>
      <c r="G20" s="25">
        <f>G19/G17</f>
        <v/>
      </c>
      <c r="H20" s="25">
        <f>H19/H17</f>
        <v/>
      </c>
      <c r="I20" s="25">
        <f>I19/I17</f>
        <v/>
      </c>
      <c r="J20" s="25">
        <f>J19/J17</f>
        <v/>
      </c>
      <c r="K20" s="25">
        <f>K19/K17</f>
        <v/>
      </c>
      <c r="L20" s="25">
        <f>L19/L17</f>
        <v/>
      </c>
      <c r="M20" s="25">
        <f>M19/M17</f>
        <v/>
      </c>
      <c r="N20" s="25">
        <f>N19/N17</f>
        <v/>
      </c>
      <c r="O20" s="25">
        <f>O19/O17</f>
        <v/>
      </c>
    </row>
    <row r="21" customFormat="1" s="9">
      <c r="B21" s="9" t="inlineStr">
        <is>
          <t>All Other</t>
        </is>
      </c>
    </row>
    <row r="22">
      <c r="B22" t="inlineStr">
        <is>
          <t>Revenue</t>
        </is>
      </c>
      <c r="H22" t="n">
        <v>264</v>
      </c>
      <c r="I22" t="n">
        <v>264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customFormat="1" s="14">
      <c r="B23" s="14" t="inlineStr">
        <is>
          <t>Expenses</t>
        </is>
      </c>
      <c r="F23" s="14">
        <f>F22-F24</f>
        <v/>
      </c>
      <c r="G23" s="14">
        <f>G22-G24</f>
        <v/>
      </c>
      <c r="H23" s="14">
        <f>H22-H24-44</f>
        <v/>
      </c>
      <c r="I23" s="14">
        <f>I22-I24-42</f>
        <v/>
      </c>
      <c r="J23" s="14">
        <f>J22-J24-39</f>
        <v/>
      </c>
      <c r="K23" s="14">
        <f>K22-K24-18</f>
        <v/>
      </c>
      <c r="L23" s="14">
        <f>L22-L24</f>
        <v/>
      </c>
      <c r="M23" s="14">
        <f>M22-M24</f>
        <v/>
      </c>
      <c r="N23" s="14">
        <f>N22-N24</f>
        <v/>
      </c>
      <c r="O23" s="14">
        <f>O22-O24</f>
        <v/>
      </c>
    </row>
    <row r="24" customFormat="1" s="15">
      <c r="B24" s="15" t="inlineStr">
        <is>
          <t>Operating Income</t>
        </is>
      </c>
      <c r="H24" s="15" t="n">
        <v>-358</v>
      </c>
      <c r="I24" s="15" t="n">
        <v>-237</v>
      </c>
      <c r="J24" s="15" t="n">
        <v>-600</v>
      </c>
      <c r="K24" s="15" t="n">
        <v>-880</v>
      </c>
      <c r="L24" s="15" t="n">
        <v>-864</v>
      </c>
      <c r="M24" s="15" t="n">
        <v>-1172</v>
      </c>
      <c r="N24" s="15" t="n">
        <v>-2628</v>
      </c>
      <c r="O24" s="15" t="n">
        <v>3049</v>
      </c>
    </row>
    <row r="25">
      <c r="B25" t="inlineStr">
        <is>
          <t>Margin</t>
        </is>
      </c>
      <c r="F25">
        <f>F24/F22</f>
        <v/>
      </c>
      <c r="G25">
        <f>G24/G22</f>
        <v/>
      </c>
      <c r="H25">
        <f>H24/H22</f>
        <v/>
      </c>
      <c r="I25">
        <f>I24/I22</f>
        <v/>
      </c>
      <c r="J25">
        <f>J24/J22</f>
        <v/>
      </c>
      <c r="K25">
        <f>K24/K22</f>
        <v/>
      </c>
      <c r="L25">
        <f>L24/L22</f>
        <v/>
      </c>
      <c r="M25">
        <f>M24/M22</f>
        <v/>
      </c>
      <c r="N25">
        <f>N24/N22</f>
        <v/>
      </c>
      <c r="O25">
        <f>O24/O22</f>
        <v/>
      </c>
    </row>
    <row r="26" customFormat="1" s="7">
      <c r="B26" s="7" t="inlineStr">
        <is>
          <t>Revenue by Segment *in millions</t>
        </is>
      </c>
    </row>
    <row r="27" customFormat="1" s="34">
      <c r="B27" s="34" t="inlineStr">
        <is>
          <t>Gaming</t>
        </is>
      </c>
      <c r="H27" s="34" t="n">
        <v>2818</v>
      </c>
      <c r="I27" s="34" t="n">
        <v>4060</v>
      </c>
      <c r="J27" s="34" t="n">
        <v>5513</v>
      </c>
      <c r="K27" s="34" t="n">
        <v>6246</v>
      </c>
      <c r="L27" s="34" t="n">
        <v>6246</v>
      </c>
      <c r="M27" s="34" t="n">
        <v>5518</v>
      </c>
      <c r="N27" s="34" t="n">
        <v>7759</v>
      </c>
      <c r="O27" s="34" t="n">
        <v>12462</v>
      </c>
    </row>
    <row r="28" customFormat="1" s="34">
      <c r="B28" s="34" t="inlineStr">
        <is>
          <t>Data Center</t>
        </is>
      </c>
      <c r="H28" s="34" t="n">
        <v>750</v>
      </c>
      <c r="I28" s="34" t="n">
        <v>835</v>
      </c>
      <c r="J28" s="34" t="n">
        <v>934</v>
      </c>
      <c r="K28" s="34" t="n">
        <v>1130</v>
      </c>
      <c r="L28" s="34" t="n">
        <v>1130</v>
      </c>
      <c r="M28" s="34" t="n">
        <v>2983</v>
      </c>
      <c r="N28" s="34" t="n">
        <v>6696</v>
      </c>
      <c r="O28" s="34" t="n">
        <v>10613</v>
      </c>
    </row>
    <row r="29" customFormat="1" s="34">
      <c r="B29" s="34" t="inlineStr">
        <is>
          <t>Professional Visualization</t>
        </is>
      </c>
      <c r="H29" s="34" t="n">
        <v>339</v>
      </c>
      <c r="I29" s="34" t="n">
        <v>830</v>
      </c>
      <c r="J29" s="34" t="n">
        <v>1932</v>
      </c>
      <c r="K29" s="34" t="n">
        <v>2932</v>
      </c>
      <c r="L29" s="34" t="n">
        <v>2932</v>
      </c>
      <c r="M29" s="34" t="n">
        <v>1212</v>
      </c>
      <c r="N29" s="34" t="n">
        <v>1053</v>
      </c>
      <c r="O29" s="34" t="n">
        <v>2111</v>
      </c>
    </row>
    <row r="30" customFormat="1" s="34">
      <c r="B30" s="34" t="inlineStr">
        <is>
          <t>Automotive</t>
        </is>
      </c>
      <c r="H30" s="34" t="n">
        <v>320</v>
      </c>
      <c r="I30" s="34" t="n">
        <v>487</v>
      </c>
      <c r="J30" s="34" t="n">
        <v>558</v>
      </c>
      <c r="K30" s="34" t="n">
        <v>641</v>
      </c>
      <c r="L30" s="34" t="n">
        <v>641</v>
      </c>
      <c r="M30" s="34" t="n">
        <v>700</v>
      </c>
      <c r="N30" s="34" t="n">
        <v>536</v>
      </c>
      <c r="O30" s="34" t="n">
        <v>566</v>
      </c>
    </row>
    <row r="31" customFormat="1" s="33">
      <c r="B31" s="33" t="inlineStr">
        <is>
          <t>OEM &amp; Other</t>
        </is>
      </c>
      <c r="H31" s="33" t="n">
        <v>783</v>
      </c>
      <c r="I31" s="33" t="n">
        <v>698</v>
      </c>
      <c r="J31" s="33" t="n">
        <v>777</v>
      </c>
      <c r="K31" s="33" t="n">
        <v>767</v>
      </c>
      <c r="L31" s="33" t="n">
        <v>767</v>
      </c>
      <c r="M31" s="33" t="n">
        <v>505</v>
      </c>
      <c r="N31" s="33" t="n">
        <v>631</v>
      </c>
      <c r="O31" s="33" t="n">
        <v>1162</v>
      </c>
    </row>
    <row r="32" customFormat="1" s="29">
      <c r="B32" s="29" t="inlineStr">
        <is>
          <t>Total Revenue</t>
        </is>
      </c>
      <c r="F32" s="29">
        <f>SUM(F27:F31)</f>
        <v/>
      </c>
      <c r="G32" s="29">
        <f>SUM(G27:G31)</f>
        <v/>
      </c>
      <c r="H32" s="29">
        <f>SUM(H27:H31)</f>
        <v/>
      </c>
      <c r="I32" s="29">
        <f>SUM(I27:I31)</f>
        <v/>
      </c>
      <c r="J32" s="29">
        <f>SUM(J27:J31)</f>
        <v/>
      </c>
      <c r="K32" s="29">
        <f>SUM(K27:K31)</f>
        <v/>
      </c>
      <c r="L32" s="29">
        <f>SUM(L27:L31)</f>
        <v/>
      </c>
      <c r="M32" s="29">
        <f>SUM(M27:M31)</f>
        <v/>
      </c>
      <c r="N32" s="29">
        <f>SUM(N27:N31)</f>
        <v/>
      </c>
      <c r="O32" s="29">
        <f>SUM(O27:O31)</f>
        <v/>
      </c>
    </row>
    <row r="33" customFormat="1" s="25">
      <c r="B33" s="25" t="inlineStr">
        <is>
          <t>Gaming y/y</t>
        </is>
      </c>
      <c r="F33" s="25">
        <f>F27/E27-1</f>
        <v/>
      </c>
      <c r="G33" s="25">
        <f>G27/F27-1</f>
        <v/>
      </c>
      <c r="H33" s="25">
        <f>H27/G27-1</f>
        <v/>
      </c>
      <c r="I33" s="25">
        <f>I27/H27-1</f>
        <v/>
      </c>
      <c r="J33" s="25">
        <f>J27/I27-1</f>
        <v/>
      </c>
      <c r="K33" s="25">
        <f>K27/J27-1</f>
        <v/>
      </c>
      <c r="L33" s="25">
        <f>L27/K27-1</f>
        <v/>
      </c>
      <c r="M33" s="25">
        <f>M27/L27-1</f>
        <v/>
      </c>
      <c r="N33" s="25">
        <f>N27/M27-1</f>
        <v/>
      </c>
      <c r="O33" s="25">
        <f>O27/N27-1</f>
        <v/>
      </c>
    </row>
    <row r="34" customFormat="1" s="25">
      <c r="A34" s="25" t="n"/>
      <c r="B34" s="25" t="inlineStr">
        <is>
          <t>Data Center y/y</t>
        </is>
      </c>
      <c r="F34" s="25">
        <f>F28/E28-1</f>
        <v/>
      </c>
      <c r="G34" s="25">
        <f>G28/F28-1</f>
        <v/>
      </c>
      <c r="H34" s="25">
        <f>H28/G28-1</f>
        <v/>
      </c>
      <c r="I34" s="25">
        <f>I28/H28-1</f>
        <v/>
      </c>
      <c r="J34" s="25">
        <f>J28/I28-1</f>
        <v/>
      </c>
      <c r="K34" s="25">
        <f>K28/J28-1</f>
        <v/>
      </c>
      <c r="L34" s="25">
        <f>L28/K28-1</f>
        <v/>
      </c>
      <c r="M34" s="25">
        <f>M28/L28-1</f>
        <v/>
      </c>
      <c r="N34" s="25">
        <f>N28/M28-1</f>
        <v/>
      </c>
      <c r="O34" s="25">
        <f>O28/N28-1</f>
        <v/>
      </c>
    </row>
    <row r="35" customFormat="1" s="25">
      <c r="A35" s="25" t="n"/>
      <c r="B35" s="25" t="inlineStr">
        <is>
          <t>Professional Visualization y/y</t>
        </is>
      </c>
      <c r="F35" s="25">
        <f>F29/E29-1</f>
        <v/>
      </c>
      <c r="G35" s="25">
        <f>G29/F29-1</f>
        <v/>
      </c>
      <c r="H35" s="25">
        <f>H29/G29-1</f>
        <v/>
      </c>
      <c r="I35" s="25">
        <f>I29/H29-1</f>
        <v/>
      </c>
      <c r="J35" s="25">
        <f>J29/I29-1</f>
        <v/>
      </c>
      <c r="K35" s="25">
        <f>K29/J29-1</f>
        <v/>
      </c>
      <c r="L35" s="25">
        <f>L29/K29-1</f>
        <v/>
      </c>
      <c r="M35" s="25">
        <f>M29/L29-1</f>
        <v/>
      </c>
      <c r="N35" s="25">
        <f>N29/M29-1</f>
        <v/>
      </c>
      <c r="O35" s="25">
        <f>O29/N29-1</f>
        <v/>
      </c>
    </row>
    <row r="36" customFormat="1" s="25">
      <c r="A36" s="25" t="n"/>
      <c r="B36" s="25" t="inlineStr">
        <is>
          <t>Automotive y/y</t>
        </is>
      </c>
      <c r="F36" s="25">
        <f>F30/E30-1</f>
        <v/>
      </c>
      <c r="G36" s="25">
        <f>G30/F30-1</f>
        <v/>
      </c>
      <c r="H36" s="25">
        <f>H30/G30-1</f>
        <v/>
      </c>
      <c r="I36" s="25">
        <f>I30/H30-1</f>
        <v/>
      </c>
      <c r="J36" s="25">
        <f>J30/I30-1</f>
        <v/>
      </c>
      <c r="K36" s="25">
        <f>K30/J30-1</f>
        <v/>
      </c>
      <c r="L36" s="25">
        <f>L30/K30-1</f>
        <v/>
      </c>
      <c r="M36" s="25">
        <f>M30/L30-1</f>
        <v/>
      </c>
      <c r="N36" s="25">
        <f>N30/M30-1</f>
        <v/>
      </c>
      <c r="O36" s="25">
        <f>O30/N30-1</f>
        <v/>
      </c>
    </row>
    <row r="37" customFormat="1" s="23">
      <c r="A37" s="23" t="n"/>
      <c r="B37" s="23" t="inlineStr">
        <is>
          <t>OEM &amp; Other y/y</t>
        </is>
      </c>
      <c r="F37" s="23" t="inlineStr">
        <is>
          <t>b v</t>
        </is>
      </c>
      <c r="G37" s="23">
        <f>G31/F31-1</f>
        <v/>
      </c>
      <c r="H37" s="23">
        <f>H31/G31-1</f>
        <v/>
      </c>
      <c r="I37" s="23">
        <f>I31/H31-1</f>
        <v/>
      </c>
      <c r="J37" s="23">
        <f>J31/I31-1</f>
        <v/>
      </c>
      <c r="K37" s="23">
        <f>K31/J31-1</f>
        <v/>
      </c>
      <c r="L37" s="23">
        <f>L31/K31-1</f>
        <v/>
      </c>
      <c r="M37" s="23">
        <f>M31/L31-1</f>
        <v/>
      </c>
      <c r="N37" s="23">
        <f>N31/M31-1</f>
        <v/>
      </c>
      <c r="O37" s="23">
        <f>O31/N31-1</f>
        <v/>
      </c>
    </row>
    <row r="38" customFormat="1" s="25">
      <c r="A38" s="24" t="n"/>
      <c r="B38" s="24" t="inlineStr">
        <is>
          <t>Total Revenue y/y</t>
        </is>
      </c>
      <c r="F38" s="25">
        <f>F32/E32-1</f>
        <v/>
      </c>
      <c r="G38" s="25">
        <f>G32/F32-1</f>
        <v/>
      </c>
      <c r="H38" s="25">
        <f>H32/G32-1</f>
        <v/>
      </c>
      <c r="I38" s="25">
        <f>I32/H32-1</f>
        <v/>
      </c>
      <c r="J38" s="25">
        <f>J32/I32-1</f>
        <v/>
      </c>
      <c r="K38" s="25">
        <f>K32/J32-1</f>
        <v/>
      </c>
      <c r="L38" s="25">
        <f>L32/K32-1</f>
        <v/>
      </c>
      <c r="M38" s="25">
        <f>M32/L32-1</f>
        <v/>
      </c>
      <c r="N38" s="25">
        <f>N32/M32-1</f>
        <v/>
      </c>
      <c r="O38" s="25">
        <f>O32/N32-1</f>
        <v/>
      </c>
    </row>
    <row r="39" customFormat="1" s="7">
      <c r="B39" s="7" t="inlineStr">
        <is>
          <t>Revenue by Region *in millions</t>
        </is>
      </c>
    </row>
    <row r="40">
      <c r="B40" t="inlineStr">
        <is>
          <t>Taiwan</t>
        </is>
      </c>
      <c r="F40" s="34" t="n"/>
      <c r="G40" s="34" t="n"/>
      <c r="H40" s="34" t="n">
        <v>1912</v>
      </c>
      <c r="I40" s="34" t="n">
        <v>2546</v>
      </c>
      <c r="J40" s="34" t="n">
        <v>2991</v>
      </c>
      <c r="K40" s="34" t="n"/>
      <c r="L40" s="34" t="n">
        <v>3360</v>
      </c>
      <c r="M40" s="34" t="n">
        <v>3025</v>
      </c>
      <c r="N40" s="34" t="n">
        <v>4531</v>
      </c>
      <c r="O40" s="34" t="n">
        <v>8544</v>
      </c>
    </row>
    <row r="41">
      <c r="B41" t="inlineStr">
        <is>
          <t>China</t>
        </is>
      </c>
      <c r="F41" s="34" t="n"/>
      <c r="G41" s="34" t="n"/>
      <c r="H41" s="34" t="n">
        <v>806</v>
      </c>
      <c r="I41" s="34" t="n">
        <v>1305</v>
      </c>
      <c r="J41" s="34" t="n">
        <v>1896</v>
      </c>
      <c r="K41" s="34" t="n"/>
      <c r="L41" s="34" t="n">
        <v>2801</v>
      </c>
      <c r="M41" s="34" t="n">
        <v>2731</v>
      </c>
      <c r="N41" s="34" t="n">
        <v>3886</v>
      </c>
      <c r="O41" s="34" t="n">
        <v>7111</v>
      </c>
    </row>
    <row r="42">
      <c r="B42" t="inlineStr">
        <is>
          <t>United States</t>
        </is>
      </c>
      <c r="F42" s="34" t="n"/>
      <c r="G42" s="34" t="n"/>
      <c r="H42" s="34" t="n">
        <v>643</v>
      </c>
      <c r="I42" s="34" t="n">
        <v>904</v>
      </c>
      <c r="J42" s="34" t="n">
        <v>1274</v>
      </c>
      <c r="K42" s="34" t="n"/>
      <c r="L42" s="34" t="n">
        <v>1506</v>
      </c>
      <c r="M42" s="34" t="n">
        <v>886</v>
      </c>
      <c r="N42" s="34" t="n">
        <v>3214</v>
      </c>
      <c r="O42" s="34" t="n">
        <v>4349</v>
      </c>
    </row>
    <row r="43" customFormat="1" s="14">
      <c r="B43" s="14" t="inlineStr">
        <is>
          <t>Other Countries</t>
        </is>
      </c>
      <c r="F43" s="33" t="n"/>
      <c r="G43" s="33" t="n"/>
      <c r="H43" s="33">
        <f>749+482+418</f>
        <v/>
      </c>
      <c r="I43" s="33">
        <f>1010+659+486</f>
        <v/>
      </c>
      <c r="J43" s="33">
        <f>768+719+2066</f>
        <v/>
      </c>
      <c r="K43" s="33" t="n"/>
      <c r="L43" s="33">
        <f>2368+914+767</f>
        <v/>
      </c>
      <c r="M43" s="33" t="n">
        <v>4276</v>
      </c>
      <c r="N43" s="33" t="n">
        <v>5044</v>
      </c>
      <c r="O43" s="33" t="n">
        <v>6910</v>
      </c>
    </row>
    <row r="44" customFormat="1" s="15">
      <c r="B44" s="15" t="inlineStr">
        <is>
          <t>Total Revenue</t>
        </is>
      </c>
      <c r="F44" s="29">
        <f>SUM(F40:F43)</f>
        <v/>
      </c>
      <c r="G44" s="29">
        <f>SUM(G40:G43)</f>
        <v/>
      </c>
      <c r="H44" s="29">
        <f>SUM(H40:H43)</f>
        <v/>
      </c>
      <c r="I44" s="29">
        <f>SUM(I40:I43)</f>
        <v/>
      </c>
      <c r="J44" s="29">
        <f>SUM(J40:J43)</f>
        <v/>
      </c>
      <c r="K44" s="29">
        <f>SUM(K40:K43)</f>
        <v/>
      </c>
      <c r="L44" s="29">
        <f>SUM(L40:L43)</f>
        <v/>
      </c>
      <c r="M44" s="29">
        <f>SUM(M40:M43)</f>
        <v/>
      </c>
      <c r="N44" s="29">
        <f>SUM(N40:N43)</f>
        <v/>
      </c>
      <c r="O44" s="29">
        <f>SUM(O40:O43)</f>
        <v/>
      </c>
    </row>
    <row r="45"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</row>
    <row r="46"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</row>
    <row r="47" customFormat="1" s="6">
      <c r="B47" s="7" t="inlineStr">
        <is>
          <t>Income Statement *in millions</t>
        </is>
      </c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1" t="n"/>
      <c r="S47" s="8" t="n"/>
    </row>
    <row r="48">
      <c r="B48" t="inlineStr">
        <is>
          <t>Revenue</t>
        </is>
      </c>
      <c r="F48" s="34" t="n"/>
      <c r="G48" s="34" t="n"/>
      <c r="H48" s="34" t="n">
        <v>5010</v>
      </c>
      <c r="I48" s="34" t="n">
        <v>6910</v>
      </c>
      <c r="J48" s="34" t="n">
        <v>9714</v>
      </c>
      <c r="K48" s="34" t="n">
        <v>11716</v>
      </c>
      <c r="L48" s="34" t="n"/>
      <c r="M48" s="34" t="n">
        <v>10918</v>
      </c>
      <c r="N48" s="34" t="n">
        <v>16675</v>
      </c>
      <c r="O48" s="34" t="n">
        <v>26914</v>
      </c>
    </row>
    <row r="49" customFormat="1" s="14">
      <c r="B49" s="14" t="inlineStr">
        <is>
          <t>COGs</t>
        </is>
      </c>
      <c r="F49" s="33" t="n"/>
      <c r="G49" s="33" t="n"/>
      <c r="H49" s="33" t="n">
        <v>2199</v>
      </c>
      <c r="I49" s="33" t="n">
        <v>2847</v>
      </c>
      <c r="J49" s="33" t="n">
        <v>3892</v>
      </c>
      <c r="K49" s="33" t="n">
        <v>4545</v>
      </c>
      <c r="L49" s="33" t="n"/>
      <c r="M49" s="33" t="n">
        <v>4150</v>
      </c>
      <c r="N49" s="33" t="n">
        <v>6279</v>
      </c>
      <c r="O49" s="33" t="n">
        <v>9439</v>
      </c>
    </row>
    <row r="50" customFormat="1" s="15">
      <c r="B50" s="15" t="inlineStr">
        <is>
          <t>Gross Profit</t>
        </is>
      </c>
      <c r="F50" s="29">
        <f>F48-F49</f>
        <v/>
      </c>
      <c r="G50" s="29">
        <f>G48-G49</f>
        <v/>
      </c>
      <c r="H50" s="29">
        <f>H48-H49</f>
        <v/>
      </c>
      <c r="I50" s="29">
        <f>I48-I49</f>
        <v/>
      </c>
      <c r="J50" s="29">
        <f>J48-J49</f>
        <v/>
      </c>
      <c r="K50" s="29">
        <f>K48-K49</f>
        <v/>
      </c>
      <c r="L50" s="29" t="n"/>
      <c r="M50" s="29">
        <f>M48-M49</f>
        <v/>
      </c>
      <c r="N50" s="29">
        <f>N48-N49</f>
        <v/>
      </c>
      <c r="O50" s="29">
        <f>O48-O49</f>
        <v/>
      </c>
    </row>
    <row r="51" customFormat="1" s="9">
      <c r="B51" s="9" t="inlineStr">
        <is>
          <t>Operating Expenses</t>
        </is>
      </c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</row>
    <row r="52">
      <c r="B52" t="inlineStr">
        <is>
          <t>R&amp;D</t>
        </is>
      </c>
      <c r="F52" s="34" t="n"/>
      <c r="G52" s="34" t="n"/>
      <c r="H52" s="34" t="n">
        <v>1331</v>
      </c>
      <c r="I52" s="34" t="n">
        <v>1463</v>
      </c>
      <c r="J52" s="34" t="n">
        <v>1797</v>
      </c>
      <c r="K52" s="34" t="n">
        <v>2376</v>
      </c>
      <c r="L52" s="34" t="n"/>
      <c r="M52" s="34" t="n">
        <v>2829</v>
      </c>
      <c r="N52" s="34" t="n">
        <v>3924</v>
      </c>
      <c r="O52" s="34" t="n">
        <v>5268</v>
      </c>
    </row>
    <row r="53">
      <c r="B53" t="inlineStr">
        <is>
          <t>SG&amp;A</t>
        </is>
      </c>
      <c r="F53" s="34" t="n"/>
      <c r="G53" s="34" t="n"/>
      <c r="H53" s="34" t="n">
        <v>602</v>
      </c>
      <c r="I53" s="34" t="n">
        <v>663</v>
      </c>
      <c r="J53" s="34" t="n">
        <v>815</v>
      </c>
      <c r="K53" s="34" t="n">
        <v>991</v>
      </c>
      <c r="L53" s="34" t="n"/>
      <c r="M53" s="34" t="n">
        <v>1093</v>
      </c>
      <c r="N53" s="34" t="n">
        <v>1940</v>
      </c>
      <c r="O53" s="34" t="n">
        <v>2166</v>
      </c>
    </row>
    <row r="54" customFormat="1" s="14">
      <c r="B54" s="14" t="inlineStr">
        <is>
          <t>Acquisition termination cost</t>
        </is>
      </c>
      <c r="F54" s="33" t="n"/>
      <c r="G54" s="33" t="n"/>
      <c r="H54" s="33" t="n">
        <v>131</v>
      </c>
      <c r="I54" s="33" t="n">
        <v>3</v>
      </c>
      <c r="J54" s="33" t="n">
        <v>0</v>
      </c>
      <c r="K54" s="33" t="n">
        <v>0</v>
      </c>
      <c r="L54" s="33" t="n"/>
      <c r="M54" s="33" t="n">
        <v>0</v>
      </c>
      <c r="N54" s="33" t="n">
        <v>0</v>
      </c>
      <c r="O54" s="33" t="n">
        <v>0</v>
      </c>
    </row>
    <row r="55" customFormat="1" s="17">
      <c r="B55" s="17" t="inlineStr">
        <is>
          <t>Total Operating Expenses</t>
        </is>
      </c>
      <c r="F55" s="30">
        <f>SUM(F52:F54)</f>
        <v/>
      </c>
      <c r="G55" s="30">
        <f>SUM(G52:G54)</f>
        <v/>
      </c>
      <c r="H55" s="30">
        <f>SUM(H52:H54)</f>
        <v/>
      </c>
      <c r="I55" s="30">
        <f>SUM(I52:I54)</f>
        <v/>
      </c>
      <c r="J55" s="30">
        <f>SUM(J52:J54)</f>
        <v/>
      </c>
      <c r="K55" s="30">
        <f>SUM(K52:K54)</f>
        <v/>
      </c>
      <c r="L55" s="30" t="n"/>
      <c r="M55" s="30">
        <f>SUM(M52:M54)</f>
        <v/>
      </c>
      <c r="N55" s="30">
        <f>SUM(N52:N54)</f>
        <v/>
      </c>
      <c r="O55" s="30">
        <f>SUM(O52:O54)</f>
        <v/>
      </c>
    </row>
    <row r="56" customFormat="1" s="15">
      <c r="B56" s="15" t="inlineStr">
        <is>
          <t>Operating Income</t>
        </is>
      </c>
      <c r="F56" s="29">
        <f>F50-F55</f>
        <v/>
      </c>
      <c r="G56" s="29">
        <f>G50-G55</f>
        <v/>
      </c>
      <c r="H56" s="29">
        <f>H50-H55</f>
        <v/>
      </c>
      <c r="I56" s="29">
        <f>I50-I55</f>
        <v/>
      </c>
      <c r="J56" s="29">
        <f>J50-J55</f>
        <v/>
      </c>
      <c r="K56" s="29">
        <f>K50-K55</f>
        <v/>
      </c>
      <c r="L56" s="29" t="n"/>
      <c r="M56" s="29">
        <f>M50-M55</f>
        <v/>
      </c>
      <c r="N56" s="29">
        <f>N50-N55</f>
        <v/>
      </c>
      <c r="O56" s="29">
        <f>O50-O55</f>
        <v/>
      </c>
    </row>
    <row r="57" customFormat="1" s="9">
      <c r="B57" s="9" t="inlineStr">
        <is>
          <t>Other Income</t>
        </is>
      </c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</row>
    <row r="58">
      <c r="B58" t="inlineStr">
        <is>
          <t>Interest Income</t>
        </is>
      </c>
      <c r="F58" s="34" t="n"/>
      <c r="G58" s="34" t="n"/>
      <c r="H58" s="34" t="n">
        <v>39</v>
      </c>
      <c r="I58" s="34" t="n">
        <v>54</v>
      </c>
      <c r="J58" s="34" t="n">
        <v>69</v>
      </c>
      <c r="K58" s="34" t="n">
        <v>136</v>
      </c>
      <c r="L58" s="34" t="n"/>
      <c r="M58" s="34" t="n">
        <v>178</v>
      </c>
      <c r="N58" s="34" t="n">
        <v>57</v>
      </c>
      <c r="O58" s="34" t="n">
        <v>29</v>
      </c>
    </row>
    <row r="59">
      <c r="B59" t="inlineStr">
        <is>
          <t>Interest Expense</t>
        </is>
      </c>
      <c r="F59" s="34" t="n"/>
      <c r="G59" s="34" t="n"/>
      <c r="H59" s="34" t="n">
        <v>-47</v>
      </c>
      <c r="I59" s="34" t="n">
        <v>-58</v>
      </c>
      <c r="J59" s="34" t="n">
        <v>-61</v>
      </c>
      <c r="K59" s="34" t="n">
        <v>-58</v>
      </c>
      <c r="L59" s="34" t="n"/>
      <c r="M59" s="34" t="n">
        <v>-52</v>
      </c>
      <c r="N59" s="34" t="n">
        <v>-184</v>
      </c>
      <c r="O59" s="34" t="n">
        <v>-236</v>
      </c>
    </row>
    <row r="60" customFormat="1" s="14">
      <c r="B60" s="14" t="inlineStr">
        <is>
          <t>Other</t>
        </is>
      </c>
      <c r="F60" s="33" t="n"/>
      <c r="G60" s="33" t="n"/>
      <c r="H60" s="33" t="n">
        <v>4</v>
      </c>
      <c r="I60" s="33" t="n">
        <v>-25</v>
      </c>
      <c r="J60" s="33" t="n">
        <v>-22</v>
      </c>
      <c r="K60" s="33" t="n">
        <v>14</v>
      </c>
      <c r="L60" s="33" t="n"/>
      <c r="M60" s="33" t="n">
        <v>-2</v>
      </c>
      <c r="N60" s="33" t="n">
        <v>4</v>
      </c>
      <c r="O60" s="33" t="n">
        <v>107</v>
      </c>
    </row>
    <row r="61" customFormat="1" s="17">
      <c r="B61" s="17" t="inlineStr">
        <is>
          <t>Other income</t>
        </is>
      </c>
      <c r="F61" s="30">
        <f>SUM(F58:F60)</f>
        <v/>
      </c>
      <c r="G61" s="30">
        <f>SUM(G58:G60)</f>
        <v/>
      </c>
      <c r="H61" s="30">
        <f>SUM(H58:H60)</f>
        <v/>
      </c>
      <c r="I61" s="30">
        <f>SUM(I58:I60)</f>
        <v/>
      </c>
      <c r="J61" s="30">
        <f>SUM(J58:J60)</f>
        <v/>
      </c>
      <c r="K61" s="30">
        <f>SUM(K58:K60)</f>
        <v/>
      </c>
      <c r="L61" s="30" t="n"/>
      <c r="M61" s="30">
        <f>SUM(M58:M60)</f>
        <v/>
      </c>
      <c r="N61" s="30">
        <f>SUM(N58:N60)</f>
        <v/>
      </c>
      <c r="O61" s="30">
        <f>SUM(O58:O60)</f>
        <v/>
      </c>
    </row>
    <row r="62" customFormat="1" s="15">
      <c r="B62" s="15" t="inlineStr">
        <is>
          <t>Income before tax</t>
        </is>
      </c>
      <c r="F62" s="29">
        <f>F56+F61</f>
        <v/>
      </c>
      <c r="G62" s="29">
        <f>G56+G61</f>
        <v/>
      </c>
      <c r="H62" s="29">
        <f>H56+H61</f>
        <v/>
      </c>
      <c r="I62" s="29">
        <f>I56+I61</f>
        <v/>
      </c>
      <c r="J62" s="29">
        <f>J56+J61</f>
        <v/>
      </c>
      <c r="K62" s="29">
        <f>K56+K61</f>
        <v/>
      </c>
      <c r="L62" s="29" t="n"/>
      <c r="M62" s="29">
        <f>M56+M61</f>
        <v/>
      </c>
      <c r="N62" s="29">
        <f>N56+N61</f>
        <v/>
      </c>
      <c r="O62" s="29">
        <f>O56+O61</f>
        <v/>
      </c>
    </row>
    <row r="63" customFormat="1" s="14">
      <c r="B63" s="14" t="inlineStr">
        <is>
          <t>Taxes</t>
        </is>
      </c>
      <c r="F63" s="33" t="n"/>
      <c r="G63" s="33" t="n"/>
      <c r="H63" s="33" t="n">
        <v>129</v>
      </c>
      <c r="I63" s="33" t="n">
        <v>239</v>
      </c>
      <c r="J63" s="33" t="n">
        <v>149</v>
      </c>
      <c r="K63" s="33" t="n">
        <v>-245</v>
      </c>
      <c r="L63" s="33" t="n"/>
      <c r="M63" s="33" t="n">
        <v>174</v>
      </c>
      <c r="N63" s="33" t="n">
        <v>77</v>
      </c>
      <c r="O63" s="33" t="n">
        <v>189</v>
      </c>
    </row>
    <row r="64">
      <c r="B64" t="inlineStr">
        <is>
          <t>Net Income</t>
        </is>
      </c>
      <c r="F64" s="34">
        <f>F62-F63</f>
        <v/>
      </c>
      <c r="G64" s="34">
        <f>G62-G63</f>
        <v/>
      </c>
      <c r="H64" s="34">
        <f>H62-H63</f>
        <v/>
      </c>
      <c r="I64" s="34">
        <f>I62-I63</f>
        <v/>
      </c>
      <c r="J64" s="34">
        <f>J62-J63</f>
        <v/>
      </c>
      <c r="K64" s="34">
        <f>K62-K63</f>
        <v/>
      </c>
      <c r="L64" s="34" t="n"/>
      <c r="M64" s="34">
        <f>M62-M63</f>
        <v/>
      </c>
      <c r="N64" s="34">
        <f>N62-N63</f>
        <v/>
      </c>
      <c r="O64" s="34">
        <f>O62-O63</f>
        <v/>
      </c>
    </row>
    <row r="66" customFormat="1" s="36">
      <c r="B66" s="36" t="inlineStr">
        <is>
          <t>EPS - Basic</t>
        </is>
      </c>
      <c r="F66" s="36">
        <f>F64/F68</f>
        <v/>
      </c>
      <c r="G66" s="36">
        <f>G64/G68</f>
        <v/>
      </c>
      <c r="H66" s="36">
        <f>H64/H68</f>
        <v/>
      </c>
      <c r="I66" s="36">
        <f>I64/I68</f>
        <v/>
      </c>
      <c r="J66" s="36">
        <f>J64/J68</f>
        <v/>
      </c>
      <c r="K66" s="36">
        <f>K64/K68</f>
        <v/>
      </c>
      <c r="M66" s="36">
        <f>M64/M68</f>
        <v/>
      </c>
      <c r="N66" s="36">
        <f>N64/N68</f>
        <v/>
      </c>
      <c r="O66" s="36">
        <f>O64/O68</f>
        <v/>
      </c>
    </row>
    <row r="67" customFormat="1" s="18">
      <c r="B67" s="18" t="inlineStr">
        <is>
          <t>EPS - Diluted</t>
        </is>
      </c>
      <c r="F67" s="18">
        <f>F64/F69</f>
        <v/>
      </c>
      <c r="G67" s="18">
        <f>G64/G69</f>
        <v/>
      </c>
      <c r="H67" s="18">
        <f>H64/H69</f>
        <v/>
      </c>
      <c r="I67" s="18">
        <f>I64/I69</f>
        <v/>
      </c>
      <c r="J67" s="18">
        <f>J64/J69</f>
        <v/>
      </c>
      <c r="K67" s="18">
        <f>K64/K69</f>
        <v/>
      </c>
      <c r="M67" s="18">
        <f>M64/M69</f>
        <v/>
      </c>
      <c r="N67" s="18">
        <f>N64/N69</f>
        <v/>
      </c>
      <c r="O67" s="18">
        <f>O64/O69</f>
        <v/>
      </c>
    </row>
    <row r="68" customFormat="1" s="15">
      <c r="B68" s="15" t="inlineStr">
        <is>
          <t>Shares - Basic</t>
        </is>
      </c>
      <c r="H68" s="15" t="n">
        <v>543</v>
      </c>
      <c r="I68" s="15" t="n">
        <v>541</v>
      </c>
      <c r="J68" s="15" t="n">
        <v>599</v>
      </c>
      <c r="K68" s="15" t="n">
        <v>608</v>
      </c>
      <c r="M68" s="15" t="n">
        <v>2439</v>
      </c>
      <c r="N68" s="15" t="n">
        <v>2467</v>
      </c>
      <c r="O68" s="15" t="n">
        <v>2496</v>
      </c>
    </row>
    <row r="69">
      <c r="B69" t="inlineStr">
        <is>
          <t>Shares - Diluted</t>
        </is>
      </c>
      <c r="H69" t="n">
        <v>569</v>
      </c>
      <c r="I69" t="n">
        <v>649</v>
      </c>
      <c r="J69" t="n">
        <v>632</v>
      </c>
      <c r="K69" t="n">
        <v>625</v>
      </c>
      <c r="M69" t="n">
        <v>2472</v>
      </c>
      <c r="N69" t="n">
        <v>2510</v>
      </c>
      <c r="O69" t="n">
        <v>2535</v>
      </c>
    </row>
    <row r="70" customFormat="1" s="37">
      <c r="B70" s="37" t="inlineStr">
        <is>
          <t>Dividends per share</t>
        </is>
      </c>
      <c r="H70" s="37" t="n">
        <v>0.395</v>
      </c>
      <c r="I70" s="37" t="n">
        <v>0.485</v>
      </c>
      <c r="J70" s="37" t="n">
        <v>0.57</v>
      </c>
      <c r="K70" s="37">
        <f>K129/K68</f>
        <v/>
      </c>
      <c r="M70" s="37">
        <f>M129/M68</f>
        <v/>
      </c>
      <c r="N70" s="37">
        <f>N129/N68</f>
        <v/>
      </c>
      <c r="O70" s="37">
        <f>O129/O68</f>
        <v/>
      </c>
    </row>
    <row r="72" customFormat="1" s="9">
      <c r="B72" s="9" t="inlineStr">
        <is>
          <t>Splite adjusted</t>
        </is>
      </c>
    </row>
    <row r="73" customFormat="1" s="27">
      <c r="B73" s="27" t="inlineStr">
        <is>
          <t>EPS - 4-1</t>
        </is>
      </c>
      <c r="F73" s="27">
        <f>F66/4</f>
        <v/>
      </c>
      <c r="G73" s="27">
        <f>G66/4</f>
        <v/>
      </c>
      <c r="H73" s="27">
        <f>H66/4</f>
        <v/>
      </c>
      <c r="I73" s="27">
        <f>I66/4</f>
        <v/>
      </c>
      <c r="J73" s="27">
        <f>J66/4</f>
        <v/>
      </c>
      <c r="K73" s="27">
        <f>K66/4</f>
        <v/>
      </c>
      <c r="L73" s="27">
        <f>L66/4</f>
        <v/>
      </c>
    </row>
    <row r="74">
      <c r="B74" t="inlineStr">
        <is>
          <t>Shares 4-1</t>
        </is>
      </c>
      <c r="F74">
        <f>F68*4</f>
        <v/>
      </c>
      <c r="G74">
        <f>G68*4</f>
        <v/>
      </c>
      <c r="H74">
        <f>H68*4</f>
        <v/>
      </c>
      <c r="I74">
        <f>I68*4</f>
        <v/>
      </c>
      <c r="J74">
        <f>J68*4</f>
        <v/>
      </c>
      <c r="K74">
        <f>K68*4</f>
        <v/>
      </c>
      <c r="L74">
        <f>L68*4</f>
        <v/>
      </c>
    </row>
    <row r="77" customFormat="1" s="9">
      <c r="B77" s="9" t="inlineStr">
        <is>
          <t>Operating Expenses/Gross Profit</t>
        </is>
      </c>
    </row>
    <row r="78" customFormat="1" s="25">
      <c r="B78" s="25" t="inlineStr">
        <is>
          <t>R&amp;D</t>
        </is>
      </c>
      <c r="F78" s="25">
        <f>F52/F50</f>
        <v/>
      </c>
      <c r="G78" s="25">
        <f>G52/G50</f>
        <v/>
      </c>
      <c r="H78" s="25">
        <f>H52/H50</f>
        <v/>
      </c>
      <c r="I78" s="25">
        <f>I52/I50</f>
        <v/>
      </c>
      <c r="J78" s="25">
        <f>J52/J50</f>
        <v/>
      </c>
      <c r="K78" s="25">
        <f>K52/K50</f>
        <v/>
      </c>
      <c r="L78" s="25">
        <f>L52/L50</f>
        <v/>
      </c>
      <c r="M78" s="25">
        <f>M52/M50</f>
        <v/>
      </c>
      <c r="N78" s="25">
        <f>N52/N50</f>
        <v/>
      </c>
      <c r="O78" s="25">
        <f>O52/O50</f>
        <v/>
      </c>
    </row>
    <row r="79" customFormat="1" s="25">
      <c r="B79" s="25" t="inlineStr">
        <is>
          <t>SG&amp;A</t>
        </is>
      </c>
      <c r="F79" s="25">
        <f>F53/F50</f>
        <v/>
      </c>
      <c r="G79" s="25">
        <f>G53/G50</f>
        <v/>
      </c>
      <c r="H79" s="25">
        <f>H53/H50</f>
        <v/>
      </c>
      <c r="I79" s="25">
        <f>I53/I50</f>
        <v/>
      </c>
      <c r="J79" s="25">
        <f>J53/J50</f>
        <v/>
      </c>
      <c r="K79" s="25">
        <f>K53/K50</f>
        <v/>
      </c>
      <c r="L79" s="25">
        <f>L53/L50</f>
        <v/>
      </c>
      <c r="M79" s="25">
        <f>M53/M50</f>
        <v/>
      </c>
      <c r="N79" s="25">
        <f>N53/N50</f>
        <v/>
      </c>
      <c r="O79" s="25">
        <f>O53/O50</f>
        <v/>
      </c>
    </row>
    <row r="80" customFormat="1" s="23">
      <c r="B80" s="23" t="inlineStr">
        <is>
          <t>Aqcuisition termination cost</t>
        </is>
      </c>
      <c r="F80" s="23">
        <f>F54/F50</f>
        <v/>
      </c>
      <c r="G80" s="23">
        <f>G54/G50</f>
        <v/>
      </c>
      <c r="H80" s="23">
        <f>H54/H50</f>
        <v/>
      </c>
      <c r="I80" s="23">
        <f>I54/I50</f>
        <v/>
      </c>
      <c r="J80" s="23">
        <f>J54/J50</f>
        <v/>
      </c>
      <c r="K80" s="23">
        <f>K54/K50</f>
        <v/>
      </c>
      <c r="L80" s="23">
        <f>L54/L50</f>
        <v/>
      </c>
      <c r="M80" s="23">
        <f>M54/M50</f>
        <v/>
      </c>
      <c r="N80" s="23">
        <f>N54/N50</f>
        <v/>
      </c>
      <c r="O80" s="23">
        <f>O54/O50</f>
        <v/>
      </c>
    </row>
    <row r="81" customFormat="1" s="25">
      <c r="B81" s="25" t="inlineStr">
        <is>
          <t>Total Operating Expenses/Gross Profit</t>
        </is>
      </c>
      <c r="F81" s="25">
        <f>F55/F50</f>
        <v/>
      </c>
      <c r="G81" s="25">
        <f>G55/G50</f>
        <v/>
      </c>
      <c r="H81" s="25">
        <f>H55/H50</f>
        <v/>
      </c>
      <c r="I81" s="25">
        <f>I55/I50</f>
        <v/>
      </c>
      <c r="J81" s="25">
        <f>J55/J50</f>
        <v/>
      </c>
      <c r="K81" s="25">
        <f>K55/K50</f>
        <v/>
      </c>
      <c r="L81" s="25">
        <f>L55/L50</f>
        <v/>
      </c>
      <c r="M81" s="25">
        <f>M55/M50</f>
        <v/>
      </c>
      <c r="N81" s="25">
        <f>N55/N50</f>
        <v/>
      </c>
      <c r="O81" s="25">
        <f>O55/O50</f>
        <v/>
      </c>
    </row>
    <row r="82" customFormat="1" s="25"/>
    <row r="83" customFormat="1" s="26">
      <c r="B83" s="26" t="inlineStr">
        <is>
          <t>Margins</t>
        </is>
      </c>
    </row>
    <row r="84" customFormat="1" s="25">
      <c r="B84" s="25" t="inlineStr">
        <is>
          <t>Gross Profit Margin</t>
        </is>
      </c>
      <c r="F84" s="25">
        <f>F50/F48</f>
        <v/>
      </c>
      <c r="G84" s="25">
        <f>G50/G48</f>
        <v/>
      </c>
      <c r="H84" s="25">
        <f>H50/H48</f>
        <v/>
      </c>
      <c r="I84" s="25">
        <f>I50/I48</f>
        <v/>
      </c>
      <c r="J84" s="25">
        <f>J50/J48</f>
        <v/>
      </c>
      <c r="K84" s="25">
        <f>K50/K48</f>
        <v/>
      </c>
      <c r="L84" s="25">
        <f>L50/L48</f>
        <v/>
      </c>
      <c r="M84" s="25">
        <f>M50/M48</f>
        <v/>
      </c>
      <c r="N84" s="25">
        <f>N50/N48</f>
        <v/>
      </c>
      <c r="O84" s="25">
        <f>O50/O48</f>
        <v/>
      </c>
    </row>
    <row r="85" customFormat="1" s="25">
      <c r="B85" s="25" t="inlineStr">
        <is>
          <t>Operating Margin</t>
        </is>
      </c>
      <c r="F85" s="25">
        <f>F56/F48</f>
        <v/>
      </c>
      <c r="G85" s="25">
        <f>G56/G48</f>
        <v/>
      </c>
      <c r="H85" s="25">
        <f>H56/H48</f>
        <v/>
      </c>
      <c r="I85" s="25">
        <f>I56/I48</f>
        <v/>
      </c>
      <c r="J85" s="25">
        <f>J56/J48</f>
        <v/>
      </c>
      <c r="K85" s="25">
        <f>K56/K48</f>
        <v/>
      </c>
      <c r="L85" s="25">
        <f>L56/L48</f>
        <v/>
      </c>
      <c r="M85" s="25">
        <f>M56/M48</f>
        <v/>
      </c>
      <c r="N85" s="25">
        <f>N56/N48</f>
        <v/>
      </c>
      <c r="O85" s="25">
        <f>O56/O48</f>
        <v/>
      </c>
    </row>
    <row r="86">
      <c r="B86" s="25" t="inlineStr">
        <is>
          <t>Net Margin</t>
        </is>
      </c>
      <c r="F86" s="25">
        <f>F62/F48</f>
        <v/>
      </c>
      <c r="G86" s="25">
        <f>G62/G48</f>
        <v/>
      </c>
      <c r="H86" s="25">
        <f>H62/H48</f>
        <v/>
      </c>
      <c r="I86" s="25">
        <f>I62/I48</f>
        <v/>
      </c>
      <c r="J86" s="25">
        <f>J62/J48</f>
        <v/>
      </c>
      <c r="K86" s="25">
        <f>K62/K48</f>
        <v/>
      </c>
      <c r="L86" s="25">
        <f>L62/L48</f>
        <v/>
      </c>
      <c r="M86" s="25">
        <f>M62/M48</f>
        <v/>
      </c>
      <c r="N86" s="25">
        <f>N62/N48</f>
        <v/>
      </c>
      <c r="O86" s="25">
        <f>O62/O48</f>
        <v/>
      </c>
    </row>
    <row r="88" customFormat="1" s="6">
      <c r="B88" s="7" t="inlineStr">
        <is>
          <t>Balance Sheet *in millions, USD</t>
        </is>
      </c>
      <c r="S88" s="8" t="n"/>
    </row>
    <row r="89" customFormat="1" s="9">
      <c r="B89" s="9" t="inlineStr">
        <is>
          <t>Current Assets</t>
        </is>
      </c>
      <c r="S89" s="10" t="n"/>
    </row>
    <row r="90">
      <c r="B90" t="inlineStr">
        <is>
          <t>Cash and cash equivalents</t>
        </is>
      </c>
      <c r="F90" s="34" t="n"/>
      <c r="G90" s="34" t="n"/>
      <c r="H90" s="34" t="n"/>
      <c r="I90" s="34" t="n">
        <v>1766</v>
      </c>
      <c r="J90" s="34" t="n">
        <v>4002</v>
      </c>
      <c r="K90" s="34" t="n">
        <v>782</v>
      </c>
      <c r="L90" s="34" t="n">
        <v>10896</v>
      </c>
      <c r="M90" s="34" t="n">
        <v>847</v>
      </c>
      <c r="N90" s="34" t="n">
        <v>1990</v>
      </c>
      <c r="O90" s="34" t="n">
        <v>3389</v>
      </c>
    </row>
    <row r="91">
      <c r="B91" t="inlineStr">
        <is>
          <t>Marketable securities</t>
        </is>
      </c>
      <c r="F91" s="34" t="n"/>
      <c r="G91" s="34" t="n"/>
      <c r="H91" s="34" t="n"/>
      <c r="I91" s="34" t="n">
        <v>5032</v>
      </c>
      <c r="J91" s="34" t="n">
        <v>3106</v>
      </c>
      <c r="K91" s="34" t="n">
        <v>6640</v>
      </c>
      <c r="L91" s="34" t="n">
        <v>1</v>
      </c>
      <c r="M91" s="34" t="n">
        <v>10714</v>
      </c>
      <c r="N91" s="34" t="n">
        <v>19218</v>
      </c>
      <c r="O91" s="34" t="n">
        <v>9907</v>
      </c>
    </row>
    <row r="92">
      <c r="B92" t="inlineStr">
        <is>
          <t>AR</t>
        </is>
      </c>
      <c r="F92" s="34" t="n"/>
      <c r="G92" s="34" t="n"/>
      <c r="H92" s="34" t="n"/>
      <c r="I92" s="34" t="n">
        <v>826</v>
      </c>
      <c r="J92" s="34" t="n">
        <v>1265</v>
      </c>
      <c r="K92" s="34" t="n">
        <v>1424</v>
      </c>
      <c r="L92" s="34" t="n">
        <v>1657</v>
      </c>
      <c r="M92" s="34" t="n">
        <v>2429</v>
      </c>
      <c r="N92" s="34" t="n">
        <v>4650</v>
      </c>
      <c r="O92" s="34" t="n">
        <v>3827</v>
      </c>
    </row>
    <row r="93">
      <c r="B93" t="inlineStr">
        <is>
          <t>Inventories</t>
        </is>
      </c>
      <c r="F93" s="34" t="n"/>
      <c r="G93" s="34" t="n"/>
      <c r="H93" s="34" t="n"/>
      <c r="I93" s="34" t="n">
        <v>794</v>
      </c>
      <c r="J93" s="34" t="n">
        <v>796</v>
      </c>
      <c r="K93" s="34" t="n">
        <v>1575</v>
      </c>
      <c r="L93" s="34" t="n">
        <v>979</v>
      </c>
      <c r="M93" s="34" t="n">
        <v>1826</v>
      </c>
      <c r="N93" s="34" t="n">
        <v>2605</v>
      </c>
      <c r="O93" s="34" t="n">
        <v>5159</v>
      </c>
    </row>
    <row r="94" customFormat="1" s="14">
      <c r="B94" s="14" t="inlineStr">
        <is>
          <t>Prepaid expenses and other current assets</t>
        </is>
      </c>
      <c r="F94" s="33" t="n"/>
      <c r="G94" s="33" t="n"/>
      <c r="H94" s="33" t="n"/>
      <c r="I94" s="33" t="n">
        <v>118</v>
      </c>
      <c r="J94" s="33" t="n">
        <v>86</v>
      </c>
      <c r="K94" s="33" t="n">
        <v>136</v>
      </c>
      <c r="L94" s="33" t="n">
        <v>157</v>
      </c>
      <c r="M94" s="33" t="n">
        <v>239</v>
      </c>
      <c r="N94" s="33" t="n">
        <v>366</v>
      </c>
      <c r="O94" s="33" t="n">
        <v>791</v>
      </c>
    </row>
    <row r="95" customFormat="1" s="15">
      <c r="B95" s="15" t="inlineStr">
        <is>
          <t>Total Current Assets</t>
        </is>
      </c>
      <c r="F95" s="29">
        <f>SUM(F90:F94)</f>
        <v/>
      </c>
      <c r="G95" s="29">
        <f>SUM(G90:G94)</f>
        <v/>
      </c>
      <c r="H95" s="29">
        <f>SUM(H90:H94)</f>
        <v/>
      </c>
      <c r="I95" s="29">
        <f>SUM(I90:I94)</f>
        <v/>
      </c>
      <c r="J95" s="29">
        <f>SUM(J90:J94)</f>
        <v/>
      </c>
      <c r="K95" s="29">
        <f>SUM(K90:K94)</f>
        <v/>
      </c>
      <c r="L95" s="29">
        <f>SUM(L90:L94)</f>
        <v/>
      </c>
      <c r="M95" s="29">
        <f>SUM(M90:M94)</f>
        <v/>
      </c>
      <c r="N95" s="29">
        <f>SUM(N90:N94)</f>
        <v/>
      </c>
      <c r="O95" s="29">
        <f>SUM(O90:O94)</f>
        <v/>
      </c>
    </row>
    <row r="96" customFormat="1" s="9">
      <c r="B96" s="9" t="inlineStr">
        <is>
          <t>Non-current Assets</t>
        </is>
      </c>
      <c r="F96" s="32" t="n"/>
      <c r="G96" s="32" t="n"/>
      <c r="H96" s="32" t="n"/>
      <c r="I96" s="32" t="n"/>
      <c r="J96" s="32" t="n"/>
      <c r="K96" s="32" t="n"/>
      <c r="L96" s="32" t="n"/>
      <c r="M96" s="32" t="n"/>
      <c r="N96" s="32" t="n"/>
      <c r="O96" s="32" t="n"/>
      <c r="S96" s="10" t="n"/>
    </row>
    <row r="97">
      <c r="B97" t="inlineStr">
        <is>
          <t>PP&amp;E</t>
        </is>
      </c>
      <c r="F97" s="34" t="n"/>
      <c r="G97" s="34" t="n"/>
      <c r="H97" s="34" t="n"/>
      <c r="I97" s="34" t="n">
        <v>521</v>
      </c>
      <c r="J97" s="34" t="n">
        <v>997</v>
      </c>
      <c r="K97" s="34" t="n">
        <v>1404</v>
      </c>
      <c r="L97" s="34" t="n">
        <v>1674</v>
      </c>
      <c r="M97" s="34" t="n">
        <v>2149</v>
      </c>
      <c r="N97" s="34" t="n">
        <v>2778</v>
      </c>
      <c r="O97" s="34" t="n">
        <v>3807</v>
      </c>
    </row>
    <row r="98">
      <c r="B98" t="inlineStr">
        <is>
          <t>Operating lease assets</t>
        </is>
      </c>
      <c r="F98" s="34" t="n"/>
      <c r="G98" s="34" t="n"/>
      <c r="H98" s="34" t="n"/>
      <c r="I98" s="34" t="n">
        <v>0</v>
      </c>
      <c r="J98" s="34" t="n">
        <v>0</v>
      </c>
      <c r="K98" s="34" t="n">
        <v>0</v>
      </c>
      <c r="L98" s="34" t="n">
        <v>618</v>
      </c>
      <c r="M98" s="34" t="n">
        <v>707</v>
      </c>
      <c r="N98" s="34" t="n">
        <v>829</v>
      </c>
      <c r="O98" s="34" t="n">
        <v>1038</v>
      </c>
    </row>
    <row r="99">
      <c r="B99" t="inlineStr">
        <is>
          <t>Goodwill</t>
        </is>
      </c>
      <c r="F99" s="34" t="n"/>
      <c r="G99" s="34" t="n"/>
      <c r="H99" s="34" t="n"/>
      <c r="I99" s="34" t="n">
        <v>618</v>
      </c>
      <c r="J99" s="34" t="n">
        <v>618</v>
      </c>
      <c r="K99" s="34" t="n">
        <v>618</v>
      </c>
      <c r="L99" s="34" t="n">
        <v>618</v>
      </c>
      <c r="M99" s="34" t="n">
        <v>4193</v>
      </c>
      <c r="N99" s="34" t="n">
        <v>4349</v>
      </c>
      <c r="O99" s="34" t="n">
        <v>4372</v>
      </c>
    </row>
    <row r="100">
      <c r="B100" t="inlineStr">
        <is>
          <t>Intangible assets</t>
        </is>
      </c>
      <c r="F100" s="34" t="n"/>
      <c r="G100" s="34" t="n"/>
      <c r="H100" s="34" t="n"/>
      <c r="I100" s="34" t="n">
        <v>104</v>
      </c>
      <c r="J100" s="34" t="n">
        <v>52</v>
      </c>
      <c r="K100" s="34" t="n">
        <v>45</v>
      </c>
      <c r="L100" s="34" t="n">
        <v>49</v>
      </c>
      <c r="M100" s="34" t="n">
        <v>2737</v>
      </c>
      <c r="N100" s="34" t="n">
        <v>2339</v>
      </c>
      <c r="O100" s="34" t="n">
        <v>1676</v>
      </c>
    </row>
    <row r="101">
      <c r="B101" t="inlineStr">
        <is>
          <t>Deferred income tax assets</t>
        </is>
      </c>
      <c r="F101" s="34" t="n"/>
      <c r="G101" s="34" t="n"/>
      <c r="H101" s="34" t="n"/>
      <c r="I101" s="34" t="n">
        <v>0</v>
      </c>
      <c r="J101" s="34" t="n">
        <v>0</v>
      </c>
      <c r="K101" s="34" t="n">
        <v>0</v>
      </c>
      <c r="L101" s="34" t="n">
        <v>548</v>
      </c>
      <c r="M101" s="34" t="n">
        <v>806</v>
      </c>
      <c r="N101" s="34" t="n">
        <v>1222</v>
      </c>
      <c r="O101" s="34" t="n">
        <v>3396</v>
      </c>
    </row>
    <row r="102" customFormat="1" s="14">
      <c r="B102" s="14" t="inlineStr">
        <is>
          <t>Other assets</t>
        </is>
      </c>
      <c r="F102" s="33" t="n"/>
      <c r="G102" s="33" t="n"/>
      <c r="H102" s="33" t="n"/>
      <c r="I102" s="33" t="n">
        <v>62</v>
      </c>
      <c r="J102" s="33" t="n">
        <v>319</v>
      </c>
      <c r="K102" s="33" t="n">
        <v>668</v>
      </c>
      <c r="L102" s="33" t="n">
        <v>118</v>
      </c>
      <c r="M102" s="33" t="n">
        <v>2144</v>
      </c>
      <c r="N102" s="33" t="n">
        <v>3841</v>
      </c>
      <c r="O102" s="33" t="n">
        <v>3820</v>
      </c>
    </row>
    <row r="103" customFormat="1" s="15">
      <c r="B103" s="15" t="inlineStr">
        <is>
          <t>Total Assets</t>
        </is>
      </c>
      <c r="F103" s="29">
        <f>SUM(F97:F102)+F95</f>
        <v/>
      </c>
      <c r="G103" s="29">
        <f>SUM(G97:G102)+G95</f>
        <v/>
      </c>
      <c r="H103" s="29">
        <f>SUM(H97:H102)+H95</f>
        <v/>
      </c>
      <c r="I103" s="29">
        <f>SUM(I97:I102)+I95</f>
        <v/>
      </c>
      <c r="J103" s="29">
        <f>SUM(J97:J102)+J95</f>
        <v/>
      </c>
      <c r="K103" s="29">
        <f>SUM(K97:K102)+K95</f>
        <v/>
      </c>
      <c r="L103" s="29">
        <f>SUM(L97:L102)+L95</f>
        <v/>
      </c>
      <c r="M103" s="29">
        <f>SUM(M97:M102)+M95</f>
        <v/>
      </c>
      <c r="N103" s="29">
        <f>SUM(N97:N102)+N95</f>
        <v/>
      </c>
      <c r="O103" s="29">
        <f>SUM(O97:O102)+O95</f>
        <v/>
      </c>
    </row>
    <row r="104" customFormat="1" s="9">
      <c r="B104" s="9" t="inlineStr">
        <is>
          <t>Current Liabilities</t>
        </is>
      </c>
      <c r="F104" s="32" t="n"/>
      <c r="G104" s="32" t="n"/>
      <c r="H104" s="32" t="n"/>
      <c r="I104" s="32" t="n"/>
      <c r="J104" s="32" t="n"/>
      <c r="K104" s="32" t="n"/>
      <c r="L104" s="32" t="n"/>
      <c r="M104" s="32" t="n"/>
      <c r="N104" s="32" t="n"/>
      <c r="O104" s="32" t="n"/>
      <c r="S104" s="10" t="n"/>
    </row>
    <row r="105">
      <c r="B105" t="inlineStr">
        <is>
          <t>AP</t>
        </is>
      </c>
      <c r="F105" s="34" t="n"/>
      <c r="G105" s="34" t="n"/>
      <c r="H105" s="34" t="n"/>
      <c r="I105" s="34" t="n">
        <v>485</v>
      </c>
      <c r="J105" s="34" t="n">
        <v>596</v>
      </c>
      <c r="K105" s="34" t="n">
        <v>511</v>
      </c>
      <c r="L105" s="34" t="n">
        <v>687</v>
      </c>
      <c r="M105" s="34" t="n">
        <v>1201</v>
      </c>
      <c r="N105" s="34" t="n">
        <v>1783</v>
      </c>
      <c r="O105" s="34" t="n">
        <v>1193</v>
      </c>
    </row>
    <row r="106">
      <c r="B106" t="inlineStr">
        <is>
          <t>Accrued and other current liabilities</t>
        </is>
      </c>
      <c r="F106" s="34" t="n"/>
      <c r="G106" s="34" t="n"/>
      <c r="H106" s="34" t="n"/>
      <c r="I106" s="34" t="n">
        <v>507</v>
      </c>
      <c r="J106" s="34" t="n">
        <v>542</v>
      </c>
      <c r="K106" s="34" t="n">
        <v>818</v>
      </c>
      <c r="L106" s="34" t="n">
        <v>1097</v>
      </c>
      <c r="M106" s="34" t="n">
        <v>1725</v>
      </c>
      <c r="N106" s="34" t="n">
        <v>2552</v>
      </c>
      <c r="O106" s="34" t="n">
        <v>4120</v>
      </c>
    </row>
    <row r="107" customFormat="1" s="14">
      <c r="B107" s="14" t="inlineStr">
        <is>
          <t>Short-term debt</t>
        </is>
      </c>
      <c r="F107" s="33" t="n"/>
      <c r="G107" s="33" t="n"/>
      <c r="H107" s="33" t="n"/>
      <c r="I107" s="33" t="n">
        <v>796</v>
      </c>
      <c r="J107" s="33" t="n">
        <v>15</v>
      </c>
      <c r="K107" s="33" t="n">
        <v>0</v>
      </c>
      <c r="L107" s="33" t="n">
        <v>0</v>
      </c>
      <c r="M107" s="33" t="n">
        <v>999</v>
      </c>
      <c r="N107" s="33" t="n">
        <v>0</v>
      </c>
      <c r="O107" s="33" t="n">
        <v>1250</v>
      </c>
    </row>
    <row r="108" customFormat="1" s="15">
      <c r="B108" s="15" t="inlineStr">
        <is>
          <t>Total Current Liabilities</t>
        </is>
      </c>
      <c r="F108" s="29">
        <f>SUM(F105:F107)</f>
        <v/>
      </c>
      <c r="G108" s="29">
        <f>SUM(G105:G107)</f>
        <v/>
      </c>
      <c r="H108" s="29">
        <f>SUM(H105:H107)</f>
        <v/>
      </c>
      <c r="I108" s="29">
        <f>SUM(I105:I107)</f>
        <v/>
      </c>
      <c r="J108" s="29">
        <f>SUM(J105:J107)</f>
        <v/>
      </c>
      <c r="K108" s="29">
        <f>SUM(K105:K107)</f>
        <v/>
      </c>
      <c r="L108" s="29">
        <f>SUM(L105:L107)</f>
        <v/>
      </c>
      <c r="M108" s="29">
        <f>SUM(M105:M107)</f>
        <v/>
      </c>
      <c r="N108" s="29">
        <f>SUM(N105:N107)</f>
        <v/>
      </c>
      <c r="O108" s="29">
        <f>SUM(O105:O107)</f>
        <v/>
      </c>
    </row>
    <row r="109" customFormat="1" s="9">
      <c r="B109" s="9" t="inlineStr">
        <is>
          <t>Non-current Liabilities</t>
        </is>
      </c>
      <c r="F109" s="32" t="n"/>
      <c r="G109" s="32" t="n"/>
      <c r="H109" s="32" t="n"/>
      <c r="I109" s="32" t="n"/>
      <c r="J109" s="32" t="n"/>
      <c r="K109" s="32" t="n"/>
      <c r="L109" s="32" t="n"/>
      <c r="M109" s="32" t="n"/>
      <c r="N109" s="32" t="n"/>
      <c r="O109" s="32" t="n"/>
      <c r="S109" s="10" t="n"/>
    </row>
    <row r="110">
      <c r="B110" t="inlineStr">
        <is>
          <t>Long-term debt</t>
        </is>
      </c>
      <c r="F110" s="34" t="n"/>
      <c r="G110" s="34" t="n"/>
      <c r="H110" s="34" t="n"/>
      <c r="I110" s="34" t="n">
        <v>1983</v>
      </c>
      <c r="J110" s="34" t="n">
        <v>1985</v>
      </c>
      <c r="K110" s="34" t="n">
        <v>1988</v>
      </c>
      <c r="L110" s="34" t="n">
        <v>1991</v>
      </c>
      <c r="M110" s="34" t="n">
        <v>5964</v>
      </c>
      <c r="N110" s="34" t="n">
        <v>10946</v>
      </c>
      <c r="O110" s="34" t="n">
        <v>9703</v>
      </c>
    </row>
    <row r="111">
      <c r="B111" t="inlineStr">
        <is>
          <t>Long-term oeprating lease liabilities</t>
        </is>
      </c>
      <c r="F111" s="34" t="n"/>
      <c r="G111" s="34" t="n"/>
      <c r="H111" s="34" t="n"/>
      <c r="I111" s="34" t="n">
        <v>0</v>
      </c>
      <c r="J111" s="34" t="n">
        <v>0</v>
      </c>
      <c r="K111" s="34" t="n">
        <v>0</v>
      </c>
      <c r="L111" s="34" t="n">
        <v>561</v>
      </c>
      <c r="M111" s="34" t="n">
        <v>634</v>
      </c>
      <c r="N111" s="34" t="n">
        <v>741</v>
      </c>
      <c r="O111" s="34" t="n">
        <v>902</v>
      </c>
    </row>
    <row r="112" customFormat="1" s="14">
      <c r="B112" s="14" t="inlineStr">
        <is>
          <t>Other long-term liabilities</t>
        </is>
      </c>
      <c r="F112" s="33" t="n"/>
      <c r="G112" s="33" t="n"/>
      <c r="H112" s="33" t="n"/>
      <c r="I112" s="33" t="n">
        <v>277</v>
      </c>
      <c r="J112" s="33" t="n">
        <v>632</v>
      </c>
      <c r="K112" s="33" t="n">
        <v>633</v>
      </c>
      <c r="L112" s="33" t="n">
        <v>775</v>
      </c>
      <c r="M112" s="33" t="n">
        <v>1375</v>
      </c>
      <c r="N112" s="33" t="n">
        <v>1553</v>
      </c>
      <c r="O112" s="33" t="n">
        <v>1913</v>
      </c>
    </row>
    <row r="113" customFormat="1" s="15">
      <c r="B113" s="15" t="inlineStr">
        <is>
          <t>Total Liabilities</t>
        </is>
      </c>
      <c r="F113" s="29">
        <f>SUM(F110:F112)+F108</f>
        <v/>
      </c>
      <c r="G113" s="29">
        <f>SUM(G110:G112)+G108</f>
        <v/>
      </c>
      <c r="H113" s="29">
        <f>SUM(H110:H112)+H108</f>
        <v/>
      </c>
      <c r="I113" s="29">
        <f>SUM(I110:I112)+I108</f>
        <v/>
      </c>
      <c r="J113" s="29">
        <f>SUM(J110:J112)+J108</f>
        <v/>
      </c>
      <c r="K113" s="29">
        <f>SUM(K110:K112)+K108</f>
        <v/>
      </c>
      <c r="L113" s="29">
        <f>SUM(L110:L112)+L108</f>
        <v/>
      </c>
      <c r="M113" s="29">
        <f>SUM(M110:M112)+M108</f>
        <v/>
      </c>
      <c r="N113" s="29">
        <f>SUM(N110:N112)+N108</f>
        <v/>
      </c>
      <c r="O113" s="29">
        <f>SUM(O110:O112)+O108</f>
        <v/>
      </c>
    </row>
    <row r="114" customFormat="1" s="9">
      <c r="B114" s="9" t="inlineStr">
        <is>
          <t>Equity</t>
        </is>
      </c>
      <c r="F114" s="32" t="n"/>
      <c r="G114" s="32" t="n"/>
      <c r="H114" s="32" t="n"/>
      <c r="I114" s="32" t="n"/>
      <c r="J114" s="32" t="n"/>
      <c r="K114" s="32" t="n"/>
      <c r="L114" s="32" t="n"/>
      <c r="M114" s="32" t="n"/>
      <c r="N114" s="32" t="n"/>
      <c r="O114" s="32" t="n"/>
    </row>
    <row r="115">
      <c r="B115" t="inlineStr">
        <is>
          <t>Preferred stock</t>
        </is>
      </c>
      <c r="F115" s="34" t="n"/>
      <c r="G115" s="34" t="n"/>
      <c r="H115" s="34" t="n"/>
      <c r="I115" s="34" t="n">
        <v>31</v>
      </c>
      <c r="J115" s="34" t="n">
        <v>0</v>
      </c>
      <c r="K115" s="34" t="n">
        <v>0</v>
      </c>
      <c r="L115" s="34" t="n">
        <v>0</v>
      </c>
      <c r="M115" s="34" t="n">
        <v>0</v>
      </c>
      <c r="N115" s="34" t="n">
        <v>0</v>
      </c>
      <c r="O115" s="34" t="n">
        <v>0</v>
      </c>
    </row>
    <row r="116">
      <c r="B116" t="inlineStr">
        <is>
          <t>Common stock</t>
        </is>
      </c>
      <c r="F116" s="34" t="n"/>
      <c r="G116" s="34" t="n"/>
      <c r="H116" s="34" t="n"/>
      <c r="I116" s="34" t="n">
        <v>1</v>
      </c>
      <c r="J116" s="34" t="n">
        <v>1</v>
      </c>
      <c r="K116" s="34" t="n">
        <v>1</v>
      </c>
      <c r="L116" s="34" t="n">
        <v>1</v>
      </c>
      <c r="M116" s="34" t="n">
        <v>1</v>
      </c>
      <c r="N116" s="34" t="n">
        <v>3</v>
      </c>
      <c r="O116" s="34" t="n">
        <v>2</v>
      </c>
    </row>
    <row r="117">
      <c r="B117" t="inlineStr">
        <is>
          <t>Additional paid-in capital</t>
        </is>
      </c>
      <c r="F117" s="34" t="n"/>
      <c r="G117" s="34" t="n"/>
      <c r="H117" s="34" t="n"/>
      <c r="I117" s="34" t="n">
        <v>4708</v>
      </c>
      <c r="J117" s="34" t="n">
        <v>5351</v>
      </c>
      <c r="K117" s="34" t="n">
        <v>6051</v>
      </c>
      <c r="L117" s="34" t="n">
        <v>7045</v>
      </c>
      <c r="M117" s="34" t="n">
        <v>8721</v>
      </c>
      <c r="N117" s="34" t="n">
        <v>10385</v>
      </c>
      <c r="O117" s="34" t="n">
        <v>11971</v>
      </c>
    </row>
    <row r="118">
      <c r="B118" t="inlineStr">
        <is>
          <t>Treasury stock at cost</t>
        </is>
      </c>
      <c r="F118" s="34" t="n"/>
      <c r="G118" s="34" t="n"/>
      <c r="H118" s="34" t="n"/>
      <c r="I118" s="34" t="n">
        <v>-5039</v>
      </c>
      <c r="J118" s="34" t="n">
        <v>-6650</v>
      </c>
      <c r="K118" s="34" t="n">
        <v>-9263</v>
      </c>
      <c r="L118" s="34" t="n">
        <v>-9814</v>
      </c>
      <c r="M118" s="34" t="n">
        <v>-10756</v>
      </c>
      <c r="N118" s="34" t="n">
        <v>0</v>
      </c>
      <c r="O118" s="34" t="n">
        <v>0</v>
      </c>
    </row>
    <row r="119">
      <c r="B119" t="inlineStr">
        <is>
          <t>Accumulated other comprehensive loss</t>
        </is>
      </c>
      <c r="F119" s="34" t="n"/>
      <c r="G119" s="34" t="n"/>
      <c r="H119" s="34" t="n"/>
      <c r="I119" s="34" t="n">
        <v>-16</v>
      </c>
      <c r="J119" s="34" t="n">
        <v>-18</v>
      </c>
      <c r="K119" s="34" t="n">
        <v>-12</v>
      </c>
      <c r="L119" s="34" t="n">
        <v>1</v>
      </c>
      <c r="M119" s="34" t="n">
        <v>19</v>
      </c>
      <c r="N119" s="34" t="n">
        <v>-11</v>
      </c>
      <c r="O119" s="34" t="n">
        <v>-43</v>
      </c>
    </row>
    <row r="120" customFormat="1" s="14">
      <c r="B120" s="14" t="inlineStr">
        <is>
          <t>Retained earnings</t>
        </is>
      </c>
      <c r="F120" s="33" t="n"/>
      <c r="G120" s="33" t="n"/>
      <c r="H120" s="33" t="n"/>
      <c r="I120" s="33" t="n">
        <v>6108</v>
      </c>
      <c r="J120" s="33" t="n">
        <v>8787</v>
      </c>
      <c r="K120" s="33" t="n">
        <v>12565</v>
      </c>
      <c r="L120" s="33" t="n">
        <v>14971</v>
      </c>
      <c r="M120" s="33" t="n">
        <v>18908</v>
      </c>
      <c r="N120" s="33" t="n">
        <v>16235</v>
      </c>
      <c r="O120" s="33" t="n">
        <v>10171</v>
      </c>
    </row>
    <row r="121" customFormat="1" s="17">
      <c r="B121" s="17" t="inlineStr">
        <is>
          <t>Total Equity</t>
        </is>
      </c>
      <c r="F121" s="30">
        <f>SUM(F115:F120)</f>
        <v/>
      </c>
      <c r="G121" s="30">
        <f>SUM(G115:G120)</f>
        <v/>
      </c>
      <c r="H121" s="30">
        <f>SUM(H115:H120)</f>
        <v/>
      </c>
      <c r="I121" s="30">
        <f>SUM(I115:I120)</f>
        <v/>
      </c>
      <c r="J121" s="30">
        <f>SUM(J115:J120)</f>
        <v/>
      </c>
      <c r="K121" s="30">
        <f>SUM(K115:K120)</f>
        <v/>
      </c>
      <c r="L121" s="30">
        <f>SUM(L115:L120)</f>
        <v/>
      </c>
      <c r="M121" s="30">
        <f>SUM(M115:M120)</f>
        <v/>
      </c>
      <c r="N121" s="30">
        <f>SUM(N115:N120)</f>
        <v/>
      </c>
      <c r="O121" s="30">
        <f>SUM(O115:O120)</f>
        <v/>
      </c>
    </row>
    <row r="122" customFormat="1" s="15">
      <c r="B122" s="15" t="inlineStr">
        <is>
          <t>Total Equity &amp; Liabilities</t>
        </is>
      </c>
      <c r="F122" s="29">
        <f>F121+F113</f>
        <v/>
      </c>
      <c r="G122" s="29">
        <f>G121+G113</f>
        <v/>
      </c>
      <c r="H122" s="29">
        <f>H121+H113</f>
        <v/>
      </c>
      <c r="I122" s="29">
        <f>I121+I113</f>
        <v/>
      </c>
      <c r="J122" s="29">
        <f>J121+J113</f>
        <v/>
      </c>
      <c r="K122" s="29">
        <f>K121+K113</f>
        <v/>
      </c>
      <c r="L122" s="29">
        <f>L121+L113</f>
        <v/>
      </c>
      <c r="M122" s="29">
        <f>M121+M113</f>
        <v/>
      </c>
      <c r="N122" s="29">
        <f>N121+N113</f>
        <v/>
      </c>
      <c r="O122" s="29">
        <f>O121+O113</f>
        <v/>
      </c>
    </row>
    <row r="123">
      <c r="F123" s="34" t="n"/>
      <c r="G123" s="34" t="n"/>
      <c r="H123" s="34" t="n"/>
      <c r="I123" s="34" t="n"/>
      <c r="J123" s="34" t="n"/>
      <c r="K123" s="34" t="n"/>
      <c r="L123" s="34" t="n"/>
      <c r="M123" s="34" t="n"/>
      <c r="N123" s="34" t="n"/>
      <c r="O123" s="34" t="n"/>
    </row>
    <row r="124" customFormat="1" s="6">
      <c r="B124" s="7" t="inlineStr">
        <is>
          <t>Cash Flow *in millions</t>
        </is>
      </c>
      <c r="F124" s="31" t="n"/>
      <c r="G124" s="31" t="n"/>
      <c r="H124" s="31" t="n"/>
      <c r="I124" s="31" t="n"/>
      <c r="J124" s="31" t="n"/>
      <c r="K124" s="31" t="n"/>
      <c r="L124" s="31" t="n"/>
      <c r="M124" s="31" t="n"/>
      <c r="N124" s="31" t="n"/>
      <c r="O124" s="31" t="n"/>
      <c r="S124" s="8" t="n"/>
    </row>
    <row r="125">
      <c r="B125" t="inlineStr">
        <is>
          <t>CFFO</t>
        </is>
      </c>
      <c r="F125" s="34" t="n"/>
      <c r="G125" s="34" t="n"/>
      <c r="H125" s="34" t="n">
        <v>1175</v>
      </c>
      <c r="I125" s="34" t="n">
        <v>1672</v>
      </c>
      <c r="J125" s="34" t="n">
        <v>3502</v>
      </c>
      <c r="K125" s="34" t="n">
        <v>3743</v>
      </c>
      <c r="L125" s="34" t="n">
        <v>4761</v>
      </c>
      <c r="M125" s="34" t="n">
        <v>5822</v>
      </c>
      <c r="N125" s="34" t="n">
        <v>9108</v>
      </c>
      <c r="O125" s="34" t="n">
        <v>5641</v>
      </c>
    </row>
    <row r="126" customFormat="1" s="14">
      <c r="B126" s="14" t="inlineStr">
        <is>
          <t>CapEx</t>
        </is>
      </c>
      <c r="F126" s="33" t="n"/>
      <c r="G126" s="33" t="n"/>
      <c r="H126" s="33" t="n">
        <v>-86</v>
      </c>
      <c r="I126" s="33" t="n">
        <v>-176</v>
      </c>
      <c r="J126" s="33" t="n">
        <v>-593</v>
      </c>
      <c r="K126" s="33" t="n">
        <v>-600</v>
      </c>
      <c r="L126" s="33" t="n">
        <v>-489</v>
      </c>
      <c r="M126" s="33" t="n">
        <v>-1128</v>
      </c>
      <c r="N126" s="33" t="n">
        <v>-976</v>
      </c>
      <c r="O126" s="33" t="n">
        <v>-1833</v>
      </c>
    </row>
    <row r="127" customFormat="1" s="15">
      <c r="B127" s="15" t="inlineStr">
        <is>
          <t>FCF</t>
        </is>
      </c>
      <c r="F127" s="29">
        <f>SUM(F125:F126)</f>
        <v/>
      </c>
      <c r="G127" s="29">
        <f>SUM(G125:G126)</f>
        <v/>
      </c>
      <c r="H127" s="29">
        <f>SUM(H125:H126)</f>
        <v/>
      </c>
      <c r="I127" s="29">
        <f>SUM(I125:I126)</f>
        <v/>
      </c>
      <c r="J127" s="29">
        <f>SUM(J125:J126)</f>
        <v/>
      </c>
      <c r="K127" s="29">
        <f>SUM(K125:K126)</f>
        <v/>
      </c>
      <c r="L127" s="29">
        <f>SUM(L125:L126)</f>
        <v/>
      </c>
      <c r="M127" s="29">
        <f>SUM(M125:M126)</f>
        <v/>
      </c>
      <c r="N127" s="29">
        <f>SUM(N125:N126)</f>
        <v/>
      </c>
      <c r="O127" s="29">
        <f>SUM(O125:O126)</f>
        <v/>
      </c>
    </row>
    <row r="128">
      <c r="F128" s="34" t="n"/>
      <c r="G128" s="34" t="n"/>
      <c r="H128" s="34" t="n"/>
      <c r="I128" s="34" t="n"/>
      <c r="J128" s="34" t="n"/>
      <c r="K128" s="34" t="n"/>
      <c r="L128" s="34" t="n"/>
      <c r="M128" s="34" t="n"/>
      <c r="N128" s="34" t="n"/>
      <c r="O128" s="34" t="n"/>
    </row>
    <row r="129">
      <c r="B129" t="inlineStr">
        <is>
          <t xml:space="preserve">Dvidends </t>
        </is>
      </c>
      <c r="F129" s="34" t="n"/>
      <c r="G129" s="34" t="n"/>
      <c r="H129" s="34" t="n">
        <v>213</v>
      </c>
      <c r="I129" s="34" t="n">
        <v>261</v>
      </c>
      <c r="J129" s="34" t="n">
        <v>341</v>
      </c>
      <c r="K129" s="34" t="n">
        <v>371</v>
      </c>
      <c r="L129" s="34" t="n">
        <v>390</v>
      </c>
      <c r="M129" s="34" t="n">
        <v>395</v>
      </c>
      <c r="N129" s="34" t="n">
        <v>399</v>
      </c>
      <c r="O129" s="34" t="n">
        <v>398</v>
      </c>
    </row>
    <row r="130">
      <c r="B130" t="inlineStr">
        <is>
          <t>Share buybacks</t>
        </is>
      </c>
      <c r="F130" s="34" t="n"/>
      <c r="G130" s="34" t="n"/>
      <c r="H130" s="34" t="n">
        <v>-587</v>
      </c>
      <c r="I130" s="34" t="n">
        <v>-739</v>
      </c>
      <c r="J130" s="34" t="n">
        <v>-909</v>
      </c>
      <c r="K130" s="34" t="n">
        <v>-1579</v>
      </c>
      <c r="L130" s="34" t="n">
        <v>0</v>
      </c>
      <c r="M130" s="34" t="n">
        <v>0</v>
      </c>
      <c r="N130" s="34" t="n">
        <v>0</v>
      </c>
      <c r="O130" s="34" t="n">
        <v>-10039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30" sqref="A30"/>
    </sheetView>
  </sheetViews>
  <sheetFormatPr baseColWidth="8" defaultRowHeight="14.5"/>
  <cols>
    <col width="18.08984375" customWidth="1" style="13" min="1" max="1"/>
  </cols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1.45</t>
        </is>
      </c>
      <c r="C2" t="inlineStr">
        <is>
          <t>1.86</t>
        </is>
      </c>
      <c r="D2" t="inlineStr">
        <is>
          <t>1.56</t>
        </is>
      </c>
      <c r="E2" t="inlineStr">
        <is>
          <t>1.51</t>
        </is>
      </c>
      <c r="F2" t="inlineStr">
        <is>
          <t>1.54</t>
        </is>
      </c>
      <c r="G2" t="inlineStr">
        <is>
          <t>1.66</t>
        </is>
      </c>
      <c r="H2" t="inlineStr">
        <is>
          <t>1.73</t>
        </is>
      </c>
      <c r="I2" t="inlineStr">
        <is>
          <t>1.76</t>
        </is>
      </c>
      <c r="J2" t="inlineStr">
        <is>
          <t>2.12</t>
        </is>
      </c>
      <c r="K2" t="inlineStr">
        <is>
          <t>2.31</t>
        </is>
      </c>
      <c r="L2" t="inlineStr">
        <is>
          <t>3.19</t>
        </is>
      </c>
      <c r="M2" t="inlineStr">
        <is>
          <t>4.05</t>
        </is>
      </c>
      <c r="N2" t="inlineStr">
        <is>
          <t>4.82</t>
        </is>
      </c>
      <c r="O2" t="inlineStr">
        <is>
          <t>4.48</t>
        </is>
      </c>
      <c r="P2" t="inlineStr">
        <is>
          <t>6.76</t>
        </is>
      </c>
      <c r="Q2" t="inlineStr">
        <is>
          <t>10.75</t>
        </is>
      </c>
      <c r="R2" t="inlineStr">
        <is>
          <t>11.89</t>
        </is>
      </c>
    </row>
    <row r="3">
      <c r="A3" s="1" t="inlineStr">
        <is>
          <t>Earnings per share</t>
        </is>
      </c>
      <c r="B3" t="inlineStr">
        <is>
          <t>0.21</t>
        </is>
      </c>
      <c r="C3" t="inlineStr">
        <is>
          <t>0.36</t>
        </is>
      </c>
      <c r="D3" t="inlineStr">
        <is>
          <t>(0.01)</t>
        </is>
      </c>
      <c r="E3" t="inlineStr">
        <is>
          <t>(0.03)</t>
        </is>
      </c>
      <c r="F3" t="inlineStr">
        <is>
          <t>0.11</t>
        </is>
      </c>
      <c r="G3" t="inlineStr">
        <is>
          <t>0.24</t>
        </is>
      </c>
      <c r="H3" t="inlineStr">
        <is>
          <t>0.23</t>
        </is>
      </c>
      <c r="I3" t="inlineStr">
        <is>
          <t>0.19</t>
        </is>
      </c>
      <c r="J3" t="inlineStr">
        <is>
          <t>0.29</t>
        </is>
      </c>
      <c r="K3" t="inlineStr">
        <is>
          <t>0.28</t>
        </is>
      </c>
      <c r="L3" t="inlineStr">
        <is>
          <t>0.77</t>
        </is>
      </c>
      <c r="M3" t="inlineStr">
        <is>
          <t>1.27</t>
        </is>
      </c>
      <c r="N3" t="inlineStr">
        <is>
          <t>1.70</t>
        </is>
      </c>
      <c r="O3" t="inlineStr">
        <is>
          <t>1.15</t>
        </is>
      </c>
      <c r="P3" t="inlineStr">
        <is>
          <t>1.76</t>
        </is>
      </c>
      <c r="Q3" t="inlineStr">
        <is>
          <t>3.89</t>
        </is>
      </c>
      <c r="R3" t="inlineStr">
        <is>
          <t>3.10</t>
        </is>
      </c>
    </row>
    <row r="4">
      <c r="A4" s="1" t="inlineStr">
        <is>
          <t>FCF per share</t>
        </is>
      </c>
      <c r="B4" t="inlineStr">
        <is>
          <t>0.21</t>
        </is>
      </c>
      <c r="C4" t="inlineStr">
        <is>
          <t>0.49</t>
        </is>
      </c>
      <c r="D4" t="inlineStr">
        <is>
          <t>(0.07)</t>
        </is>
      </c>
      <c r="E4" t="inlineStr">
        <is>
          <t>0.19</t>
        </is>
      </c>
      <c r="F4" t="inlineStr">
        <is>
          <t>0.25</t>
        </is>
      </c>
      <c r="G4" t="inlineStr">
        <is>
          <t>0.32</t>
        </is>
      </c>
      <c r="H4" t="inlineStr">
        <is>
          <t>0.26</t>
        </is>
      </c>
      <c r="I4" t="inlineStr">
        <is>
          <t>0.25</t>
        </is>
      </c>
      <c r="J4" t="inlineStr">
        <is>
          <t>0.35</t>
        </is>
      </c>
      <c r="K4" t="inlineStr">
        <is>
          <t>0.50</t>
        </is>
      </c>
      <c r="L4" t="inlineStr">
        <is>
          <t>0.69</t>
        </is>
      </c>
      <c r="M4" t="inlineStr">
        <is>
          <t>1.21</t>
        </is>
      </c>
      <c r="N4" t="inlineStr">
        <is>
          <t>1.29</t>
        </is>
      </c>
      <c r="O4" t="inlineStr">
        <is>
          <t>1.75</t>
        </is>
      </c>
      <c r="P4" t="inlineStr">
        <is>
          <t>1.90</t>
        </is>
      </c>
      <c r="Q4" t="inlineStr">
        <is>
          <t>3.25</t>
        </is>
      </c>
      <c r="R4" t="inlineStr">
        <is>
          <t>2.50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0.02</t>
        </is>
      </c>
      <c r="I5" t="inlineStr">
        <is>
          <t>0.08</t>
        </is>
      </c>
      <c r="J5" t="inlineStr">
        <is>
          <t>0.08</t>
        </is>
      </c>
      <c r="K5" t="inlineStr">
        <is>
          <t>0.10</t>
        </is>
      </c>
      <c r="L5" t="inlineStr">
        <is>
          <t>0.12</t>
        </is>
      </c>
      <c r="M5" t="inlineStr">
        <is>
          <t>0.14</t>
        </is>
      </c>
      <c r="N5" t="inlineStr">
        <is>
          <t>0.15</t>
        </is>
      </c>
      <c r="O5" t="inlineStr">
        <is>
          <t>0.16</t>
        </is>
      </c>
      <c r="P5" t="inlineStr">
        <is>
          <t>0.16</t>
        </is>
      </c>
      <c r="Q5" t="inlineStr">
        <is>
          <t>0.16</t>
        </is>
      </c>
      <c r="R5" t="inlineStr">
        <is>
          <t>0.16</t>
        </is>
      </c>
    </row>
    <row r="6">
      <c r="A6" s="1" t="inlineStr">
        <is>
          <t>CAPEX per share</t>
        </is>
      </c>
      <c r="B6" t="inlineStr">
        <is>
          <t>0.07</t>
        </is>
      </c>
      <c r="C6" t="inlineStr">
        <is>
          <t>0.09</t>
        </is>
      </c>
      <c r="D6" t="inlineStr">
        <is>
          <t>0.19</t>
        </is>
      </c>
      <c r="E6" t="inlineStr">
        <is>
          <t>0.04</t>
        </is>
      </c>
      <c r="F6" t="inlineStr">
        <is>
          <t>0.04</t>
        </is>
      </c>
      <c r="G6" t="inlineStr">
        <is>
          <t>0.06</t>
        </is>
      </c>
      <c r="H6" t="inlineStr">
        <is>
          <t>0.07</t>
        </is>
      </c>
      <c r="I6" t="inlineStr">
        <is>
          <t>0.11</t>
        </is>
      </c>
      <c r="J6" t="inlineStr">
        <is>
          <t>0.06</t>
        </is>
      </c>
      <c r="K6" t="inlineStr">
        <is>
          <t>0.04</t>
        </is>
      </c>
      <c r="L6" t="inlineStr">
        <is>
          <t>0.08</t>
        </is>
      </c>
      <c r="M6" t="inlineStr">
        <is>
          <t>0.25</t>
        </is>
      </c>
      <c r="N6" t="inlineStr">
        <is>
          <t>0.25</t>
        </is>
      </c>
      <c r="O6" t="inlineStr">
        <is>
          <t>0.20</t>
        </is>
      </c>
      <c r="P6" t="inlineStr">
        <is>
          <t>0.46</t>
        </is>
      </c>
      <c r="Q6" t="inlineStr">
        <is>
          <t>0.39</t>
        </is>
      </c>
      <c r="R6" t="inlineStr">
        <is>
          <t>0.52</t>
        </is>
      </c>
    </row>
    <row r="7">
      <c r="A7" s="1" t="inlineStr">
        <is>
          <t>Book Value per sh.</t>
        </is>
      </c>
      <c r="B7" t="inlineStr">
        <is>
          <t>0.95</t>
        </is>
      </c>
      <c r="C7" t="inlineStr">
        <is>
          <t>1.19</t>
        </is>
      </c>
      <c r="D7" t="inlineStr">
        <is>
          <t>1.09</t>
        </is>
      </c>
      <c r="E7" t="inlineStr">
        <is>
          <t>1.21</t>
        </is>
      </c>
      <c r="F7" t="inlineStr">
        <is>
          <t>1.38</t>
        </is>
      </c>
      <c r="G7" t="inlineStr">
        <is>
          <t>1.72</t>
        </is>
      </c>
      <c r="H7" t="inlineStr">
        <is>
          <t>1.95</t>
        </is>
      </c>
      <c r="I7" t="inlineStr">
        <is>
          <t>1.90</t>
        </is>
      </c>
      <c r="J7" t="inlineStr">
        <is>
          <t>2.00</t>
        </is>
      </c>
      <c r="K7" t="inlineStr">
        <is>
          <t>2.06</t>
        </is>
      </c>
      <c r="L7" t="inlineStr">
        <is>
          <t>2.66</t>
        </is>
      </c>
      <c r="M7" t="inlineStr">
        <is>
          <t>3.12</t>
        </is>
      </c>
      <c r="N7" t="inlineStr">
        <is>
          <t>3.84</t>
        </is>
      </c>
      <c r="O7" t="inlineStr">
        <is>
          <t>5.01</t>
        </is>
      </c>
      <c r="P7" t="inlineStr">
        <is>
          <t>6.84</t>
        </is>
      </c>
      <c r="Q7" t="inlineStr">
        <is>
          <t>10.63</t>
        </is>
      </c>
      <c r="R7" t="inlineStr">
        <is>
          <t>10.05</t>
        </is>
      </c>
    </row>
    <row r="8">
      <c r="A8" s="1" t="inlineStr">
        <is>
          <t>Comm.Shares outs.</t>
        </is>
      </c>
      <c r="B8" t="inlineStr">
        <is>
          <t>2,113</t>
        </is>
      </c>
      <c r="C8" t="inlineStr">
        <is>
          <t>2,200</t>
        </is>
      </c>
      <c r="D8" t="inlineStr">
        <is>
          <t>2,193</t>
        </is>
      </c>
      <c r="E8" t="inlineStr">
        <is>
          <t>2,198</t>
        </is>
      </c>
      <c r="F8" t="inlineStr">
        <is>
          <t>2,301</t>
        </is>
      </c>
      <c r="G8" t="inlineStr">
        <is>
          <t>2,415</t>
        </is>
      </c>
      <c r="H8" t="inlineStr">
        <is>
          <t>2,477</t>
        </is>
      </c>
      <c r="I8" t="inlineStr">
        <is>
          <t>2,352</t>
        </is>
      </c>
      <c r="J8" t="inlineStr">
        <is>
          <t>2,209</t>
        </is>
      </c>
      <c r="K8" t="inlineStr">
        <is>
          <t>2,172</t>
        </is>
      </c>
      <c r="L8" t="inlineStr">
        <is>
          <t>2,164</t>
        </is>
      </c>
      <c r="M8" t="inlineStr">
        <is>
          <t>2,396</t>
        </is>
      </c>
      <c r="N8" t="inlineStr">
        <is>
          <t>2,432</t>
        </is>
      </c>
      <c r="O8" t="inlineStr">
        <is>
          <t>2,436</t>
        </is>
      </c>
      <c r="P8" t="inlineStr">
        <is>
          <t>2,468</t>
        </is>
      </c>
      <c r="Q8" t="inlineStr">
        <is>
          <t>2,504</t>
        </is>
      </c>
      <c r="R8" t="inlineStr">
        <is>
          <t>2,501</t>
        </is>
      </c>
    </row>
    <row r="9">
      <c r="A9" s="1" t="inlineStr">
        <is>
          <t>Avg. annual P/E ratio</t>
        </is>
      </c>
      <c r="B9" t="inlineStr">
        <is>
          <t>32.6</t>
        </is>
      </c>
      <c r="C9" t="inlineStr">
        <is>
          <t>11.4</t>
        </is>
      </c>
      <c r="D9" t="inlineStr">
        <is>
          <t>(215.3)</t>
        </is>
      </c>
      <c r="E9" t="inlineStr">
        <is>
          <t>(109.6)</t>
        </is>
      </c>
      <c r="F9" t="inlineStr">
        <is>
          <t>38.7</t>
        </is>
      </c>
      <c r="G9" t="inlineStr">
        <is>
          <t>14.1</t>
        </is>
      </c>
      <c r="H9" t="inlineStr">
        <is>
          <t>15.6</t>
        </is>
      </c>
      <c r="I9" t="inlineStr">
        <is>
          <t>24.7</t>
        </is>
      </c>
      <c r="J9" t="inlineStr">
        <is>
          <t>20.5</t>
        </is>
      </c>
      <c r="K9" t="inlineStr">
        <is>
          <t>47.3</t>
        </is>
      </c>
      <c r="L9" t="inlineStr">
        <is>
          <t>48.2</t>
        </is>
      </c>
      <c r="M9" t="inlineStr">
        <is>
          <t>44.9</t>
        </is>
      </c>
      <c r="N9" t="inlineStr">
        <is>
          <t>25.4</t>
        </is>
      </c>
      <c r="O9" t="inlineStr">
        <is>
          <t>86.0</t>
        </is>
      </c>
      <c r="P9" t="inlineStr">
        <is>
          <t>110.5</t>
        </is>
      </c>
      <c r="Q9" t="inlineStr">
        <is>
          <t>53.3</t>
        </is>
      </c>
      <c r="R9" t="inlineStr">
        <is>
          <t>40.5</t>
        </is>
      </c>
    </row>
    <row r="10">
      <c r="A10" s="1" t="inlineStr">
        <is>
          <t>P/E to S&amp;P500</t>
        </is>
      </c>
      <c r="B10" t="inlineStr">
        <is>
          <t>1.9</t>
        </is>
      </c>
      <c r="C10" t="inlineStr">
        <is>
          <t>0.5</t>
        </is>
      </c>
      <c r="D10" t="inlineStr">
        <is>
          <t>(3.0)</t>
        </is>
      </c>
      <c r="E10" t="inlineStr">
        <is>
          <t>(5.3)</t>
        </is>
      </c>
      <c r="F10" t="inlineStr">
        <is>
          <t>2.4</t>
        </is>
      </c>
      <c r="G10" t="inlineStr">
        <is>
          <t>0.9</t>
        </is>
      </c>
      <c r="H10" t="inlineStr">
        <is>
          <t>0.9</t>
        </is>
      </c>
      <c r="I10" t="inlineStr">
        <is>
          <t>1.4</t>
        </is>
      </c>
      <c r="J10" t="inlineStr">
        <is>
          <t>1.0</t>
        </is>
      </c>
      <c r="K10" t="inlineStr">
        <is>
          <t>2.1</t>
        </is>
      </c>
      <c r="L10" t="inlineStr">
        <is>
          <t>2.0</t>
        </is>
      </c>
      <c r="M10" t="inlineStr">
        <is>
          <t>1.8</t>
        </is>
      </c>
      <c r="N10" t="inlineStr">
        <is>
          <t>1.1</t>
        </is>
      </c>
      <c r="O10" t="inlineStr">
        <is>
          <t>2.3</t>
        </is>
      </c>
      <c r="P10" t="inlineStr">
        <is>
          <t>3.7</t>
        </is>
      </c>
      <c r="Q10" t="inlineStr">
        <is>
          <t>2.6</t>
        </is>
      </c>
      <c r="R10" t="inlineStr">
        <is>
          <t>1.9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0.5%</t>
        </is>
      </c>
      <c r="I11" t="inlineStr">
        <is>
          <t>1.7%</t>
        </is>
      </c>
      <c r="J11" t="inlineStr">
        <is>
          <t>1.4%</t>
        </is>
      </c>
      <c r="K11" t="inlineStr">
        <is>
          <t>0.7%</t>
        </is>
      </c>
      <c r="L11" t="inlineStr">
        <is>
          <t>0.3%</t>
        </is>
      </c>
      <c r="M11" t="inlineStr">
        <is>
          <t>0.2%</t>
        </is>
      </c>
      <c r="N11" t="inlineStr">
        <is>
          <t>0.4%</t>
        </is>
      </c>
      <c r="O11" t="inlineStr">
        <is>
          <t>0.2%</t>
        </is>
      </c>
      <c r="P11" t="inlineStr">
        <is>
          <t>0.1%</t>
        </is>
      </c>
      <c r="Q11" t="inlineStr">
        <is>
          <t>0.1%</t>
        </is>
      </c>
      <c r="R11" t="inlineStr">
        <is>
          <t>0.1%</t>
        </is>
      </c>
    </row>
    <row r="12">
      <c r="A12" s="1" t="inlineStr">
        <is>
          <t>Revenue (m)</t>
        </is>
      </c>
      <c r="B12" t="inlineStr">
        <is>
          <t>3,069</t>
        </is>
      </c>
      <c r="C12" t="inlineStr">
        <is>
          <t>4,098</t>
        </is>
      </c>
      <c r="D12" t="inlineStr">
        <is>
          <t>3,425</t>
        </is>
      </c>
      <c r="E12" t="inlineStr">
        <is>
          <t>3,326</t>
        </is>
      </c>
      <c r="F12" t="inlineStr">
        <is>
          <t>3,543</t>
        </is>
      </c>
      <c r="G12" t="inlineStr">
        <is>
          <t>3,998</t>
        </is>
      </c>
      <c r="H12" t="inlineStr">
        <is>
          <t>4,280</t>
        </is>
      </c>
      <c r="I12" t="inlineStr">
        <is>
          <t>4,130</t>
        </is>
      </c>
      <c r="J12" t="inlineStr">
        <is>
          <t>4,682</t>
        </is>
      </c>
      <c r="K12" t="inlineStr">
        <is>
          <t>5,010</t>
        </is>
      </c>
      <c r="L12" t="inlineStr">
        <is>
          <t>6,910</t>
        </is>
      </c>
      <c r="M12" t="inlineStr">
        <is>
          <t>9,714</t>
        </is>
      </c>
      <c r="N12" t="inlineStr">
        <is>
          <t>11,716</t>
        </is>
      </c>
      <c r="O12" t="inlineStr">
        <is>
          <t>10,918</t>
        </is>
      </c>
      <c r="P12" t="inlineStr">
        <is>
          <t>16,675</t>
        </is>
      </c>
      <c r="Q12" t="inlineStr">
        <is>
          <t>26,914</t>
        </is>
      </c>
      <c r="R12" t="inlineStr">
        <is>
          <t>29,738</t>
        </is>
      </c>
    </row>
    <row r="13">
      <c r="A13" s="1" t="inlineStr">
        <is>
          <t>Operating margin</t>
        </is>
      </c>
      <c r="B13" t="inlineStr">
        <is>
          <t>14.8%</t>
        </is>
      </c>
      <c r="C13" t="inlineStr">
        <is>
          <t>20.4%</t>
        </is>
      </c>
      <c r="D13" t="inlineStr">
        <is>
          <t>(2.1)%</t>
        </is>
      </c>
      <c r="E13" t="inlineStr">
        <is>
          <t>(3.0)%</t>
        </is>
      </c>
      <c r="F13" t="inlineStr">
        <is>
          <t>7.2%</t>
        </is>
      </c>
      <c r="G13" t="inlineStr">
        <is>
          <t>16.2%</t>
        </is>
      </c>
      <c r="H13" t="inlineStr">
        <is>
          <t>15.1%</t>
        </is>
      </c>
      <c r="I13" t="inlineStr">
        <is>
          <t>12.0%</t>
        </is>
      </c>
      <c r="J13" t="inlineStr">
        <is>
          <t>16.2%</t>
        </is>
      </c>
      <c r="K13" t="inlineStr">
        <is>
          <t>14.9%</t>
        </is>
      </c>
      <c r="L13" t="inlineStr">
        <is>
          <t>28.0%</t>
        </is>
      </c>
      <c r="M13" t="inlineStr">
        <is>
          <t>33.0%</t>
        </is>
      </c>
      <c r="N13" t="inlineStr">
        <is>
          <t>32.5%</t>
        </is>
      </c>
      <c r="O13" t="inlineStr">
        <is>
          <t>26.1%</t>
        </is>
      </c>
      <c r="P13" t="inlineStr">
        <is>
          <t>27.2%</t>
        </is>
      </c>
      <c r="Q13" t="inlineStr">
        <is>
          <t>37.3%</t>
        </is>
      </c>
      <c r="R13" t="inlineStr">
        <is>
          <t>26.6%</t>
        </is>
      </c>
    </row>
    <row r="14">
      <c r="A14" s="1" t="inlineStr">
        <is>
          <t>Depreciation (m)</t>
        </is>
      </c>
      <c r="B14" t="inlineStr">
        <is>
          <t>108</t>
        </is>
      </c>
      <c r="C14" t="inlineStr">
        <is>
          <t>133</t>
        </is>
      </c>
      <c r="D14" t="inlineStr">
        <is>
          <t>185</t>
        </is>
      </c>
      <c r="E14" t="inlineStr">
        <is>
          <t>197</t>
        </is>
      </c>
      <c r="F14" t="inlineStr">
        <is>
          <t>187</t>
        </is>
      </c>
      <c r="G14" t="inlineStr">
        <is>
          <t>204</t>
        </is>
      </c>
      <c r="H14" t="inlineStr">
        <is>
          <t>226</t>
        </is>
      </c>
      <c r="I14" t="inlineStr">
        <is>
          <t>239</t>
        </is>
      </c>
      <c r="J14" t="inlineStr">
        <is>
          <t>220</t>
        </is>
      </c>
      <c r="K14" t="inlineStr">
        <is>
          <t>197</t>
        </is>
      </c>
      <c r="L14" t="inlineStr">
        <is>
          <t>187</t>
        </is>
      </c>
      <c r="M14" t="inlineStr">
        <is>
          <t>199</t>
        </is>
      </c>
      <c r="N14" t="inlineStr">
        <is>
          <t>262</t>
        </is>
      </c>
      <c r="O14" t="inlineStr">
        <is>
          <t>381</t>
        </is>
      </c>
      <c r="P14" t="inlineStr">
        <is>
          <t>1,098</t>
        </is>
      </c>
      <c r="Q14" t="inlineStr">
        <is>
          <t>1,174</t>
        </is>
      </c>
      <c r="R14" t="inlineStr">
        <is>
          <t>1,319</t>
        </is>
      </c>
    </row>
    <row r="15">
      <c r="A15" s="1" t="inlineStr">
        <is>
          <t>Net profit (m)</t>
        </is>
      </c>
      <c r="B15" t="inlineStr">
        <is>
          <t>449</t>
        </is>
      </c>
      <c r="C15" t="inlineStr">
        <is>
          <t>798</t>
        </is>
      </c>
      <c r="D15" t="inlineStr">
        <is>
          <t>(30)</t>
        </is>
      </c>
      <c r="E15" t="inlineStr">
        <is>
          <t>(68)</t>
        </is>
      </c>
      <c r="F15" t="inlineStr">
        <is>
          <t>253</t>
        </is>
      </c>
      <c r="G15" t="inlineStr">
        <is>
          <t>581</t>
        </is>
      </c>
      <c r="H15" t="inlineStr">
        <is>
          <t>563</t>
        </is>
      </c>
      <c r="I15" t="inlineStr">
        <is>
          <t>440</t>
        </is>
      </c>
      <c r="J15" t="inlineStr">
        <is>
          <t>631</t>
        </is>
      </c>
      <c r="K15" t="inlineStr">
        <is>
          <t>614</t>
        </is>
      </c>
      <c r="L15" t="inlineStr">
        <is>
          <t>1,666</t>
        </is>
      </c>
      <c r="M15" t="inlineStr">
        <is>
          <t>3,047</t>
        </is>
      </c>
      <c r="N15" t="inlineStr">
        <is>
          <t>4,141</t>
        </is>
      </c>
      <c r="O15" t="inlineStr">
        <is>
          <t>2,796</t>
        </is>
      </c>
      <c r="P15" t="inlineStr">
        <is>
          <t>4,332</t>
        </is>
      </c>
      <c r="Q15" t="inlineStr">
        <is>
          <t>9,752</t>
        </is>
      </c>
      <c r="R15" t="inlineStr">
        <is>
          <t>7,741</t>
        </is>
      </c>
    </row>
    <row r="16">
      <c r="A16" s="1" t="inlineStr">
        <is>
          <t>Income tax rate</t>
        </is>
      </c>
      <c r="B16" t="inlineStr">
        <is>
          <t>9.3%</t>
        </is>
      </c>
      <c r="C16" t="inlineStr">
        <is>
          <t>11.5%</t>
        </is>
      </c>
      <c r="D16" t="inlineStr">
        <is>
          <t>30.1%</t>
        </is>
      </c>
      <c r="E16" t="inlineStr">
        <is>
          <t>17.4%</t>
        </is>
      </c>
      <c r="F16" t="inlineStr">
        <is>
          <t>6.6%</t>
        </is>
      </c>
      <c r="G16" t="inlineStr">
        <is>
          <t>12.4%</t>
        </is>
      </c>
      <c r="H16" t="inlineStr">
        <is>
          <t>15.1%</t>
        </is>
      </c>
      <c r="I16" t="inlineStr">
        <is>
          <t>13.7%</t>
        </is>
      </c>
      <c r="J16" t="inlineStr">
        <is>
          <t>16.5%</t>
        </is>
      </c>
      <c r="K16" t="inlineStr">
        <is>
          <t>17.4%</t>
        </is>
      </c>
      <c r="L16" t="inlineStr">
        <is>
          <t>12.5%</t>
        </is>
      </c>
      <c r="M16" t="inlineStr">
        <is>
          <t>8.8%</t>
        </is>
      </c>
      <c r="N16" t="inlineStr">
        <is>
          <t>3.2%</t>
        </is>
      </c>
      <c r="O16" t="inlineStr">
        <is>
          <t>5.9%</t>
        </is>
      </c>
      <c r="P16" t="inlineStr">
        <is>
          <t>1.7%</t>
        </is>
      </c>
      <c r="Q16" t="inlineStr">
        <is>
          <t>1.9%</t>
        </is>
      </c>
      <c r="R16" t="inlineStr">
        <is>
          <t>12.6%</t>
        </is>
      </c>
    </row>
    <row r="17">
      <c r="A17" s="1" t="inlineStr">
        <is>
          <t>Net profit margin</t>
        </is>
      </c>
      <c r="B17" t="inlineStr">
        <is>
          <t>14.6%</t>
        </is>
      </c>
      <c r="C17" t="inlineStr">
        <is>
          <t>19.5%</t>
        </is>
      </c>
      <c r="D17" t="inlineStr">
        <is>
          <t>(0.9)%</t>
        </is>
      </c>
      <c r="E17" t="inlineStr">
        <is>
          <t>(2.0)%</t>
        </is>
      </c>
      <c r="F17" t="inlineStr">
        <is>
          <t>7.1%</t>
        </is>
      </c>
      <c r="G17" t="inlineStr">
        <is>
          <t>14.5%</t>
        </is>
      </c>
      <c r="H17" t="inlineStr">
        <is>
          <t>13.2%</t>
        </is>
      </c>
      <c r="I17" t="inlineStr">
        <is>
          <t>10.7%</t>
        </is>
      </c>
      <c r="J17" t="inlineStr">
        <is>
          <t>13.5%</t>
        </is>
      </c>
      <c r="K17" t="inlineStr">
        <is>
          <t>12.3%</t>
        </is>
      </c>
      <c r="L17" t="inlineStr">
        <is>
          <t>24.1%</t>
        </is>
      </c>
      <c r="M17" t="inlineStr">
        <is>
          <t>31.4%</t>
        </is>
      </c>
      <c r="N17" t="inlineStr">
        <is>
          <t>35.3%</t>
        </is>
      </c>
      <c r="O17" t="inlineStr">
        <is>
          <t>25.6%</t>
        </is>
      </c>
      <c r="P17" t="inlineStr">
        <is>
          <t>26.0%</t>
        </is>
      </c>
      <c r="Q17" t="inlineStr">
        <is>
          <t>36.2%</t>
        </is>
      </c>
      <c r="R17" t="inlineStr">
        <is>
          <t>25.8%</t>
        </is>
      </c>
    </row>
    <row r="18">
      <c r="A18" s="1" t="inlineStr">
        <is>
          <t>Working capital (m)</t>
        </is>
      </c>
      <c r="B18" t="inlineStr">
        <is>
          <t>1,393</t>
        </is>
      </c>
      <c r="C18" t="inlineStr">
        <is>
          <t>1,922</t>
        </is>
      </c>
      <c r="D18" t="inlineStr">
        <is>
          <t>1,389</t>
        </is>
      </c>
      <c r="E18" t="inlineStr">
        <is>
          <t>1,696</t>
        </is>
      </c>
      <c r="F18" t="inlineStr">
        <is>
          <t>2,284</t>
        </is>
      </c>
      <c r="G18" t="inlineStr">
        <is>
          <t>2,975</t>
        </is>
      </c>
      <c r="H18" t="inlineStr">
        <is>
          <t>3,799</t>
        </is>
      </c>
      <c r="I18" t="inlineStr">
        <is>
          <t>4,680</t>
        </is>
      </c>
      <c r="J18" t="inlineStr">
        <is>
          <t>4,817</t>
        </is>
      </c>
      <c r="K18" t="inlineStr">
        <is>
          <t>3,615</t>
        </is>
      </c>
      <c r="L18" t="inlineStr">
        <is>
          <t>6,748</t>
        </is>
      </c>
      <c r="M18" t="inlineStr">
        <is>
          <t>8,102</t>
        </is>
      </c>
      <c r="N18" t="inlineStr">
        <is>
          <t>9,228</t>
        </is>
      </c>
      <c r="O18" t="inlineStr">
        <is>
          <t>11,906</t>
        </is>
      </c>
      <c r="P18" t="inlineStr">
        <is>
          <t>12,130</t>
        </is>
      </c>
      <c r="Q18" t="inlineStr">
        <is>
          <t>24,494</t>
        </is>
      </c>
      <c r="R18" t="inlineStr">
        <is>
          <t>19,845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26</t>
        </is>
      </c>
      <c r="E19" t="inlineStr">
        <is>
          <t>- -</t>
        </is>
      </c>
      <c r="F19" t="inlineStr">
        <is>
          <t>23</t>
        </is>
      </c>
      <c r="G19" t="inlineStr">
        <is>
          <t>21</t>
        </is>
      </c>
      <c r="H19" t="inlineStr">
        <is>
          <t>19</t>
        </is>
      </c>
      <c r="I19" t="inlineStr">
        <is>
          <t>1,374</t>
        </is>
      </c>
      <c r="J19" t="inlineStr">
        <is>
          <t>1,398</t>
        </is>
      </c>
      <c r="K19" t="inlineStr">
        <is>
          <t>- -</t>
        </is>
      </c>
      <c r="L19" t="inlineStr">
        <is>
          <t>2,020</t>
        </is>
      </c>
      <c r="M19" t="inlineStr">
        <is>
          <t>1,985</t>
        </is>
      </c>
      <c r="N19" t="inlineStr">
        <is>
          <t>1,988</t>
        </is>
      </c>
      <c r="O19" t="inlineStr">
        <is>
          <t>1,991</t>
        </is>
      </c>
      <c r="P19" t="inlineStr">
        <is>
          <t>5,964</t>
        </is>
      </c>
      <c r="Q19" t="inlineStr">
        <is>
          <t>11,687</t>
        </is>
      </c>
      <c r="R19" t="inlineStr">
        <is>
          <t>10,443</t>
        </is>
      </c>
    </row>
    <row r="20">
      <c r="A20" s="1" t="inlineStr">
        <is>
          <t>Equity (m)</t>
        </is>
      </c>
      <c r="B20" t="inlineStr">
        <is>
          <t>2,007</t>
        </is>
      </c>
      <c r="C20" t="inlineStr">
        <is>
          <t>2,618</t>
        </is>
      </c>
      <c r="D20" t="inlineStr">
        <is>
          <t>2,395</t>
        </is>
      </c>
      <c r="E20" t="inlineStr">
        <is>
          <t>2,665</t>
        </is>
      </c>
      <c r="F20" t="inlineStr">
        <is>
          <t>3,181</t>
        </is>
      </c>
      <c r="G20" t="inlineStr">
        <is>
          <t>4,146</t>
        </is>
      </c>
      <c r="H20" t="inlineStr">
        <is>
          <t>4,828</t>
        </is>
      </c>
      <c r="I20" t="inlineStr">
        <is>
          <t>4,456</t>
        </is>
      </c>
      <c r="J20" t="inlineStr">
        <is>
          <t>4,418</t>
        </is>
      </c>
      <c r="K20" t="inlineStr">
        <is>
          <t>4,469</t>
        </is>
      </c>
      <c r="L20" t="inlineStr">
        <is>
          <t>5,762</t>
        </is>
      </c>
      <c r="M20" t="inlineStr">
        <is>
          <t>7,471</t>
        </is>
      </c>
      <c r="N20" t="inlineStr">
        <is>
          <t>9,342</t>
        </is>
      </c>
      <c r="O20" t="inlineStr">
        <is>
          <t>12,204</t>
        </is>
      </c>
      <c r="P20" t="inlineStr">
        <is>
          <t>16,893</t>
        </is>
      </c>
      <c r="Q20" t="inlineStr">
        <is>
          <t>26,612</t>
        </is>
      </c>
      <c r="R20" t="inlineStr">
        <is>
          <t>23,851</t>
        </is>
      </c>
    </row>
    <row r="21">
      <c r="A21" s="1" t="inlineStr">
        <is>
          <t>ROIC</t>
        </is>
      </c>
      <c r="B21" t="inlineStr">
        <is>
          <t>22.0%</t>
        </is>
      </c>
      <c r="C21" t="inlineStr">
        <is>
          <t>28.7%</t>
        </is>
      </c>
      <c r="D21" t="inlineStr">
        <is>
          <t>(1.2)%</t>
        </is>
      </c>
      <c r="E21" t="inlineStr">
        <is>
          <t>(2.3)%</t>
        </is>
      </c>
      <c r="F21" t="inlineStr">
        <is>
          <t>7.2%</t>
        </is>
      </c>
      <c r="G21" t="inlineStr">
        <is>
          <t>12.6%</t>
        </is>
      </c>
      <c r="H21" t="inlineStr">
        <is>
          <t>10.4%</t>
        </is>
      </c>
      <c r="I21" t="inlineStr">
        <is>
          <t>7.1%</t>
        </is>
      </c>
      <c r="J21" t="inlineStr">
        <is>
          <t>10.6%</t>
        </is>
      </c>
      <c r="K21" t="inlineStr">
        <is>
          <t>13.2%</t>
        </is>
      </c>
      <c r="L21" t="inlineStr">
        <is>
          <t>21.3%</t>
        </is>
      </c>
      <c r="M21" t="inlineStr">
        <is>
          <t>30.6%</t>
        </is>
      </c>
      <c r="N21" t="inlineStr">
        <is>
          <t>35.0%</t>
        </is>
      </c>
      <c r="O21" t="inlineStr">
        <is>
          <t>18.3%</t>
        </is>
      </c>
      <c r="P21" t="inlineStr">
        <is>
          <t>18.1%</t>
        </is>
      </c>
      <c r="Q21" t="inlineStr">
        <is>
          <t>25.1%</t>
        </is>
      </c>
      <c r="R21" t="inlineStr">
        <is>
          <t>20.5%</t>
        </is>
      </c>
    </row>
    <row r="22">
      <c r="A22" s="1" t="inlineStr">
        <is>
          <t>Return on capital</t>
        </is>
      </c>
      <c r="B22" t="inlineStr">
        <is>
          <t>18.5%</t>
        </is>
      </c>
      <c r="C22" t="inlineStr">
        <is>
          <t>24.1%</t>
        </is>
      </c>
      <c r="D22" t="inlineStr">
        <is>
          <t>(1.3)%</t>
        </is>
      </c>
      <c r="E22" t="inlineStr">
        <is>
          <t>(2.2)%</t>
        </is>
      </c>
      <c r="F22" t="inlineStr">
        <is>
          <t>6.1%</t>
        </is>
      </c>
      <c r="G22" t="inlineStr">
        <is>
          <t>12.0%</t>
        </is>
      </c>
      <c r="H22" t="inlineStr">
        <is>
          <t>10.4%</t>
        </is>
      </c>
      <c r="I22" t="inlineStr">
        <is>
          <t>7.2%</t>
        </is>
      </c>
      <c r="J22" t="inlineStr">
        <is>
          <t>11.1%</t>
        </is>
      </c>
      <c r="K22" t="inlineStr">
        <is>
          <t>10.7%</t>
        </is>
      </c>
      <c r="L22" t="inlineStr">
        <is>
          <t>19.9%</t>
        </is>
      </c>
      <c r="M22" t="inlineStr">
        <is>
          <t>30.2%</t>
        </is>
      </c>
      <c r="N22" t="inlineStr">
        <is>
          <t>32.5%</t>
        </is>
      </c>
      <c r="O22" t="inlineStr">
        <is>
          <t>17.5%</t>
        </is>
      </c>
      <c r="P22" t="inlineStr">
        <is>
          <t>16.0%</t>
        </is>
      </c>
      <c r="Q22" t="inlineStr">
        <is>
          <t>23.0%</t>
        </is>
      </c>
      <c r="R22" t="inlineStr">
        <is>
          <t>19.3%</t>
        </is>
      </c>
    </row>
    <row r="23">
      <c r="A23" s="1" t="inlineStr">
        <is>
          <t>Return on equity</t>
        </is>
      </c>
      <c r="B23" t="inlineStr">
        <is>
          <t>22.4%</t>
        </is>
      </c>
      <c r="C23" t="inlineStr">
        <is>
          <t>30.5%</t>
        </is>
      </c>
      <c r="D23" t="inlineStr">
        <is>
          <t>(1.3)%</t>
        </is>
      </c>
      <c r="E23" t="inlineStr">
        <is>
          <t>(2.6)%</t>
        </is>
      </c>
      <c r="F23" t="inlineStr">
        <is>
          <t>8.0%</t>
        </is>
      </c>
      <c r="G23" t="inlineStr">
        <is>
          <t>14.0%</t>
        </is>
      </c>
      <c r="H23" t="inlineStr">
        <is>
          <t>11.7%</t>
        </is>
      </c>
      <c r="I23" t="inlineStr">
        <is>
          <t>9.9%</t>
        </is>
      </c>
      <c r="J23" t="inlineStr">
        <is>
          <t>14.3%</t>
        </is>
      </c>
      <c r="K23" t="inlineStr">
        <is>
          <t>13.7%</t>
        </is>
      </c>
      <c r="L23" t="inlineStr">
        <is>
          <t>28.9%</t>
        </is>
      </c>
      <c r="M23" t="inlineStr">
        <is>
          <t>40.8%</t>
        </is>
      </c>
      <c r="N23" t="inlineStr">
        <is>
          <t>44.3%</t>
        </is>
      </c>
      <c r="O23" t="inlineStr">
        <is>
          <t>22.9%</t>
        </is>
      </c>
      <c r="P23" t="inlineStr">
        <is>
          <t>25.6%</t>
        </is>
      </c>
      <c r="Q23" t="inlineStr">
        <is>
          <t>36.6%</t>
        </is>
      </c>
      <c r="R23" t="inlineStr">
        <is>
          <t>32.5%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91.7%</t>
        </is>
      </c>
      <c r="I24" t="inlineStr">
        <is>
          <t>58.8%</t>
        </is>
      </c>
      <c r="J24" t="inlineStr">
        <is>
          <t>70.4%</t>
        </is>
      </c>
      <c r="K24" t="inlineStr">
        <is>
          <t>65.3%</t>
        </is>
      </c>
      <c r="L24" t="inlineStr">
        <is>
          <t>84.3%</t>
        </is>
      </c>
      <c r="M24" t="inlineStr">
        <is>
          <t>88.8%</t>
        </is>
      </c>
      <c r="N24" t="inlineStr">
        <is>
          <t>91.0%</t>
        </is>
      </c>
      <c r="O24" t="inlineStr">
        <is>
          <t>86.1%</t>
        </is>
      </c>
      <c r="P24" t="inlineStr">
        <is>
          <t>90.9%</t>
        </is>
      </c>
      <c r="Q24" t="inlineStr">
        <is>
          <t>95.9%</t>
        </is>
      </c>
      <c r="R24" t="inlineStr">
        <is>
          <t>94.8%</t>
        </is>
      </c>
    </row>
    <row r="25">
      <c r="A25" s="1" t="inlineStr">
        <is>
          <t>Div.&amp;Repurch./FCF</t>
        </is>
      </c>
      <c r="B25" t="inlineStr">
        <is>
          <t>12.2%</t>
        </is>
      </c>
      <c r="C25" t="inlineStr">
        <is>
          <t>30.2%</t>
        </is>
      </c>
      <c r="D25" t="inlineStr">
        <is>
          <t>- -</t>
        </is>
      </c>
      <c r="E25" t="inlineStr">
        <is>
          <t>- -</t>
        </is>
      </c>
      <c r="F25" t="inlineStr">
        <is>
          <t>(30.7)%</t>
        </is>
      </c>
      <c r="G25" t="inlineStr">
        <is>
          <t>- -</t>
        </is>
      </c>
      <c r="H25" t="inlineStr">
        <is>
          <t>22.9%</t>
        </is>
      </c>
      <c r="I25" t="inlineStr">
        <is>
          <t>184.3%</t>
        </is>
      </c>
      <c r="J25" t="inlineStr">
        <is>
          <t>127.7%</t>
        </is>
      </c>
      <c r="K25" t="inlineStr">
        <is>
          <t>73.5%</t>
        </is>
      </c>
      <c r="L25" t="inlineStr">
        <is>
          <t>66.8%</t>
        </is>
      </c>
      <c r="M25" t="inlineStr">
        <is>
          <t>43.0%</t>
        </is>
      </c>
      <c r="N25" t="inlineStr">
        <is>
          <t>62.0%</t>
        </is>
      </c>
      <c r="O25" t="inlineStr">
        <is>
          <t>9.1%</t>
        </is>
      </c>
      <c r="P25" t="inlineStr">
        <is>
          <t>8.4%</t>
        </is>
      </c>
      <c r="Q25" t="inlineStr">
        <is>
          <t>4.9%</t>
        </is>
      </c>
      <c r="R25" t="inlineStr">
        <is>
          <t>91.7%</t>
        </is>
      </c>
    </row>
    <row r="29">
      <c r="A29" t="inlineStr">
        <is>
          <t>Market Price</t>
        </is>
      </c>
      <c r="B29">
        <f>B3*B9</f>
        <v/>
      </c>
      <c r="C29">
        <f>C3*C9</f>
        <v/>
      </c>
      <c r="D29">
        <f>D3*D9</f>
        <v/>
      </c>
      <c r="E29">
        <f>E3*E9</f>
        <v/>
      </c>
      <c r="F29">
        <f>F3*F9</f>
        <v/>
      </c>
      <c r="G29">
        <f>G3*G9</f>
        <v/>
      </c>
      <c r="H29">
        <f>H3*H9</f>
        <v/>
      </c>
      <c r="I29">
        <f>I3*I9</f>
        <v/>
      </c>
      <c r="J29">
        <f>J3*J9</f>
        <v/>
      </c>
      <c r="K29">
        <f>K3*K9</f>
        <v/>
      </c>
      <c r="L29">
        <f>L3*L9</f>
        <v/>
      </c>
      <c r="M29">
        <f>M3*M9</f>
        <v/>
      </c>
      <c r="N29">
        <f>N3*N9</f>
        <v/>
      </c>
      <c r="O29">
        <f>O3*O9</f>
        <v/>
      </c>
      <c r="P29">
        <f>P3*P9</f>
        <v/>
      </c>
      <c r="Q29">
        <f>Q3*Q9</f>
        <v/>
      </c>
      <c r="R29">
        <f>R3*R9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Revenue</t>
        </is>
      </c>
      <c r="B2" t="inlineStr">
        <is>
          <t>151</t>
        </is>
      </c>
      <c r="C2" t="inlineStr">
        <is>
          <t>375</t>
        </is>
      </c>
      <c r="D2" t="inlineStr">
        <is>
          <t>735</t>
        </is>
      </c>
      <c r="E2" t="inlineStr">
        <is>
          <t>1,369</t>
        </is>
      </c>
      <c r="F2" t="inlineStr">
        <is>
          <t>1,909</t>
        </is>
      </c>
      <c r="G2" t="inlineStr">
        <is>
          <t>1,823</t>
        </is>
      </c>
      <c r="H2" t="inlineStr">
        <is>
          <t>2,010</t>
        </is>
      </c>
      <c r="I2" t="inlineStr">
        <is>
          <t>2,376</t>
        </is>
      </c>
      <c r="J2" t="inlineStr">
        <is>
          <t>3,069</t>
        </is>
      </c>
      <c r="K2" t="inlineStr">
        <is>
          <t>4,098</t>
        </is>
      </c>
      <c r="L2" t="inlineStr">
        <is>
          <t>3,425</t>
        </is>
      </c>
      <c r="M2" t="inlineStr">
        <is>
          <t>3,326</t>
        </is>
      </c>
      <c r="N2" t="inlineStr">
        <is>
          <t>3,543</t>
        </is>
      </c>
      <c r="O2" t="inlineStr">
        <is>
          <t>3,998</t>
        </is>
      </c>
      <c r="P2" t="inlineStr">
        <is>
          <t>4,280</t>
        </is>
      </c>
      <c r="Q2" t="inlineStr">
        <is>
          <t>4,130</t>
        </is>
      </c>
      <c r="R2" t="inlineStr">
        <is>
          <t>4,682</t>
        </is>
      </c>
      <c r="S2" t="inlineStr">
        <is>
          <t>5,010</t>
        </is>
      </c>
      <c r="T2" t="inlineStr">
        <is>
          <t>6,910</t>
        </is>
      </c>
      <c r="U2" t="inlineStr">
        <is>
          <t>9,714</t>
        </is>
      </c>
      <c r="V2" t="inlineStr">
        <is>
          <t>11,716</t>
        </is>
      </c>
      <c r="W2" t="inlineStr">
        <is>
          <t>10,918</t>
        </is>
      </c>
      <c r="X2" t="inlineStr">
        <is>
          <t>16,675</t>
        </is>
      </c>
      <c r="Y2" t="inlineStr">
        <is>
          <t>26,914</t>
        </is>
      </c>
    </row>
    <row r="3">
      <c r="A3" s="1" t="inlineStr">
        <is>
          <t>COGS</t>
        </is>
      </c>
      <c r="B3" t="inlineStr">
        <is>
          <t>103</t>
        </is>
      </c>
      <c r="C3" t="inlineStr">
        <is>
          <t>233</t>
        </is>
      </c>
      <c r="D3" t="inlineStr">
        <is>
          <t>462</t>
        </is>
      </c>
      <c r="E3" t="inlineStr">
        <is>
          <t>850</t>
        </is>
      </c>
      <c r="F3" t="inlineStr">
        <is>
          <t>1,333</t>
        </is>
      </c>
      <c r="G3" t="inlineStr">
        <is>
          <t>1,294</t>
        </is>
      </c>
      <c r="H3" t="inlineStr">
        <is>
          <t>1,362</t>
        </is>
      </c>
      <c r="I3" t="inlineStr">
        <is>
          <t>1,466</t>
        </is>
      </c>
      <c r="J3" t="inlineStr">
        <is>
          <t>1,768</t>
        </is>
      </c>
      <c r="K3" t="inlineStr">
        <is>
          <t>2,229</t>
        </is>
      </c>
      <c r="L3" t="inlineStr">
        <is>
          <t>2,251</t>
        </is>
      </c>
      <c r="M3" t="inlineStr">
        <is>
          <t>2,150</t>
        </is>
      </c>
      <c r="N3" t="inlineStr">
        <is>
          <t>2,134</t>
        </is>
      </c>
      <c r="O3" t="inlineStr">
        <is>
          <t>1,941</t>
        </is>
      </c>
      <c r="P3" t="inlineStr">
        <is>
          <t>2,054</t>
        </is>
      </c>
      <c r="Q3" t="inlineStr">
        <is>
          <t>1,862</t>
        </is>
      </c>
      <c r="R3" t="inlineStr">
        <is>
          <t>2,082</t>
        </is>
      </c>
      <c r="S3" t="inlineStr">
        <is>
          <t>2,199</t>
        </is>
      </c>
      <c r="T3" t="inlineStr">
        <is>
          <t>2,847</t>
        </is>
      </c>
      <c r="U3" t="inlineStr">
        <is>
          <t>3,892</t>
        </is>
      </c>
      <c r="V3" t="inlineStr">
        <is>
          <t>4,545</t>
        </is>
      </c>
      <c r="W3" t="inlineStr">
        <is>
          <t>4,150</t>
        </is>
      </c>
      <c r="X3" t="inlineStr">
        <is>
          <t>6,279</t>
        </is>
      </c>
      <c r="Y3" t="inlineStr">
        <is>
          <t>9,439</t>
        </is>
      </c>
    </row>
    <row r="4">
      <c r="A4" s="1" t="inlineStr">
        <is>
          <t>Gross Profit</t>
        </is>
      </c>
      <c r="B4" t="inlineStr">
        <is>
          <t>48</t>
        </is>
      </c>
      <c r="C4" t="inlineStr">
        <is>
          <t>142</t>
        </is>
      </c>
      <c r="D4" t="inlineStr">
        <is>
          <t>273</t>
        </is>
      </c>
      <c r="E4" t="inlineStr">
        <is>
          <t>519</t>
        </is>
      </c>
      <c r="F4" t="inlineStr">
        <is>
          <t>576</t>
        </is>
      </c>
      <c r="G4" t="inlineStr">
        <is>
          <t>529</t>
        </is>
      </c>
      <c r="H4" t="inlineStr">
        <is>
          <t>648</t>
        </is>
      </c>
      <c r="I4" t="inlineStr">
        <is>
          <t>910</t>
        </is>
      </c>
      <c r="J4" t="inlineStr">
        <is>
          <t>1,301</t>
        </is>
      </c>
      <c r="K4" t="inlineStr">
        <is>
          <t>1,869</t>
        </is>
      </c>
      <c r="L4" t="inlineStr">
        <is>
          <t>1,174</t>
        </is>
      </c>
      <c r="M4" t="inlineStr">
        <is>
          <t>1,177</t>
        </is>
      </c>
      <c r="N4" t="inlineStr">
        <is>
          <t>1,409</t>
        </is>
      </c>
      <c r="O4" t="inlineStr">
        <is>
          <t>2,057</t>
        </is>
      </c>
      <c r="P4" t="inlineStr">
        <is>
          <t>2,226</t>
        </is>
      </c>
      <c r="Q4" t="inlineStr">
        <is>
          <t>2,268</t>
        </is>
      </c>
      <c r="R4" t="inlineStr">
        <is>
          <t>2,599</t>
        </is>
      </c>
      <c r="S4" t="inlineStr">
        <is>
          <t>2,811</t>
        </is>
      </c>
      <c r="T4" t="inlineStr">
        <is>
          <t>4,063</t>
        </is>
      </c>
      <c r="U4" t="inlineStr">
        <is>
          <t>5,822</t>
        </is>
      </c>
      <c r="V4" t="inlineStr">
        <is>
          <t>7,171</t>
        </is>
      </c>
      <c r="W4" t="inlineStr">
        <is>
          <t>6,768</t>
        </is>
      </c>
      <c r="X4" t="inlineStr">
        <is>
          <t>10,396</t>
        </is>
      </c>
      <c r="Y4" t="inlineStr">
        <is>
          <t>17,475</t>
        </is>
      </c>
    </row>
    <row r="5">
      <c r="A5" s="1" t="inlineStr">
        <is>
          <t>Gross Profit Ratio</t>
        </is>
      </c>
      <c r="B5" t="inlineStr">
        <is>
          <t>31.84%</t>
        </is>
      </c>
      <c r="C5" t="inlineStr">
        <is>
          <t>37.87%</t>
        </is>
      </c>
      <c r="D5" t="inlineStr">
        <is>
          <t>37.14%</t>
        </is>
      </c>
      <c r="E5" t="inlineStr">
        <is>
          <t>37.91%</t>
        </is>
      </c>
      <c r="F5" t="inlineStr">
        <is>
          <t>30.17%</t>
        </is>
      </c>
      <c r="G5" t="inlineStr">
        <is>
          <t>29.01%</t>
        </is>
      </c>
      <c r="H5" t="inlineStr">
        <is>
          <t>32.24%</t>
        </is>
      </c>
      <c r="I5" t="inlineStr">
        <is>
          <t>38.30%</t>
        </is>
      </c>
      <c r="J5" t="inlineStr">
        <is>
          <t>42.39%</t>
        </is>
      </c>
      <c r="K5" t="inlineStr">
        <is>
          <t>45.62%</t>
        </is>
      </c>
      <c r="L5" t="inlineStr">
        <is>
          <t>34.29%</t>
        </is>
      </c>
      <c r="M5" t="inlineStr">
        <is>
          <t>35.38%</t>
        </is>
      </c>
      <c r="N5" t="inlineStr">
        <is>
          <t>39.77%</t>
        </is>
      </c>
      <c r="O5" t="inlineStr">
        <is>
          <t>51.45%</t>
        </is>
      </c>
      <c r="P5" t="inlineStr">
        <is>
          <t>52.01%</t>
        </is>
      </c>
      <c r="Q5" t="inlineStr">
        <is>
          <t>54.92%</t>
        </is>
      </c>
      <c r="R5" t="inlineStr">
        <is>
          <t>55.53%</t>
        </is>
      </c>
      <c r="S5" t="inlineStr">
        <is>
          <t>56.11%</t>
        </is>
      </c>
      <c r="T5" t="inlineStr">
        <is>
          <t>58.80%</t>
        </is>
      </c>
      <c r="U5" t="inlineStr">
        <is>
          <t>59.93%</t>
        </is>
      </c>
      <c r="V5" t="inlineStr">
        <is>
          <t>61.21%</t>
        </is>
      </c>
      <c r="W5" t="inlineStr">
        <is>
          <t>61.99%</t>
        </is>
      </c>
      <c r="X5" t="inlineStr">
        <is>
          <t>62.34%</t>
        </is>
      </c>
      <c r="Y5" t="inlineStr">
        <is>
          <t>64.93%</t>
        </is>
      </c>
    </row>
    <row r="6">
      <c r="A6" s="1" t="inlineStr">
        <is>
          <t>Operating Expenses</t>
        </is>
      </c>
      <c r="B6" t="inlineStr">
        <is>
          <t>51</t>
        </is>
      </c>
      <c r="C6" t="inlineStr">
        <is>
          <t>83</t>
        </is>
      </c>
      <c r="D6" t="inlineStr">
        <is>
          <t>145</t>
        </is>
      </c>
      <c r="E6" t="inlineStr">
        <is>
          <t>278</t>
        </is>
      </c>
      <c r="F6" t="inlineStr">
        <is>
          <t>432</t>
        </is>
      </c>
      <c r="G6" t="inlineStr">
        <is>
          <t>435</t>
        </is>
      </c>
      <c r="H6" t="inlineStr">
        <is>
          <t>553</t>
        </is>
      </c>
      <c r="I6" t="inlineStr">
        <is>
          <t>573</t>
        </is>
      </c>
      <c r="J6" t="inlineStr">
        <is>
          <t>847</t>
        </is>
      </c>
      <c r="K6" t="inlineStr">
        <is>
          <t>1,033</t>
        </is>
      </c>
      <c r="L6" t="inlineStr">
        <is>
          <t>1,218</t>
        </is>
      </c>
      <c r="M6" t="inlineStr">
        <is>
          <t>1,276</t>
        </is>
      </c>
      <c r="N6" t="inlineStr">
        <is>
          <t>1,154</t>
        </is>
      </c>
      <c r="O6" t="inlineStr">
        <is>
          <t>1,409</t>
        </is>
      </c>
      <c r="P6" t="inlineStr">
        <is>
          <t>1,578</t>
        </is>
      </c>
      <c r="Q6" t="inlineStr">
        <is>
          <t>1,772</t>
        </is>
      </c>
      <c r="R6" t="inlineStr">
        <is>
          <t>1,840</t>
        </is>
      </c>
      <c r="S6" t="inlineStr">
        <is>
          <t>1,933</t>
        </is>
      </c>
      <c r="T6" t="inlineStr">
        <is>
          <t>2,129</t>
        </is>
      </c>
      <c r="U6" t="inlineStr">
        <is>
          <t>2,612</t>
        </is>
      </c>
      <c r="V6" t="inlineStr">
        <is>
          <t>3,367</t>
        </is>
      </c>
      <c r="W6" t="inlineStr">
        <is>
          <t>3,922</t>
        </is>
      </c>
      <c r="X6" t="inlineStr">
        <is>
          <t>5,864</t>
        </is>
      </c>
      <c r="Y6" t="inlineStr">
        <is>
          <t>7,434</t>
        </is>
      </c>
    </row>
    <row r="7">
      <c r="A7" s="1" t="inlineStr">
        <is>
          <t>R&amp;D Expenses</t>
        </is>
      </c>
      <c r="B7" t="inlineStr">
        <is>
          <t>25</t>
        </is>
      </c>
      <c r="C7" t="inlineStr">
        <is>
          <t>47</t>
        </is>
      </c>
      <c r="D7" t="inlineStr">
        <is>
          <t>86</t>
        </is>
      </c>
      <c r="E7" t="inlineStr">
        <is>
          <t>155</t>
        </is>
      </c>
      <c r="F7" t="inlineStr">
        <is>
          <t>225</t>
        </is>
      </c>
      <c r="G7" t="inlineStr">
        <is>
          <t>270</t>
        </is>
      </c>
      <c r="H7" t="inlineStr">
        <is>
          <t>348</t>
        </is>
      </c>
      <c r="I7" t="inlineStr">
        <is>
          <t>357</t>
        </is>
      </c>
      <c r="J7" t="inlineStr">
        <is>
          <t>553</t>
        </is>
      </c>
      <c r="K7" t="inlineStr">
        <is>
          <t>692</t>
        </is>
      </c>
      <c r="L7" t="inlineStr">
        <is>
          <t>856</t>
        </is>
      </c>
      <c r="M7" t="inlineStr">
        <is>
          <t>909</t>
        </is>
      </c>
      <c r="N7" t="inlineStr">
        <is>
          <t>849</t>
        </is>
      </c>
      <c r="O7" t="inlineStr">
        <is>
          <t>1,003</t>
        </is>
      </c>
      <c r="P7" t="inlineStr">
        <is>
          <t>1,147</t>
        </is>
      </c>
      <c r="Q7" t="inlineStr">
        <is>
          <t>1,336</t>
        </is>
      </c>
      <c r="R7" t="inlineStr">
        <is>
          <t>1,360</t>
        </is>
      </c>
      <c r="S7" t="inlineStr">
        <is>
          <t>1,331</t>
        </is>
      </c>
      <c r="T7" t="inlineStr">
        <is>
          <t>1,463</t>
        </is>
      </c>
      <c r="U7" t="inlineStr">
        <is>
          <t>1,797</t>
        </is>
      </c>
      <c r="V7" t="inlineStr">
        <is>
          <t>2,376</t>
        </is>
      </c>
      <c r="W7" t="inlineStr">
        <is>
          <t>2,829</t>
        </is>
      </c>
      <c r="X7" t="inlineStr">
        <is>
          <t>3,924</t>
        </is>
      </c>
      <c r="Y7" t="inlineStr">
        <is>
          <t>5,268</t>
        </is>
      </c>
    </row>
    <row r="8">
      <c r="A8" s="1" t="inlineStr">
        <is>
          <t>Selling, G&amp;A Exp.</t>
        </is>
      </c>
      <c r="B8" t="inlineStr">
        <is>
          <t>19</t>
        </is>
      </c>
      <c r="C8" t="inlineStr">
        <is>
          <t>37</t>
        </is>
      </c>
      <c r="D8" t="inlineStr">
        <is>
          <t>58</t>
        </is>
      </c>
      <c r="E8" t="inlineStr">
        <is>
          <t>97</t>
        </is>
      </c>
      <c r="F8" t="inlineStr">
        <is>
          <t>207</t>
        </is>
      </c>
      <c r="G8" t="inlineStr">
        <is>
          <t>165</t>
        </is>
      </c>
      <c r="H8" t="inlineStr">
        <is>
          <t>201</t>
        </is>
      </c>
      <c r="I8" t="inlineStr">
        <is>
          <t>204</t>
        </is>
      </c>
      <c r="J8" t="inlineStr">
        <is>
          <t>294</t>
        </is>
      </c>
      <c r="K8" t="inlineStr">
        <is>
          <t>341</t>
        </is>
      </c>
      <c r="L8" t="inlineStr">
        <is>
          <t>362</t>
        </is>
      </c>
      <c r="M8" t="inlineStr">
        <is>
          <t>367</t>
        </is>
      </c>
      <c r="N8" t="inlineStr">
        <is>
          <t>419</t>
        </is>
      </c>
      <c r="O8" t="inlineStr">
        <is>
          <t>406</t>
        </is>
      </c>
      <c r="P8" t="inlineStr">
        <is>
          <t>431</t>
        </is>
      </c>
      <c r="Q8" t="inlineStr">
        <is>
          <t>436</t>
        </is>
      </c>
      <c r="R8" t="inlineStr">
        <is>
          <t>481</t>
        </is>
      </c>
      <c r="S8" t="inlineStr">
        <is>
          <t>602</t>
        </is>
      </c>
      <c r="T8" t="inlineStr">
        <is>
          <t>663</t>
        </is>
      </c>
      <c r="U8" t="inlineStr">
        <is>
          <t>815</t>
        </is>
      </c>
      <c r="V8" t="inlineStr">
        <is>
          <t>991</t>
        </is>
      </c>
      <c r="W8" t="inlineStr">
        <is>
          <t>1,093</t>
        </is>
      </c>
      <c r="X8" t="inlineStr">
        <is>
          <t>1,940</t>
        </is>
      </c>
      <c r="Y8" t="inlineStr">
        <is>
          <t>2,166</t>
        </is>
      </c>
    </row>
    <row r="9">
      <c r="A9" s="1" t="inlineStr">
        <is>
          <t>General and Admin. Exp.</t>
        </is>
      </c>
      <c r="B9" t="inlineStr">
        <is>
          <t>19</t>
        </is>
      </c>
      <c r="C9" t="inlineStr">
        <is>
          <t>36</t>
        </is>
      </c>
      <c r="D9" t="inlineStr">
        <is>
          <t>59</t>
        </is>
      </c>
      <c r="E9" t="inlineStr">
        <is>
          <t>99</t>
        </is>
      </c>
      <c r="F9" t="inlineStr">
        <is>
          <t>151</t>
        </is>
      </c>
      <c r="G9" t="inlineStr">
        <is>
          <t>- -</t>
        </is>
      </c>
      <c r="H9" t="inlineStr">
        <is>
          <t>204</t>
        </is>
      </c>
      <c r="I9" t="inlineStr">
        <is>
          <t>202</t>
        </is>
      </c>
      <c r="J9" t="inlineStr">
        <is>
          <t>294</t>
        </is>
      </c>
      <c r="K9" t="inlineStr">
        <is>
          <t>- -</t>
        </is>
      </c>
      <c r="L9" t="inlineStr">
        <is>
          <t>- -</t>
        </is>
      </c>
      <c r="M9" t="inlineStr">
        <is>
          <t>367</t>
        </is>
      </c>
      <c r="N9" t="inlineStr">
        <is>
          <t>362</t>
        </is>
      </c>
      <c r="O9" t="inlineStr">
        <is>
          <t>406</t>
        </is>
      </c>
      <c r="P9" t="inlineStr">
        <is>
          <t>431</t>
        </is>
      </c>
      <c r="Q9" t="inlineStr">
        <is>
          <t>436</t>
        </is>
      </c>
      <c r="R9" t="inlineStr">
        <is>
          <t>481</t>
        </is>
      </c>
      <c r="S9" t="inlineStr">
        <is>
          <t>602</t>
        </is>
      </c>
      <c r="T9" t="inlineStr">
        <is>
          <t>663</t>
        </is>
      </c>
      <c r="U9" t="inlineStr">
        <is>
          <t>815</t>
        </is>
      </c>
      <c r="V9" t="inlineStr">
        <is>
          <t>991</t>
        </is>
      </c>
      <c r="W9" t="inlineStr">
        <is>
          <t>1,093</t>
        </is>
      </c>
      <c r="X9" t="inlineStr">
        <is>
          <t>- -</t>
        </is>
      </c>
      <c r="Y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</row>
    <row r="11">
      <c r="A11" s="1" t="inlineStr">
        <is>
          <t>Other Expenses</t>
        </is>
      </c>
      <c r="B11" t="inlineStr">
        <is>
          <t>7</t>
        </is>
      </c>
      <c r="C11" t="inlineStr">
        <is>
          <t>(1)</t>
        </is>
      </c>
      <c r="D11" t="inlineStr">
        <is>
          <t>1</t>
        </is>
      </c>
      <c r="E11" t="inlineStr">
        <is>
          <t>26</t>
        </is>
      </c>
      <c r="F11" t="inlineStr">
        <is>
          <t>(0)</t>
        </is>
      </c>
      <c r="G11" t="inlineStr">
        <is>
          <t>- -</t>
        </is>
      </c>
      <c r="H11" t="inlineStr">
        <is>
          <t>4</t>
        </is>
      </c>
      <c r="I11" t="inlineStr">
        <is>
          <t>12</t>
        </is>
      </c>
      <c r="J11" t="inlineStr">
        <is>
          <t>0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(114)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(0)</t>
        </is>
      </c>
      <c r="S11" t="inlineStr">
        <is>
          <t>- -</t>
        </is>
      </c>
      <c r="T11" t="inlineStr">
        <is>
          <t>3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</row>
    <row r="12">
      <c r="A12" s="1" t="inlineStr">
        <is>
          <t>COGS and Expenses</t>
        </is>
      </c>
      <c r="B12" t="inlineStr">
        <is>
          <t>154</t>
        </is>
      </c>
      <c r="C12" t="inlineStr">
        <is>
          <t>316</t>
        </is>
      </c>
      <c r="D12" t="inlineStr">
        <is>
          <t>607</t>
        </is>
      </c>
      <c r="E12" t="inlineStr">
        <is>
          <t>1,128</t>
        </is>
      </c>
      <c r="F12" t="inlineStr">
        <is>
          <t>1,765</t>
        </is>
      </c>
      <c r="G12" t="inlineStr">
        <is>
          <t>1,729</t>
        </is>
      </c>
      <c r="H12" t="inlineStr">
        <is>
          <t>1,915</t>
        </is>
      </c>
      <c r="I12" t="inlineStr">
        <is>
          <t>2,039</t>
        </is>
      </c>
      <c r="J12" t="inlineStr">
        <is>
          <t>2,615</t>
        </is>
      </c>
      <c r="K12" t="inlineStr">
        <is>
          <t>3,262</t>
        </is>
      </c>
      <c r="L12" t="inlineStr">
        <is>
          <t>3,469</t>
        </is>
      </c>
      <c r="M12" t="inlineStr">
        <is>
          <t>3,425</t>
        </is>
      </c>
      <c r="N12" t="inlineStr">
        <is>
          <t>3,288</t>
        </is>
      </c>
      <c r="O12" t="inlineStr">
        <is>
          <t>3,350</t>
        </is>
      </c>
      <c r="P12" t="inlineStr">
        <is>
          <t>3,632</t>
        </is>
      </c>
      <c r="Q12" t="inlineStr">
        <is>
          <t>3,634</t>
        </is>
      </c>
      <c r="R12" t="inlineStr">
        <is>
          <t>3,923</t>
        </is>
      </c>
      <c r="S12" t="inlineStr">
        <is>
          <t>4,132</t>
        </is>
      </c>
      <c r="T12" t="inlineStr">
        <is>
          <t>4,976</t>
        </is>
      </c>
      <c r="U12" t="inlineStr">
        <is>
          <t>6,504</t>
        </is>
      </c>
      <c r="V12" t="inlineStr">
        <is>
          <t>7,912</t>
        </is>
      </c>
      <c r="W12" t="inlineStr">
        <is>
          <t>8,072</t>
        </is>
      </c>
      <c r="X12" t="inlineStr">
        <is>
          <t>12,143</t>
        </is>
      </c>
      <c r="Y12" t="inlineStr">
        <is>
          <t>16,873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23</t>
        </is>
      </c>
      <c r="N13" t="inlineStr">
        <is>
          <t>19</t>
        </is>
      </c>
      <c r="O13" t="inlineStr">
        <is>
          <t>19</t>
        </is>
      </c>
      <c r="P13" t="inlineStr">
        <is>
          <t>20</t>
        </is>
      </c>
      <c r="Q13" t="inlineStr">
        <is>
          <t>17</t>
        </is>
      </c>
      <c r="R13" t="inlineStr">
        <is>
          <t>28</t>
        </is>
      </c>
      <c r="S13" t="inlineStr">
        <is>
          <t>39</t>
        </is>
      </c>
      <c r="T13" t="inlineStr">
        <is>
          <t>54</t>
        </is>
      </c>
      <c r="U13" t="inlineStr">
        <is>
          <t>69</t>
        </is>
      </c>
      <c r="V13" t="inlineStr">
        <is>
          <t>136</t>
        </is>
      </c>
      <c r="W13" t="inlineStr">
        <is>
          <t>178</t>
        </is>
      </c>
      <c r="X13" t="inlineStr">
        <is>
          <t>57</t>
        </is>
      </c>
      <c r="Y13" t="inlineStr">
        <is>
          <t>29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3</t>
        </is>
      </c>
      <c r="N14" t="inlineStr">
        <is>
          <t>3</t>
        </is>
      </c>
      <c r="O14" t="inlineStr">
        <is>
          <t>3</t>
        </is>
      </c>
      <c r="P14" t="inlineStr">
        <is>
          <t>3</t>
        </is>
      </c>
      <c r="Q14" t="inlineStr">
        <is>
          <t>10</t>
        </is>
      </c>
      <c r="R14" t="inlineStr">
        <is>
          <t>46</t>
        </is>
      </c>
      <c r="S14" t="inlineStr">
        <is>
          <t>47</t>
        </is>
      </c>
      <c r="T14" t="inlineStr">
        <is>
          <t>58</t>
        </is>
      </c>
      <c r="U14" t="inlineStr">
        <is>
          <t>61</t>
        </is>
      </c>
      <c r="V14" t="inlineStr">
        <is>
          <t>58</t>
        </is>
      </c>
      <c r="W14" t="inlineStr">
        <is>
          <t>52</t>
        </is>
      </c>
      <c r="X14" t="inlineStr">
        <is>
          <t>184</t>
        </is>
      </c>
      <c r="Y14" t="inlineStr">
        <is>
          <t>236</t>
        </is>
      </c>
    </row>
    <row r="15">
      <c r="A15" s="1" t="inlineStr">
        <is>
          <t>Depreciation and Amortization</t>
        </is>
      </c>
      <c r="B15" t="inlineStr">
        <is>
          <t>7</t>
        </is>
      </c>
      <c r="C15" t="inlineStr">
        <is>
          <t>10</t>
        </is>
      </c>
      <c r="D15" t="inlineStr">
        <is>
          <t>16</t>
        </is>
      </c>
      <c r="E15" t="inlineStr">
        <is>
          <t>43</t>
        </is>
      </c>
      <c r="F15" t="inlineStr">
        <is>
          <t>58</t>
        </is>
      </c>
      <c r="G15" t="inlineStr">
        <is>
          <t>83</t>
        </is>
      </c>
      <c r="H15" t="inlineStr">
        <is>
          <t>103</t>
        </is>
      </c>
      <c r="I15" t="inlineStr">
        <is>
          <t>98</t>
        </is>
      </c>
      <c r="J15" t="inlineStr">
        <is>
          <t>108</t>
        </is>
      </c>
      <c r="K15" t="inlineStr">
        <is>
          <t>133</t>
        </is>
      </c>
      <c r="L15" t="inlineStr">
        <is>
          <t>185</t>
        </is>
      </c>
      <c r="M15" t="inlineStr">
        <is>
          <t>197</t>
        </is>
      </c>
      <c r="N15" t="inlineStr">
        <is>
          <t>187</t>
        </is>
      </c>
      <c r="O15" t="inlineStr">
        <is>
          <t>204</t>
        </is>
      </c>
      <c r="P15" t="inlineStr">
        <is>
          <t>226</t>
        </is>
      </c>
      <c r="Q15" t="inlineStr">
        <is>
          <t>239</t>
        </is>
      </c>
      <c r="R15" t="inlineStr">
        <is>
          <t>220</t>
        </is>
      </c>
      <c r="S15" t="inlineStr">
        <is>
          <t>197</t>
        </is>
      </c>
      <c r="T15" t="inlineStr">
        <is>
          <t>187</t>
        </is>
      </c>
      <c r="U15" t="inlineStr">
        <is>
          <t>199</t>
        </is>
      </c>
      <c r="V15" t="inlineStr">
        <is>
          <t>262</t>
        </is>
      </c>
      <c r="W15" t="inlineStr">
        <is>
          <t>381</t>
        </is>
      </c>
      <c r="X15" t="inlineStr">
        <is>
          <t>1,098</t>
        </is>
      </c>
      <c r="Y15" t="inlineStr">
        <is>
          <t>1,174</t>
        </is>
      </c>
    </row>
    <row r="16">
      <c r="A16" s="1" t="inlineStr">
        <is>
          <t>EBITDA</t>
        </is>
      </c>
      <c r="B16" t="inlineStr">
        <is>
          <t>11</t>
        </is>
      </c>
      <c r="C16" t="inlineStr">
        <is>
          <t>70</t>
        </is>
      </c>
      <c r="D16" t="inlineStr">
        <is>
          <t>160</t>
        </is>
      </c>
      <c r="E16" t="inlineStr">
        <is>
          <t>296</t>
        </is>
      </c>
      <c r="F16" t="inlineStr">
        <is>
          <t>209</t>
        </is>
      </c>
      <c r="G16" t="inlineStr">
        <is>
          <t>169</t>
        </is>
      </c>
      <c r="H16" t="inlineStr">
        <is>
          <t>210</t>
        </is>
      </c>
      <c r="I16" t="inlineStr">
        <is>
          <t>455</t>
        </is>
      </c>
      <c r="J16" t="inlineStr">
        <is>
          <t>603</t>
        </is>
      </c>
      <c r="K16" t="inlineStr">
        <is>
          <t>1,035</t>
        </is>
      </c>
      <c r="L16" t="inlineStr">
        <is>
          <t>142</t>
        </is>
      </c>
      <c r="M16" t="inlineStr">
        <is>
          <t>118</t>
        </is>
      </c>
      <c r="N16" t="inlineStr">
        <is>
          <t>461</t>
        </is>
      </c>
      <c r="O16" t="inlineStr">
        <is>
          <t>870</t>
        </is>
      </c>
      <c r="P16" t="inlineStr">
        <is>
          <t>893</t>
        </is>
      </c>
      <c r="Q16" t="inlineStr">
        <is>
          <t>760</t>
        </is>
      </c>
      <c r="R16" t="inlineStr">
        <is>
          <t>1,021</t>
        </is>
      </c>
      <c r="S16" t="inlineStr">
        <is>
          <t>987</t>
        </is>
      </c>
      <c r="T16" t="inlineStr">
        <is>
          <t>2,150</t>
        </is>
      </c>
      <c r="U16" t="inlineStr">
        <is>
          <t>3,589</t>
        </is>
      </c>
      <c r="V16" t="inlineStr">
        <is>
          <t>4,584</t>
        </is>
      </c>
      <c r="W16" t="inlineStr">
        <is>
          <t>3,403</t>
        </is>
      </c>
      <c r="X16" t="inlineStr">
        <is>
          <t>5,691</t>
        </is>
      </c>
      <c r="Y16" t="inlineStr">
        <is>
          <t>11,351</t>
        </is>
      </c>
    </row>
    <row r="17">
      <c r="A17" s="1" t="inlineStr">
        <is>
          <t>EBITDA ratio</t>
        </is>
      </c>
      <c r="B17" t="inlineStr">
        <is>
          <t>7.27%</t>
        </is>
      </c>
      <c r="C17" t="inlineStr">
        <is>
          <t>18.59%</t>
        </is>
      </c>
      <c r="D17" t="inlineStr">
        <is>
          <t>21.75%</t>
        </is>
      </c>
      <c r="E17" t="inlineStr">
        <is>
          <t>21.66%</t>
        </is>
      </c>
      <c r="F17" t="inlineStr">
        <is>
          <t>10.96%</t>
        </is>
      </c>
      <c r="G17" t="inlineStr">
        <is>
          <t>9.29%</t>
        </is>
      </c>
      <c r="H17" t="inlineStr">
        <is>
          <t>10.43%</t>
        </is>
      </c>
      <c r="I17" t="inlineStr">
        <is>
          <t>19.15%</t>
        </is>
      </c>
      <c r="J17" t="inlineStr">
        <is>
          <t>19.63%</t>
        </is>
      </c>
      <c r="K17" t="inlineStr">
        <is>
          <t>25.25%</t>
        </is>
      </c>
      <c r="L17" t="inlineStr">
        <is>
          <t>4.15%</t>
        </is>
      </c>
      <c r="M17" t="inlineStr">
        <is>
          <t>3.54%</t>
        </is>
      </c>
      <c r="N17" t="inlineStr">
        <is>
          <t>13.01%</t>
        </is>
      </c>
      <c r="O17" t="inlineStr">
        <is>
          <t>21.77%</t>
        </is>
      </c>
      <c r="P17" t="inlineStr">
        <is>
          <t>20.85%</t>
        </is>
      </c>
      <c r="Q17" t="inlineStr">
        <is>
          <t>18.39%</t>
        </is>
      </c>
      <c r="R17" t="inlineStr">
        <is>
          <t>21.81%</t>
        </is>
      </c>
      <c r="S17" t="inlineStr">
        <is>
          <t>19.70%</t>
        </is>
      </c>
      <c r="T17" t="inlineStr">
        <is>
          <t>31.11%</t>
        </is>
      </c>
      <c r="U17" t="inlineStr">
        <is>
          <t>36.95%</t>
        </is>
      </c>
      <c r="V17" t="inlineStr">
        <is>
          <t>39.13%</t>
        </is>
      </c>
      <c r="W17" t="inlineStr">
        <is>
          <t>31.17%</t>
        </is>
      </c>
      <c r="X17" t="inlineStr">
        <is>
          <t>34.13%</t>
        </is>
      </c>
      <c r="Y17" t="inlineStr">
        <is>
          <t>42.18%</t>
        </is>
      </c>
    </row>
    <row r="18">
      <c r="A18" s="1" t="inlineStr">
        <is>
          <t>Operating Income</t>
        </is>
      </c>
      <c r="B18" t="inlineStr">
        <is>
          <t>(2)</t>
        </is>
      </c>
      <c r="C18" t="inlineStr">
        <is>
          <t>54</t>
        </is>
      </c>
      <c r="D18" t="inlineStr">
        <is>
          <t>130</t>
        </is>
      </c>
      <c r="E18" t="inlineStr">
        <is>
          <t>242</t>
        </is>
      </c>
      <c r="F18" t="inlineStr">
        <is>
          <t>144</t>
        </is>
      </c>
      <c r="G18" t="inlineStr">
        <is>
          <t>90</t>
        </is>
      </c>
      <c r="H18" t="inlineStr">
        <is>
          <t>114</t>
        </is>
      </c>
      <c r="I18" t="inlineStr">
        <is>
          <t>340</t>
        </is>
      </c>
      <c r="J18" t="inlineStr">
        <is>
          <t>453</t>
        </is>
      </c>
      <c r="K18" t="inlineStr">
        <is>
          <t>836</t>
        </is>
      </c>
      <c r="L18" t="inlineStr">
        <is>
          <t>(71)</t>
        </is>
      </c>
      <c r="M18" t="inlineStr">
        <is>
          <t>(99)</t>
        </is>
      </c>
      <c r="N18" t="inlineStr">
        <is>
          <t>256</t>
        </is>
      </c>
      <c r="O18" t="inlineStr">
        <is>
          <t>648</t>
        </is>
      </c>
      <c r="P18" t="inlineStr">
        <is>
          <t>648</t>
        </is>
      </c>
      <c r="Q18" t="inlineStr">
        <is>
          <t>496</t>
        </is>
      </c>
      <c r="R18" t="inlineStr">
        <is>
          <t>759</t>
        </is>
      </c>
      <c r="S18" t="inlineStr">
        <is>
          <t>747</t>
        </is>
      </c>
      <c r="T18" t="inlineStr">
        <is>
          <t>1,934</t>
        </is>
      </c>
      <c r="U18" t="inlineStr">
        <is>
          <t>3,210</t>
        </is>
      </c>
      <c r="V18" t="inlineStr">
        <is>
          <t>3,804</t>
        </is>
      </c>
      <c r="W18" t="inlineStr">
        <is>
          <t>2,846</t>
        </is>
      </c>
      <c r="X18" t="inlineStr">
        <is>
          <t>4,532</t>
        </is>
      </c>
      <c r="Y18" t="inlineStr">
        <is>
          <t>10,041</t>
        </is>
      </c>
    </row>
    <row r="19">
      <c r="A19" s="1" t="inlineStr">
        <is>
          <t>Operating Income ratio</t>
        </is>
      </c>
      <c r="B19" t="inlineStr">
        <is>
          <t>(1.52)%</t>
        </is>
      </c>
      <c r="C19" t="inlineStr">
        <is>
          <t>14.51%</t>
        </is>
      </c>
      <c r="D19" t="inlineStr">
        <is>
          <t>17.73%</t>
        </is>
      </c>
      <c r="E19" t="inlineStr">
        <is>
          <t>17.66%</t>
        </is>
      </c>
      <c r="F19" t="inlineStr">
        <is>
          <t>7.54%</t>
        </is>
      </c>
      <c r="G19" t="inlineStr">
        <is>
          <t>4.95%</t>
        </is>
      </c>
      <c r="H19" t="inlineStr">
        <is>
          <t>5.65%</t>
        </is>
      </c>
      <c r="I19" t="inlineStr">
        <is>
          <t>14.31%</t>
        </is>
      </c>
      <c r="J19" t="inlineStr">
        <is>
          <t>14.78%</t>
        </is>
      </c>
      <c r="K19" t="inlineStr">
        <is>
          <t>20.41%</t>
        </is>
      </c>
      <c r="L19" t="inlineStr">
        <is>
          <t>(2.06)%</t>
        </is>
      </c>
      <c r="M19" t="inlineStr">
        <is>
          <t>(2.97)%</t>
        </is>
      </c>
      <c r="N19" t="inlineStr">
        <is>
          <t>7.22%</t>
        </is>
      </c>
      <c r="O19" t="inlineStr">
        <is>
          <t>16.22%</t>
        </is>
      </c>
      <c r="P19" t="inlineStr">
        <is>
          <t>15.15%</t>
        </is>
      </c>
      <c r="Q19" t="inlineStr">
        <is>
          <t>12.02%</t>
        </is>
      </c>
      <c r="R19" t="inlineStr">
        <is>
          <t>16.21%</t>
        </is>
      </c>
      <c r="S19" t="inlineStr">
        <is>
          <t>14.91%</t>
        </is>
      </c>
      <c r="T19" t="inlineStr">
        <is>
          <t>27.99%</t>
        </is>
      </c>
      <c r="U19" t="inlineStr">
        <is>
          <t>33.05%</t>
        </is>
      </c>
      <c r="V19" t="inlineStr">
        <is>
          <t>32.47%</t>
        </is>
      </c>
      <c r="W19" t="inlineStr">
        <is>
          <t>26.07%</t>
        </is>
      </c>
      <c r="X19" t="inlineStr">
        <is>
          <t>27.18%</t>
        </is>
      </c>
      <c r="Y19" t="inlineStr">
        <is>
          <t>37.31%</t>
        </is>
      </c>
    </row>
    <row r="20">
      <c r="A20" s="1" t="inlineStr">
        <is>
          <t>Total Other Income Exp.(Gains)</t>
        </is>
      </c>
      <c r="B20" t="inlineStr">
        <is>
          <t>7</t>
        </is>
      </c>
      <c r="C20" t="inlineStr">
        <is>
          <t>6</t>
        </is>
      </c>
      <c r="D20" t="inlineStr">
        <is>
          <t>15</t>
        </is>
      </c>
      <c r="E20" t="inlineStr">
        <is>
          <t>11</t>
        </is>
      </c>
      <c r="F20" t="inlineStr">
        <is>
          <t>7</t>
        </is>
      </c>
      <c r="G20" t="inlineStr">
        <is>
          <t>(3)</t>
        </is>
      </c>
      <c r="H20" t="inlineStr">
        <is>
          <t>(7)</t>
        </is>
      </c>
      <c r="I20" t="inlineStr">
        <is>
          <t>17</t>
        </is>
      </c>
      <c r="J20" t="inlineStr">
        <is>
          <t>41</t>
        </is>
      </c>
      <c r="K20" t="inlineStr">
        <is>
          <t>65</t>
        </is>
      </c>
      <c r="L20" t="inlineStr">
        <is>
          <t>28</t>
        </is>
      </c>
      <c r="M20" t="inlineStr">
        <is>
          <t>17</t>
        </is>
      </c>
      <c r="N20" t="inlineStr">
        <is>
          <t>15</t>
        </is>
      </c>
      <c r="O20" t="inlineStr">
        <is>
          <t>15</t>
        </is>
      </c>
      <c r="P20" t="inlineStr">
        <is>
          <t>14</t>
        </is>
      </c>
      <c r="Q20" t="inlineStr">
        <is>
          <t>14</t>
        </is>
      </c>
      <c r="R20" t="inlineStr">
        <is>
          <t>(4)</t>
        </is>
      </c>
      <c r="S20" t="inlineStr">
        <is>
          <t>(4)</t>
        </is>
      </c>
      <c r="T20" t="inlineStr">
        <is>
          <t>(29)</t>
        </is>
      </c>
      <c r="U20" t="inlineStr">
        <is>
          <t>(14)</t>
        </is>
      </c>
      <c r="V20" t="inlineStr">
        <is>
          <t>92</t>
        </is>
      </c>
      <c r="W20" t="inlineStr">
        <is>
          <t>124</t>
        </is>
      </c>
      <c r="X20" t="inlineStr">
        <is>
          <t>(123)</t>
        </is>
      </c>
      <c r="Y20" t="inlineStr">
        <is>
          <t>(100)</t>
        </is>
      </c>
    </row>
    <row r="21">
      <c r="A21" s="1" t="inlineStr">
        <is>
          <t>Income Before Tax</t>
        </is>
      </c>
      <c r="B21" t="inlineStr">
        <is>
          <t>5</t>
        </is>
      </c>
      <c r="C21" t="inlineStr">
        <is>
          <t>60</t>
        </is>
      </c>
      <c r="D21" t="inlineStr">
        <is>
          <t>145</t>
        </is>
      </c>
      <c r="E21" t="inlineStr">
        <is>
          <t>253</t>
        </is>
      </c>
      <c r="F21" t="inlineStr">
        <is>
          <t>151</t>
        </is>
      </c>
      <c r="G21" t="inlineStr">
        <is>
          <t>87</t>
        </is>
      </c>
      <c r="H21" t="inlineStr">
        <is>
          <t>107</t>
        </is>
      </c>
      <c r="I21" t="inlineStr">
        <is>
          <t>357</t>
        </is>
      </c>
      <c r="J21" t="inlineStr">
        <is>
          <t>494</t>
        </is>
      </c>
      <c r="K21" t="inlineStr">
        <is>
          <t>901</t>
        </is>
      </c>
      <c r="L21" t="inlineStr">
        <is>
          <t>(43)</t>
        </is>
      </c>
      <c r="M21" t="inlineStr">
        <is>
          <t>(82)</t>
        </is>
      </c>
      <c r="N21" t="inlineStr">
        <is>
          <t>271</t>
        </is>
      </c>
      <c r="O21" t="inlineStr">
        <is>
          <t>663</t>
        </is>
      </c>
      <c r="P21" t="inlineStr">
        <is>
          <t>662</t>
        </is>
      </c>
      <c r="Q21" t="inlineStr">
        <is>
          <t>510</t>
        </is>
      </c>
      <c r="R21" t="inlineStr">
        <is>
          <t>755</t>
        </is>
      </c>
      <c r="S21" t="inlineStr">
        <is>
          <t>743</t>
        </is>
      </c>
      <c r="T21" t="inlineStr">
        <is>
          <t>1,905</t>
        </is>
      </c>
      <c r="U21" t="inlineStr">
        <is>
          <t>3,196</t>
        </is>
      </c>
      <c r="V21" t="inlineStr">
        <is>
          <t>3,896</t>
        </is>
      </c>
      <c r="W21" t="inlineStr">
        <is>
          <t>2,970</t>
        </is>
      </c>
      <c r="X21" t="inlineStr">
        <is>
          <t>4,409</t>
        </is>
      </c>
      <c r="Y21" t="inlineStr">
        <is>
          <t>9,941</t>
        </is>
      </c>
    </row>
    <row r="22">
      <c r="A22" s="1" t="inlineStr">
        <is>
          <t>Income Before Tax ratio</t>
        </is>
      </c>
      <c r="B22" t="inlineStr">
        <is>
          <t>2.97%</t>
        </is>
      </c>
      <c r="C22" t="inlineStr">
        <is>
          <t>16.00%</t>
        </is>
      </c>
      <c r="D22" t="inlineStr">
        <is>
          <t>19.73%</t>
        </is>
      </c>
      <c r="E22" t="inlineStr">
        <is>
          <t>18.48%</t>
        </is>
      </c>
      <c r="F22" t="inlineStr">
        <is>
          <t>7.91%</t>
        </is>
      </c>
      <c r="G22" t="inlineStr">
        <is>
          <t>4.75%</t>
        </is>
      </c>
      <c r="H22" t="inlineStr">
        <is>
          <t>5.32%</t>
        </is>
      </c>
      <c r="I22" t="inlineStr">
        <is>
          <t>15.03%</t>
        </is>
      </c>
      <c r="J22" t="inlineStr">
        <is>
          <t>16.10%</t>
        </is>
      </c>
      <c r="K22" t="inlineStr">
        <is>
          <t>22.00%</t>
        </is>
      </c>
      <c r="L22" t="inlineStr">
        <is>
          <t>(1.25)%</t>
        </is>
      </c>
      <c r="M22" t="inlineStr">
        <is>
          <t>(2.47)%</t>
        </is>
      </c>
      <c r="N22" t="inlineStr">
        <is>
          <t>7.65%</t>
        </is>
      </c>
      <c r="O22" t="inlineStr">
        <is>
          <t>16.58%</t>
        </is>
      </c>
      <c r="P22" t="inlineStr">
        <is>
          <t>15.47%</t>
        </is>
      </c>
      <c r="Q22" t="inlineStr">
        <is>
          <t>12.35%</t>
        </is>
      </c>
      <c r="R22" t="inlineStr">
        <is>
          <t>16.12%</t>
        </is>
      </c>
      <c r="S22" t="inlineStr">
        <is>
          <t>14.83%</t>
        </is>
      </c>
      <c r="T22" t="inlineStr">
        <is>
          <t>27.57%</t>
        </is>
      </c>
      <c r="U22" t="inlineStr">
        <is>
          <t>32.90%</t>
        </is>
      </c>
      <c r="V22" t="inlineStr">
        <is>
          <t>33.25%</t>
        </is>
      </c>
      <c r="W22" t="inlineStr">
        <is>
          <t>27.20%</t>
        </is>
      </c>
      <c r="X22" t="inlineStr">
        <is>
          <t>26.44%</t>
        </is>
      </c>
      <c r="Y22" t="inlineStr">
        <is>
          <t>36.94%</t>
        </is>
      </c>
    </row>
    <row r="23">
      <c r="A23" s="1" t="inlineStr">
        <is>
          <t>Income Tax Expense (Gain)</t>
        </is>
      </c>
      <c r="B23" t="inlineStr">
        <is>
          <t>0</t>
        </is>
      </c>
      <c r="C23" t="inlineStr">
        <is>
          <t>19</t>
        </is>
      </c>
      <c r="D23" t="inlineStr">
        <is>
          <t>46</t>
        </is>
      </c>
      <c r="E23" t="inlineStr">
        <is>
          <t>76</t>
        </is>
      </c>
      <c r="F23" t="inlineStr">
        <is>
          <t>60</t>
        </is>
      </c>
      <c r="G23" t="inlineStr">
        <is>
          <t>12</t>
        </is>
      </c>
      <c r="H23" t="inlineStr">
        <is>
          <t>18</t>
        </is>
      </c>
      <c r="I23" t="inlineStr">
        <is>
          <t>56</t>
        </is>
      </c>
      <c r="J23" t="inlineStr">
        <is>
          <t>46</t>
        </is>
      </c>
      <c r="K23" t="inlineStr">
        <is>
          <t>104</t>
        </is>
      </c>
      <c r="L23" t="inlineStr">
        <is>
          <t>(13)</t>
        </is>
      </c>
      <c r="M23" t="inlineStr">
        <is>
          <t>(14)</t>
        </is>
      </c>
      <c r="N23" t="inlineStr">
        <is>
          <t>18</t>
        </is>
      </c>
      <c r="O23" t="inlineStr">
        <is>
          <t>82</t>
        </is>
      </c>
      <c r="P23" t="inlineStr">
        <is>
          <t>100</t>
        </is>
      </c>
      <c r="Q23" t="inlineStr">
        <is>
          <t>70</t>
        </is>
      </c>
      <c r="R23" t="inlineStr">
        <is>
          <t>124</t>
        </is>
      </c>
      <c r="S23" t="inlineStr">
        <is>
          <t>129</t>
        </is>
      </c>
      <c r="T23" t="inlineStr">
        <is>
          <t>239</t>
        </is>
      </c>
      <c r="U23" t="inlineStr">
        <is>
          <t>282</t>
        </is>
      </c>
      <c r="V23" t="inlineStr">
        <is>
          <t>123</t>
        </is>
      </c>
      <c r="W23" t="inlineStr">
        <is>
          <t>174</t>
        </is>
      </c>
      <c r="X23" t="inlineStr">
        <is>
          <t>77</t>
        </is>
      </c>
      <c r="Y23" t="inlineStr">
        <is>
          <t>189</t>
        </is>
      </c>
    </row>
    <row r="24">
      <c r="A24" s="1" t="inlineStr">
        <is>
          <t>Net Income</t>
        </is>
      </c>
      <c r="B24" t="inlineStr">
        <is>
          <t>4</t>
        </is>
      </c>
      <c r="C24" t="inlineStr">
        <is>
          <t>41</t>
        </is>
      </c>
      <c r="D24" t="inlineStr">
        <is>
          <t>98</t>
        </is>
      </c>
      <c r="E24" t="inlineStr">
        <is>
          <t>177</t>
        </is>
      </c>
      <c r="F24" t="inlineStr">
        <is>
          <t>91</t>
        </is>
      </c>
      <c r="G24" t="inlineStr">
        <is>
          <t>74</t>
        </is>
      </c>
      <c r="H24" t="inlineStr">
        <is>
          <t>89</t>
        </is>
      </c>
      <c r="I24" t="inlineStr">
        <is>
          <t>301</t>
        </is>
      </c>
      <c r="J24" t="inlineStr">
        <is>
          <t>449</t>
        </is>
      </c>
      <c r="K24" t="inlineStr">
        <is>
          <t>798</t>
        </is>
      </c>
      <c r="L24" t="inlineStr">
        <is>
          <t>(30)</t>
        </is>
      </c>
      <c r="M24" t="inlineStr">
        <is>
          <t>(68)</t>
        </is>
      </c>
      <c r="N24" t="inlineStr">
        <is>
          <t>253</t>
        </is>
      </c>
      <c r="O24" t="inlineStr">
        <is>
          <t>581</t>
        </is>
      </c>
      <c r="P24" t="inlineStr">
        <is>
          <t>563</t>
        </is>
      </c>
      <c r="Q24" t="inlineStr">
        <is>
          <t>440</t>
        </is>
      </c>
      <c r="R24" t="inlineStr">
        <is>
          <t>631</t>
        </is>
      </c>
      <c r="S24" t="inlineStr">
        <is>
          <t>614</t>
        </is>
      </c>
      <c r="T24" t="inlineStr">
        <is>
          <t>1,666</t>
        </is>
      </c>
      <c r="U24" t="inlineStr">
        <is>
          <t>3,047</t>
        </is>
      </c>
      <c r="V24" t="inlineStr">
        <is>
          <t>4,141</t>
        </is>
      </c>
      <c r="W24" t="inlineStr">
        <is>
          <t>2,796</t>
        </is>
      </c>
      <c r="X24" t="inlineStr">
        <is>
          <t>4,332</t>
        </is>
      </c>
      <c r="Y24" t="inlineStr">
        <is>
          <t>9,752</t>
        </is>
      </c>
    </row>
    <row r="25">
      <c r="A25" s="1" t="inlineStr">
        <is>
          <t>Net Income Ratio</t>
        </is>
      </c>
      <c r="B25" t="inlineStr">
        <is>
          <t>2.71%</t>
        </is>
      </c>
      <c r="C25" t="inlineStr">
        <is>
          <t>10.93%</t>
        </is>
      </c>
      <c r="D25" t="inlineStr">
        <is>
          <t>13.33%</t>
        </is>
      </c>
      <c r="E25" t="inlineStr">
        <is>
          <t>12.93%</t>
        </is>
      </c>
      <c r="F25" t="inlineStr">
        <is>
          <t>4.77%</t>
        </is>
      </c>
      <c r="G25" t="inlineStr">
        <is>
          <t>4.08%</t>
        </is>
      </c>
      <c r="H25" t="inlineStr">
        <is>
          <t>4.43%</t>
        </is>
      </c>
      <c r="I25" t="inlineStr">
        <is>
          <t>12.67%</t>
        </is>
      </c>
      <c r="J25" t="inlineStr">
        <is>
          <t>14.63%</t>
        </is>
      </c>
      <c r="K25" t="inlineStr">
        <is>
          <t>19.46%</t>
        </is>
      </c>
      <c r="L25" t="inlineStr">
        <is>
          <t>(0.88)%</t>
        </is>
      </c>
      <c r="M25" t="inlineStr">
        <is>
          <t>(2.04)%</t>
        </is>
      </c>
      <c r="N25" t="inlineStr">
        <is>
          <t>7.14%</t>
        </is>
      </c>
      <c r="O25" t="inlineStr">
        <is>
          <t>14.53%</t>
        </is>
      </c>
      <c r="P25" t="inlineStr">
        <is>
          <t>13.15%</t>
        </is>
      </c>
      <c r="Q25" t="inlineStr">
        <is>
          <t>10.65%</t>
        </is>
      </c>
      <c r="R25" t="inlineStr">
        <is>
          <t>13.47%</t>
        </is>
      </c>
      <c r="S25" t="inlineStr">
        <is>
          <t>12.26%</t>
        </is>
      </c>
      <c r="T25" t="inlineStr">
        <is>
          <t>24.11%</t>
        </is>
      </c>
      <c r="U25" t="inlineStr">
        <is>
          <t>31.37%</t>
        </is>
      </c>
      <c r="V25" t="inlineStr">
        <is>
          <t>35.34%</t>
        </is>
      </c>
      <c r="W25" t="inlineStr">
        <is>
          <t>25.61%</t>
        </is>
      </c>
      <c r="X25" t="inlineStr">
        <is>
          <t>25.98%</t>
        </is>
      </c>
      <c r="Y25" t="inlineStr">
        <is>
          <t>36.23%</t>
        </is>
      </c>
    </row>
    <row r="26">
      <c r="A26" s="1" t="inlineStr">
        <is>
          <t>EPS</t>
        </is>
      </c>
      <c r="B26" t="inlineStr">
        <is>
          <t>0.01</t>
        </is>
      </c>
      <c r="C26" t="inlineStr">
        <is>
          <t>0.03</t>
        </is>
      </c>
      <c r="D26" t="inlineStr">
        <is>
          <t>0.06</t>
        </is>
      </c>
      <c r="E26" t="inlineStr">
        <is>
          <t>0.10</t>
        </is>
      </c>
      <c r="F26" t="inlineStr">
        <is>
          <t>0.05</t>
        </is>
      </c>
      <c r="G26" t="inlineStr">
        <is>
          <t>0.04</t>
        </is>
      </c>
      <c r="H26" t="inlineStr">
        <is>
          <t>0.05</t>
        </is>
      </c>
      <c r="I26" t="inlineStr">
        <is>
          <t>0.15</t>
        </is>
      </c>
      <c r="J26" t="inlineStr">
        <is>
          <t>0.21</t>
        </is>
      </c>
      <c r="K26" t="inlineStr">
        <is>
          <t>0.36</t>
        </is>
      </c>
      <c r="L26" t="inlineStr">
        <is>
          <t>(0.01)</t>
        </is>
      </c>
      <c r="M26" t="inlineStr">
        <is>
          <t>(0.03)</t>
        </is>
      </c>
      <c r="N26" t="inlineStr">
        <is>
          <t>0.11</t>
        </is>
      </c>
      <c r="O26" t="inlineStr">
        <is>
          <t>0.24</t>
        </is>
      </c>
      <c r="P26" t="inlineStr">
        <is>
          <t>0.23</t>
        </is>
      </c>
      <c r="Q26" t="inlineStr">
        <is>
          <t>0.19</t>
        </is>
      </c>
      <c r="R26" t="inlineStr">
        <is>
          <t>0.28</t>
        </is>
      </c>
      <c r="S26" t="inlineStr">
        <is>
          <t>0.28</t>
        </is>
      </c>
      <c r="T26" t="inlineStr">
        <is>
          <t>0.77</t>
        </is>
      </c>
      <c r="U26" t="inlineStr">
        <is>
          <t>1.27</t>
        </is>
      </c>
      <c r="V26" t="inlineStr">
        <is>
          <t>1.70</t>
        </is>
      </c>
      <c r="W26" t="inlineStr">
        <is>
          <t>1.15</t>
        </is>
      </c>
      <c r="X26" t="inlineStr">
        <is>
          <t>1.75</t>
        </is>
      </c>
      <c r="Y26" t="inlineStr">
        <is>
          <t>3.90</t>
        </is>
      </c>
    </row>
    <row r="27">
      <c r="A27" s="1" t="inlineStr">
        <is>
          <t>EPS Diluted</t>
        </is>
      </c>
      <c r="B27" t="inlineStr">
        <is>
          <t>0.00</t>
        </is>
      </c>
      <c r="C27" t="inlineStr">
        <is>
          <t>0.02</t>
        </is>
      </c>
      <c r="D27" t="inlineStr">
        <is>
          <t>0.05</t>
        </is>
      </c>
      <c r="E27" t="inlineStr">
        <is>
          <t>0.09</t>
        </is>
      </c>
      <c r="F27" t="inlineStr">
        <is>
          <t>0.05</t>
        </is>
      </c>
      <c r="G27" t="inlineStr">
        <is>
          <t>0.04</t>
        </is>
      </c>
      <c r="H27" t="inlineStr">
        <is>
          <t>0.05</t>
        </is>
      </c>
      <c r="I27" t="inlineStr">
        <is>
          <t>0.14</t>
        </is>
      </c>
      <c r="J27" t="inlineStr">
        <is>
          <t>0.19</t>
        </is>
      </c>
      <c r="K27" t="inlineStr">
        <is>
          <t>0.33</t>
        </is>
      </c>
      <c r="L27" t="inlineStr">
        <is>
          <t>(0.01)</t>
        </is>
      </c>
      <c r="M27" t="inlineStr">
        <is>
          <t>(0.03)</t>
        </is>
      </c>
      <c r="N27" t="inlineStr">
        <is>
          <t>0.11</t>
        </is>
      </c>
      <c r="O27" t="inlineStr">
        <is>
          <t>0.23</t>
        </is>
      </c>
      <c r="P27" t="inlineStr">
        <is>
          <t>0.23</t>
        </is>
      </c>
      <c r="Q27" t="inlineStr">
        <is>
          <t>0.18</t>
        </is>
      </c>
      <c r="R27" t="inlineStr">
        <is>
          <t>0.28</t>
        </is>
      </c>
      <c r="S27" t="inlineStr">
        <is>
          <t>0.27</t>
        </is>
      </c>
      <c r="T27" t="inlineStr">
        <is>
          <t>0.64</t>
        </is>
      </c>
      <c r="U27" t="inlineStr">
        <is>
          <t>1.21</t>
        </is>
      </c>
      <c r="V27" t="inlineStr">
        <is>
          <t>1.66</t>
        </is>
      </c>
      <c r="W27" t="inlineStr">
        <is>
          <t>1.13</t>
        </is>
      </c>
      <c r="X27" t="inlineStr">
        <is>
          <t>1.73</t>
        </is>
      </c>
      <c r="Y27" t="inlineStr">
        <is>
          <t>3.84</t>
        </is>
      </c>
    </row>
    <row r="28">
      <c r="A28" s="1" t="inlineStr">
        <is>
          <t>Weighted Avg. Shares Outs.</t>
        </is>
      </c>
      <c r="B28" t="inlineStr">
        <is>
          <t>699</t>
        </is>
      </c>
      <c r="C28" t="inlineStr">
        <is>
          <t>1,428</t>
        </is>
      </c>
      <c r="D28" t="inlineStr">
        <is>
          <t>1,571</t>
        </is>
      </c>
      <c r="E28" t="inlineStr">
        <is>
          <t>1,715</t>
        </is>
      </c>
      <c r="F28" t="inlineStr">
        <is>
          <t>1,841</t>
        </is>
      </c>
      <c r="G28" t="inlineStr">
        <is>
          <t>1,930</t>
        </is>
      </c>
      <c r="H28" t="inlineStr">
        <is>
          <t>1,992</t>
        </is>
      </c>
      <c r="I28" t="inlineStr">
        <is>
          <t>2,035</t>
        </is>
      </c>
      <c r="J28" t="inlineStr">
        <is>
          <t>2,113</t>
        </is>
      </c>
      <c r="K28" t="inlineStr">
        <is>
          <t>2,200</t>
        </is>
      </c>
      <c r="L28" t="inlineStr">
        <is>
          <t>2,193</t>
        </is>
      </c>
      <c r="M28" t="inlineStr">
        <is>
          <t>2,198</t>
        </is>
      </c>
      <c r="N28" t="inlineStr">
        <is>
          <t>2,301</t>
        </is>
      </c>
      <c r="O28" t="inlineStr">
        <is>
          <t>2,415</t>
        </is>
      </c>
      <c r="P28" t="inlineStr">
        <is>
          <t>2,477</t>
        </is>
      </c>
      <c r="Q28" t="inlineStr">
        <is>
          <t>2,352</t>
        </is>
      </c>
      <c r="R28" t="inlineStr">
        <is>
          <t>2,209</t>
        </is>
      </c>
      <c r="S28" t="inlineStr">
        <is>
          <t>2,172</t>
        </is>
      </c>
      <c r="T28" t="inlineStr">
        <is>
          <t>2,164</t>
        </is>
      </c>
      <c r="U28" t="inlineStr">
        <is>
          <t>2,396</t>
        </is>
      </c>
      <c r="V28" t="inlineStr">
        <is>
          <t>2,432</t>
        </is>
      </c>
      <c r="W28" t="inlineStr">
        <is>
          <t>2,436</t>
        </is>
      </c>
      <c r="X28" t="inlineStr">
        <is>
          <t>2,468</t>
        </is>
      </c>
      <c r="Y28" t="inlineStr">
        <is>
          <t>2,504</t>
        </is>
      </c>
    </row>
    <row r="29">
      <c r="A29" s="1" t="inlineStr">
        <is>
          <t>Weighted Avg. Shares Outs. Dil.</t>
        </is>
      </c>
      <c r="B29" t="inlineStr">
        <is>
          <t>1,315</t>
        </is>
      </c>
      <c r="C29" t="inlineStr">
        <is>
          <t>1,724</t>
        </is>
      </c>
      <c r="D29" t="inlineStr">
        <is>
          <t>1,911</t>
        </is>
      </c>
      <c r="E29" t="inlineStr">
        <is>
          <t>2,052</t>
        </is>
      </c>
      <c r="F29" t="inlineStr">
        <is>
          <t>2,020</t>
        </is>
      </c>
      <c r="G29" t="inlineStr">
        <is>
          <t>2,071</t>
        </is>
      </c>
      <c r="H29" t="inlineStr">
        <is>
          <t>2,118</t>
        </is>
      </c>
      <c r="I29" t="inlineStr">
        <is>
          <t>2,194</t>
        </is>
      </c>
      <c r="J29" t="inlineStr">
        <is>
          <t>2,348</t>
        </is>
      </c>
      <c r="K29" t="inlineStr">
        <is>
          <t>2,427</t>
        </is>
      </c>
      <c r="L29" t="inlineStr">
        <is>
          <t>2,193</t>
        </is>
      </c>
      <c r="M29" t="inlineStr">
        <is>
          <t>2,198</t>
        </is>
      </c>
      <c r="N29" t="inlineStr">
        <is>
          <t>2,355</t>
        </is>
      </c>
      <c r="O29" t="inlineStr">
        <is>
          <t>2,465</t>
        </is>
      </c>
      <c r="P29" t="inlineStr">
        <is>
          <t>2,500</t>
        </is>
      </c>
      <c r="Q29" t="inlineStr">
        <is>
          <t>2,378</t>
        </is>
      </c>
      <c r="R29" t="inlineStr">
        <is>
          <t>2,252</t>
        </is>
      </c>
      <c r="S29" t="inlineStr">
        <is>
          <t>2,276</t>
        </is>
      </c>
      <c r="T29" t="inlineStr">
        <is>
          <t>2,596</t>
        </is>
      </c>
      <c r="U29" t="inlineStr">
        <is>
          <t>2,528</t>
        </is>
      </c>
      <c r="V29" t="inlineStr">
        <is>
          <t>2,500</t>
        </is>
      </c>
      <c r="W29" t="inlineStr">
        <is>
          <t>2,472</t>
        </is>
      </c>
      <c r="X29" t="inlineStr">
        <is>
          <t>2,512</t>
        </is>
      </c>
      <c r="Y29" t="inlineStr">
        <is>
          <t>2,545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50</t>
        </is>
      </c>
      <c r="C2" t="inlineStr">
        <is>
          <t>62</t>
        </is>
      </c>
      <c r="D2" t="inlineStr">
        <is>
          <t>674</t>
        </is>
      </c>
      <c r="E2" t="inlineStr">
        <is>
          <t>333</t>
        </is>
      </c>
      <c r="F2" t="inlineStr">
        <is>
          <t>347</t>
        </is>
      </c>
      <c r="G2" t="inlineStr">
        <is>
          <t>214</t>
        </is>
      </c>
      <c r="H2" t="inlineStr">
        <is>
          <t>209</t>
        </is>
      </c>
      <c r="I2" t="inlineStr">
        <is>
          <t>552</t>
        </is>
      </c>
      <c r="J2" t="inlineStr">
        <is>
          <t>544</t>
        </is>
      </c>
      <c r="K2" t="inlineStr">
        <is>
          <t>727</t>
        </is>
      </c>
      <c r="L2" t="inlineStr">
        <is>
          <t>418</t>
        </is>
      </c>
      <c r="M2" t="inlineStr">
        <is>
          <t>447</t>
        </is>
      </c>
      <c r="N2" t="inlineStr">
        <is>
          <t>665</t>
        </is>
      </c>
      <c r="O2" t="inlineStr">
        <is>
          <t>668</t>
        </is>
      </c>
      <c r="P2" t="inlineStr">
        <is>
          <t>733</t>
        </is>
      </c>
      <c r="Q2" t="inlineStr">
        <is>
          <t>1,152</t>
        </is>
      </c>
      <c r="R2" t="inlineStr">
        <is>
          <t>497</t>
        </is>
      </c>
      <c r="S2" t="inlineStr">
        <is>
          <t>596</t>
        </is>
      </c>
      <c r="T2" t="inlineStr">
        <is>
          <t>1,766</t>
        </is>
      </c>
      <c r="U2" t="inlineStr">
        <is>
          <t>4,002</t>
        </is>
      </c>
      <c r="V2" t="inlineStr">
        <is>
          <t>782</t>
        </is>
      </c>
      <c r="W2" t="inlineStr">
        <is>
          <t>10,896</t>
        </is>
      </c>
      <c r="X2" t="inlineStr">
        <is>
          <t>847</t>
        </is>
      </c>
      <c r="Y2" t="inlineStr">
        <is>
          <t>1,990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458</t>
        </is>
      </c>
      <c r="F3" t="inlineStr">
        <is>
          <t>681</t>
        </is>
      </c>
      <c r="G3" t="inlineStr">
        <is>
          <t>390</t>
        </is>
      </c>
      <c r="H3" t="inlineStr">
        <is>
          <t>462</t>
        </is>
      </c>
      <c r="I3" t="inlineStr">
        <is>
          <t>398</t>
        </is>
      </c>
      <c r="J3" t="inlineStr">
        <is>
          <t>573</t>
        </is>
      </c>
      <c r="K3" t="inlineStr">
        <is>
          <t>1,083</t>
        </is>
      </c>
      <c r="L3" t="inlineStr">
        <is>
          <t>838</t>
        </is>
      </c>
      <c r="M3" t="inlineStr">
        <is>
          <t>1,281</t>
        </is>
      </c>
      <c r="N3" t="inlineStr">
        <is>
          <t>1,825</t>
        </is>
      </c>
      <c r="O3" t="inlineStr">
        <is>
          <t>2,462</t>
        </is>
      </c>
      <c r="P3" t="inlineStr">
        <is>
          <t>2,995</t>
        </is>
      </c>
      <c r="Q3" t="inlineStr">
        <is>
          <t>3,520</t>
        </is>
      </c>
      <c r="R3" t="inlineStr">
        <is>
          <t>4,126</t>
        </is>
      </c>
      <c r="S3" t="inlineStr">
        <is>
          <t>4,441</t>
        </is>
      </c>
      <c r="T3" t="inlineStr">
        <is>
          <t>5,032</t>
        </is>
      </c>
      <c r="U3" t="inlineStr">
        <is>
          <t>3,106</t>
        </is>
      </c>
      <c r="V3" t="inlineStr">
        <is>
          <t>6,640</t>
        </is>
      </c>
      <c r="W3" t="inlineStr">
        <is>
          <t>1</t>
        </is>
      </c>
      <c r="X3" t="inlineStr">
        <is>
          <t>10,714</t>
        </is>
      </c>
      <c r="Y3" t="inlineStr">
        <is>
          <t>19,218</t>
        </is>
      </c>
    </row>
    <row r="4">
      <c r="A4" s="1" t="inlineStr">
        <is>
          <t>Cash &amp; Short-Term Investments</t>
        </is>
      </c>
      <c r="B4" t="inlineStr">
        <is>
          <t>50</t>
        </is>
      </c>
      <c r="C4" t="inlineStr">
        <is>
          <t>62</t>
        </is>
      </c>
      <c r="D4" t="inlineStr">
        <is>
          <t>674</t>
        </is>
      </c>
      <c r="E4" t="inlineStr">
        <is>
          <t>791</t>
        </is>
      </c>
      <c r="F4" t="inlineStr">
        <is>
          <t>1,028</t>
        </is>
      </c>
      <c r="G4" t="inlineStr">
        <is>
          <t>604</t>
        </is>
      </c>
      <c r="H4" t="inlineStr">
        <is>
          <t>671</t>
        </is>
      </c>
      <c r="I4" t="inlineStr">
        <is>
          <t>950</t>
        </is>
      </c>
      <c r="J4" t="inlineStr">
        <is>
          <t>1,117</t>
        </is>
      </c>
      <c r="K4" t="inlineStr">
        <is>
          <t>1,809</t>
        </is>
      </c>
      <c r="L4" t="inlineStr">
        <is>
          <t>1,255</t>
        </is>
      </c>
      <c r="M4" t="inlineStr">
        <is>
          <t>1,728</t>
        </is>
      </c>
      <c r="N4" t="inlineStr">
        <is>
          <t>2,490</t>
        </is>
      </c>
      <c r="O4" t="inlineStr">
        <is>
          <t>3,130</t>
        </is>
      </c>
      <c r="P4" t="inlineStr">
        <is>
          <t>3,728</t>
        </is>
      </c>
      <c r="Q4" t="inlineStr">
        <is>
          <t>4,672</t>
        </is>
      </c>
      <c r="R4" t="inlineStr">
        <is>
          <t>4,623</t>
        </is>
      </c>
      <c r="S4" t="inlineStr">
        <is>
          <t>5,037</t>
        </is>
      </c>
      <c r="T4" t="inlineStr">
        <is>
          <t>6,798</t>
        </is>
      </c>
      <c r="U4" t="inlineStr">
        <is>
          <t>7,108</t>
        </is>
      </c>
      <c r="V4" t="inlineStr">
        <is>
          <t>7,422</t>
        </is>
      </c>
      <c r="W4" t="inlineStr">
        <is>
          <t>10,897</t>
        </is>
      </c>
      <c r="X4" t="inlineStr">
        <is>
          <t>11,561</t>
        </is>
      </c>
      <c r="Y4" t="inlineStr">
        <is>
          <t>21,208</t>
        </is>
      </c>
    </row>
    <row r="5">
      <c r="A5" s="1" t="inlineStr">
        <is>
          <t>Net Receivables</t>
        </is>
      </c>
      <c r="B5" t="inlineStr">
        <is>
          <t>21</t>
        </is>
      </c>
      <c r="C5" t="inlineStr">
        <is>
          <t>67</t>
        </is>
      </c>
      <c r="D5" t="inlineStr">
        <is>
          <t>105</t>
        </is>
      </c>
      <c r="E5" t="inlineStr">
        <is>
          <t>147</t>
        </is>
      </c>
      <c r="F5" t="inlineStr">
        <is>
          <t>155</t>
        </is>
      </c>
      <c r="G5" t="inlineStr">
        <is>
          <t>197</t>
        </is>
      </c>
      <c r="H5" t="inlineStr">
        <is>
          <t>296</t>
        </is>
      </c>
      <c r="I5" t="inlineStr">
        <is>
          <t>318</t>
        </is>
      </c>
      <c r="J5" t="inlineStr">
        <is>
          <t>519</t>
        </is>
      </c>
      <c r="K5" t="inlineStr">
        <is>
          <t>666</t>
        </is>
      </c>
      <c r="L5" t="inlineStr">
        <is>
          <t>318</t>
        </is>
      </c>
      <c r="M5" t="inlineStr">
        <is>
          <t>375</t>
        </is>
      </c>
      <c r="N5" t="inlineStr">
        <is>
          <t>349</t>
        </is>
      </c>
      <c r="O5" t="inlineStr">
        <is>
          <t>336</t>
        </is>
      </c>
      <c r="P5" t="inlineStr">
        <is>
          <t>454</t>
        </is>
      </c>
      <c r="Q5" t="inlineStr">
        <is>
          <t>426</t>
        </is>
      </c>
      <c r="R5" t="inlineStr">
        <is>
          <t>474</t>
        </is>
      </c>
      <c r="S5" t="inlineStr">
        <is>
          <t>505</t>
        </is>
      </c>
      <c r="T5" t="inlineStr">
        <is>
          <t>826</t>
        </is>
      </c>
      <c r="U5" t="inlineStr">
        <is>
          <t>1,265</t>
        </is>
      </c>
      <c r="V5" t="inlineStr">
        <is>
          <t>1,424</t>
        </is>
      </c>
      <c r="W5" t="inlineStr">
        <is>
          <t>1,657</t>
        </is>
      </c>
      <c r="X5" t="inlineStr">
        <is>
          <t>2,429</t>
        </is>
      </c>
      <c r="Y5" t="inlineStr">
        <is>
          <t>4,650</t>
        </is>
      </c>
    </row>
    <row r="6">
      <c r="A6" s="1" t="inlineStr">
        <is>
          <t>Inventory</t>
        </is>
      </c>
      <c r="B6" t="inlineStr">
        <is>
          <t>29</t>
        </is>
      </c>
      <c r="C6" t="inlineStr">
        <is>
          <t>38</t>
        </is>
      </c>
      <c r="D6" t="inlineStr">
        <is>
          <t>90</t>
        </is>
      </c>
      <c r="E6" t="inlineStr">
        <is>
          <t>214</t>
        </is>
      </c>
      <c r="F6" t="inlineStr">
        <is>
          <t>145</t>
        </is>
      </c>
      <c r="G6" t="inlineStr">
        <is>
          <t>234</t>
        </is>
      </c>
      <c r="H6" t="inlineStr">
        <is>
          <t>316</t>
        </is>
      </c>
      <c r="I6" t="inlineStr">
        <is>
          <t>255</t>
        </is>
      </c>
      <c r="J6" t="inlineStr">
        <is>
          <t>355</t>
        </is>
      </c>
      <c r="K6" t="inlineStr">
        <is>
          <t>359</t>
        </is>
      </c>
      <c r="L6" t="inlineStr">
        <is>
          <t>538</t>
        </is>
      </c>
      <c r="M6" t="inlineStr">
        <is>
          <t>331</t>
        </is>
      </c>
      <c r="N6" t="inlineStr">
        <is>
          <t>346</t>
        </is>
      </c>
      <c r="O6" t="inlineStr">
        <is>
          <t>340</t>
        </is>
      </c>
      <c r="P6" t="inlineStr">
        <is>
          <t>412</t>
        </is>
      </c>
      <c r="Q6" t="inlineStr">
        <is>
          <t>388</t>
        </is>
      </c>
      <c r="R6" t="inlineStr">
        <is>
          <t>483</t>
        </is>
      </c>
      <c r="S6" t="inlineStr">
        <is>
          <t>418</t>
        </is>
      </c>
      <c r="T6" t="inlineStr">
        <is>
          <t>794</t>
        </is>
      </c>
      <c r="U6" t="inlineStr">
        <is>
          <t>796</t>
        </is>
      </c>
      <c r="V6" t="inlineStr">
        <is>
          <t>1,575</t>
        </is>
      </c>
      <c r="W6" t="inlineStr">
        <is>
          <t>979</t>
        </is>
      </c>
      <c r="X6" t="inlineStr">
        <is>
          <t>1,826</t>
        </is>
      </c>
      <c r="Y6" t="inlineStr">
        <is>
          <t>2,605</t>
        </is>
      </c>
    </row>
    <row r="7">
      <c r="A7" s="1" t="inlineStr">
        <is>
          <t>Other Current Assets</t>
        </is>
      </c>
      <c r="B7" t="inlineStr">
        <is>
          <t>2</t>
        </is>
      </c>
      <c r="C7" t="inlineStr">
        <is>
          <t>6</t>
        </is>
      </c>
      <c r="D7" t="inlineStr">
        <is>
          <t>62</t>
        </is>
      </c>
      <c r="E7" t="inlineStr">
        <is>
          <t>82</t>
        </is>
      </c>
      <c r="F7" t="inlineStr">
        <is>
          <t>24</t>
        </is>
      </c>
      <c r="G7" t="inlineStr">
        <is>
          <t>18</t>
        </is>
      </c>
      <c r="H7" t="inlineStr">
        <is>
          <t>24</t>
        </is>
      </c>
      <c r="I7" t="inlineStr">
        <is>
          <t>27</t>
        </is>
      </c>
      <c r="J7" t="inlineStr">
        <is>
          <t>41</t>
        </is>
      </c>
      <c r="K7" t="inlineStr">
        <is>
          <t>54</t>
        </is>
      </c>
      <c r="L7" t="inlineStr">
        <is>
          <t>56</t>
        </is>
      </c>
      <c r="M7" t="inlineStr">
        <is>
          <t>47</t>
        </is>
      </c>
      <c r="N7" t="inlineStr">
        <is>
          <t>42</t>
        </is>
      </c>
      <c r="O7" t="inlineStr">
        <is>
          <t>99</t>
        </is>
      </c>
      <c r="P7" t="inlineStr">
        <is>
          <t>181</t>
        </is>
      </c>
      <c r="Q7" t="inlineStr">
        <is>
          <t>139</t>
        </is>
      </c>
      <c r="R7" t="inlineStr">
        <is>
          <t>133</t>
        </is>
      </c>
      <c r="S7" t="inlineStr">
        <is>
          <t>93</t>
        </is>
      </c>
      <c r="T7" t="inlineStr">
        <is>
          <t>118</t>
        </is>
      </c>
      <c r="U7" t="inlineStr">
        <is>
          <t>86</t>
        </is>
      </c>
      <c r="V7" t="inlineStr">
        <is>
          <t>136</t>
        </is>
      </c>
      <c r="W7" t="inlineStr">
        <is>
          <t>157</t>
        </is>
      </c>
      <c r="X7" t="inlineStr">
        <is>
          <t>239</t>
        </is>
      </c>
      <c r="Y7" t="inlineStr">
        <is>
          <t>366</t>
        </is>
      </c>
    </row>
    <row r="8">
      <c r="A8" s="1" t="inlineStr">
        <is>
          <t>Total Current Assets</t>
        </is>
      </c>
      <c r="B8" t="inlineStr">
        <is>
          <t>101</t>
        </is>
      </c>
      <c r="C8" t="inlineStr">
        <is>
          <t>173</t>
        </is>
      </c>
      <c r="D8" t="inlineStr">
        <is>
          <t>931</t>
        </is>
      </c>
      <c r="E8" t="inlineStr">
        <is>
          <t>1,234</t>
        </is>
      </c>
      <c r="F8" t="inlineStr">
        <is>
          <t>1,352</t>
        </is>
      </c>
      <c r="G8" t="inlineStr">
        <is>
          <t>1,053</t>
        </is>
      </c>
      <c r="H8" t="inlineStr">
        <is>
          <t>1,307</t>
        </is>
      </c>
      <c r="I8" t="inlineStr">
        <is>
          <t>1,550</t>
        </is>
      </c>
      <c r="J8" t="inlineStr">
        <is>
          <t>2,032</t>
        </is>
      </c>
      <c r="K8" t="inlineStr">
        <is>
          <t>2,889</t>
        </is>
      </c>
      <c r="L8" t="inlineStr">
        <is>
          <t>2,168</t>
        </is>
      </c>
      <c r="M8" t="inlineStr">
        <is>
          <t>2,481</t>
        </is>
      </c>
      <c r="N8" t="inlineStr">
        <is>
          <t>3,227</t>
        </is>
      </c>
      <c r="O8" t="inlineStr">
        <is>
          <t>3,905</t>
        </is>
      </c>
      <c r="P8" t="inlineStr">
        <is>
          <t>4,775</t>
        </is>
      </c>
      <c r="Q8" t="inlineStr">
        <is>
          <t>5,625</t>
        </is>
      </c>
      <c r="R8" t="inlineStr">
        <is>
          <t>5,713</t>
        </is>
      </c>
      <c r="S8" t="inlineStr">
        <is>
          <t>6,053</t>
        </is>
      </c>
      <c r="T8" t="inlineStr">
        <is>
          <t>8,536</t>
        </is>
      </c>
      <c r="U8" t="inlineStr">
        <is>
          <t>9,255</t>
        </is>
      </c>
      <c r="V8" t="inlineStr">
        <is>
          <t>10,557</t>
        </is>
      </c>
      <c r="W8" t="inlineStr">
        <is>
          <t>13,690</t>
        </is>
      </c>
      <c r="X8" t="inlineStr">
        <is>
          <t>16,055</t>
        </is>
      </c>
      <c r="Y8" t="inlineStr">
        <is>
          <t>28,829</t>
        </is>
      </c>
    </row>
    <row r="9">
      <c r="A9" s="1" t="inlineStr">
        <is>
          <t>PP&amp;E</t>
        </is>
      </c>
      <c r="B9" t="inlineStr">
        <is>
          <t>12</t>
        </is>
      </c>
      <c r="C9" t="inlineStr">
        <is>
          <t>26</t>
        </is>
      </c>
      <c r="D9" t="inlineStr">
        <is>
          <t>47</t>
        </is>
      </c>
      <c r="E9" t="inlineStr">
        <is>
          <t>120</t>
        </is>
      </c>
      <c r="F9" t="inlineStr">
        <is>
          <t>135</t>
        </is>
      </c>
      <c r="G9" t="inlineStr">
        <is>
          <t>190</t>
        </is>
      </c>
      <c r="H9" t="inlineStr">
        <is>
          <t>179</t>
        </is>
      </c>
      <c r="I9" t="inlineStr">
        <is>
          <t>178</t>
        </is>
      </c>
      <c r="J9" t="inlineStr">
        <is>
          <t>261</t>
        </is>
      </c>
      <c r="K9" t="inlineStr">
        <is>
          <t>360</t>
        </is>
      </c>
      <c r="L9" t="inlineStr">
        <is>
          <t>626</t>
        </is>
      </c>
      <c r="M9" t="inlineStr">
        <is>
          <t>572</t>
        </is>
      </c>
      <c r="N9" t="inlineStr">
        <is>
          <t>569</t>
        </is>
      </c>
      <c r="O9" t="inlineStr">
        <is>
          <t>560</t>
        </is>
      </c>
      <c r="P9" t="inlineStr">
        <is>
          <t>576</t>
        </is>
      </c>
      <c r="Q9" t="inlineStr">
        <is>
          <t>583</t>
        </is>
      </c>
      <c r="R9" t="inlineStr">
        <is>
          <t>557</t>
        </is>
      </c>
      <c r="S9" t="inlineStr">
        <is>
          <t>466</t>
        </is>
      </c>
      <c r="T9" t="inlineStr">
        <is>
          <t>521</t>
        </is>
      </c>
      <c r="U9" t="inlineStr">
        <is>
          <t>997</t>
        </is>
      </c>
      <c r="V9" t="inlineStr">
        <is>
          <t>1,404</t>
        </is>
      </c>
      <c r="W9" t="inlineStr">
        <is>
          <t>2,292</t>
        </is>
      </c>
      <c r="X9" t="inlineStr">
        <is>
          <t>2,856</t>
        </is>
      </c>
      <c r="Y9" t="inlineStr">
        <is>
          <t>3,607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24</t>
        </is>
      </c>
      <c r="E10" t="inlineStr">
        <is>
          <t>50</t>
        </is>
      </c>
      <c r="F10" t="inlineStr">
        <is>
          <t>54</t>
        </is>
      </c>
      <c r="G10" t="inlineStr">
        <is>
          <t>- -</t>
        </is>
      </c>
      <c r="H10" t="inlineStr">
        <is>
          <t>108</t>
        </is>
      </c>
      <c r="I10" t="inlineStr">
        <is>
          <t>145</t>
        </is>
      </c>
      <c r="J10" t="inlineStr">
        <is>
          <t>301</t>
        </is>
      </c>
      <c r="K10" t="inlineStr">
        <is>
          <t>354</t>
        </is>
      </c>
      <c r="L10" t="inlineStr">
        <is>
          <t>370</t>
        </is>
      </c>
      <c r="M10" t="inlineStr">
        <is>
          <t>370</t>
        </is>
      </c>
      <c r="N10" t="inlineStr">
        <is>
          <t>370</t>
        </is>
      </c>
      <c r="O10" t="inlineStr">
        <is>
          <t>641</t>
        </is>
      </c>
      <c r="P10" t="inlineStr">
        <is>
          <t>641</t>
        </is>
      </c>
      <c r="Q10" t="inlineStr">
        <is>
          <t>643</t>
        </is>
      </c>
      <c r="R10" t="inlineStr">
        <is>
          <t>618</t>
        </is>
      </c>
      <c r="S10" t="inlineStr">
        <is>
          <t>618</t>
        </is>
      </c>
      <c r="T10" t="inlineStr">
        <is>
          <t>618</t>
        </is>
      </c>
      <c r="U10" t="inlineStr">
        <is>
          <t>618</t>
        </is>
      </c>
      <c r="V10" t="inlineStr">
        <is>
          <t>618</t>
        </is>
      </c>
      <c r="W10" t="inlineStr">
        <is>
          <t>618</t>
        </is>
      </c>
      <c r="X10" t="inlineStr">
        <is>
          <t>4,193</t>
        </is>
      </c>
      <c r="Y10" t="inlineStr">
        <is>
          <t>4,349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31</t>
        </is>
      </c>
      <c r="F11" t="inlineStr">
        <is>
          <t>22</t>
        </is>
      </c>
      <c r="G11" t="inlineStr">
        <is>
          <t>149</t>
        </is>
      </c>
      <c r="H11" t="inlineStr">
        <is>
          <t>28</t>
        </is>
      </c>
      <c r="I11" t="inlineStr">
        <is>
          <t>15</t>
        </is>
      </c>
      <c r="J11" t="inlineStr">
        <is>
          <t>46</t>
        </is>
      </c>
      <c r="K11" t="inlineStr">
        <is>
          <t>107</t>
        </is>
      </c>
      <c r="L11" t="inlineStr">
        <is>
          <t>147</t>
        </is>
      </c>
      <c r="M11" t="inlineStr">
        <is>
          <t>120</t>
        </is>
      </c>
      <c r="N11" t="inlineStr">
        <is>
          <t>289</t>
        </is>
      </c>
      <c r="O11" t="inlineStr">
        <is>
          <t>326</t>
        </is>
      </c>
      <c r="P11" t="inlineStr">
        <is>
          <t>312</t>
        </is>
      </c>
      <c r="Q11" t="inlineStr">
        <is>
          <t>296</t>
        </is>
      </c>
      <c r="R11" t="inlineStr">
        <is>
          <t>222</t>
        </is>
      </c>
      <c r="S11" t="inlineStr">
        <is>
          <t>166</t>
        </is>
      </c>
      <c r="T11" t="inlineStr">
        <is>
          <t>104</t>
        </is>
      </c>
      <c r="U11" t="inlineStr">
        <is>
          <t>52</t>
        </is>
      </c>
      <c r="V11" t="inlineStr">
        <is>
          <t>45</t>
        </is>
      </c>
      <c r="W11" t="inlineStr">
        <is>
          <t>49</t>
        </is>
      </c>
      <c r="X11" t="inlineStr">
        <is>
          <t>2,737</t>
        </is>
      </c>
      <c r="Y11" t="inlineStr">
        <is>
          <t>2,339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24</t>
        </is>
      </c>
      <c r="E12" t="inlineStr">
        <is>
          <t>81</t>
        </is>
      </c>
      <c r="F12" t="inlineStr">
        <is>
          <t>76</t>
        </is>
      </c>
      <c r="G12" t="inlineStr">
        <is>
          <t>149</t>
        </is>
      </c>
      <c r="H12" t="inlineStr">
        <is>
          <t>136</t>
        </is>
      </c>
      <c r="I12" t="inlineStr">
        <is>
          <t>160</t>
        </is>
      </c>
      <c r="J12" t="inlineStr">
        <is>
          <t>347</t>
        </is>
      </c>
      <c r="K12" t="inlineStr">
        <is>
          <t>461</t>
        </is>
      </c>
      <c r="L12" t="inlineStr">
        <is>
          <t>517</t>
        </is>
      </c>
      <c r="M12" t="inlineStr">
        <is>
          <t>490</t>
        </is>
      </c>
      <c r="N12" t="inlineStr">
        <is>
          <t>659</t>
        </is>
      </c>
      <c r="O12" t="inlineStr">
        <is>
          <t>967</t>
        </is>
      </c>
      <c r="P12" t="inlineStr">
        <is>
          <t>953</t>
        </is>
      </c>
      <c r="Q12" t="inlineStr">
        <is>
          <t>939</t>
        </is>
      </c>
      <c r="R12" t="inlineStr">
        <is>
          <t>840</t>
        </is>
      </c>
      <c r="S12" t="inlineStr">
        <is>
          <t>784</t>
        </is>
      </c>
      <c r="T12" t="inlineStr">
        <is>
          <t>722</t>
        </is>
      </c>
      <c r="U12" t="inlineStr">
        <is>
          <t>670</t>
        </is>
      </c>
      <c r="V12" t="inlineStr">
        <is>
          <t>663</t>
        </is>
      </c>
      <c r="W12" t="inlineStr">
        <is>
          <t>667</t>
        </is>
      </c>
      <c r="X12" t="inlineStr">
        <is>
          <t>6,930</t>
        </is>
      </c>
      <c r="Y12" t="inlineStr">
        <is>
          <t>6,688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7</t>
        </is>
      </c>
      <c r="N13" t="inlineStr">
        <is>
          <t>9</t>
        </is>
      </c>
      <c r="O13" t="inlineStr">
        <is>
          <t>10</t>
        </is>
      </c>
      <c r="P13" t="inlineStr">
        <is>
          <t>10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144</t>
        </is>
      </c>
      <c r="Y13" t="inlineStr">
        <is>
          <t>266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46</t>
        </is>
      </c>
      <c r="O14" t="inlineStr">
        <is>
          <t>133</t>
        </is>
      </c>
      <c r="P14" t="inlineStr">
        <is>
          <t>193</t>
        </is>
      </c>
      <c r="Q14" t="inlineStr">
        <is>
          <t>158</t>
        </is>
      </c>
      <c r="R14" t="inlineStr">
        <is>
          <t>232</t>
        </is>
      </c>
      <c r="S14" t="inlineStr">
        <is>
          <t>- -</t>
        </is>
      </c>
      <c r="T14" t="inlineStr">
        <is>
          <t>141</t>
        </is>
      </c>
      <c r="U14" t="inlineStr">
        <is>
          <t>18</t>
        </is>
      </c>
      <c r="V14" t="inlineStr">
        <is>
          <t>19</t>
        </is>
      </c>
      <c r="W14" t="inlineStr">
        <is>
          <t>29</t>
        </is>
      </c>
      <c r="X14" t="inlineStr">
        <is>
          <t>806</t>
        </is>
      </c>
      <c r="Y14" t="inlineStr">
        <is>
          <t>1,222</t>
        </is>
      </c>
    </row>
    <row r="15">
      <c r="A15" s="1" t="inlineStr">
        <is>
          <t>Other Non-Current Assets</t>
        </is>
      </c>
      <c r="B15" t="inlineStr">
        <is>
          <t>1</t>
        </is>
      </c>
      <c r="C15" t="inlineStr">
        <is>
          <t>3</t>
        </is>
      </c>
      <c r="D15" t="inlineStr">
        <is>
          <t>15</t>
        </is>
      </c>
      <c r="E15" t="inlineStr">
        <is>
          <t>68</t>
        </is>
      </c>
      <c r="F15" t="inlineStr">
        <is>
          <t>54</t>
        </is>
      </c>
      <c r="G15" t="inlineStr">
        <is>
          <t>8</t>
        </is>
      </c>
      <c r="H15" t="inlineStr">
        <is>
          <t>42</t>
        </is>
      </c>
      <c r="I15" t="inlineStr">
        <is>
          <t>67</t>
        </is>
      </c>
      <c r="J15" t="inlineStr">
        <is>
          <t>35</t>
        </is>
      </c>
      <c r="K15" t="inlineStr">
        <is>
          <t>38</t>
        </is>
      </c>
      <c r="L15" t="inlineStr">
        <is>
          <t>40</t>
        </is>
      </c>
      <c r="M15" t="inlineStr">
        <is>
          <t>36</t>
        </is>
      </c>
      <c r="N15" t="inlineStr">
        <is>
          <t>(15)</t>
        </is>
      </c>
      <c r="O15" t="inlineStr">
        <is>
          <t>(22)</t>
        </is>
      </c>
      <c r="P15" t="inlineStr">
        <is>
          <t>(95)</t>
        </is>
      </c>
      <c r="Q15" t="inlineStr">
        <is>
          <t>(54)</t>
        </is>
      </c>
      <c r="R15" t="inlineStr">
        <is>
          <t>(141)</t>
        </is>
      </c>
      <c r="S15" t="inlineStr">
        <is>
          <t>67</t>
        </is>
      </c>
      <c r="T15" t="inlineStr">
        <is>
          <t>(79)</t>
        </is>
      </c>
      <c r="U15" t="inlineStr">
        <is>
          <t>301</t>
        </is>
      </c>
      <c r="V15" t="inlineStr">
        <is>
          <t>649</t>
        </is>
      </c>
      <c r="W15" t="inlineStr">
        <is>
          <t>637</t>
        </is>
      </c>
      <c r="X15" t="inlineStr">
        <is>
          <t>2,000</t>
        </is>
      </c>
      <c r="Y15" t="inlineStr">
        <is>
          <t>3,575</t>
        </is>
      </c>
    </row>
    <row r="16">
      <c r="A16" s="1" t="inlineStr">
        <is>
          <t>Total Non-Current Assets</t>
        </is>
      </c>
      <c r="B16" t="inlineStr">
        <is>
          <t>12</t>
        </is>
      </c>
      <c r="C16" t="inlineStr">
        <is>
          <t>29</t>
        </is>
      </c>
      <c r="D16" t="inlineStr">
        <is>
          <t>86</t>
        </is>
      </c>
      <c r="E16" t="inlineStr">
        <is>
          <t>269</t>
        </is>
      </c>
      <c r="F16" t="inlineStr">
        <is>
          <t>265</t>
        </is>
      </c>
      <c r="G16" t="inlineStr">
        <is>
          <t>347</t>
        </is>
      </c>
      <c r="H16" t="inlineStr">
        <is>
          <t>357</t>
        </is>
      </c>
      <c r="I16" t="inlineStr">
        <is>
          <t>405</t>
        </is>
      </c>
      <c r="J16" t="inlineStr">
        <is>
          <t>643</t>
        </is>
      </c>
      <c r="K16" t="inlineStr">
        <is>
          <t>859</t>
        </is>
      </c>
      <c r="L16" t="inlineStr">
        <is>
          <t>1,183</t>
        </is>
      </c>
      <c r="M16" t="inlineStr">
        <is>
          <t>1,105</t>
        </is>
      </c>
      <c r="N16" t="inlineStr">
        <is>
          <t>1,268</t>
        </is>
      </c>
      <c r="O16" t="inlineStr">
        <is>
          <t>1,648</t>
        </is>
      </c>
      <c r="P16" t="inlineStr">
        <is>
          <t>1,637</t>
        </is>
      </c>
      <c r="Q16" t="inlineStr">
        <is>
          <t>1,626</t>
        </is>
      </c>
      <c r="R16" t="inlineStr">
        <is>
          <t>1,488</t>
        </is>
      </c>
      <c r="S16" t="inlineStr">
        <is>
          <t>1,317</t>
        </is>
      </c>
      <c r="T16" t="inlineStr">
        <is>
          <t>1,305</t>
        </is>
      </c>
      <c r="U16" t="inlineStr">
        <is>
          <t>1,986</t>
        </is>
      </c>
      <c r="V16" t="inlineStr">
        <is>
          <t>2,735</t>
        </is>
      </c>
      <c r="W16" t="inlineStr">
        <is>
          <t>3,625</t>
        </is>
      </c>
      <c r="X16" t="inlineStr">
        <is>
          <t>12,736</t>
        </is>
      </c>
      <c r="Y16" t="inlineStr">
        <is>
          <t>15,358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</row>
    <row r="18">
      <c r="A18" s="1" t="inlineStr">
        <is>
          <t>Total Assets</t>
        </is>
      </c>
      <c r="B18" t="inlineStr">
        <is>
          <t>113</t>
        </is>
      </c>
      <c r="C18" t="inlineStr">
        <is>
          <t>202</t>
        </is>
      </c>
      <c r="D18" t="inlineStr">
        <is>
          <t>1,017</t>
        </is>
      </c>
      <c r="E18" t="inlineStr">
        <is>
          <t>1,503</t>
        </is>
      </c>
      <c r="F18" t="inlineStr">
        <is>
          <t>1,617</t>
        </is>
      </c>
      <c r="G18" t="inlineStr">
        <is>
          <t>1,399</t>
        </is>
      </c>
      <c r="H18" t="inlineStr">
        <is>
          <t>1,664</t>
        </is>
      </c>
      <c r="I18" t="inlineStr">
        <is>
          <t>1,955</t>
        </is>
      </c>
      <c r="J18" t="inlineStr">
        <is>
          <t>2,675</t>
        </is>
      </c>
      <c r="K18" t="inlineStr">
        <is>
          <t>3,748</t>
        </is>
      </c>
      <c r="L18" t="inlineStr">
        <is>
          <t>3,351</t>
        </is>
      </c>
      <c r="M18" t="inlineStr">
        <is>
          <t>3,586</t>
        </is>
      </c>
      <c r="N18" t="inlineStr">
        <is>
          <t>4,495</t>
        </is>
      </c>
      <c r="O18" t="inlineStr">
        <is>
          <t>5,553</t>
        </is>
      </c>
      <c r="P18" t="inlineStr">
        <is>
          <t>6,412</t>
        </is>
      </c>
      <c r="Q18" t="inlineStr">
        <is>
          <t>7,251</t>
        </is>
      </c>
      <c r="R18" t="inlineStr">
        <is>
          <t>7,201</t>
        </is>
      </c>
      <c r="S18" t="inlineStr">
        <is>
          <t>7,370</t>
        </is>
      </c>
      <c r="T18" t="inlineStr">
        <is>
          <t>9,841</t>
        </is>
      </c>
      <c r="U18" t="inlineStr">
        <is>
          <t>11,241</t>
        </is>
      </c>
      <c r="V18" t="inlineStr">
        <is>
          <t>13,292</t>
        </is>
      </c>
      <c r="W18" t="inlineStr">
        <is>
          <t>17,315</t>
        </is>
      </c>
      <c r="X18" t="inlineStr">
        <is>
          <t>28,791</t>
        </is>
      </c>
      <c r="Y18" t="inlineStr">
        <is>
          <t>44,187</t>
        </is>
      </c>
    </row>
    <row r="19">
      <c r="A19" s="1" t="inlineStr">
        <is>
          <t>Accounts Payable</t>
        </is>
      </c>
      <c r="B19" t="inlineStr">
        <is>
          <t>36</t>
        </is>
      </c>
      <c r="C19" t="inlineStr">
        <is>
          <t>65</t>
        </is>
      </c>
      <c r="D19" t="inlineStr">
        <is>
          <t>72</t>
        </is>
      </c>
      <c r="E19" t="inlineStr">
        <is>
          <t>214</t>
        </is>
      </c>
      <c r="F19" t="inlineStr">
        <is>
          <t>141</t>
        </is>
      </c>
      <c r="G19" t="inlineStr">
        <is>
          <t>185</t>
        </is>
      </c>
      <c r="H19" t="inlineStr">
        <is>
          <t>238</t>
        </is>
      </c>
      <c r="I19" t="inlineStr">
        <is>
          <t>179</t>
        </is>
      </c>
      <c r="J19" t="inlineStr">
        <is>
          <t>272</t>
        </is>
      </c>
      <c r="K19" t="inlineStr">
        <is>
          <t>492</t>
        </is>
      </c>
      <c r="L19" t="inlineStr">
        <is>
          <t>219</t>
        </is>
      </c>
      <c r="M19" t="inlineStr">
        <is>
          <t>345</t>
        </is>
      </c>
      <c r="N19" t="inlineStr">
        <is>
          <t>286</t>
        </is>
      </c>
      <c r="O19" t="inlineStr">
        <is>
          <t>335</t>
        </is>
      </c>
      <c r="P19" t="inlineStr">
        <is>
          <t>356</t>
        </is>
      </c>
      <c r="Q19" t="inlineStr">
        <is>
          <t>324</t>
        </is>
      </c>
      <c r="R19" t="inlineStr">
        <is>
          <t>293</t>
        </is>
      </c>
      <c r="S19" t="inlineStr">
        <is>
          <t>296</t>
        </is>
      </c>
      <c r="T19" t="inlineStr">
        <is>
          <t>485</t>
        </is>
      </c>
      <c r="U19" t="inlineStr">
        <is>
          <t>596</t>
        </is>
      </c>
      <c r="V19" t="inlineStr">
        <is>
          <t>511</t>
        </is>
      </c>
      <c r="W19" t="inlineStr">
        <is>
          <t>687</t>
        </is>
      </c>
      <c r="X19" t="inlineStr">
        <is>
          <t>1,201</t>
        </is>
      </c>
      <c r="Y19" t="inlineStr">
        <is>
          <t>1,783</t>
        </is>
      </c>
    </row>
    <row r="20">
      <c r="A20" s="1" t="inlineStr">
        <is>
          <t>Short-Term Debt</t>
        </is>
      </c>
      <c r="B20" t="inlineStr">
        <is>
          <t>6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6</t>
        </is>
      </c>
      <c r="G20" t="inlineStr">
        <is>
          <t>4</t>
        </is>
      </c>
      <c r="H20" t="inlineStr">
        <is>
          <t>1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1,500</t>
        </is>
      </c>
      <c r="T20" t="inlineStr">
        <is>
          <t>827</t>
        </is>
      </c>
      <c r="U20" t="inlineStr">
        <is>
          <t>15</t>
        </is>
      </c>
      <c r="V20" t="inlineStr">
        <is>
          <t>- -</t>
        </is>
      </c>
      <c r="W20" t="inlineStr">
        <is>
          <t>91</t>
        </is>
      </c>
      <c r="X20" t="inlineStr">
        <is>
          <t>1,120</t>
        </is>
      </c>
      <c r="Y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5</t>
        </is>
      </c>
      <c r="O21" t="inlineStr">
        <is>
          <t>7</t>
        </is>
      </c>
      <c r="P21" t="inlineStr">
        <is>
          <t>3</t>
        </is>
      </c>
      <c r="Q21" t="inlineStr">
        <is>
          <t>2</t>
        </is>
      </c>
      <c r="R21" t="inlineStr">
        <is>
          <t>3</t>
        </is>
      </c>
      <c r="S21" t="inlineStr">
        <is>
          <t>2</t>
        </is>
      </c>
      <c r="T21" t="inlineStr">
        <is>
          <t>4</t>
        </is>
      </c>
      <c r="U21" t="inlineStr">
        <is>
          <t>33</t>
        </is>
      </c>
      <c r="V21" t="inlineStr">
        <is>
          <t>91</t>
        </is>
      </c>
      <c r="W21" t="inlineStr">
        <is>
          <t>61</t>
        </is>
      </c>
      <c r="X21" t="inlineStr">
        <is>
          <t>61</t>
        </is>
      </c>
      <c r="Y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44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163</t>
        </is>
      </c>
      <c r="Y22" t="inlineStr">
        <is>
          <t>202</t>
        </is>
      </c>
    </row>
    <row r="23">
      <c r="A23" s="1" t="inlineStr">
        <is>
          <t>Other Current Liabilities</t>
        </is>
      </c>
      <c r="B23" t="inlineStr">
        <is>
          <t>5</t>
        </is>
      </c>
      <c r="C23" t="inlineStr">
        <is>
          <t>11</t>
        </is>
      </c>
      <c r="D23" t="inlineStr">
        <is>
          <t>237</t>
        </is>
      </c>
      <c r="E23" t="inlineStr">
        <is>
          <t>149</t>
        </is>
      </c>
      <c r="F23" t="inlineStr">
        <is>
          <t>232</t>
        </is>
      </c>
      <c r="G23" t="inlineStr">
        <is>
          <t>145</t>
        </is>
      </c>
      <c r="H23" t="inlineStr">
        <is>
          <t>179</t>
        </is>
      </c>
      <c r="I23" t="inlineStr">
        <is>
          <t>259</t>
        </is>
      </c>
      <c r="J23" t="inlineStr">
        <is>
          <t>358</t>
        </is>
      </c>
      <c r="K23" t="inlineStr">
        <is>
          <t>469</t>
        </is>
      </c>
      <c r="L23" t="inlineStr">
        <is>
          <t>560</t>
        </is>
      </c>
      <c r="M23" t="inlineStr">
        <is>
          <t>420</t>
        </is>
      </c>
      <c r="N23" t="inlineStr">
        <is>
          <t>648</t>
        </is>
      </c>
      <c r="O23" t="inlineStr">
        <is>
          <t>545</t>
        </is>
      </c>
      <c r="P23" t="inlineStr">
        <is>
          <t>(103,116)</t>
        </is>
      </c>
      <c r="Q23" t="inlineStr">
        <is>
          <t>(67,873)</t>
        </is>
      </c>
      <c r="R23" t="inlineStr">
        <is>
          <t>(62,651)</t>
        </is>
      </c>
      <c r="S23" t="inlineStr">
        <is>
          <t>320</t>
        </is>
      </c>
      <c r="T23" t="inlineStr">
        <is>
          <t>476</t>
        </is>
      </c>
      <c r="U23" t="inlineStr">
        <is>
          <t>542</t>
        </is>
      </c>
      <c r="V23" t="inlineStr">
        <is>
          <t>818</t>
        </is>
      </c>
      <c r="W23" t="inlineStr">
        <is>
          <t>458</t>
        </is>
      </c>
      <c r="X23" t="inlineStr">
        <is>
          <t>1,316</t>
        </is>
      </c>
      <c r="Y23" t="inlineStr">
        <is>
          <t>2,252</t>
        </is>
      </c>
    </row>
    <row r="24">
      <c r="A24" s="1" t="inlineStr">
        <is>
          <t>Total Current Liabilities</t>
        </is>
      </c>
      <c r="B24" t="inlineStr">
        <is>
          <t>47</t>
        </is>
      </c>
      <c r="C24" t="inlineStr">
        <is>
          <t>76</t>
        </is>
      </c>
      <c r="D24" t="inlineStr">
        <is>
          <t>309</t>
        </is>
      </c>
      <c r="E24" t="inlineStr">
        <is>
          <t>433</t>
        </is>
      </c>
      <c r="F24" t="inlineStr">
        <is>
          <t>379</t>
        </is>
      </c>
      <c r="G24" t="inlineStr">
        <is>
          <t>334</t>
        </is>
      </c>
      <c r="H24" t="inlineStr">
        <is>
          <t>421</t>
        </is>
      </c>
      <c r="I24" t="inlineStr">
        <is>
          <t>439</t>
        </is>
      </c>
      <c r="J24" t="inlineStr">
        <is>
          <t>639</t>
        </is>
      </c>
      <c r="K24" t="inlineStr">
        <is>
          <t>967</t>
        </is>
      </c>
      <c r="L24" t="inlineStr">
        <is>
          <t>779</t>
        </is>
      </c>
      <c r="M24" t="inlineStr">
        <is>
          <t>784</t>
        </is>
      </c>
      <c r="N24" t="inlineStr">
        <is>
          <t>943</t>
        </is>
      </c>
      <c r="O24" t="inlineStr">
        <is>
          <t>930</t>
        </is>
      </c>
      <c r="P24" t="inlineStr">
        <is>
          <t>976</t>
        </is>
      </c>
      <c r="Q24" t="inlineStr">
        <is>
          <t>945</t>
        </is>
      </c>
      <c r="R24" t="inlineStr">
        <is>
          <t>896</t>
        </is>
      </c>
      <c r="S24" t="inlineStr">
        <is>
          <t>2,438</t>
        </is>
      </c>
      <c r="T24" t="inlineStr">
        <is>
          <t>1,788</t>
        </is>
      </c>
      <c r="U24" t="inlineStr">
        <is>
          <t>1,153</t>
        </is>
      </c>
      <c r="V24" t="inlineStr">
        <is>
          <t>1,329</t>
        </is>
      </c>
      <c r="W24" t="inlineStr">
        <is>
          <t>1,784</t>
        </is>
      </c>
      <c r="X24" t="inlineStr">
        <is>
          <t>3,925</t>
        </is>
      </c>
      <c r="Y24" t="inlineStr">
        <is>
          <t>4,335</t>
        </is>
      </c>
    </row>
    <row r="25">
      <c r="A25" s="1" t="inlineStr">
        <is>
          <t>Long-Term Debt</t>
        </is>
      </c>
      <c r="B25" t="inlineStr">
        <is>
          <t>2</t>
        </is>
      </c>
      <c r="C25" t="inlineStr">
        <is>
          <t>1</t>
        </is>
      </c>
      <c r="D25" t="inlineStr">
        <is>
          <t>300</t>
        </is>
      </c>
      <c r="E25" t="inlineStr">
        <is>
          <t>306</t>
        </is>
      </c>
      <c r="F25" t="inlineStr">
        <is>
          <t>305</t>
        </is>
      </c>
      <c r="G25" t="inlineStr">
        <is>
          <t>1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26</t>
        </is>
      </c>
      <c r="M25" t="inlineStr">
        <is>
          <t>- -</t>
        </is>
      </c>
      <c r="N25" t="inlineStr">
        <is>
          <t>23</t>
        </is>
      </c>
      <c r="O25" t="inlineStr">
        <is>
          <t>21</t>
        </is>
      </c>
      <c r="P25" t="inlineStr">
        <is>
          <t>19</t>
        </is>
      </c>
      <c r="Q25" t="inlineStr">
        <is>
          <t>1,374</t>
        </is>
      </c>
      <c r="R25" t="inlineStr">
        <is>
          <t>1,398</t>
        </is>
      </c>
      <c r="S25" t="inlineStr">
        <is>
          <t>- -</t>
        </is>
      </c>
      <c r="T25" t="inlineStr">
        <is>
          <t>2,020</t>
        </is>
      </c>
      <c r="U25" t="inlineStr">
        <is>
          <t>1,985</t>
        </is>
      </c>
      <c r="V25" t="inlineStr">
        <is>
          <t>1,988</t>
        </is>
      </c>
      <c r="W25" t="inlineStr">
        <is>
          <t>1,991</t>
        </is>
      </c>
      <c r="X25" t="inlineStr">
        <is>
          <t>5,964</t>
        </is>
      </c>
      <c r="Y25" t="inlineStr">
        <is>
          <t>11,687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9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87</t>
        </is>
      </c>
      <c r="L26" t="inlineStr">
        <is>
          <t>- -</t>
        </is>
      </c>
      <c r="M26" t="inlineStr">
        <is>
          <t>18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301</t>
        </is>
      </c>
      <c r="T26" t="inlineStr">
        <is>
          <t>- -</t>
        </is>
      </c>
      <c r="U26" t="inlineStr">
        <is>
          <t>- -</t>
        </is>
      </c>
      <c r="V26" t="inlineStr">
        <is>
          <t>- -</t>
        </is>
      </c>
      <c r="W26" t="inlineStr">
        <is>
          <t>- -</t>
        </is>
      </c>
      <c r="X26" t="inlineStr">
        <is>
          <t>241</t>
        </is>
      </c>
      <c r="Y26" t="inlineStr">
        <is>
          <t>245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1</t>
        </is>
      </c>
      <c r="D27" t="inlineStr">
        <is>
          <t>1</t>
        </is>
      </c>
      <c r="E27" t="inlineStr">
        <is>
          <t>- -</t>
        </is>
      </c>
      <c r="F27" t="inlineStr">
        <is>
          <t>- -</t>
        </is>
      </c>
      <c r="G27" t="inlineStr">
        <is>
          <t>5</t>
        </is>
      </c>
      <c r="H27" t="inlineStr">
        <is>
          <t>21</t>
        </is>
      </c>
      <c r="I27" t="inlineStr">
        <is>
          <t>20</t>
        </is>
      </c>
      <c r="J27" t="inlineStr">
        <is>
          <t>29</t>
        </is>
      </c>
      <c r="K27" t="inlineStr">
        <is>
          <t>76</t>
        </is>
      </c>
      <c r="L27" t="inlineStr">
        <is>
          <t>152</t>
        </is>
      </c>
      <c r="M27" t="inlineStr">
        <is>
          <t>119</t>
        </is>
      </c>
      <c r="N27" t="inlineStr">
        <is>
          <t>348</t>
        </is>
      </c>
      <c r="O27" t="inlineStr">
        <is>
          <t>456</t>
        </is>
      </c>
      <c r="P27" t="inlineStr">
        <is>
          <t>590</t>
        </is>
      </c>
      <c r="Q27" t="inlineStr">
        <is>
          <t>475</t>
        </is>
      </c>
      <c r="R27" t="inlineStr">
        <is>
          <t>489</t>
        </is>
      </c>
      <c r="S27" t="inlineStr">
        <is>
          <t>118</t>
        </is>
      </c>
      <c r="T27" t="inlineStr">
        <is>
          <t>271</t>
        </is>
      </c>
      <c r="U27" t="inlineStr">
        <is>
          <t>632</t>
        </is>
      </c>
      <c r="V27" t="inlineStr">
        <is>
          <t>633</t>
        </is>
      </c>
      <c r="W27" t="inlineStr">
        <is>
          <t>1,336</t>
        </is>
      </c>
      <c r="X27" t="inlineStr">
        <is>
          <t>1,605</t>
        </is>
      </c>
      <c r="Y27" t="inlineStr">
        <is>
          <t>1,106</t>
        </is>
      </c>
    </row>
    <row r="28">
      <c r="A28" s="1" t="inlineStr">
        <is>
          <t>Total Non-Current Liabilities</t>
        </is>
      </c>
      <c r="B28" t="inlineStr">
        <is>
          <t>2</t>
        </is>
      </c>
      <c r="C28" t="inlineStr">
        <is>
          <t>2</t>
        </is>
      </c>
      <c r="D28" t="inlineStr">
        <is>
          <t>301</t>
        </is>
      </c>
      <c r="E28" t="inlineStr">
        <is>
          <t>306</t>
        </is>
      </c>
      <c r="F28" t="inlineStr">
        <is>
          <t>305</t>
        </is>
      </c>
      <c r="G28" t="inlineStr">
        <is>
          <t>14</t>
        </is>
      </c>
      <c r="H28" t="inlineStr">
        <is>
          <t>21</t>
        </is>
      </c>
      <c r="I28" t="inlineStr">
        <is>
          <t>20</t>
        </is>
      </c>
      <c r="J28" t="inlineStr">
        <is>
          <t>29</t>
        </is>
      </c>
      <c r="K28" t="inlineStr">
        <is>
          <t>163</t>
        </is>
      </c>
      <c r="L28" t="inlineStr">
        <is>
          <t>177</t>
        </is>
      </c>
      <c r="M28" t="inlineStr">
        <is>
          <t>136</t>
        </is>
      </c>
      <c r="N28" t="inlineStr">
        <is>
          <t>371</t>
        </is>
      </c>
      <c r="O28" t="inlineStr">
        <is>
          <t>477</t>
        </is>
      </c>
      <c r="P28" t="inlineStr">
        <is>
          <t>609</t>
        </is>
      </c>
      <c r="Q28" t="inlineStr">
        <is>
          <t>1,849</t>
        </is>
      </c>
      <c r="R28" t="inlineStr">
        <is>
          <t>1,887</t>
        </is>
      </c>
      <c r="S28" t="inlineStr">
        <is>
          <t>463</t>
        </is>
      </c>
      <c r="T28" t="inlineStr">
        <is>
          <t>2,291</t>
        </is>
      </c>
      <c r="U28" t="inlineStr">
        <is>
          <t>2,617</t>
        </is>
      </c>
      <c r="V28" t="inlineStr">
        <is>
          <t>2,621</t>
        </is>
      </c>
      <c r="W28" t="inlineStr">
        <is>
          <t>3,327</t>
        </is>
      </c>
      <c r="X28" t="inlineStr">
        <is>
          <t>7,973</t>
        </is>
      </c>
      <c r="Y28" t="inlineStr">
        <is>
          <t>13,240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5</t>
        </is>
      </c>
      <c r="G30" t="inlineStr">
        <is>
          <t>1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26</t>
        </is>
      </c>
      <c r="M30" t="inlineStr">
        <is>
          <t>24</t>
        </is>
      </c>
      <c r="N30" t="inlineStr">
        <is>
          <t>23</t>
        </is>
      </c>
      <c r="O30" t="inlineStr">
        <is>
          <t>21</t>
        </is>
      </c>
      <c r="P30" t="inlineStr">
        <is>
          <t>19</t>
        </is>
      </c>
      <c r="Q30" t="inlineStr">
        <is>
          <t>18</t>
        </is>
      </c>
      <c r="R30" t="inlineStr">
        <is>
          <t>14</t>
        </is>
      </c>
      <c r="S30" t="inlineStr">
        <is>
          <t>10</t>
        </is>
      </c>
      <c r="T30" t="inlineStr">
        <is>
          <t>6</t>
        </is>
      </c>
      <c r="U30" t="inlineStr">
        <is>
          <t>- -</t>
        </is>
      </c>
      <c r="V30" t="inlineStr">
        <is>
          <t>- -</t>
        </is>
      </c>
      <c r="W30" t="inlineStr">
        <is>
          <t>652</t>
        </is>
      </c>
      <c r="X30" t="inlineStr">
        <is>
          <t>755</t>
        </is>
      </c>
      <c r="Y30" t="inlineStr">
        <is>
          <t>741</t>
        </is>
      </c>
    </row>
    <row r="31">
      <c r="A31" s="1" t="inlineStr">
        <is>
          <t>Total Liabilities</t>
        </is>
      </c>
      <c r="B31" t="inlineStr">
        <is>
          <t>49</t>
        </is>
      </c>
      <c r="C31" t="inlineStr">
        <is>
          <t>78</t>
        </is>
      </c>
      <c r="D31" t="inlineStr">
        <is>
          <t>610</t>
        </is>
      </c>
      <c r="E31" t="inlineStr">
        <is>
          <t>739</t>
        </is>
      </c>
      <c r="F31" t="inlineStr">
        <is>
          <t>684</t>
        </is>
      </c>
      <c r="G31" t="inlineStr">
        <is>
          <t>348</t>
        </is>
      </c>
      <c r="H31" t="inlineStr">
        <is>
          <t>442</t>
        </is>
      </c>
      <c r="I31" t="inlineStr">
        <is>
          <t>459</t>
        </is>
      </c>
      <c r="J31" t="inlineStr">
        <is>
          <t>668</t>
        </is>
      </c>
      <c r="K31" t="inlineStr">
        <is>
          <t>1,130</t>
        </is>
      </c>
      <c r="L31" t="inlineStr">
        <is>
          <t>956</t>
        </is>
      </c>
      <c r="M31" t="inlineStr">
        <is>
          <t>921</t>
        </is>
      </c>
      <c r="N31" t="inlineStr">
        <is>
          <t>1,314</t>
        </is>
      </c>
      <c r="O31" t="inlineStr">
        <is>
          <t>1,407</t>
        </is>
      </c>
      <c r="P31" t="inlineStr">
        <is>
          <t>1,585</t>
        </is>
      </c>
      <c r="Q31" t="inlineStr">
        <is>
          <t>2,794</t>
        </is>
      </c>
      <c r="R31" t="inlineStr">
        <is>
          <t>2,783</t>
        </is>
      </c>
      <c r="S31" t="inlineStr">
        <is>
          <t>2,901</t>
        </is>
      </c>
      <c r="T31" t="inlineStr">
        <is>
          <t>4,079</t>
        </is>
      </c>
      <c r="U31" t="inlineStr">
        <is>
          <t>3,770</t>
        </is>
      </c>
      <c r="V31" t="inlineStr">
        <is>
          <t>3,950</t>
        </is>
      </c>
      <c r="W31" t="inlineStr">
        <is>
          <t>5,111</t>
        </is>
      </c>
      <c r="X31" t="inlineStr">
        <is>
          <t>11,898</t>
        </is>
      </c>
      <c r="Y31" t="inlineStr">
        <is>
          <t>17,575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0</t>
        </is>
      </c>
      <c r="H33" t="inlineStr">
        <is>
          <t>- -</t>
        </is>
      </c>
      <c r="I33" t="inlineStr">
        <is>
          <t>- -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</row>
    <row r="34">
      <c r="A34" s="1" t="inlineStr">
        <is>
          <t>Retained Earnings</t>
        </is>
      </c>
      <c r="B34" t="inlineStr">
        <is>
          <t>(9)</t>
        </is>
      </c>
      <c r="C34" t="inlineStr">
        <is>
          <t>29</t>
        </is>
      </c>
      <c r="D34" t="inlineStr">
        <is>
          <t>130</t>
        </is>
      </c>
      <c r="E34" t="inlineStr">
        <is>
          <t>307</t>
        </is>
      </c>
      <c r="F34" t="inlineStr">
        <is>
          <t>398</t>
        </is>
      </c>
      <c r="G34" t="inlineStr">
        <is>
          <t>472</t>
        </is>
      </c>
      <c r="H34" t="inlineStr">
        <is>
          <t>447</t>
        </is>
      </c>
      <c r="I34" t="inlineStr">
        <is>
          <t>748</t>
        </is>
      </c>
      <c r="J34" t="inlineStr">
        <is>
          <t>1,197</t>
        </is>
      </c>
      <c r="K34" t="inlineStr">
        <is>
          <t>1,994</t>
        </is>
      </c>
      <c r="L34" t="inlineStr">
        <is>
          <t>1,964</t>
        </is>
      </c>
      <c r="M34" t="inlineStr">
        <is>
          <t>1,896</t>
        </is>
      </c>
      <c r="N34" t="inlineStr">
        <is>
          <t>2,149</t>
        </is>
      </c>
      <c r="O34" t="inlineStr">
        <is>
          <t>2,730</t>
        </is>
      </c>
      <c r="P34" t="inlineStr">
        <is>
          <t>3,246</t>
        </is>
      </c>
      <c r="Q34" t="inlineStr">
        <is>
          <t>3,505</t>
        </is>
      </c>
      <c r="R34" t="inlineStr">
        <is>
          <t>3,949</t>
        </is>
      </c>
      <c r="S34" t="inlineStr">
        <is>
          <t>4,350</t>
        </is>
      </c>
      <c r="T34" t="inlineStr">
        <is>
          <t>6,108</t>
        </is>
      </c>
      <c r="U34" t="inlineStr">
        <is>
          <t>8,787</t>
        </is>
      </c>
      <c r="V34" t="inlineStr">
        <is>
          <t>12,565</t>
        </is>
      </c>
      <c r="W34" t="inlineStr">
        <is>
          <t>14,971</t>
        </is>
      </c>
      <c r="X34" t="inlineStr">
        <is>
          <t>18,908</t>
        </is>
      </c>
      <c r="Y34" t="inlineStr">
        <is>
          <t>16,235</t>
        </is>
      </c>
    </row>
    <row r="35">
      <c r="A35" s="1" t="inlineStr">
        <is>
          <t>Other Compreh. Income(Loss)</t>
        </is>
      </c>
      <c r="B35" t="inlineStr">
        <is>
          <t>(7)</t>
        </is>
      </c>
      <c r="C35" t="inlineStr">
        <is>
          <t>(15)</t>
        </is>
      </c>
      <c r="D35" t="inlineStr">
        <is>
          <t>(29)</t>
        </is>
      </c>
      <c r="E35" t="inlineStr">
        <is>
          <t>(50)</t>
        </is>
      </c>
      <c r="F35" t="inlineStr">
        <is>
          <t>4</t>
        </is>
      </c>
      <c r="G35" t="inlineStr">
        <is>
          <t>(5)</t>
        </is>
      </c>
      <c r="H35" t="inlineStr">
        <is>
          <t>(6)</t>
        </is>
      </c>
      <c r="I35" t="inlineStr">
        <is>
          <t>(4)</t>
        </is>
      </c>
      <c r="J35" t="inlineStr">
        <is>
          <t>1</t>
        </is>
      </c>
      <c r="K35" t="inlineStr">
        <is>
          <t>8</t>
        </is>
      </c>
      <c r="L35" t="inlineStr">
        <is>
          <t>4</t>
        </is>
      </c>
      <c r="M35" t="inlineStr">
        <is>
          <t>12</t>
        </is>
      </c>
      <c r="N35" t="inlineStr">
        <is>
          <t>10</t>
        </is>
      </c>
      <c r="O35" t="inlineStr">
        <is>
          <t>11</t>
        </is>
      </c>
      <c r="P35" t="inlineStr">
        <is>
          <t>10</t>
        </is>
      </c>
      <c r="Q35" t="inlineStr">
        <is>
          <t>5</t>
        </is>
      </c>
      <c r="R35" t="inlineStr">
        <is>
          <t>8</t>
        </is>
      </c>
      <c r="S35" t="inlineStr">
        <is>
          <t>(4)</t>
        </is>
      </c>
      <c r="T35" t="inlineStr">
        <is>
          <t>(16)</t>
        </is>
      </c>
      <c r="U35" t="inlineStr">
        <is>
          <t>(18)</t>
        </is>
      </c>
      <c r="V35" t="inlineStr">
        <is>
          <t>(12)</t>
        </is>
      </c>
      <c r="W35" t="inlineStr">
        <is>
          <t>1</t>
        </is>
      </c>
      <c r="X35" t="inlineStr">
        <is>
          <t>19</t>
        </is>
      </c>
      <c r="Y35" t="inlineStr">
        <is>
          <t>(11)</t>
        </is>
      </c>
    </row>
    <row r="36">
      <c r="A36" s="1" t="inlineStr">
        <is>
          <t>Other Total Stockhold. Equity</t>
        </is>
      </c>
      <c r="B36" t="inlineStr">
        <is>
          <t>81</t>
        </is>
      </c>
      <c r="C36" t="inlineStr">
        <is>
          <t>111</t>
        </is>
      </c>
      <c r="D36" t="inlineStr">
        <is>
          <t>306</t>
        </is>
      </c>
      <c r="E36" t="inlineStr">
        <is>
          <t>507</t>
        </is>
      </c>
      <c r="F36" t="inlineStr">
        <is>
          <t>527</t>
        </is>
      </c>
      <c r="G36" t="inlineStr">
        <is>
          <t>- -</t>
        </is>
      </c>
      <c r="H36" t="inlineStr">
        <is>
          <t>777</t>
        </is>
      </c>
      <c r="I36" t="inlineStr">
        <is>
          <t>750</t>
        </is>
      </c>
      <c r="J36" t="inlineStr">
        <is>
          <t>807</t>
        </is>
      </c>
      <c r="K36" t="inlineStr">
        <is>
          <t>- -</t>
        </is>
      </c>
      <c r="L36" t="inlineStr">
        <is>
          <t>- -</t>
        </is>
      </c>
      <c r="M36" t="inlineStr">
        <is>
          <t>756</t>
        </is>
      </c>
      <c r="N36" t="inlineStr">
        <is>
          <t>1,021</t>
        </is>
      </c>
      <c r="O36" t="inlineStr">
        <is>
          <t>1,404</t>
        </is>
      </c>
      <c r="P36" t="inlineStr">
        <is>
          <t>1,571</t>
        </is>
      </c>
      <c r="Q36" t="inlineStr">
        <is>
          <t>946</t>
        </is>
      </c>
      <c r="R36" t="inlineStr">
        <is>
          <t>460</t>
        </is>
      </c>
      <c r="S36" t="inlineStr">
        <is>
          <t>122</t>
        </is>
      </c>
      <c r="T36" t="inlineStr">
        <is>
          <t>(331)</t>
        </is>
      </c>
      <c r="U36" t="inlineStr">
        <is>
          <t>(1,299)</t>
        </is>
      </c>
      <c r="V36" t="inlineStr">
        <is>
          <t>(3,212)</t>
        </is>
      </c>
      <c r="W36" t="inlineStr">
        <is>
          <t>(2,769)</t>
        </is>
      </c>
      <c r="X36" t="inlineStr">
        <is>
          <t>(2,035)</t>
        </is>
      </c>
      <c r="Y36" t="inlineStr">
        <is>
          <t>10,385</t>
        </is>
      </c>
    </row>
    <row r="37">
      <c r="A37" s="1" t="inlineStr">
        <is>
          <t>Total Stockholders Equity</t>
        </is>
      </c>
      <c r="B37" t="inlineStr">
        <is>
          <t>64</t>
        </is>
      </c>
      <c r="C37" t="inlineStr">
        <is>
          <t>125</t>
        </is>
      </c>
      <c r="D37" t="inlineStr">
        <is>
          <t>407</t>
        </is>
      </c>
      <c r="E37" t="inlineStr">
        <is>
          <t>764</t>
        </is>
      </c>
      <c r="F37" t="inlineStr">
        <is>
          <t>933</t>
        </is>
      </c>
      <c r="G37" t="inlineStr">
        <is>
          <t>1,051</t>
        </is>
      </c>
      <c r="H37" t="inlineStr">
        <is>
          <t>1,178</t>
        </is>
      </c>
      <c r="I37" t="inlineStr">
        <is>
          <t>1,458</t>
        </is>
      </c>
      <c r="J37" t="inlineStr">
        <is>
          <t>2,007</t>
        </is>
      </c>
      <c r="K37" t="inlineStr">
        <is>
          <t>2,618</t>
        </is>
      </c>
      <c r="L37" t="inlineStr">
        <is>
          <t>2,395</t>
        </is>
      </c>
      <c r="M37" t="inlineStr">
        <is>
          <t>2,665</t>
        </is>
      </c>
      <c r="N37" t="inlineStr">
        <is>
          <t>3,181</t>
        </is>
      </c>
      <c r="O37" t="inlineStr">
        <is>
          <t>4,146</t>
        </is>
      </c>
      <c r="P37" t="inlineStr">
        <is>
          <t>4,828</t>
        </is>
      </c>
      <c r="Q37" t="inlineStr">
        <is>
          <t>4,456</t>
        </is>
      </c>
      <c r="R37" t="inlineStr">
        <is>
          <t>4,418</t>
        </is>
      </c>
      <c r="S37" t="inlineStr">
        <is>
          <t>4,469</t>
        </is>
      </c>
      <c r="T37" t="inlineStr">
        <is>
          <t>5,762</t>
        </is>
      </c>
      <c r="U37" t="inlineStr">
        <is>
          <t>7,471</t>
        </is>
      </c>
      <c r="V37" t="inlineStr">
        <is>
          <t>9,342</t>
        </is>
      </c>
      <c r="W37" t="inlineStr">
        <is>
          <t>12,204</t>
        </is>
      </c>
      <c r="X37" t="inlineStr">
        <is>
          <t>16,893</t>
        </is>
      </c>
      <c r="Y37" t="inlineStr">
        <is>
          <t>26,612</t>
        </is>
      </c>
    </row>
    <row r="38">
      <c r="A38" s="1" t="inlineStr">
        <is>
          <t>Total Liab.&amp;Stockhold. Equity</t>
        </is>
      </c>
      <c r="B38" t="inlineStr">
        <is>
          <t>113</t>
        </is>
      </c>
      <c r="C38" t="inlineStr">
        <is>
          <t>203</t>
        </is>
      </c>
      <c r="D38" t="inlineStr">
        <is>
          <t>1,017</t>
        </is>
      </c>
      <c r="E38" t="inlineStr">
        <is>
          <t>1,503</t>
        </is>
      </c>
      <c r="F38" t="inlineStr">
        <is>
          <t>1,617</t>
        </is>
      </c>
      <c r="G38" t="inlineStr">
        <is>
          <t>1,399</t>
        </is>
      </c>
      <c r="H38" t="inlineStr">
        <is>
          <t>1,620</t>
        </is>
      </c>
      <c r="I38" t="inlineStr">
        <is>
          <t>1,917</t>
        </is>
      </c>
      <c r="J38" t="inlineStr">
        <is>
          <t>2,675</t>
        </is>
      </c>
      <c r="K38" t="inlineStr">
        <is>
          <t>3,748</t>
        </is>
      </c>
      <c r="L38" t="inlineStr">
        <is>
          <t>3,351</t>
        </is>
      </c>
      <c r="M38" t="inlineStr">
        <is>
          <t>3,586</t>
        </is>
      </c>
      <c r="N38" t="inlineStr">
        <is>
          <t>4,495</t>
        </is>
      </c>
      <c r="O38" t="inlineStr">
        <is>
          <t>5,553</t>
        </is>
      </c>
      <c r="P38" t="inlineStr">
        <is>
          <t>6,413</t>
        </is>
      </c>
      <c r="Q38" t="inlineStr">
        <is>
          <t>7,250</t>
        </is>
      </c>
      <c r="R38" t="inlineStr">
        <is>
          <t>7,201</t>
        </is>
      </c>
      <c r="S38" t="inlineStr">
        <is>
          <t>7,370</t>
        </is>
      </c>
      <c r="T38" t="inlineStr">
        <is>
          <t>9,841</t>
        </is>
      </c>
      <c r="U38" t="inlineStr">
        <is>
          <t>11,241</t>
        </is>
      </c>
      <c r="V38" t="inlineStr">
        <is>
          <t>13,292</t>
        </is>
      </c>
      <c r="W38" t="inlineStr">
        <is>
          <t>17,315</t>
        </is>
      </c>
      <c r="X38" t="inlineStr">
        <is>
          <t>28,791</t>
        </is>
      </c>
      <c r="Y38" t="inlineStr">
        <is>
          <t>44,187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(1)</t>
        </is>
      </c>
      <c r="D39" t="inlineStr">
        <is>
          <t>- -</t>
        </is>
      </c>
      <c r="E39" t="inlineStr">
        <is>
          <t>- -</t>
        </is>
      </c>
      <c r="F39" t="inlineStr">
        <is>
          <t>0</t>
        </is>
      </c>
      <c r="G39" t="inlineStr">
        <is>
          <t>- -</t>
        </is>
      </c>
      <c r="H39" t="inlineStr">
        <is>
          <t>44</t>
        </is>
      </c>
      <c r="I39" t="inlineStr">
        <is>
          <t>38</t>
        </is>
      </c>
      <c r="J39" t="inlineStr">
        <is>
          <t>0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(0)</t>
        </is>
      </c>
      <c r="O39" t="inlineStr">
        <is>
          <t>0</t>
        </is>
      </c>
      <c r="P39" t="inlineStr">
        <is>
          <t>(1)</t>
        </is>
      </c>
      <c r="Q39" t="inlineStr">
        <is>
          <t>1</t>
        </is>
      </c>
      <c r="R39" t="inlineStr">
        <is>
          <t>0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113</t>
        </is>
      </c>
      <c r="C40" t="inlineStr">
        <is>
          <t>202</t>
        </is>
      </c>
      <c r="D40" t="inlineStr">
        <is>
          <t>1,017</t>
        </is>
      </c>
      <c r="E40" t="inlineStr">
        <is>
          <t>1,503</t>
        </is>
      </c>
      <c r="F40" t="inlineStr">
        <is>
          <t>1,617</t>
        </is>
      </c>
      <c r="G40" t="inlineStr">
        <is>
          <t>1,399</t>
        </is>
      </c>
      <c r="H40" t="inlineStr">
        <is>
          <t>1,664</t>
        </is>
      </c>
      <c r="I40" t="inlineStr">
        <is>
          <t>1,955</t>
        </is>
      </c>
      <c r="J40" t="inlineStr">
        <is>
          <t>2,675</t>
        </is>
      </c>
      <c r="K40" t="inlineStr">
        <is>
          <t>3,748</t>
        </is>
      </c>
      <c r="L40" t="inlineStr">
        <is>
          <t>3,351</t>
        </is>
      </c>
      <c r="M40" t="inlineStr">
        <is>
          <t>3,586</t>
        </is>
      </c>
      <c r="N40" t="inlineStr">
        <is>
          <t>4,495</t>
        </is>
      </c>
      <c r="O40" t="inlineStr">
        <is>
          <t>5,553</t>
        </is>
      </c>
      <c r="P40" t="inlineStr">
        <is>
          <t>6,412</t>
        </is>
      </c>
      <c r="Q40" t="inlineStr">
        <is>
          <t>7,251</t>
        </is>
      </c>
      <c r="R40" t="inlineStr">
        <is>
          <t>7,201</t>
        </is>
      </c>
      <c r="S40" t="inlineStr">
        <is>
          <t>7,370</t>
        </is>
      </c>
      <c r="T40" t="inlineStr">
        <is>
          <t>9,841</t>
        </is>
      </c>
      <c r="U40" t="inlineStr">
        <is>
          <t>11,241</t>
        </is>
      </c>
      <c r="V40" t="inlineStr">
        <is>
          <t>13,292</t>
        </is>
      </c>
      <c r="W40" t="inlineStr">
        <is>
          <t>17,315</t>
        </is>
      </c>
      <c r="X40" t="inlineStr">
        <is>
          <t>28,791</t>
        </is>
      </c>
      <c r="Y40" t="inlineStr">
        <is>
          <t>44,187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Net Income</t>
        </is>
      </c>
      <c r="B2" t="inlineStr">
        <is>
          <t>4</t>
        </is>
      </c>
      <c r="C2" t="inlineStr">
        <is>
          <t>41</t>
        </is>
      </c>
      <c r="D2" t="inlineStr">
        <is>
          <t>98</t>
        </is>
      </c>
      <c r="E2" t="inlineStr">
        <is>
          <t>177</t>
        </is>
      </c>
      <c r="F2" t="inlineStr">
        <is>
          <t>91</t>
        </is>
      </c>
      <c r="G2" t="inlineStr">
        <is>
          <t>74</t>
        </is>
      </c>
      <c r="H2" t="inlineStr">
        <is>
          <t>89</t>
        </is>
      </c>
      <c r="I2" t="inlineStr">
        <is>
          <t>301</t>
        </is>
      </c>
      <c r="J2" t="inlineStr">
        <is>
          <t>449</t>
        </is>
      </c>
      <c r="K2" t="inlineStr">
        <is>
          <t>798</t>
        </is>
      </c>
      <c r="L2" t="inlineStr">
        <is>
          <t>(30)</t>
        </is>
      </c>
      <c r="M2" t="inlineStr">
        <is>
          <t>(68)</t>
        </is>
      </c>
      <c r="N2" t="inlineStr">
        <is>
          <t>253</t>
        </is>
      </c>
      <c r="O2" t="inlineStr">
        <is>
          <t>581</t>
        </is>
      </c>
      <c r="P2" t="inlineStr">
        <is>
          <t>563</t>
        </is>
      </c>
      <c r="Q2" t="inlineStr">
        <is>
          <t>440</t>
        </is>
      </c>
      <c r="R2" t="inlineStr">
        <is>
          <t>631</t>
        </is>
      </c>
      <c r="S2" t="inlineStr">
        <is>
          <t>614</t>
        </is>
      </c>
      <c r="T2" t="inlineStr">
        <is>
          <t>1,666</t>
        </is>
      </c>
      <c r="U2" t="inlineStr">
        <is>
          <t>3,047</t>
        </is>
      </c>
      <c r="V2" t="inlineStr">
        <is>
          <t>4,141</t>
        </is>
      </c>
      <c r="W2" t="inlineStr">
        <is>
          <t>2,796</t>
        </is>
      </c>
      <c r="X2" t="inlineStr">
        <is>
          <t>4,332</t>
        </is>
      </c>
      <c r="Y2" t="inlineStr">
        <is>
          <t>9,752</t>
        </is>
      </c>
    </row>
    <row r="3">
      <c r="A3" s="1" t="inlineStr">
        <is>
          <t>Depreciation and Amortization</t>
        </is>
      </c>
      <c r="B3" t="inlineStr">
        <is>
          <t>7</t>
        </is>
      </c>
      <c r="C3" t="inlineStr">
        <is>
          <t>10</t>
        </is>
      </c>
      <c r="D3" t="inlineStr">
        <is>
          <t>16</t>
        </is>
      </c>
      <c r="E3" t="inlineStr">
        <is>
          <t>43</t>
        </is>
      </c>
      <c r="F3" t="inlineStr">
        <is>
          <t>58</t>
        </is>
      </c>
      <c r="G3" t="inlineStr">
        <is>
          <t>83</t>
        </is>
      </c>
      <c r="H3" t="inlineStr">
        <is>
          <t>103</t>
        </is>
      </c>
      <c r="I3" t="inlineStr">
        <is>
          <t>98</t>
        </is>
      </c>
      <c r="J3" t="inlineStr">
        <is>
          <t>108</t>
        </is>
      </c>
      <c r="K3" t="inlineStr">
        <is>
          <t>133</t>
        </is>
      </c>
      <c r="L3" t="inlineStr">
        <is>
          <t>185</t>
        </is>
      </c>
      <c r="M3" t="inlineStr">
        <is>
          <t>197</t>
        </is>
      </c>
      <c r="N3" t="inlineStr">
        <is>
          <t>187</t>
        </is>
      </c>
      <c r="O3" t="inlineStr">
        <is>
          <t>204</t>
        </is>
      </c>
      <c r="P3" t="inlineStr">
        <is>
          <t>226</t>
        </is>
      </c>
      <c r="Q3" t="inlineStr">
        <is>
          <t>239</t>
        </is>
      </c>
      <c r="R3" t="inlineStr">
        <is>
          <t>220</t>
        </is>
      </c>
      <c r="S3" t="inlineStr">
        <is>
          <t>197</t>
        </is>
      </c>
      <c r="T3" t="inlineStr">
        <is>
          <t>187</t>
        </is>
      </c>
      <c r="U3" t="inlineStr">
        <is>
          <t>199</t>
        </is>
      </c>
      <c r="V3" t="inlineStr">
        <is>
          <t>262</t>
        </is>
      </c>
      <c r="W3" t="inlineStr">
        <is>
          <t>381</t>
        </is>
      </c>
      <c r="X3" t="inlineStr">
        <is>
          <t>1,098</t>
        </is>
      </c>
      <c r="Y3" t="inlineStr">
        <is>
          <t>1,174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(27)</t>
        </is>
      </c>
      <c r="E4" t="inlineStr">
        <is>
          <t>(52)</t>
        </is>
      </c>
      <c r="F4" t="inlineStr">
        <is>
          <t>30</t>
        </is>
      </c>
      <c r="G4" t="inlineStr">
        <is>
          <t>55</t>
        </is>
      </c>
      <c r="H4" t="inlineStr">
        <is>
          <t>12</t>
        </is>
      </c>
      <c r="I4" t="inlineStr">
        <is>
          <t>(11)</t>
        </is>
      </c>
      <c r="J4" t="inlineStr">
        <is>
          <t>42</t>
        </is>
      </c>
      <c r="K4" t="inlineStr">
        <is>
          <t>90</t>
        </is>
      </c>
      <c r="L4" t="inlineStr">
        <is>
          <t>(23)</t>
        </is>
      </c>
      <c r="M4" t="inlineStr">
        <is>
          <t>(21)</t>
        </is>
      </c>
      <c r="N4" t="inlineStr">
        <is>
          <t>(3)</t>
        </is>
      </c>
      <c r="O4" t="inlineStr">
        <is>
          <t>19</t>
        </is>
      </c>
      <c r="P4" t="inlineStr">
        <is>
          <t>32</t>
        </is>
      </c>
      <c r="Q4" t="inlineStr">
        <is>
          <t>15</t>
        </is>
      </c>
      <c r="R4" t="inlineStr">
        <is>
          <t>83</t>
        </is>
      </c>
      <c r="S4" t="inlineStr">
        <is>
          <t>134</t>
        </is>
      </c>
      <c r="T4" t="inlineStr">
        <is>
          <t>197</t>
        </is>
      </c>
      <c r="U4" t="inlineStr">
        <is>
          <t>(359)</t>
        </is>
      </c>
      <c r="V4" t="inlineStr">
        <is>
          <t>(315)</t>
        </is>
      </c>
      <c r="W4" t="inlineStr">
        <is>
          <t>18</t>
        </is>
      </c>
      <c r="X4" t="inlineStr">
        <is>
          <t>(282)</t>
        </is>
      </c>
      <c r="Y4" t="inlineStr">
        <is>
          <t>(406)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243</t>
        </is>
      </c>
      <c r="N5" t="inlineStr">
        <is>
          <t>100</t>
        </is>
      </c>
      <c r="O5" t="inlineStr">
        <is>
          <t>136</t>
        </is>
      </c>
      <c r="P5" t="inlineStr">
        <is>
          <t>137</t>
        </is>
      </c>
      <c r="Q5" t="inlineStr">
        <is>
          <t>136</t>
        </is>
      </c>
      <c r="R5" t="inlineStr">
        <is>
          <t>158</t>
        </is>
      </c>
      <c r="S5" t="inlineStr">
        <is>
          <t>204</t>
        </is>
      </c>
      <c r="T5" t="inlineStr">
        <is>
          <t>247</t>
        </is>
      </c>
      <c r="U5" t="inlineStr">
        <is>
          <t>391</t>
        </is>
      </c>
      <c r="V5" t="inlineStr">
        <is>
          <t>557</t>
        </is>
      </c>
      <c r="W5" t="inlineStr">
        <is>
          <t>844</t>
        </is>
      </c>
      <c r="X5" t="inlineStr">
        <is>
          <t>1,397</t>
        </is>
      </c>
      <c r="Y5" t="inlineStr">
        <is>
          <t>2,004</t>
        </is>
      </c>
    </row>
    <row r="6">
      <c r="A6" s="1" t="inlineStr">
        <is>
          <t>Change in Working Capital</t>
        </is>
      </c>
      <c r="B6" t="inlineStr">
        <is>
          <t>(13)</t>
        </is>
      </c>
      <c r="C6" t="inlineStr">
        <is>
          <t>(43)</t>
        </is>
      </c>
      <c r="D6" t="inlineStr">
        <is>
          <t>(85)</t>
        </is>
      </c>
      <c r="E6" t="inlineStr">
        <is>
          <t>(98)</t>
        </is>
      </c>
      <c r="F6" t="inlineStr">
        <is>
          <t>35</t>
        </is>
      </c>
      <c r="G6" t="inlineStr">
        <is>
          <t>(181)</t>
        </is>
      </c>
      <c r="H6" t="inlineStr">
        <is>
          <t>(95)</t>
        </is>
      </c>
      <c r="I6" t="inlineStr">
        <is>
          <t>20</t>
        </is>
      </c>
      <c r="J6" t="inlineStr">
        <is>
          <t>(133)</t>
        </is>
      </c>
      <c r="K6" t="inlineStr">
        <is>
          <t>170</t>
        </is>
      </c>
      <c r="L6" t="inlineStr">
        <is>
          <t>(33)</t>
        </is>
      </c>
      <c r="M6" t="inlineStr">
        <is>
          <t>136</t>
        </is>
      </c>
      <c r="N6" t="inlineStr">
        <is>
          <t>152</t>
        </is>
      </c>
      <c r="O6" t="inlineStr">
        <is>
          <t>2</t>
        </is>
      </c>
      <c r="P6" t="inlineStr">
        <is>
          <t>(112)</t>
        </is>
      </c>
      <c r="Q6" t="inlineStr">
        <is>
          <t>12</t>
        </is>
      </c>
      <c r="R6" t="inlineStr">
        <is>
          <t>(203)</t>
        </is>
      </c>
      <c r="S6" t="inlineStr">
        <is>
          <t>(51)</t>
        </is>
      </c>
      <c r="T6" t="inlineStr">
        <is>
          <t>(679)</t>
        </is>
      </c>
      <c r="U6" t="inlineStr">
        <is>
          <t>185</t>
        </is>
      </c>
      <c r="V6" t="inlineStr">
        <is>
          <t>(857)</t>
        </is>
      </c>
      <c r="W6" t="inlineStr">
        <is>
          <t>717</t>
        </is>
      </c>
      <c r="X6" t="inlineStr">
        <is>
          <t>(703)</t>
        </is>
      </c>
      <c r="Y6" t="inlineStr">
        <is>
          <t>(3,363)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(57)</t>
        </is>
      </c>
      <c r="N7" t="inlineStr">
        <is>
          <t>26</t>
        </is>
      </c>
      <c r="O7" t="inlineStr">
        <is>
          <t>26</t>
        </is>
      </c>
      <c r="P7" t="inlineStr">
        <is>
          <t>(119)</t>
        </is>
      </c>
      <c r="Q7" t="inlineStr">
        <is>
          <t>29</t>
        </is>
      </c>
      <c r="R7" t="inlineStr">
        <is>
          <t>(49)</t>
        </is>
      </c>
      <c r="S7" t="inlineStr">
        <is>
          <t>(32)</t>
        </is>
      </c>
      <c r="T7" t="inlineStr">
        <is>
          <t>(321)</t>
        </is>
      </c>
      <c r="U7" t="inlineStr">
        <is>
          <t>(440)</t>
        </is>
      </c>
      <c r="V7" t="inlineStr">
        <is>
          <t>(149)</t>
        </is>
      </c>
      <c r="W7" t="inlineStr">
        <is>
          <t>(233)</t>
        </is>
      </c>
      <c r="X7" t="inlineStr">
        <is>
          <t>(550)</t>
        </is>
      </c>
      <c r="Y7" t="inlineStr">
        <is>
          <t>(2,215)</t>
        </is>
      </c>
    </row>
    <row r="8">
      <c r="A8" s="1" t="inlineStr">
        <is>
          <t>Inventory</t>
        </is>
      </c>
      <c r="B8" t="inlineStr">
        <is>
          <t>(28)</t>
        </is>
      </c>
      <c r="C8" t="inlineStr">
        <is>
          <t>(9)</t>
        </is>
      </c>
      <c r="D8" t="inlineStr">
        <is>
          <t>(52)</t>
        </is>
      </c>
      <c r="E8" t="inlineStr">
        <is>
          <t>(123)</t>
        </is>
      </c>
      <c r="F8" t="inlineStr">
        <is>
          <t>69</t>
        </is>
      </c>
      <c r="G8" t="inlineStr">
        <is>
          <t>(85)</t>
        </is>
      </c>
      <c r="H8" t="inlineStr">
        <is>
          <t>(81)</t>
        </is>
      </c>
      <c r="I8" t="inlineStr">
        <is>
          <t>61</t>
        </is>
      </c>
      <c r="J8" t="inlineStr">
        <is>
          <t>(91)</t>
        </is>
      </c>
      <c r="K8" t="inlineStr">
        <is>
          <t>(4)</t>
        </is>
      </c>
      <c r="L8" t="inlineStr">
        <is>
          <t>(177)</t>
        </is>
      </c>
      <c r="M8" t="inlineStr">
        <is>
          <t>205</t>
        </is>
      </c>
      <c r="N8" t="inlineStr">
        <is>
          <t>(14)</t>
        </is>
      </c>
      <c r="O8" t="inlineStr">
        <is>
          <t>19</t>
        </is>
      </c>
      <c r="P8" t="inlineStr">
        <is>
          <t>(79)</t>
        </is>
      </c>
      <c r="Q8" t="inlineStr">
        <is>
          <t>25</t>
        </is>
      </c>
      <c r="R8" t="inlineStr">
        <is>
          <t>(95)</t>
        </is>
      </c>
      <c r="S8" t="inlineStr">
        <is>
          <t>66</t>
        </is>
      </c>
      <c r="T8" t="inlineStr">
        <is>
          <t>(375)</t>
        </is>
      </c>
      <c r="U8" t="inlineStr">
        <is>
          <t>- -</t>
        </is>
      </c>
      <c r="V8" t="inlineStr">
        <is>
          <t>(776)</t>
        </is>
      </c>
      <c r="W8" t="inlineStr">
        <is>
          <t>597</t>
        </is>
      </c>
      <c r="X8" t="inlineStr">
        <is>
          <t>(524)</t>
        </is>
      </c>
      <c r="Y8" t="inlineStr">
        <is>
          <t>(774)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119</t>
        </is>
      </c>
      <c r="N9" t="inlineStr">
        <is>
          <t>(70)</t>
        </is>
      </c>
      <c r="O9" t="inlineStr">
        <is>
          <t>36</t>
        </is>
      </c>
      <c r="P9" t="inlineStr">
        <is>
          <t>11</t>
        </is>
      </c>
      <c r="Q9" t="inlineStr">
        <is>
          <t>(20)</t>
        </is>
      </c>
      <c r="R9" t="inlineStr">
        <is>
          <t>(27)</t>
        </is>
      </c>
      <c r="S9" t="inlineStr">
        <is>
          <t>(11)</t>
        </is>
      </c>
      <c r="T9" t="inlineStr">
        <is>
          <t>184</t>
        </is>
      </c>
      <c r="U9" t="inlineStr">
        <is>
          <t>90</t>
        </is>
      </c>
      <c r="V9" t="inlineStr">
        <is>
          <t>(135)</t>
        </is>
      </c>
      <c r="W9" t="inlineStr">
        <is>
          <t>194</t>
        </is>
      </c>
      <c r="X9" t="inlineStr">
        <is>
          <t>363</t>
        </is>
      </c>
      <c r="Y9" t="inlineStr">
        <is>
          <t>568</t>
        </is>
      </c>
    </row>
    <row r="10">
      <c r="A10" s="1" t="inlineStr">
        <is>
          <t>Other Working Capital</t>
        </is>
      </c>
      <c r="B10" t="inlineStr">
        <is>
          <t>54</t>
        </is>
      </c>
      <c r="C10" t="inlineStr">
        <is>
          <t>97</t>
        </is>
      </c>
      <c r="D10" t="inlineStr">
        <is>
          <t>622</t>
        </is>
      </c>
      <c r="E10" t="inlineStr">
        <is>
          <t>801</t>
        </is>
      </c>
      <c r="F10" t="inlineStr">
        <is>
          <t>973</t>
        </is>
      </c>
      <c r="G10" t="inlineStr">
        <is>
          <t>719</t>
        </is>
      </c>
      <c r="H10" t="inlineStr">
        <is>
          <t>886</t>
        </is>
      </c>
      <c r="I10" t="inlineStr">
        <is>
          <t>1,111</t>
        </is>
      </c>
      <c r="J10" t="inlineStr">
        <is>
          <t>7</t>
        </is>
      </c>
      <c r="K10" t="inlineStr">
        <is>
          <t>(14)</t>
        </is>
      </c>
      <c r="L10" t="inlineStr">
        <is>
          <t>(2)</t>
        </is>
      </c>
      <c r="M10" t="inlineStr">
        <is>
          <t>4</t>
        </is>
      </c>
      <c r="N10" t="inlineStr">
        <is>
          <t>4</t>
        </is>
      </c>
      <c r="O10" t="inlineStr">
        <is>
          <t>(71)</t>
        </is>
      </c>
      <c r="P10" t="inlineStr">
        <is>
          <t>9</t>
        </is>
      </c>
      <c r="Q10" t="inlineStr">
        <is>
          <t>5</t>
        </is>
      </c>
      <c r="R10" t="inlineStr">
        <is>
          <t>(41)</t>
        </is>
      </c>
      <c r="S10" t="inlineStr">
        <is>
          <t>(97)</t>
        </is>
      </c>
      <c r="T10" t="inlineStr">
        <is>
          <t>(14)</t>
        </is>
      </c>
      <c r="U10" t="inlineStr">
        <is>
          <t>481</t>
        </is>
      </c>
      <c r="V10" t="inlineStr">
        <is>
          <t>2</t>
        </is>
      </c>
      <c r="W10" t="inlineStr">
        <is>
          <t>28</t>
        </is>
      </c>
      <c r="X10" t="inlineStr">
        <is>
          <t>163</t>
        </is>
      </c>
      <c r="Y10" t="inlineStr">
        <is>
          <t>- -</t>
        </is>
      </c>
    </row>
    <row r="11">
      <c r="A11" s="1" t="inlineStr">
        <is>
          <t>Other Non-Cash Items</t>
        </is>
      </c>
      <c r="B11" t="inlineStr">
        <is>
          <t>0</t>
        </is>
      </c>
      <c r="C11" t="inlineStr">
        <is>
          <t>8</t>
        </is>
      </c>
      <c r="D11" t="inlineStr">
        <is>
          <t>66</t>
        </is>
      </c>
      <c r="E11" t="inlineStr">
        <is>
          <t>91</t>
        </is>
      </c>
      <c r="F11" t="inlineStr">
        <is>
          <t>51</t>
        </is>
      </c>
      <c r="G11" t="inlineStr">
        <is>
          <t>18</t>
        </is>
      </c>
      <c r="H11" t="inlineStr">
        <is>
          <t>24</t>
        </is>
      </c>
      <c r="I11" t="inlineStr">
        <is>
          <t>38</t>
        </is>
      </c>
      <c r="J11" t="inlineStr">
        <is>
          <t>122</t>
        </is>
      </c>
      <c r="K11" t="inlineStr">
        <is>
          <t>80</t>
        </is>
      </c>
      <c r="L11" t="inlineStr">
        <is>
          <t>151</t>
        </is>
      </c>
      <c r="M11" t="inlineStr">
        <is>
          <t>1</t>
        </is>
      </c>
      <c r="N11" t="inlineStr">
        <is>
          <t>(14)</t>
        </is>
      </c>
      <c r="O11" t="inlineStr">
        <is>
          <t>(34)</t>
        </is>
      </c>
      <c r="P11" t="inlineStr">
        <is>
          <t>(21)</t>
        </is>
      </c>
      <c r="Q11" t="inlineStr">
        <is>
          <t>(8)</t>
        </is>
      </c>
      <c r="R11" t="inlineStr">
        <is>
          <t>17</t>
        </is>
      </c>
      <c r="S11" t="inlineStr">
        <is>
          <t>77</t>
        </is>
      </c>
      <c r="T11" t="inlineStr">
        <is>
          <t>54</t>
        </is>
      </c>
      <c r="U11" t="inlineStr">
        <is>
          <t>39</t>
        </is>
      </c>
      <c r="V11" t="inlineStr">
        <is>
          <t>(45)</t>
        </is>
      </c>
      <c r="W11" t="inlineStr">
        <is>
          <t>5</t>
        </is>
      </c>
      <c r="X11" t="inlineStr">
        <is>
          <t>(20)</t>
        </is>
      </c>
      <c r="Y11" t="inlineStr">
        <is>
          <t>(53)</t>
        </is>
      </c>
    </row>
    <row r="12">
      <c r="A12" s="1" t="inlineStr">
        <is>
          <t>Cash Provided by Operating Activities</t>
        </is>
      </c>
      <c r="B12" t="inlineStr">
        <is>
          <t>(2)</t>
        </is>
      </c>
      <c r="C12" t="inlineStr">
        <is>
          <t>16</t>
        </is>
      </c>
      <c r="D12" t="inlineStr">
        <is>
          <t>68</t>
        </is>
      </c>
      <c r="E12" t="inlineStr">
        <is>
          <t>161</t>
        </is>
      </c>
      <c r="F12" t="inlineStr">
        <is>
          <t>265</t>
        </is>
      </c>
      <c r="G12" t="inlineStr">
        <is>
          <t>50</t>
        </is>
      </c>
      <c r="H12" t="inlineStr">
        <is>
          <t>132</t>
        </is>
      </c>
      <c r="I12" t="inlineStr">
        <is>
          <t>446</t>
        </is>
      </c>
      <c r="J12" t="inlineStr">
        <is>
          <t>587</t>
        </is>
      </c>
      <c r="K12" t="inlineStr">
        <is>
          <t>1,270</t>
        </is>
      </c>
      <c r="L12" t="inlineStr">
        <is>
          <t>249</t>
        </is>
      </c>
      <c r="M12" t="inlineStr">
        <is>
          <t>488</t>
        </is>
      </c>
      <c r="N12" t="inlineStr">
        <is>
          <t>676</t>
        </is>
      </c>
      <c r="O12" t="inlineStr">
        <is>
          <t>909</t>
        </is>
      </c>
      <c r="P12" t="inlineStr">
        <is>
          <t>824</t>
        </is>
      </c>
      <c r="Q12" t="inlineStr">
        <is>
          <t>835</t>
        </is>
      </c>
      <c r="R12" t="inlineStr">
        <is>
          <t>906</t>
        </is>
      </c>
      <c r="S12" t="inlineStr">
        <is>
          <t>1,175</t>
        </is>
      </c>
      <c r="T12" t="inlineStr">
        <is>
          <t>1,672</t>
        </is>
      </c>
      <c r="U12" t="inlineStr">
        <is>
          <t>3,502</t>
        </is>
      </c>
      <c r="V12" t="inlineStr">
        <is>
          <t>3,743</t>
        </is>
      </c>
      <c r="W12" t="inlineStr">
        <is>
          <t>4,761</t>
        </is>
      </c>
      <c r="X12" t="inlineStr">
        <is>
          <t>5,822</t>
        </is>
      </c>
      <c r="Y12" t="inlineStr">
        <is>
          <t>9,108</t>
        </is>
      </c>
    </row>
    <row r="13">
      <c r="A13" s="1" t="inlineStr">
        <is>
          <t>CAPEX</t>
        </is>
      </c>
      <c r="B13" t="inlineStr">
        <is>
          <t>(8)</t>
        </is>
      </c>
      <c r="C13" t="inlineStr">
        <is>
          <t>(12)</t>
        </is>
      </c>
      <c r="D13" t="inlineStr">
        <is>
          <t>(36)</t>
        </is>
      </c>
      <c r="E13" t="inlineStr">
        <is>
          <t>(161)</t>
        </is>
      </c>
      <c r="F13" t="inlineStr">
        <is>
          <t>(63)</t>
        </is>
      </c>
      <c r="G13" t="inlineStr">
        <is>
          <t>(128)</t>
        </is>
      </c>
      <c r="H13" t="inlineStr">
        <is>
          <t>(67)</t>
        </is>
      </c>
      <c r="I13" t="inlineStr">
        <is>
          <t>(80)</t>
        </is>
      </c>
      <c r="J13" t="inlineStr">
        <is>
          <t>(145)</t>
        </is>
      </c>
      <c r="K13" t="inlineStr">
        <is>
          <t>(188)</t>
        </is>
      </c>
      <c r="L13" t="inlineStr">
        <is>
          <t>(408)</t>
        </is>
      </c>
      <c r="M13" t="inlineStr">
        <is>
          <t>(78)</t>
        </is>
      </c>
      <c r="N13" t="inlineStr">
        <is>
          <t>(98)</t>
        </is>
      </c>
      <c r="O13" t="inlineStr">
        <is>
          <t>(139)</t>
        </is>
      </c>
      <c r="P13" t="inlineStr">
        <is>
          <t>(183)</t>
        </is>
      </c>
      <c r="Q13" t="inlineStr">
        <is>
          <t>(255)</t>
        </is>
      </c>
      <c r="R13" t="inlineStr">
        <is>
          <t>(122)</t>
        </is>
      </c>
      <c r="S13" t="inlineStr">
        <is>
          <t>(86)</t>
        </is>
      </c>
      <c r="T13" t="inlineStr">
        <is>
          <t>(176)</t>
        </is>
      </c>
      <c r="U13" t="inlineStr">
        <is>
          <t>(593)</t>
        </is>
      </c>
      <c r="V13" t="inlineStr">
        <is>
          <t>(600)</t>
        </is>
      </c>
      <c r="W13" t="inlineStr">
        <is>
          <t>(489)</t>
        </is>
      </c>
      <c r="X13" t="inlineStr">
        <is>
          <t>(1,128)</t>
        </is>
      </c>
      <c r="Y13" t="inlineStr">
        <is>
          <t>(976)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(4)</t>
        </is>
      </c>
      <c r="G14" t="inlineStr">
        <is>
          <t>(71)</t>
        </is>
      </c>
      <c r="H14" t="inlineStr">
        <is>
          <t>- -</t>
        </is>
      </c>
      <c r="I14" t="inlineStr">
        <is>
          <t>(12)</t>
        </is>
      </c>
      <c r="J14" t="inlineStr">
        <is>
          <t>(402)</t>
        </is>
      </c>
      <c r="K14" t="inlineStr">
        <is>
          <t>(76)</t>
        </is>
      </c>
      <c r="L14" t="inlineStr">
        <is>
          <t>(28)</t>
        </is>
      </c>
      <c r="M14" t="inlineStr">
        <is>
          <t>- -</t>
        </is>
      </c>
      <c r="N14" t="inlineStr">
        <is>
          <t>- -</t>
        </is>
      </c>
      <c r="O14" t="inlineStr">
        <is>
          <t>(349)</t>
        </is>
      </c>
      <c r="P14" t="inlineStr">
        <is>
          <t>- -</t>
        </is>
      </c>
      <c r="Q14" t="inlineStr">
        <is>
          <t>(17)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(8,524)</t>
        </is>
      </c>
      <c r="Y14" t="inlineStr">
        <is>
          <t>(263)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(473)</t>
        </is>
      </c>
      <c r="F15" t="inlineStr">
        <is>
          <t>(640)</t>
        </is>
      </c>
      <c r="G15" t="inlineStr">
        <is>
          <t>(735)</t>
        </is>
      </c>
      <c r="H15" t="inlineStr">
        <is>
          <t>(314)</t>
        </is>
      </c>
      <c r="I15" t="inlineStr">
        <is>
          <t>(338)</t>
        </is>
      </c>
      <c r="J15" t="inlineStr">
        <is>
          <t>(221)</t>
        </is>
      </c>
      <c r="K15" t="inlineStr">
        <is>
          <t>(1,252)</t>
        </is>
      </c>
      <c r="L15" t="inlineStr">
        <is>
          <t>(1,000)</t>
        </is>
      </c>
      <c r="M15" t="inlineStr">
        <is>
          <t>(1,194)</t>
        </is>
      </c>
      <c r="N15" t="inlineStr">
        <is>
          <t>(1,720)</t>
        </is>
      </c>
      <c r="O15" t="inlineStr">
        <is>
          <t>(1,965)</t>
        </is>
      </c>
      <c r="P15" t="inlineStr">
        <is>
          <t>(2,378)</t>
        </is>
      </c>
      <c r="Q15" t="inlineStr">
        <is>
          <t>(3,065)</t>
        </is>
      </c>
      <c r="R15" t="inlineStr">
        <is>
          <t>(2,862)</t>
        </is>
      </c>
      <c r="S15" t="inlineStr">
        <is>
          <t>(3,477)</t>
        </is>
      </c>
      <c r="T15" t="inlineStr">
        <is>
          <t>(3,134)</t>
        </is>
      </c>
      <c r="U15" t="inlineStr">
        <is>
          <t>(72)</t>
        </is>
      </c>
      <c r="V15" t="inlineStr">
        <is>
          <t>(11,157)</t>
        </is>
      </c>
      <c r="W15" t="inlineStr">
        <is>
          <t>(1,475)</t>
        </is>
      </c>
      <c r="X15" t="inlineStr">
        <is>
          <t>(19,342)</t>
        </is>
      </c>
      <c r="Y15" t="inlineStr">
        <is>
          <t>(24,811)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15</t>
        </is>
      </c>
      <c r="F16" t="inlineStr">
        <is>
          <t>422</t>
        </is>
      </c>
      <c r="G16" t="inlineStr">
        <is>
          <t>1,022</t>
        </is>
      </c>
      <c r="H16" t="inlineStr">
        <is>
          <t>229</t>
        </is>
      </c>
      <c r="I16" t="inlineStr">
        <is>
          <t>398</t>
        </is>
      </c>
      <c r="J16" t="inlineStr">
        <is>
          <t>227</t>
        </is>
      </c>
      <c r="K16" t="inlineStr">
        <is>
          <t>754</t>
        </is>
      </c>
      <c r="L16" t="inlineStr">
        <is>
          <t>1,227</t>
        </is>
      </c>
      <c r="M16" t="inlineStr">
        <is>
          <t>752</t>
        </is>
      </c>
      <c r="N16" t="inlineStr">
        <is>
          <t>1,170</t>
        </is>
      </c>
      <c r="O16" t="inlineStr">
        <is>
          <t>1,311</t>
        </is>
      </c>
      <c r="P16" t="inlineStr">
        <is>
          <t>1,817</t>
        </is>
      </c>
      <c r="Q16" t="inlineStr">
        <is>
          <t>2,512</t>
        </is>
      </c>
      <c r="R16" t="inlineStr">
        <is>
          <t>2,237</t>
        </is>
      </c>
      <c r="S16" t="inlineStr">
        <is>
          <t>3,138</t>
        </is>
      </c>
      <c r="T16" t="inlineStr">
        <is>
          <t>2,515</t>
        </is>
      </c>
      <c r="U16" t="inlineStr">
        <is>
          <t>1,941</t>
        </is>
      </c>
      <c r="V16" t="inlineStr">
        <is>
          <t>7,660</t>
        </is>
      </c>
      <c r="W16" t="inlineStr">
        <is>
          <t>8,109</t>
        </is>
      </c>
      <c r="X16" t="inlineStr">
        <is>
          <t>9,319</t>
        </is>
      </c>
      <c r="Y16" t="inlineStr">
        <is>
          <t>16,220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(25)</t>
        </is>
      </c>
      <c r="E17" t="inlineStr">
        <is>
          <t>18</t>
        </is>
      </c>
      <c r="F17" t="inlineStr">
        <is>
          <t>7</t>
        </is>
      </c>
      <c r="G17" t="inlineStr">
        <is>
          <t>- -</t>
        </is>
      </c>
      <c r="H17" t="inlineStr">
        <is>
          <t>- -</t>
        </is>
      </c>
      <c r="I17" t="inlineStr">
        <is>
          <t>(10)</t>
        </is>
      </c>
      <c r="J17" t="inlineStr">
        <is>
          <t>- -</t>
        </is>
      </c>
      <c r="K17" t="inlineStr">
        <is>
          <t>- -</t>
        </is>
      </c>
      <c r="L17" t="inlineStr">
        <is>
          <t>(0)</t>
        </is>
      </c>
      <c r="M17" t="inlineStr">
        <is>
          <t>(0)</t>
        </is>
      </c>
      <c r="N17" t="inlineStr">
        <is>
          <t>(2)</t>
        </is>
      </c>
      <c r="O17" t="inlineStr">
        <is>
          <t>(2)</t>
        </is>
      </c>
      <c r="P17" t="inlineStr">
        <is>
          <t>0</t>
        </is>
      </c>
      <c r="Q17" t="inlineStr">
        <is>
          <t>20</t>
        </is>
      </c>
      <c r="R17" t="inlineStr">
        <is>
          <t>20</t>
        </is>
      </c>
      <c r="S17" t="inlineStr">
        <is>
          <t>25</t>
        </is>
      </c>
      <c r="T17" t="inlineStr">
        <is>
          <t>2</t>
        </is>
      </c>
      <c r="U17" t="inlineStr">
        <is>
          <t>2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(8)</t>
        </is>
      </c>
      <c r="C18" t="inlineStr">
        <is>
          <t>(12)</t>
        </is>
      </c>
      <c r="D18" t="inlineStr">
        <is>
          <t>(61)</t>
        </is>
      </c>
      <c r="E18" t="inlineStr">
        <is>
          <t>(601)</t>
        </is>
      </c>
      <c r="F18" t="inlineStr">
        <is>
          <t>(277)</t>
        </is>
      </c>
      <c r="G18" t="inlineStr">
        <is>
          <t>88</t>
        </is>
      </c>
      <c r="H18" t="inlineStr">
        <is>
          <t>(152)</t>
        </is>
      </c>
      <c r="I18" t="inlineStr">
        <is>
          <t>(42)</t>
        </is>
      </c>
      <c r="J18" t="inlineStr">
        <is>
          <t>(541)</t>
        </is>
      </c>
      <c r="K18" t="inlineStr">
        <is>
          <t>(761)</t>
        </is>
      </c>
      <c r="L18" t="inlineStr">
        <is>
          <t>(209)</t>
        </is>
      </c>
      <c r="M18" t="inlineStr">
        <is>
          <t>(519)</t>
        </is>
      </c>
      <c r="N18" t="inlineStr">
        <is>
          <t>(650)</t>
        </is>
      </c>
      <c r="O18" t="inlineStr">
        <is>
          <t>(1,143)</t>
        </is>
      </c>
      <c r="P18" t="inlineStr">
        <is>
          <t>(744)</t>
        </is>
      </c>
      <c r="Q18" t="inlineStr">
        <is>
          <t>(806)</t>
        </is>
      </c>
      <c r="R18" t="inlineStr">
        <is>
          <t>(727)</t>
        </is>
      </c>
      <c r="S18" t="inlineStr">
        <is>
          <t>(400)</t>
        </is>
      </c>
      <c r="T18" t="inlineStr">
        <is>
          <t>(793)</t>
        </is>
      </c>
      <c r="U18" t="inlineStr">
        <is>
          <t>1,278</t>
        </is>
      </c>
      <c r="V18" t="inlineStr">
        <is>
          <t>(4,097)</t>
        </is>
      </c>
      <c r="W18" t="inlineStr">
        <is>
          <t>6,145</t>
        </is>
      </c>
      <c r="X18" t="inlineStr">
        <is>
          <t>(19,675)</t>
        </is>
      </c>
      <c r="Y18" t="inlineStr">
        <is>
          <t>(9,830)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(12)</t>
        </is>
      </c>
      <c r="P19" t="inlineStr">
        <is>
          <t>(2)</t>
        </is>
      </c>
      <c r="Q19" t="inlineStr">
        <is>
          <t>(2)</t>
        </is>
      </c>
      <c r="R19" t="inlineStr">
        <is>
          <t>(3)</t>
        </is>
      </c>
      <c r="S19" t="inlineStr">
        <is>
          <t>(3)</t>
        </is>
      </c>
      <c r="T19" t="inlineStr">
        <is>
          <t>(673)</t>
        </is>
      </c>
      <c r="U19" t="inlineStr">
        <is>
          <t>(812)</t>
        </is>
      </c>
      <c r="V19" t="inlineStr">
        <is>
          <t>(16)</t>
        </is>
      </c>
      <c r="W19" t="inlineStr">
        <is>
          <t>- -</t>
        </is>
      </c>
      <c r="X19" t="inlineStr">
        <is>
          <t>- -</t>
        </is>
      </c>
      <c r="Y19" t="inlineStr">
        <is>
          <t>(1,000)</t>
        </is>
      </c>
    </row>
    <row r="20">
      <c r="A20" s="1" t="inlineStr">
        <is>
          <t>Common Stock Issued</t>
        </is>
      </c>
      <c r="B20" t="inlineStr">
        <is>
          <t>38</t>
        </is>
      </c>
      <c r="C20" t="inlineStr">
        <is>
          <t>13</t>
        </is>
      </c>
      <c r="D20" t="inlineStr">
        <is>
          <t>117</t>
        </is>
      </c>
      <c r="E20" t="inlineStr">
        <is>
          <t>90</t>
        </is>
      </c>
      <c r="F20" t="inlineStr">
        <is>
          <t>25</t>
        </is>
      </c>
      <c r="G20" t="inlineStr">
        <is>
          <t>38</t>
        </is>
      </c>
      <c r="H20" t="inlineStr">
        <is>
          <t>43</t>
        </is>
      </c>
      <c r="I20" t="inlineStr">
        <is>
          <t>128</t>
        </is>
      </c>
      <c r="J20" t="inlineStr">
        <is>
          <t>221</t>
        </is>
      </c>
      <c r="K20" t="inlineStr">
        <is>
          <t>226</t>
        </is>
      </c>
      <c r="L20" t="inlineStr">
        <is>
          <t>74</t>
        </is>
      </c>
      <c r="M20" t="inlineStr">
        <is>
          <t>138</t>
        </is>
      </c>
      <c r="N20" t="inlineStr">
        <is>
          <t>177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(25)</t>
        </is>
      </c>
      <c r="I21" t="inlineStr">
        <is>
          <t>(189)</t>
        </is>
      </c>
      <c r="J21" t="inlineStr">
        <is>
          <t>(275)</t>
        </is>
      </c>
      <c r="K21" t="inlineStr">
        <is>
          <t>(553)</t>
        </is>
      </c>
      <c r="L21" t="inlineStr">
        <is>
          <t>(424)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(100)</t>
        </is>
      </c>
      <c r="Q21" t="inlineStr">
        <is>
          <t>(887)</t>
        </is>
      </c>
      <c r="R21" t="inlineStr">
        <is>
          <t>(814)</t>
        </is>
      </c>
      <c r="S21" t="inlineStr">
        <is>
          <t>(587)</t>
        </is>
      </c>
      <c r="T21" t="inlineStr">
        <is>
          <t>(739)</t>
        </is>
      </c>
      <c r="U21" t="inlineStr">
        <is>
          <t>(909)</t>
        </is>
      </c>
      <c r="V21" t="inlineStr">
        <is>
          <t>(1,579)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(47)</t>
        </is>
      </c>
      <c r="Q22" t="inlineStr">
        <is>
          <t>(181)</t>
        </is>
      </c>
      <c r="R22" t="inlineStr">
        <is>
          <t>(186)</t>
        </is>
      </c>
      <c r="S22" t="inlineStr">
        <is>
          <t>(213)</t>
        </is>
      </c>
      <c r="T22" t="inlineStr">
        <is>
          <t>(261)</t>
        </is>
      </c>
      <c r="U22" t="inlineStr">
        <is>
          <t>(341)</t>
        </is>
      </c>
      <c r="V22" t="inlineStr">
        <is>
          <t>(371)</t>
        </is>
      </c>
      <c r="W22" t="inlineStr">
        <is>
          <t>(390)</t>
        </is>
      </c>
      <c r="X22" t="inlineStr">
        <is>
          <t>(395)</t>
        </is>
      </c>
      <c r="Y22" t="inlineStr">
        <is>
          <t>(399)</t>
        </is>
      </c>
    </row>
    <row r="23">
      <c r="A23" s="1" t="inlineStr">
        <is>
          <t>Other Financing Activities</t>
        </is>
      </c>
      <c r="B23" t="inlineStr">
        <is>
          <t>14</t>
        </is>
      </c>
      <c r="C23" t="inlineStr">
        <is>
          <t>(6)</t>
        </is>
      </c>
      <c r="D23" t="inlineStr">
        <is>
          <t>489</t>
        </is>
      </c>
      <c r="E23" t="inlineStr">
        <is>
          <t>9</t>
        </is>
      </c>
      <c r="F23" t="inlineStr">
        <is>
          <t>1</t>
        </is>
      </c>
      <c r="G23" t="inlineStr">
        <is>
          <t>(308)</t>
        </is>
      </c>
      <c r="H23" t="inlineStr">
        <is>
          <t>(4)</t>
        </is>
      </c>
      <c r="I23" t="inlineStr">
        <is>
          <t>(1)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(77)</t>
        </is>
      </c>
      <c r="N23" t="inlineStr">
        <is>
          <t>15</t>
        </is>
      </c>
      <c r="O23" t="inlineStr">
        <is>
          <t>249</t>
        </is>
      </c>
      <c r="P23" t="inlineStr">
        <is>
          <t>134</t>
        </is>
      </c>
      <c r="Q23" t="inlineStr">
        <is>
          <t>1,460</t>
        </is>
      </c>
      <c r="R23" t="inlineStr">
        <is>
          <t>169</t>
        </is>
      </c>
      <c r="S23" t="inlineStr">
        <is>
          <t>127</t>
        </is>
      </c>
      <c r="T23" t="inlineStr">
        <is>
          <t>1,964</t>
        </is>
      </c>
      <c r="U23" t="inlineStr">
        <is>
          <t>(482)</t>
        </is>
      </c>
      <c r="V23" t="inlineStr">
        <is>
          <t>(900)</t>
        </is>
      </c>
      <c r="W23" t="inlineStr">
        <is>
          <t>(402)</t>
        </is>
      </c>
      <c r="X23" t="inlineStr">
        <is>
          <t>4,199</t>
        </is>
      </c>
      <c r="Y23" t="inlineStr">
        <is>
          <t>3,264</t>
        </is>
      </c>
    </row>
    <row r="24">
      <c r="A24" s="1" t="inlineStr">
        <is>
          <t>Cash Used/Provided by Financing Activities</t>
        </is>
      </c>
      <c r="B24" t="inlineStr">
        <is>
          <t>52</t>
        </is>
      </c>
      <c r="C24" t="inlineStr">
        <is>
          <t>7</t>
        </is>
      </c>
      <c r="D24" t="inlineStr">
        <is>
          <t>606</t>
        </is>
      </c>
      <c r="E24" t="inlineStr">
        <is>
          <t>99</t>
        </is>
      </c>
      <c r="F24" t="inlineStr">
        <is>
          <t>26</t>
        </is>
      </c>
      <c r="G24" t="inlineStr">
        <is>
          <t>(270)</t>
        </is>
      </c>
      <c r="H24" t="inlineStr">
        <is>
          <t>14</t>
        </is>
      </c>
      <c r="I24" t="inlineStr">
        <is>
          <t>(61)</t>
        </is>
      </c>
      <c r="J24" t="inlineStr">
        <is>
          <t>(54)</t>
        </is>
      </c>
      <c r="K24" t="inlineStr">
        <is>
          <t>(326)</t>
        </is>
      </c>
      <c r="L24" t="inlineStr">
        <is>
          <t>(349)</t>
        </is>
      </c>
      <c r="M24" t="inlineStr">
        <is>
          <t>61</t>
        </is>
      </c>
      <c r="N24" t="inlineStr">
        <is>
          <t>192</t>
        </is>
      </c>
      <c r="O24" t="inlineStr">
        <is>
          <t>237</t>
        </is>
      </c>
      <c r="P24" t="inlineStr">
        <is>
          <t>(15)</t>
        </is>
      </c>
      <c r="Q24" t="inlineStr">
        <is>
          <t>390</t>
        </is>
      </c>
      <c r="R24" t="inlineStr">
        <is>
          <t>(834)</t>
        </is>
      </c>
      <c r="S24" t="inlineStr">
        <is>
          <t>(676)</t>
        </is>
      </c>
      <c r="T24" t="inlineStr">
        <is>
          <t>291</t>
        </is>
      </c>
      <c r="U24" t="inlineStr">
        <is>
          <t>(2,544)</t>
        </is>
      </c>
      <c r="V24" t="inlineStr">
        <is>
          <t>(2,866)</t>
        </is>
      </c>
      <c r="W24" t="inlineStr">
        <is>
          <t>(792)</t>
        </is>
      </c>
      <c r="X24" t="inlineStr">
        <is>
          <t>3,804</t>
        </is>
      </c>
      <c r="Y24" t="inlineStr">
        <is>
          <t>1,865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</row>
    <row r="26">
      <c r="A26" s="1" t="inlineStr">
        <is>
          <t>Net Change In Cash</t>
        </is>
      </c>
      <c r="B26" t="inlineStr">
        <is>
          <t>52</t>
        </is>
      </c>
      <c r="C26" t="inlineStr">
        <is>
          <t>11</t>
        </is>
      </c>
      <c r="D26" t="inlineStr">
        <is>
          <t>613</t>
        </is>
      </c>
      <c r="E26" t="inlineStr">
        <is>
          <t>(341)</t>
        </is>
      </c>
      <c r="F26" t="inlineStr">
        <is>
          <t>14</t>
        </is>
      </c>
      <c r="G26" t="inlineStr">
        <is>
          <t>(133)</t>
        </is>
      </c>
      <c r="H26" t="inlineStr">
        <is>
          <t>(6)</t>
        </is>
      </c>
      <c r="I26" t="inlineStr">
        <is>
          <t>343</t>
        </is>
      </c>
      <c r="J26" t="inlineStr">
        <is>
          <t>(7)</t>
        </is>
      </c>
      <c r="K26" t="inlineStr">
        <is>
          <t>183</t>
        </is>
      </c>
      <c r="L26" t="inlineStr">
        <is>
          <t>(309)</t>
        </is>
      </c>
      <c r="M26" t="inlineStr">
        <is>
          <t>30</t>
        </is>
      </c>
      <c r="N26" t="inlineStr">
        <is>
          <t>218</t>
        </is>
      </c>
      <c r="O26" t="inlineStr">
        <is>
          <t>3</t>
        </is>
      </c>
      <c r="P26" t="inlineStr">
        <is>
          <t>65</t>
        </is>
      </c>
      <c r="Q26" t="inlineStr">
        <is>
          <t>419</t>
        </is>
      </c>
      <c r="R26" t="inlineStr">
        <is>
          <t>(655)</t>
        </is>
      </c>
      <c r="S26" t="inlineStr">
        <is>
          <t>99</t>
        </is>
      </c>
      <c r="T26" t="inlineStr">
        <is>
          <t>1,170</t>
        </is>
      </c>
      <c r="U26" t="inlineStr">
        <is>
          <t>2,236</t>
        </is>
      </c>
      <c r="V26" t="inlineStr">
        <is>
          <t>(3,220)</t>
        </is>
      </c>
      <c r="W26" t="inlineStr">
        <is>
          <t>10,114</t>
        </is>
      </c>
      <c r="X26" t="inlineStr">
        <is>
          <t>(10,049)</t>
        </is>
      </c>
      <c r="Y26" t="inlineStr">
        <is>
          <t>1,143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62</t>
        </is>
      </c>
      <c r="D27" t="inlineStr">
        <is>
          <t>674</t>
        </is>
      </c>
      <c r="E27" t="inlineStr">
        <is>
          <t>333</t>
        </is>
      </c>
      <c r="F27" t="inlineStr">
        <is>
          <t>347</t>
        </is>
      </c>
      <c r="G27" t="inlineStr">
        <is>
          <t>214</t>
        </is>
      </c>
      <c r="H27" t="inlineStr">
        <is>
          <t>209</t>
        </is>
      </c>
      <c r="I27" t="inlineStr">
        <is>
          <t>552</t>
        </is>
      </c>
      <c r="J27" t="inlineStr">
        <is>
          <t>544</t>
        </is>
      </c>
      <c r="K27" t="inlineStr">
        <is>
          <t>727</t>
        </is>
      </c>
      <c r="L27" t="inlineStr">
        <is>
          <t>418</t>
        </is>
      </c>
      <c r="M27" t="inlineStr">
        <is>
          <t>447</t>
        </is>
      </c>
      <c r="N27" t="inlineStr">
        <is>
          <t>665</t>
        </is>
      </c>
      <c r="O27" t="inlineStr">
        <is>
          <t>668</t>
        </is>
      </c>
      <c r="P27" t="inlineStr">
        <is>
          <t>733</t>
        </is>
      </c>
      <c r="Q27" t="inlineStr">
        <is>
          <t>1,152</t>
        </is>
      </c>
      <c r="R27" t="inlineStr">
        <is>
          <t>497</t>
        </is>
      </c>
      <c r="S27" t="inlineStr">
        <is>
          <t>596</t>
        </is>
      </c>
      <c r="T27" t="inlineStr">
        <is>
          <t>1,766</t>
        </is>
      </c>
      <c r="U27" t="inlineStr">
        <is>
          <t>4,002</t>
        </is>
      </c>
      <c r="V27" t="inlineStr">
        <is>
          <t>782</t>
        </is>
      </c>
      <c r="W27" t="inlineStr">
        <is>
          <t>10,896</t>
        </is>
      </c>
      <c r="X27" t="inlineStr">
        <is>
          <t>847</t>
        </is>
      </c>
      <c r="Y27" t="inlineStr">
        <is>
          <t>1,990</t>
        </is>
      </c>
    </row>
    <row r="28">
      <c r="A28" s="1" t="inlineStr">
        <is>
          <t>Cash at the Beginning of Period</t>
        </is>
      </c>
      <c r="B28" t="inlineStr">
        <is>
          <t>8</t>
        </is>
      </c>
      <c r="C28" t="inlineStr">
        <is>
          <t>50</t>
        </is>
      </c>
      <c r="D28" t="inlineStr">
        <is>
          <t>62</t>
        </is>
      </c>
      <c r="E28" t="inlineStr">
        <is>
          <t>674</t>
        </is>
      </c>
      <c r="F28" t="inlineStr">
        <is>
          <t>333</t>
        </is>
      </c>
      <c r="G28" t="inlineStr">
        <is>
          <t>347</t>
        </is>
      </c>
      <c r="H28" t="inlineStr">
        <is>
          <t>214</t>
        </is>
      </c>
      <c r="I28" t="inlineStr">
        <is>
          <t>209</t>
        </is>
      </c>
      <c r="J28" t="inlineStr">
        <is>
          <t>552</t>
        </is>
      </c>
      <c r="K28" t="inlineStr">
        <is>
          <t>544</t>
        </is>
      </c>
      <c r="L28" t="inlineStr">
        <is>
          <t>727</t>
        </is>
      </c>
      <c r="M28" t="inlineStr">
        <is>
          <t>418</t>
        </is>
      </c>
      <c r="N28" t="inlineStr">
        <is>
          <t>447</t>
        </is>
      </c>
      <c r="O28" t="inlineStr">
        <is>
          <t>665</t>
        </is>
      </c>
      <c r="P28" t="inlineStr">
        <is>
          <t>668</t>
        </is>
      </c>
      <c r="Q28" t="inlineStr">
        <is>
          <t>733</t>
        </is>
      </c>
      <c r="R28" t="inlineStr">
        <is>
          <t>1,152</t>
        </is>
      </c>
      <c r="S28" t="inlineStr">
        <is>
          <t>497</t>
        </is>
      </c>
      <c r="T28" t="inlineStr">
        <is>
          <t>596</t>
        </is>
      </c>
      <c r="U28" t="inlineStr">
        <is>
          <t>1,766</t>
        </is>
      </c>
      <c r="V28" t="inlineStr">
        <is>
          <t>4,002</t>
        </is>
      </c>
      <c r="W28" t="inlineStr">
        <is>
          <t>782</t>
        </is>
      </c>
      <c r="X28" t="inlineStr">
        <is>
          <t>10,896</t>
        </is>
      </c>
      <c r="Y28" t="inlineStr">
        <is>
          <t>847</t>
        </is>
      </c>
    </row>
    <row r="29">
      <c r="A29" s="1" t="inlineStr">
        <is>
          <t>Free Cash Flow</t>
        </is>
      </c>
      <c r="B29" t="inlineStr">
        <is>
          <t>(10)</t>
        </is>
      </c>
      <c r="C29" t="inlineStr">
        <is>
          <t>4</t>
        </is>
      </c>
      <c r="D29" t="inlineStr">
        <is>
          <t>32</t>
        </is>
      </c>
      <c r="E29" t="inlineStr">
        <is>
          <t>(0)</t>
        </is>
      </c>
      <c r="F29" t="inlineStr">
        <is>
          <t>202</t>
        </is>
      </c>
      <c r="G29" t="inlineStr">
        <is>
          <t>(78)</t>
        </is>
      </c>
      <c r="H29" t="inlineStr">
        <is>
          <t>65</t>
        </is>
      </c>
      <c r="I29" t="inlineStr">
        <is>
          <t>367</t>
        </is>
      </c>
      <c r="J29" t="inlineStr">
        <is>
          <t>442</t>
        </is>
      </c>
      <c r="K29" t="inlineStr">
        <is>
          <t>1,082</t>
        </is>
      </c>
      <c r="L29" t="inlineStr">
        <is>
          <t>(158)</t>
        </is>
      </c>
      <c r="M29" t="inlineStr">
        <is>
          <t>410</t>
        </is>
      </c>
      <c r="N29" t="inlineStr">
        <is>
          <t>578</t>
        </is>
      </c>
      <c r="O29" t="inlineStr">
        <is>
          <t>770</t>
        </is>
      </c>
      <c r="P29" t="inlineStr">
        <is>
          <t>641</t>
        </is>
      </c>
      <c r="Q29" t="inlineStr">
        <is>
          <t>580</t>
        </is>
      </c>
      <c r="R29" t="inlineStr">
        <is>
          <t>783</t>
        </is>
      </c>
      <c r="S29" t="inlineStr">
        <is>
          <t>1,089</t>
        </is>
      </c>
      <c r="T29" t="inlineStr">
        <is>
          <t>1,496</t>
        </is>
      </c>
      <c r="U29" t="inlineStr">
        <is>
          <t>2,909</t>
        </is>
      </c>
      <c r="V29" t="inlineStr">
        <is>
          <t>3,143</t>
        </is>
      </c>
      <c r="W29" t="inlineStr">
        <is>
          <t>4,272</t>
        </is>
      </c>
      <c r="X29" t="inlineStr">
        <is>
          <t>4,694</t>
        </is>
      </c>
      <c r="Y29" t="inlineStr">
        <is>
          <t>8,132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2022-09-01T22:08:27Z</dcterms:created>
  <dcterms:modified xmlns:dcterms="http://purl.org/dc/terms/" xmlns:xsi="http://www.w3.org/2001/XMLSchema-instance" xsi:type="dcterms:W3CDTF">2023-03-21T03:05:26Z</dcterms:modified>
  <cp:lastModifiedBy>William Kruta</cp:lastModifiedBy>
</cp:coreProperties>
</file>