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3630" windowWidth="28800" windowHeight="1546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1" fillId="0" borderId="0" pivotButton="0" quotePrefix="0" xfId="0"/>
    <xf numFmtId="9" fontId="0" fillId="0" borderId="0" pivotButton="0" quotePrefix="0" xfId="0"/>
    <xf numFmtId="9" fontId="1" fillId="0" borderId="0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37" fontId="0" fillId="0" borderId="0" pivotButton="0" quotePrefix="0" xfId="0"/>
    <xf numFmtId="0" fontId="0" fillId="0" borderId="0" applyAlignment="1" pivotButton="0" quotePrefix="0" xfId="0">
      <alignment wrapText="1"/>
    </xf>
    <xf numFmtId="0" fontId="2" fillId="2" borderId="0" pivotButton="0" quotePrefix="0" xfId="0"/>
    <xf numFmtId="0" fontId="0" fillId="0" borderId="2" pivotButton="0" quotePrefix="0" xfId="0"/>
    <xf numFmtId="0" fontId="0" fillId="3" borderId="0" pivotButton="0" quotePrefix="0" xfId="0"/>
    <xf numFmtId="0" fontId="3" fillId="3" borderId="0" pivotButton="0" quotePrefix="0" xfId="0"/>
    <xf numFmtId="0" fontId="0" fillId="0" borderId="0" pivotButton="0" quotePrefix="0" xfId="0"/>
    <xf numFmtId="0" fontId="1" fillId="0" borderId="3" pivotButton="0" quotePrefix="0" xfId="0"/>
    <xf numFmtId="0" fontId="1" fillId="0" borderId="3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0" pivotButton="0" quotePrefix="0" xfId="0"/>
    <xf numFmtId="3" fontId="0" fillId="0" borderId="2" pivotButton="0" quotePrefix="0" xfId="0"/>
    <xf numFmtId="3" fontId="1" fillId="0" borderId="0" pivotButton="0" quotePrefix="0" xfId="0"/>
    <xf numFmtId="3" fontId="3" fillId="3" borderId="0" pivotButton="0" quotePrefix="0" xfId="0"/>
    <xf numFmtId="3" fontId="1" fillId="0" borderId="3" pivotButton="0" quotePrefix="0" xfId="0"/>
    <xf numFmtId="3" fontId="0" fillId="0" borderId="0" pivotButton="0" quotePrefix="0" xfId="0"/>
    <xf numFmtId="3" fontId="2" fillId="2" borderId="0" pivotButton="0" quotePrefix="0" xfId="0"/>
    <xf numFmtId="3" fontId="0" fillId="3" borderId="0" pivotButton="0" quotePrefix="0" xfId="0"/>
    <xf numFmtId="2" fontId="0" fillId="0" borderId="0" pivotButton="0" quotePrefix="0" xfId="0"/>
    <xf numFmtId="2" fontId="0" fillId="0" borderId="0" pivotButton="0" quotePrefix="0" xfId="0"/>
    <xf numFmtId="0" fontId="2" fillId="2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3" fillId="3" borderId="0" applyAlignment="1" pivotButton="0" quotePrefix="0" xfId="0">
      <alignment wrapText="1"/>
    </xf>
    <xf numFmtId="9" fontId="0" fillId="0" borderId="0" pivotButton="0" quotePrefix="0" xfId="0"/>
    <xf numFmtId="9" fontId="0" fillId="0" borderId="0" applyAlignment="1" pivotButton="0" quotePrefix="0" xfId="0">
      <alignment wrapText="1"/>
    </xf>
    <xf numFmtId="9" fontId="1" fillId="0" borderId="0" applyAlignment="1" pivotButton="0" quotePrefix="0" xfId="0">
      <alignment wrapText="1"/>
    </xf>
    <xf numFmtId="9" fontId="1" fillId="0" borderId="0" pivotButton="0" quotePrefix="0" xfId="0"/>
    <xf numFmtId="3" fontId="0" fillId="0" borderId="0" applyAlignment="1" pivotButton="0" quotePrefix="0" xfId="0">
      <alignment wrapText="1"/>
    </xf>
    <xf numFmtId="3" fontId="0" fillId="0" borderId="2" applyAlignment="1" pivotButton="0" quotePrefix="0" xfId="0">
      <alignment wrapText="1"/>
    </xf>
    <xf numFmtId="3" fontId="1" fillId="0" borderId="0" applyAlignment="1" pivotButton="0" quotePrefix="0" xfId="0">
      <alignment wrapText="1"/>
    </xf>
    <xf numFmtId="3" fontId="0" fillId="0" borderId="2" pivotButton="0" quotePrefix="0" xfId="0"/>
    <xf numFmtId="3" fontId="0" fillId="0" borderId="2" applyAlignment="1" pivotButton="0" quotePrefix="0" xfId="0">
      <alignment wrapText="1"/>
    </xf>
    <xf numFmtId="10" fontId="0" fillId="0" borderId="0" pivotButton="0" quotePrefix="0" xfId="0"/>
    <xf numFmtId="10" fontId="0" fillId="0" borderId="0" applyAlignment="1" pivotButton="0" quotePrefix="0" xfId="0">
      <alignment wrapText="1"/>
    </xf>
    <xf numFmtId="1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pivotButton="0" quotePrefix="0" xfId="0"/>
    <xf numFmtId="3" fontId="0" fillId="0" borderId="0" pivotButton="0" quotePrefix="0" xfId="0"/>
    <xf numFmtId="3" fontId="0" fillId="0" borderId="0" applyAlignment="1" pivotButton="0" quotePrefix="0" xfId="0">
      <alignment wrapText="1"/>
    </xf>
    <xf numFmtId="3" fontId="0" fillId="0" borderId="0" pivotButton="0" quotePrefix="0" xfId="0"/>
    <xf numFmtId="3" fontId="0" fillId="0" borderId="2" pivotButton="0" quotePrefix="0" xfId="0"/>
    <xf numFmtId="3" fontId="0" fillId="0" borderId="2" applyAlignment="1" pivotButton="0" quotePrefix="0" xfId="0">
      <alignment wrapText="1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AD78" authorId="0" shapeId="0">
      <text>
        <t>William:
Venezuela Impairment charge</t>
      </text>
    </comment>
    <comment ref="Y83" authorId="0" shapeId="0">
      <text>
        <t xml:space="preserve">William:
Large increase due to Bottling equity income.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27" sqref="C27"/>
    </sheetView>
  </sheetViews>
  <sheetFormatPr baseColWidth="8" defaultRowHeight="14.5"/>
  <sheetData>
    <row r="1">
      <c r="A1" t="e">
        <v>#VALUE!</v>
      </c>
    </row>
    <row r="2">
      <c r="A2" s="1" t="inlineStr">
        <is>
          <t>Price</t>
        </is>
      </c>
      <c r="B2" s="6">
        <f t="array" ref="B2">_FV(A1,"Price")</f>
        <v/>
      </c>
    </row>
    <row r="3">
      <c r="A3" s="1" t="inlineStr">
        <is>
          <t>Shares</t>
        </is>
      </c>
      <c r="B3" s="52">
        <f t="array" ref="B3">_FV(A1,"Shares outstanding",TRUE)/1000000</f>
        <v/>
      </c>
    </row>
    <row r="4">
      <c r="A4" s="1" t="inlineStr">
        <is>
          <t>MC</t>
        </is>
      </c>
      <c r="B4" s="8">
        <f>B2*B3</f>
        <v/>
      </c>
    </row>
    <row r="5">
      <c r="A5" s="1" t="inlineStr">
        <is>
          <t>Cash</t>
        </is>
      </c>
      <c r="B5" s="52" t="n"/>
    </row>
    <row r="6">
      <c r="A6" s="1" t="inlineStr">
        <is>
          <t>Debt</t>
        </is>
      </c>
      <c r="B6" s="52" t="n"/>
    </row>
    <row r="7">
      <c r="A7" s="1" t="inlineStr">
        <is>
          <t>EV</t>
        </is>
      </c>
      <c r="B7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:A8"/>
    </sheetView>
  </sheetViews>
  <sheetFormatPr baseColWidth="8" defaultRowHeight="14.5"/>
  <cols>
    <col width="17.81640625" customWidth="1" style="46" min="1" max="1"/>
  </cols>
  <sheetData>
    <row r="1">
      <c r="A1" t="inlineStr">
        <is>
          <t>Company Name</t>
        </is>
      </c>
      <c r="B1" t="inlineStr">
        <is>
          <t>PepsiCo, Inc.</t>
        </is>
      </c>
    </row>
    <row r="2">
      <c r="A2" t="inlineStr">
        <is>
          <t>Ticker</t>
        </is>
      </c>
      <c r="B2" t="inlineStr">
        <is>
          <t xml:space="preserve">PEP  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Consumer Defensive</t>
        </is>
      </c>
    </row>
    <row r="5">
      <c r="A5" t="inlineStr">
        <is>
          <t>Industry</t>
        </is>
      </c>
      <c r="B5" t="inlineStr">
        <is>
          <t>Beverages - Non-Alcoholic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U154"/>
  <sheetViews>
    <sheetView zoomScale="85" zoomScaleNormal="85" workbookViewId="0">
      <pane xSplit="2" ySplit="3" topLeftCell="C49" activePane="bottomRight" state="frozen"/>
      <selection pane="topRight" activeCell="C1" sqref="C1"/>
      <selection pane="bottomLeft" activeCell="A4" sqref="A4"/>
      <selection pane="bottomRight" activeCell="T90" sqref="T90"/>
    </sheetView>
  </sheetViews>
  <sheetFormatPr baseColWidth="8" defaultRowHeight="14.5"/>
  <cols>
    <col width="26.08984375" customWidth="1" style="46" min="2" max="2"/>
  </cols>
  <sheetData>
    <row r="1">
      <c r="B1" t="inlineStr">
        <is>
          <t>Quarter</t>
        </is>
      </c>
    </row>
    <row r="2">
      <c r="B2" t="inlineStr">
        <is>
          <t>Filing Date</t>
        </is>
      </c>
    </row>
    <row r="3">
      <c r="B3" t="inlineStr">
        <is>
          <t>Period of Report</t>
        </is>
      </c>
      <c r="X3">
        <f>Y3-1</f>
        <v/>
      </c>
      <c r="Y3">
        <f>Z3-1</f>
        <v/>
      </c>
      <c r="Z3">
        <f>AA3-1</f>
        <v/>
      </c>
      <c r="AA3">
        <f>AB3-1</f>
        <v/>
      </c>
      <c r="AB3">
        <f>AC3-1</f>
        <v/>
      </c>
      <c r="AC3">
        <f>AD3-1</f>
        <v/>
      </c>
      <c r="AD3">
        <f>AE3-1</f>
        <v/>
      </c>
      <c r="AE3">
        <f>AF3-1</f>
        <v/>
      </c>
      <c r="AF3">
        <f>AG3-1</f>
        <v/>
      </c>
      <c r="AG3">
        <f>AH3-1</f>
        <v/>
      </c>
      <c r="AH3">
        <f>AI3-1</f>
        <v/>
      </c>
      <c r="AI3">
        <f>AJ3-1</f>
        <v/>
      </c>
      <c r="AJ3">
        <f>AK3-1</f>
        <v/>
      </c>
      <c r="AK3" t="n">
        <v>2022</v>
      </c>
      <c r="AL3">
        <f>AK3+1</f>
        <v/>
      </c>
      <c r="AM3">
        <f>AL3+1</f>
        <v/>
      </c>
      <c r="AN3">
        <f>AM3+1</f>
        <v/>
      </c>
      <c r="AO3">
        <f>AN3+1</f>
        <v/>
      </c>
      <c r="AP3">
        <f>AO3+1</f>
        <v/>
      </c>
      <c r="AQ3">
        <f>AP3+1</f>
        <v/>
      </c>
      <c r="AR3">
        <f>AQ3+1</f>
        <v/>
      </c>
      <c r="AS3">
        <f>AR3+1</f>
        <v/>
      </c>
      <c r="AT3">
        <f>AS3+1</f>
        <v/>
      </c>
    </row>
    <row r="4">
      <c r="C4" s="9" t="n"/>
    </row>
    <row r="5" customFormat="1" s="10">
      <c r="B5" s="10" t="inlineStr">
        <is>
          <t>Revenue Breakdown</t>
        </is>
      </c>
      <c r="C5" s="29" t="n"/>
    </row>
    <row r="6" customFormat="1" s="13">
      <c r="B6" s="13" t="inlineStr">
        <is>
          <t>Frito-lay North America</t>
        </is>
      </c>
      <c r="C6" s="31" t="n"/>
    </row>
    <row r="7" customFormat="1" s="52">
      <c r="B7" s="52" t="inlineStr">
        <is>
          <t>FLNA Revenue</t>
        </is>
      </c>
      <c r="C7" s="48" t="n"/>
      <c r="AE7" s="52" t="n">
        <v>15549</v>
      </c>
      <c r="AF7" s="52" t="n">
        <v>15798</v>
      </c>
      <c r="AG7" s="52" t="n">
        <v>16346</v>
      </c>
      <c r="AH7" s="52" t="n">
        <v>17078</v>
      </c>
      <c r="AI7" s="52" t="n">
        <v>18189</v>
      </c>
      <c r="AJ7" s="52" t="n">
        <v>19608</v>
      </c>
      <c r="AK7" s="52" t="n">
        <v>23291</v>
      </c>
    </row>
    <row r="8" customFormat="1" s="50">
      <c r="B8" s="50" t="inlineStr">
        <is>
          <t>FLNA Operating Expenses</t>
        </is>
      </c>
      <c r="C8" s="51" t="n"/>
      <c r="X8" s="50">
        <f>X7-X9</f>
        <v/>
      </c>
      <c r="Y8" s="50">
        <f>Y7-Y9</f>
        <v/>
      </c>
      <c r="Z8" s="50">
        <f>Z7-Z9</f>
        <v/>
      </c>
      <c r="AA8" s="50">
        <f>AA7-AA9</f>
        <v/>
      </c>
      <c r="AB8" s="50">
        <f>AB7-AB9</f>
        <v/>
      </c>
      <c r="AC8" s="50">
        <f>AC7-AC9</f>
        <v/>
      </c>
      <c r="AD8" s="50">
        <f>AD7-AD9</f>
        <v/>
      </c>
      <c r="AE8" s="50">
        <f>AE7-AE9</f>
        <v/>
      </c>
      <c r="AF8" s="50">
        <f>AF7-AF9</f>
        <v/>
      </c>
      <c r="AG8" s="50">
        <f>AG7-AG9</f>
        <v/>
      </c>
      <c r="AH8" s="50">
        <f>AH7-AH9</f>
        <v/>
      </c>
      <c r="AI8" s="50">
        <f>AI7-AI9</f>
        <v/>
      </c>
      <c r="AJ8" s="50">
        <f>AJ7-AJ9</f>
        <v/>
      </c>
      <c r="AK8" s="50">
        <f>AK7-AK9</f>
        <v/>
      </c>
    </row>
    <row r="9" customFormat="1" s="21">
      <c r="B9" s="21" t="inlineStr">
        <is>
          <t>FLNA Operating Income</t>
        </is>
      </c>
      <c r="C9" s="38" t="n"/>
      <c r="AE9" s="21" t="n">
        <v>4612</v>
      </c>
      <c r="AF9" s="21" t="n">
        <v>4793</v>
      </c>
      <c r="AG9" s="21" t="n">
        <v>5008</v>
      </c>
      <c r="AH9" s="21" t="n">
        <v>5258</v>
      </c>
      <c r="AI9" s="21" t="n">
        <v>5340</v>
      </c>
      <c r="AJ9" s="21" t="n">
        <v>5633</v>
      </c>
      <c r="AK9" s="21" t="n">
        <v>6135</v>
      </c>
    </row>
    <row r="10" customFormat="1" s="32">
      <c r="B10" s="32" t="inlineStr">
        <is>
          <t>FLNA Op Margin</t>
        </is>
      </c>
      <c r="C10" s="33" t="n"/>
      <c r="X10" s="32">
        <f>X9/X7</f>
        <v/>
      </c>
      <c r="Y10" s="32">
        <f>Y9/Y7</f>
        <v/>
      </c>
      <c r="Z10" s="32">
        <f>Z9/Z7</f>
        <v/>
      </c>
      <c r="AA10" s="32">
        <f>AA9/AA7</f>
        <v/>
      </c>
      <c r="AB10" s="32">
        <f>AB9/AB7</f>
        <v/>
      </c>
      <c r="AC10" s="32">
        <f>AC9/AC7</f>
        <v/>
      </c>
      <c r="AD10" s="32">
        <f>AD9/AD7</f>
        <v/>
      </c>
      <c r="AE10" s="32">
        <f>AE9/AE7</f>
        <v/>
      </c>
      <c r="AF10" s="32">
        <f>AF9/AF7</f>
        <v/>
      </c>
      <c r="AG10" s="32">
        <f>AG9/AG7</f>
        <v/>
      </c>
      <c r="AH10" s="32">
        <f>AH9/AH7</f>
        <v/>
      </c>
      <c r="AI10" s="32">
        <f>AI9/AI7</f>
        <v/>
      </c>
      <c r="AJ10" s="32">
        <f>AJ9/AJ7</f>
        <v/>
      </c>
      <c r="AK10" s="32">
        <f>AK9/AK7</f>
        <v/>
      </c>
    </row>
    <row r="11" customFormat="1" s="12">
      <c r="B11" s="13" t="inlineStr">
        <is>
          <t>Quaker Foods North America</t>
        </is>
      </c>
      <c r="C11" s="30" t="n"/>
    </row>
    <row r="12" customFormat="1" s="52">
      <c r="B12" s="52" t="inlineStr">
        <is>
          <t>QFNA Revenue</t>
        </is>
      </c>
      <c r="C12" s="48" t="n"/>
      <c r="AE12" s="52" t="n">
        <v>2564</v>
      </c>
      <c r="AF12" s="52" t="n">
        <v>2503</v>
      </c>
      <c r="AG12" s="52" t="n">
        <v>2465</v>
      </c>
      <c r="AH12" s="52" t="n">
        <v>2482</v>
      </c>
      <c r="AI12" s="52" t="n">
        <v>2742</v>
      </c>
      <c r="AJ12" s="52" t="n">
        <v>2751</v>
      </c>
      <c r="AK12" s="52" t="n">
        <v>3160</v>
      </c>
    </row>
    <row r="13" customFormat="1" s="50">
      <c r="B13" s="50" t="inlineStr">
        <is>
          <t>QFNA Operating Expenses</t>
        </is>
      </c>
      <c r="C13" s="51" t="n"/>
      <c r="X13" s="50">
        <f>X12-X14</f>
        <v/>
      </c>
      <c r="Y13" s="50">
        <f>Y12-Y14</f>
        <v/>
      </c>
      <c r="Z13" s="50">
        <f>Z12-Z14</f>
        <v/>
      </c>
      <c r="AA13" s="50">
        <f>AA12-AA14</f>
        <v/>
      </c>
      <c r="AB13" s="50">
        <f>AB12-AB14</f>
        <v/>
      </c>
      <c r="AC13" s="50">
        <f>AC12-AC14</f>
        <v/>
      </c>
      <c r="AD13" s="50">
        <f>AD12-AD14</f>
        <v/>
      </c>
      <c r="AE13" s="50">
        <f>AE12-AE14</f>
        <v/>
      </c>
      <c r="AF13" s="50">
        <f>AF12-AF14</f>
        <v/>
      </c>
      <c r="AG13" s="50">
        <f>AG12-AG14</f>
        <v/>
      </c>
      <c r="AH13" s="50">
        <f>AH12-AH14</f>
        <v/>
      </c>
      <c r="AI13" s="50">
        <f>AI12-AI14</f>
        <v/>
      </c>
      <c r="AJ13" s="50">
        <f>AJ12-AJ14</f>
        <v/>
      </c>
      <c r="AK13" s="50">
        <f>AK12-AK14</f>
        <v/>
      </c>
    </row>
    <row r="14" customFormat="1" s="21">
      <c r="B14" s="21" t="inlineStr">
        <is>
          <t>QFNA Operating Income</t>
        </is>
      </c>
      <c r="C14" s="38" t="n"/>
      <c r="AE14" s="21" t="n">
        <v>649</v>
      </c>
      <c r="AF14" s="21" t="n">
        <v>640</v>
      </c>
      <c r="AG14" s="21" t="n">
        <v>637</v>
      </c>
      <c r="AH14" s="21" t="n">
        <v>544</v>
      </c>
      <c r="AI14" s="21" t="n">
        <v>669</v>
      </c>
      <c r="AJ14" s="21" t="n">
        <v>578</v>
      </c>
      <c r="AK14" s="21" t="n">
        <v>604</v>
      </c>
    </row>
    <row r="15" customFormat="1" s="32">
      <c r="B15" s="32" t="inlineStr">
        <is>
          <t>QFNA Op Margin</t>
        </is>
      </c>
      <c r="C15" s="33" t="n"/>
      <c r="X15" s="32">
        <f>X14/X12</f>
        <v/>
      </c>
      <c r="Y15" s="32">
        <f>Y14/Y12</f>
        <v/>
      </c>
      <c r="Z15" s="32">
        <f>Z14/Z12</f>
        <v/>
      </c>
      <c r="AA15" s="32">
        <f>AA14/AA12</f>
        <v/>
      </c>
      <c r="AB15" s="32">
        <f>AB14/AB12</f>
        <v/>
      </c>
      <c r="AC15" s="32">
        <f>AC14/AC12</f>
        <v/>
      </c>
      <c r="AD15" s="32">
        <f>AD14/AD12</f>
        <v/>
      </c>
      <c r="AE15" s="32">
        <f>AE14/AE12</f>
        <v/>
      </c>
      <c r="AF15" s="32">
        <f>AF14/AF12</f>
        <v/>
      </c>
      <c r="AG15" s="32">
        <f>AG14/AG12</f>
        <v/>
      </c>
      <c r="AH15" s="32">
        <f>AH14/AH12</f>
        <v/>
      </c>
      <c r="AI15" s="32">
        <f>AI14/AI12</f>
        <v/>
      </c>
      <c r="AJ15" s="32">
        <f>AJ14/AJ12</f>
        <v/>
      </c>
      <c r="AK15" s="32">
        <f>AK14/AK12</f>
        <v/>
      </c>
    </row>
    <row r="16" customFormat="1" s="13">
      <c r="B16" s="13" t="inlineStr">
        <is>
          <t>PepsiCo Beverages North America</t>
        </is>
      </c>
      <c r="C16" s="31" t="n"/>
    </row>
    <row r="17" customFormat="1" s="52">
      <c r="B17" s="52" t="inlineStr">
        <is>
          <t>Beverages Revenue</t>
        </is>
      </c>
      <c r="C17" s="48" t="n"/>
      <c r="X17" s="52">
        <f>X19*X23</f>
        <v/>
      </c>
      <c r="Y17" s="52">
        <f>Y19*Y23</f>
        <v/>
      </c>
      <c r="Z17" s="52">
        <f>Z19*Z23</f>
        <v/>
      </c>
      <c r="AA17" s="52">
        <f>AA19*AA23</f>
        <v/>
      </c>
      <c r="AB17" s="52">
        <f>AB19*AB23</f>
        <v/>
      </c>
      <c r="AC17" s="52">
        <f>AC19*AC23</f>
        <v/>
      </c>
      <c r="AD17" s="52">
        <f>AD19*AD23</f>
        <v/>
      </c>
      <c r="AE17" s="52">
        <f>AE19*AE23</f>
        <v/>
      </c>
      <c r="AF17" s="52">
        <f>AF19*AF23</f>
        <v/>
      </c>
      <c r="AG17" s="52">
        <f>AG19*AG23</f>
        <v/>
      </c>
      <c r="AH17" s="52">
        <f>AH19*AH23</f>
        <v/>
      </c>
      <c r="AI17" s="52">
        <f>AI19*AI23</f>
        <v/>
      </c>
      <c r="AJ17" s="52">
        <f>AJ19*AJ23</f>
        <v/>
      </c>
      <c r="AK17" s="52">
        <f>AK19*AK23</f>
        <v/>
      </c>
    </row>
    <row r="18" customFormat="1" s="50">
      <c r="B18" s="50" t="inlineStr">
        <is>
          <t>Convenient Foods Revenue</t>
        </is>
      </c>
      <c r="C18" s="51" t="n"/>
      <c r="X18" s="50">
        <f>X19*X24</f>
        <v/>
      </c>
      <c r="Y18" s="50">
        <f>Y19*Y24</f>
        <v/>
      </c>
      <c r="Z18" s="50">
        <f>Z19*Z24</f>
        <v/>
      </c>
      <c r="AA18" s="50">
        <f>AA19*AA24</f>
        <v/>
      </c>
      <c r="AB18" s="50">
        <f>AB19*AB24</f>
        <v/>
      </c>
      <c r="AC18" s="50">
        <f>AC19*AC24</f>
        <v/>
      </c>
      <c r="AD18" s="50">
        <f>AD19*AD24</f>
        <v/>
      </c>
      <c r="AE18" s="50">
        <f>AE19*AE24</f>
        <v/>
      </c>
      <c r="AF18" s="50">
        <f>AF19*AF24</f>
        <v/>
      </c>
      <c r="AG18" s="50">
        <f>AG19*AG24</f>
        <v/>
      </c>
      <c r="AH18" s="50">
        <f>AH19*AH24</f>
        <v/>
      </c>
      <c r="AI18" s="50">
        <f>AI19*AI24</f>
        <v/>
      </c>
      <c r="AJ18" s="50">
        <f>AJ19*AJ24</f>
        <v/>
      </c>
      <c r="AK18" s="50">
        <f>AK19*AK24</f>
        <v/>
      </c>
    </row>
    <row r="19" customFormat="1" s="21">
      <c r="B19" s="21" t="inlineStr">
        <is>
          <t>PBNA Revenue</t>
        </is>
      </c>
      <c r="C19" s="38" t="n"/>
      <c r="AE19" s="21" t="n">
        <v>21312</v>
      </c>
      <c r="AF19" s="21" t="n">
        <v>20936</v>
      </c>
      <c r="AG19" s="21" t="n">
        <v>21072</v>
      </c>
      <c r="AH19" s="21" t="n">
        <v>21730</v>
      </c>
      <c r="AI19" s="21" t="n">
        <v>22559</v>
      </c>
      <c r="AJ19" s="21" t="n">
        <v>25276</v>
      </c>
      <c r="AK19" s="21" t="n">
        <v>26213</v>
      </c>
    </row>
    <row r="20" customFormat="1" s="50">
      <c r="B20" s="50" t="inlineStr">
        <is>
          <t>PBNA Operating Expenses</t>
        </is>
      </c>
      <c r="C20" s="51" t="n"/>
      <c r="X20" s="50">
        <f>X19-X21</f>
        <v/>
      </c>
      <c r="Y20" s="50">
        <f>Y19-Y21</f>
        <v/>
      </c>
      <c r="Z20" s="50">
        <f>Z19-Z21</f>
        <v/>
      </c>
      <c r="AA20" s="50">
        <f>AA19-AA21</f>
        <v/>
      </c>
      <c r="AB20" s="50">
        <f>AB19-AB21</f>
        <v/>
      </c>
      <c r="AC20" s="50">
        <f>AC19-AC21</f>
        <v/>
      </c>
      <c r="AD20" s="50">
        <f>AD19-AD21</f>
        <v/>
      </c>
      <c r="AE20" s="50">
        <f>AE19-AE21</f>
        <v/>
      </c>
      <c r="AF20" s="50">
        <f>AF19-AF21</f>
        <v/>
      </c>
      <c r="AG20" s="50">
        <f>AG19-AG21</f>
        <v/>
      </c>
      <c r="AH20" s="50">
        <f>AH19-AH21</f>
        <v/>
      </c>
      <c r="AI20" s="50">
        <f>AI19-AI21</f>
        <v/>
      </c>
      <c r="AJ20" s="50">
        <f>AJ19-AJ21</f>
        <v/>
      </c>
      <c r="AK20" s="50">
        <f>AK19-AK21</f>
        <v/>
      </c>
    </row>
    <row r="21" customFormat="1" s="21">
      <c r="B21" s="21" t="inlineStr">
        <is>
          <t xml:space="preserve">PBNA Operating Income </t>
        </is>
      </c>
      <c r="C21" s="38" t="n"/>
      <c r="AE21" s="21" t="n">
        <v>2947</v>
      </c>
      <c r="AF21" s="21" t="n">
        <v>2700</v>
      </c>
      <c r="AG21" s="21" t="n">
        <v>2276</v>
      </c>
      <c r="AH21" s="21" t="n">
        <v>2179</v>
      </c>
      <c r="AI21" s="21" t="n">
        <v>1937</v>
      </c>
      <c r="AJ21" s="21" t="n">
        <v>2442</v>
      </c>
      <c r="AK21" s="21" t="n">
        <v>5426</v>
      </c>
    </row>
    <row r="22" customFormat="1" s="35">
      <c r="B22" s="35" t="inlineStr">
        <is>
          <t>PBNA Op Margin</t>
        </is>
      </c>
      <c r="C22" s="34" t="n"/>
      <c r="X22" s="35">
        <f>X21/X19</f>
        <v/>
      </c>
      <c r="Y22" s="35">
        <f>Y21/Y19</f>
        <v/>
      </c>
      <c r="Z22" s="35">
        <f>Z21/Z19</f>
        <v/>
      </c>
      <c r="AA22" s="35">
        <f>AA21/AA19</f>
        <v/>
      </c>
      <c r="AB22" s="35">
        <f>AB21/AB19</f>
        <v/>
      </c>
      <c r="AC22" s="35">
        <f>AC21/AC19</f>
        <v/>
      </c>
      <c r="AD22" s="35">
        <f>AD21/AD19</f>
        <v/>
      </c>
      <c r="AE22" s="35">
        <f>AE21/AE19</f>
        <v/>
      </c>
      <c r="AF22" s="35">
        <f>AF21/AF19</f>
        <v/>
      </c>
      <c r="AG22" s="35">
        <f>AG21/AG19</f>
        <v/>
      </c>
      <c r="AH22" s="35">
        <f>AH21/AH19</f>
        <v/>
      </c>
      <c r="AI22" s="35">
        <f>AI21/AI19</f>
        <v/>
      </c>
      <c r="AJ22" s="35">
        <f>AJ21/AJ19</f>
        <v/>
      </c>
      <c r="AK22" s="35">
        <f>AK21/AK19</f>
        <v/>
      </c>
    </row>
    <row r="23" customFormat="1" s="32">
      <c r="B23" s="32" t="inlineStr">
        <is>
          <t>Bev % Mix</t>
        </is>
      </c>
      <c r="C23" s="33" t="n"/>
      <c r="AG23" s="32" t="n">
        <v>0.45</v>
      </c>
      <c r="AH23" s="32" t="n">
        <v>0.45</v>
      </c>
      <c r="AI23" s="32" t="n">
        <v>0.45</v>
      </c>
      <c r="AJ23" s="32" t="n">
        <v>0.45</v>
      </c>
      <c r="AK23" s="32" t="n">
        <v>0.4</v>
      </c>
    </row>
    <row r="24" customFormat="1" s="32">
      <c r="B24" s="32" t="inlineStr">
        <is>
          <t>CF % Mix</t>
        </is>
      </c>
      <c r="C24" s="33" t="n"/>
      <c r="AG24" s="32" t="n">
        <v>0.55</v>
      </c>
      <c r="AH24" s="32" t="n">
        <v>0.55</v>
      </c>
      <c r="AI24" s="32" t="n">
        <v>0.55</v>
      </c>
      <c r="AJ24" s="32" t="n">
        <v>0.55</v>
      </c>
      <c r="AK24" s="32" t="n">
        <v>0.6</v>
      </c>
    </row>
    <row r="25" customFormat="1" s="13">
      <c r="B25" s="13" t="inlineStr">
        <is>
          <t>LatAm</t>
        </is>
      </c>
      <c r="C25" s="31" t="n"/>
    </row>
    <row r="26" customFormat="1" s="52">
      <c r="B26" s="52" t="inlineStr">
        <is>
          <t>Beverages Revenue</t>
        </is>
      </c>
      <c r="C26" s="48" t="n"/>
      <c r="X26" s="52">
        <f>X28*X32</f>
        <v/>
      </c>
      <c r="Y26" s="52">
        <f>Y28*Y32</f>
        <v/>
      </c>
      <c r="Z26" s="52">
        <f>Z28*Z32</f>
        <v/>
      </c>
      <c r="AA26" s="52">
        <f>AA28*AA32</f>
        <v/>
      </c>
      <c r="AB26" s="52">
        <f>AB28*AB32</f>
        <v/>
      </c>
      <c r="AC26" s="52">
        <f>AC28*AC32</f>
        <v/>
      </c>
      <c r="AD26" s="52">
        <f>AD28*AD32</f>
        <v/>
      </c>
      <c r="AE26" s="52">
        <f>AE28*AE32</f>
        <v/>
      </c>
      <c r="AF26" s="52">
        <f>AF28*AF32</f>
        <v/>
      </c>
      <c r="AG26" s="52">
        <f>AG28*AG32</f>
        <v/>
      </c>
      <c r="AH26" s="52">
        <f>AH28*AH32</f>
        <v/>
      </c>
      <c r="AI26" s="52">
        <f>AI28*AI32</f>
        <v/>
      </c>
      <c r="AJ26" s="52">
        <f>AJ28*AJ32</f>
        <v/>
      </c>
      <c r="AK26" s="52">
        <f>AK28*AK32</f>
        <v/>
      </c>
    </row>
    <row r="27" customFormat="1" s="50">
      <c r="B27" s="50" t="inlineStr">
        <is>
          <t>Convenient Foods Revenue</t>
        </is>
      </c>
      <c r="C27" s="51" t="n"/>
      <c r="X27" s="50">
        <f>X28*X33</f>
        <v/>
      </c>
      <c r="Y27" s="50">
        <f>Y28*Y33</f>
        <v/>
      </c>
      <c r="Z27" s="50">
        <f>Z28*Z33</f>
        <v/>
      </c>
      <c r="AA27" s="50">
        <f>AA28*AA33</f>
        <v/>
      </c>
      <c r="AB27" s="50">
        <f>AB28*AB33</f>
        <v/>
      </c>
      <c r="AC27" s="50">
        <f>AC28*AC33</f>
        <v/>
      </c>
      <c r="AD27" s="50">
        <f>AD28*AD33</f>
        <v/>
      </c>
      <c r="AE27" s="50">
        <f>AE28*AE33</f>
        <v/>
      </c>
      <c r="AF27" s="50">
        <f>AF28*AF33</f>
        <v/>
      </c>
      <c r="AG27" s="50">
        <f>AG28*AG33</f>
        <v/>
      </c>
      <c r="AH27" s="50">
        <f>AH28*AH33</f>
        <v/>
      </c>
      <c r="AI27" s="50">
        <f>AI28*AI33</f>
        <v/>
      </c>
      <c r="AJ27" s="50">
        <f>AJ28*AJ33</f>
        <v/>
      </c>
      <c r="AK27" s="50">
        <f>AK28*AK33</f>
        <v/>
      </c>
    </row>
    <row r="28" customFormat="1" s="21">
      <c r="B28" s="21" t="inlineStr">
        <is>
          <t>LatAm Revenue</t>
        </is>
      </c>
      <c r="C28" s="38" t="n"/>
      <c r="AE28" s="21" t="n">
        <v>6820</v>
      </c>
      <c r="AF28" s="21" t="n">
        <v>7208</v>
      </c>
      <c r="AG28" s="21" t="n">
        <v>7354</v>
      </c>
      <c r="AH28" s="21" t="n">
        <v>7573</v>
      </c>
      <c r="AI28" s="21" t="n">
        <v>6942</v>
      </c>
      <c r="AJ28" s="21" t="n">
        <v>8108</v>
      </c>
      <c r="AK28" s="21" t="n">
        <v>9779</v>
      </c>
    </row>
    <row r="29" customFormat="1" s="50">
      <c r="B29" s="50" t="inlineStr">
        <is>
          <t>LatAm Operating Expenses</t>
        </is>
      </c>
      <c r="C29" s="51" t="n"/>
      <c r="X29" s="50">
        <f>X28-X30</f>
        <v/>
      </c>
      <c r="Y29" s="50">
        <f>Y28-Y30</f>
        <v/>
      </c>
      <c r="Z29" s="50">
        <f>Z28-Z30</f>
        <v/>
      </c>
      <c r="AA29" s="50">
        <f>AA28-AA30</f>
        <v/>
      </c>
      <c r="AB29" s="50">
        <f>AB28-AB30</f>
        <v/>
      </c>
      <c r="AC29" s="50">
        <f>AC28-AC30</f>
        <v/>
      </c>
      <c r="AD29" s="50">
        <f>AD28-AD30</f>
        <v/>
      </c>
      <c r="AE29" s="50">
        <f>AE28-AE30</f>
        <v/>
      </c>
      <c r="AF29" s="50">
        <f>AF28-AF30</f>
        <v/>
      </c>
      <c r="AG29" s="50">
        <f>AG28-AG30</f>
        <v/>
      </c>
      <c r="AH29" s="50">
        <f>AH28-AH30</f>
        <v/>
      </c>
      <c r="AI29" s="50">
        <f>AI28-AI30</f>
        <v/>
      </c>
      <c r="AJ29" s="50">
        <f>AJ28-AJ30</f>
        <v/>
      </c>
      <c r="AK29" s="50">
        <f>AK28-AK30</f>
        <v/>
      </c>
    </row>
    <row r="30" customFormat="1" s="21">
      <c r="B30" s="21" t="inlineStr">
        <is>
          <t>LatAm Operating Income</t>
        </is>
      </c>
      <c r="C30" s="38" t="n"/>
      <c r="AE30" s="21" t="n">
        <v>904</v>
      </c>
      <c r="AF30" s="21" t="n">
        <v>924</v>
      </c>
      <c r="AG30" s="21" t="n">
        <v>1049</v>
      </c>
      <c r="AH30" s="21" t="n">
        <v>1141</v>
      </c>
      <c r="AI30" s="21" t="n">
        <v>1033</v>
      </c>
      <c r="AJ30" s="21" t="n">
        <v>1369</v>
      </c>
      <c r="AK30" s="21" t="n">
        <v>1627</v>
      </c>
    </row>
    <row r="31" customFormat="1" s="35">
      <c r="B31" s="35" t="inlineStr">
        <is>
          <t>LatAm Op Margin</t>
        </is>
      </c>
      <c r="C31" s="34" t="n"/>
      <c r="X31" s="35">
        <f>X30/X28</f>
        <v/>
      </c>
      <c r="Y31" s="35">
        <f>Y30/Y28</f>
        <v/>
      </c>
      <c r="Z31" s="35">
        <f>Z30/Z28</f>
        <v/>
      </c>
      <c r="AA31" s="35">
        <f>AA30/AA28</f>
        <v/>
      </c>
      <c r="AB31" s="35">
        <f>AB30/AB28</f>
        <v/>
      </c>
      <c r="AC31" s="35">
        <f>AC30/AC28</f>
        <v/>
      </c>
      <c r="AD31" s="35">
        <f>AD30/AD28</f>
        <v/>
      </c>
      <c r="AE31" s="35">
        <f>AE30/AE28</f>
        <v/>
      </c>
      <c r="AF31" s="35">
        <f>AF30/AF28</f>
        <v/>
      </c>
      <c r="AG31" s="35">
        <f>AG30/AG28</f>
        <v/>
      </c>
      <c r="AH31" s="35">
        <f>AH30/AH28</f>
        <v/>
      </c>
      <c r="AI31" s="35">
        <f>AI30/AI28</f>
        <v/>
      </c>
      <c r="AJ31" s="35">
        <f>AJ30/AJ28</f>
        <v/>
      </c>
      <c r="AK31" s="35">
        <f>AK30/AK28</f>
        <v/>
      </c>
    </row>
    <row r="32" customFormat="1" s="32">
      <c r="B32" s="32" t="inlineStr">
        <is>
          <t>Bev % Mix</t>
        </is>
      </c>
      <c r="C32" s="33" t="n"/>
      <c r="AG32" s="32" t="n">
        <v>0.1</v>
      </c>
      <c r="AH32" s="32" t="n">
        <v>0.1</v>
      </c>
      <c r="AI32" s="32" t="n">
        <v>0.1</v>
      </c>
      <c r="AJ32" s="32" t="n">
        <v>0.1</v>
      </c>
      <c r="AK32" s="32" t="n">
        <v>0.1</v>
      </c>
    </row>
    <row r="33" customFormat="1" s="32">
      <c r="B33" s="32" t="inlineStr">
        <is>
          <t>CF % Mix</t>
        </is>
      </c>
      <c r="C33" s="33" t="n"/>
      <c r="AG33" s="32" t="n">
        <v>0.9</v>
      </c>
      <c r="AH33" s="32" t="n">
        <v>0.9</v>
      </c>
      <c r="AI33" s="32" t="n">
        <v>0.9</v>
      </c>
      <c r="AJ33" s="32" t="n">
        <v>0.9</v>
      </c>
      <c r="AK33" s="32" t="n">
        <v>0.9</v>
      </c>
    </row>
    <row r="34" customFormat="1" s="13">
      <c r="B34" s="13" t="inlineStr">
        <is>
          <t>Europe</t>
        </is>
      </c>
      <c r="C34" s="31" t="n"/>
    </row>
    <row r="35" customFormat="1" s="52">
      <c r="B35" s="52" t="inlineStr">
        <is>
          <t>Beverages Revenue</t>
        </is>
      </c>
      <c r="C35" s="48" t="n"/>
      <c r="X35" s="52">
        <f>X37*X41</f>
        <v/>
      </c>
      <c r="Y35" s="52">
        <f>Y37*Y41</f>
        <v/>
      </c>
      <c r="Z35" s="52">
        <f>Z37*Z41</f>
        <v/>
      </c>
      <c r="AA35" s="52">
        <f>AA37*AA41</f>
        <v/>
      </c>
      <c r="AB35" s="52">
        <f>AB37*AB41</f>
        <v/>
      </c>
      <c r="AC35" s="52">
        <f>AC37*AC41</f>
        <v/>
      </c>
      <c r="AD35" s="52">
        <f>AD37*AD41</f>
        <v/>
      </c>
      <c r="AE35" s="52">
        <f>AE37*AE41</f>
        <v/>
      </c>
      <c r="AF35" s="52">
        <f>AF37*AF41</f>
        <v/>
      </c>
      <c r="AG35" s="52">
        <f>AG37*AG41</f>
        <v/>
      </c>
      <c r="AH35" s="52">
        <f>AH37*AH41</f>
        <v/>
      </c>
      <c r="AI35" s="52">
        <f>AI37*AI41</f>
        <v/>
      </c>
      <c r="AJ35" s="52">
        <f>AJ37*AJ41</f>
        <v/>
      </c>
      <c r="AK35" s="52">
        <f>AK37*AK41</f>
        <v/>
      </c>
    </row>
    <row r="36" customFormat="1" s="50">
      <c r="B36" s="50" t="inlineStr">
        <is>
          <t>Convenient Foods Revenue</t>
        </is>
      </c>
      <c r="C36" s="51" t="n"/>
      <c r="X36" s="50">
        <f>X37*X42</f>
        <v/>
      </c>
      <c r="Y36" s="50">
        <f>Y37*Y42</f>
        <v/>
      </c>
      <c r="Z36" s="50">
        <f>Z37*Z42</f>
        <v/>
      </c>
      <c r="AA36" s="50">
        <f>AA37*AA42</f>
        <v/>
      </c>
      <c r="AB36" s="50">
        <f>AB37*AB42</f>
        <v/>
      </c>
      <c r="AC36" s="50">
        <f>AC37*AC42</f>
        <v/>
      </c>
      <c r="AD36" s="50">
        <f>AD37*AD42</f>
        <v/>
      </c>
      <c r="AE36" s="50">
        <f>AE37*AE42</f>
        <v/>
      </c>
      <c r="AF36" s="50">
        <f>AF37*AF42</f>
        <v/>
      </c>
      <c r="AG36" s="50">
        <f>AG37*AG42</f>
        <v/>
      </c>
      <c r="AH36" s="50">
        <f>AH37*AH42</f>
        <v/>
      </c>
      <c r="AI36" s="50">
        <f>AI37*AI42</f>
        <v/>
      </c>
      <c r="AJ36" s="50">
        <f>AJ37*AJ42</f>
        <v/>
      </c>
      <c r="AK36" s="50">
        <f>AK37*AK42</f>
        <v/>
      </c>
    </row>
    <row r="37" customFormat="1" s="21">
      <c r="B37" s="21" t="inlineStr">
        <is>
          <t>Europe Revenue</t>
        </is>
      </c>
      <c r="C37" s="38" t="n"/>
      <c r="AG37" s="21" t="n">
        <v>10973</v>
      </c>
      <c r="AH37" s="21" t="n">
        <v>11728</v>
      </c>
      <c r="AI37" s="21" t="n">
        <v>11922</v>
      </c>
      <c r="AJ37" s="21" t="n">
        <v>13038</v>
      </c>
      <c r="AK37" s="21" t="n">
        <v>12724</v>
      </c>
    </row>
    <row r="38" customFormat="1" s="50">
      <c r="B38" s="50" t="inlineStr">
        <is>
          <t>Europe Operating Expenses</t>
        </is>
      </c>
      <c r="C38" s="51" t="n"/>
      <c r="X38" s="50">
        <f>X37-X39</f>
        <v/>
      </c>
      <c r="Y38" s="50">
        <f>Y37-Y39</f>
        <v/>
      </c>
      <c r="Z38" s="50">
        <f>Z37-Z39</f>
        <v/>
      </c>
      <c r="AA38" s="50">
        <f>AA37-AA39</f>
        <v/>
      </c>
      <c r="AB38" s="50">
        <f>AB37-AB39</f>
        <v/>
      </c>
      <c r="AC38" s="50">
        <f>AC37-AC39</f>
        <v/>
      </c>
      <c r="AD38" s="50">
        <f>AD37-AD39</f>
        <v/>
      </c>
      <c r="AE38" s="50">
        <f>AE37-AE39</f>
        <v/>
      </c>
      <c r="AF38" s="50">
        <f>AF37-AF39</f>
        <v/>
      </c>
      <c r="AG38" s="50">
        <f>AG37-AG39</f>
        <v/>
      </c>
      <c r="AH38" s="50">
        <f>AH37-AH39</f>
        <v/>
      </c>
      <c r="AI38" s="50">
        <f>AI37-AI39</f>
        <v/>
      </c>
      <c r="AJ38" s="50">
        <f>AJ37-AJ39</f>
        <v/>
      </c>
      <c r="AK38" s="50">
        <f>AK37-AK39</f>
        <v/>
      </c>
    </row>
    <row r="39" customFormat="1" s="21">
      <c r="B39" s="21" t="inlineStr">
        <is>
          <t>Europe Operating Income</t>
        </is>
      </c>
      <c r="C39" s="38" t="n"/>
      <c r="AG39" s="21" t="n">
        <v>1256</v>
      </c>
      <c r="AH39" s="21" t="n">
        <v>1327</v>
      </c>
      <c r="AI39" s="21" t="n">
        <v>1353</v>
      </c>
      <c r="AJ39" s="21" t="n">
        <v>1292</v>
      </c>
      <c r="AK39" s="21" t="n">
        <v>-1380</v>
      </c>
    </row>
    <row r="40" customFormat="1" s="35">
      <c r="B40" s="35" t="inlineStr">
        <is>
          <t>Europe Op Margin</t>
        </is>
      </c>
      <c r="C40" s="34" t="n"/>
      <c r="X40" s="35">
        <f>X39/X37</f>
        <v/>
      </c>
      <c r="Y40" s="35">
        <f>Y39/Y37</f>
        <v/>
      </c>
      <c r="Z40" s="35">
        <f>Z39/Z37</f>
        <v/>
      </c>
      <c r="AA40" s="35">
        <f>AA39/AA37</f>
        <v/>
      </c>
      <c r="AB40" s="35">
        <f>AB39/AB37</f>
        <v/>
      </c>
      <c r="AC40" s="35">
        <f>AC39/AC37</f>
        <v/>
      </c>
      <c r="AD40" s="35">
        <f>AD39/AD37</f>
        <v/>
      </c>
      <c r="AE40" s="35">
        <f>AE39/AE37</f>
        <v/>
      </c>
      <c r="AF40" s="35">
        <f>AF39/AF37</f>
        <v/>
      </c>
      <c r="AG40" s="35">
        <f>AG39/AG37</f>
        <v/>
      </c>
      <c r="AH40" s="35">
        <f>AH39/AH37</f>
        <v/>
      </c>
      <c r="AI40" s="35">
        <f>AI39/AI37</f>
        <v/>
      </c>
      <c r="AJ40" s="35">
        <f>AJ39/AJ37</f>
        <v/>
      </c>
      <c r="AK40" s="35">
        <f>AK39/AK37</f>
        <v/>
      </c>
    </row>
    <row r="41" customFormat="1" s="32">
      <c r="B41" s="32" t="inlineStr">
        <is>
          <t>Bev % Mix</t>
        </is>
      </c>
      <c r="C41" s="33" t="n"/>
      <c r="AG41" s="32" t="n">
        <v>0.5</v>
      </c>
      <c r="AH41" s="32" t="n">
        <v>0.55</v>
      </c>
      <c r="AI41" s="32" t="n">
        <v>0.55</v>
      </c>
      <c r="AJ41" s="32" t="n">
        <v>0.55</v>
      </c>
      <c r="AK41" s="32" t="n">
        <v>0.5</v>
      </c>
    </row>
    <row r="42" customFormat="1" s="32">
      <c r="B42" s="32" t="inlineStr">
        <is>
          <t>CF % Mix</t>
        </is>
      </c>
      <c r="C42" s="33" t="n"/>
      <c r="AG42" s="32" t="n">
        <v>0.5</v>
      </c>
      <c r="AH42" s="32" t="n">
        <v>0.45</v>
      </c>
      <c r="AI42" s="32" t="n">
        <v>0.45</v>
      </c>
      <c r="AJ42" s="32" t="n">
        <v>0.45</v>
      </c>
      <c r="AK42" s="32" t="n">
        <v>0.5</v>
      </c>
    </row>
    <row r="43" customFormat="1" s="13">
      <c r="B43" s="13" t="inlineStr">
        <is>
          <t>AMESA (Africa, Middle East, and South Asia Region)</t>
        </is>
      </c>
      <c r="C43" s="31" t="n"/>
    </row>
    <row r="44" customFormat="1" s="52">
      <c r="B44" s="52" t="inlineStr">
        <is>
          <t>Beverages Revenue</t>
        </is>
      </c>
      <c r="C44" s="48" t="n"/>
      <c r="X44" s="52">
        <f>X46*X50</f>
        <v/>
      </c>
      <c r="Y44" s="52">
        <f>Y46*Y50</f>
        <v/>
      </c>
      <c r="Z44" s="52">
        <f>Z46*Z50</f>
        <v/>
      </c>
      <c r="AA44" s="52">
        <f>AA46*AA50</f>
        <v/>
      </c>
      <c r="AB44" s="52">
        <f>AB46*AB50</f>
        <v/>
      </c>
      <c r="AC44" s="52">
        <f>AC46*AC50</f>
        <v/>
      </c>
      <c r="AD44" s="52">
        <f>AD46*AD50</f>
        <v/>
      </c>
      <c r="AE44" s="52">
        <f>AE46*AE50</f>
        <v/>
      </c>
      <c r="AF44" s="52">
        <f>AF46*AF50</f>
        <v/>
      </c>
      <c r="AG44" s="52">
        <f>AG46*AG50</f>
        <v/>
      </c>
      <c r="AH44" s="52">
        <f>AH46*AH50</f>
        <v/>
      </c>
      <c r="AI44" s="52">
        <f>AI46*AI50</f>
        <v/>
      </c>
      <c r="AJ44" s="52">
        <f>AJ46*AJ50</f>
        <v/>
      </c>
      <c r="AK44" s="52">
        <f>AK46*AK50</f>
        <v/>
      </c>
    </row>
    <row r="45" customFormat="1" s="50">
      <c r="B45" s="50" t="inlineStr">
        <is>
          <t>Convenient Foods Revenue</t>
        </is>
      </c>
      <c r="C45" s="51" t="n"/>
      <c r="X45" s="50">
        <f>X46*X51</f>
        <v/>
      </c>
      <c r="Y45" s="50">
        <f>Y46*Y51</f>
        <v/>
      </c>
      <c r="Z45" s="50">
        <f>Z46*Z51</f>
        <v/>
      </c>
      <c r="AA45" s="50">
        <f>AA46*AA51</f>
        <v/>
      </c>
      <c r="AB45" s="50">
        <f>AB46*AB51</f>
        <v/>
      </c>
      <c r="AC45" s="50">
        <f>AC46*AC51</f>
        <v/>
      </c>
      <c r="AD45" s="50">
        <f>AD46*AD51</f>
        <v/>
      </c>
      <c r="AE45" s="50">
        <f>AE46*AE51</f>
        <v/>
      </c>
      <c r="AF45" s="50">
        <f>AF46*AF51</f>
        <v/>
      </c>
      <c r="AG45" s="50">
        <f>AG46*AG51</f>
        <v/>
      </c>
      <c r="AH45" s="50">
        <f>AH46*AH51</f>
        <v/>
      </c>
      <c r="AI45" s="50">
        <f>AI46*AI51</f>
        <v/>
      </c>
      <c r="AJ45" s="50">
        <f>AJ46*AJ51</f>
        <v/>
      </c>
      <c r="AK45" s="50">
        <f>AK46*AK51</f>
        <v/>
      </c>
    </row>
    <row r="46" customFormat="1" s="21">
      <c r="B46" s="21" t="inlineStr">
        <is>
          <t>AMESA Revenue</t>
        </is>
      </c>
      <c r="C46" s="38" t="n"/>
      <c r="AG46" s="21" t="n">
        <v>3657</v>
      </c>
      <c r="AH46" s="21" t="n">
        <v>3651</v>
      </c>
      <c r="AI46" s="21" t="n">
        <v>4573</v>
      </c>
      <c r="AJ46" s="21" t="n">
        <v>6078</v>
      </c>
      <c r="AK46" s="21" t="n">
        <v>6438</v>
      </c>
    </row>
    <row r="47" customFormat="1" s="50">
      <c r="B47" s="50" t="inlineStr">
        <is>
          <t>AMESA Operating Expenses</t>
        </is>
      </c>
      <c r="C47" s="51" t="n"/>
      <c r="X47" s="50">
        <f>X46-X48</f>
        <v/>
      </c>
      <c r="Y47" s="50">
        <f>Y46-Y48</f>
        <v/>
      </c>
      <c r="Z47" s="50">
        <f>Z46-Z48</f>
        <v/>
      </c>
      <c r="AA47" s="50">
        <f>AA46-AA48</f>
        <v/>
      </c>
      <c r="AB47" s="50">
        <f>AB46-AB48</f>
        <v/>
      </c>
      <c r="AC47" s="50">
        <f>AC46-AC48</f>
        <v/>
      </c>
      <c r="AD47" s="50">
        <f>AD46-AD48</f>
        <v/>
      </c>
      <c r="AE47" s="50">
        <f>AE46-AE48</f>
        <v/>
      </c>
      <c r="AF47" s="50">
        <f>AF46-AF48</f>
        <v/>
      </c>
      <c r="AG47" s="50">
        <f>AG46-AG48</f>
        <v/>
      </c>
      <c r="AH47" s="50">
        <f>AH46-AH48</f>
        <v/>
      </c>
      <c r="AI47" s="50">
        <f>AI46-AI48</f>
        <v/>
      </c>
      <c r="AJ47" s="50">
        <f>AJ46-AJ48</f>
        <v/>
      </c>
      <c r="AK47" s="50">
        <f>AK46-AK48</f>
        <v/>
      </c>
    </row>
    <row r="48" customFormat="1" s="21">
      <c r="B48" s="21" t="inlineStr">
        <is>
          <t>AMESA Operating Income</t>
        </is>
      </c>
      <c r="C48" s="38" t="n"/>
      <c r="AG48" s="21" t="n">
        <v>661</v>
      </c>
      <c r="AH48" s="21" t="n">
        <v>671</v>
      </c>
      <c r="AI48" s="21" t="n">
        <v>600</v>
      </c>
      <c r="AJ48" s="21" t="n">
        <v>858</v>
      </c>
      <c r="AK48" s="21" t="n">
        <v>666</v>
      </c>
    </row>
    <row r="49" customFormat="1" s="35">
      <c r="B49" s="35" t="inlineStr">
        <is>
          <t>AMESA Op Margin</t>
        </is>
      </c>
      <c r="C49" s="34" t="n"/>
      <c r="X49" s="35">
        <f>X48/X46</f>
        <v/>
      </c>
      <c r="Y49" s="35">
        <f>Y48/Y46</f>
        <v/>
      </c>
      <c r="Z49" s="35">
        <f>Z48/Z46</f>
        <v/>
      </c>
      <c r="AA49" s="35">
        <f>AA48/AA46</f>
        <v/>
      </c>
      <c r="AB49" s="35">
        <f>AB48/AB46</f>
        <v/>
      </c>
      <c r="AC49" s="35">
        <f>AC48/AC46</f>
        <v/>
      </c>
      <c r="AD49" s="35">
        <f>AD48/AD46</f>
        <v/>
      </c>
      <c r="AE49" s="35">
        <f>AE48/AE46</f>
        <v/>
      </c>
      <c r="AF49" s="35">
        <f>AF48/AF46</f>
        <v/>
      </c>
      <c r="AG49" s="35">
        <f>AG48/AG46</f>
        <v/>
      </c>
      <c r="AH49" s="35">
        <f>AH48/AH46</f>
        <v/>
      </c>
      <c r="AI49" s="35">
        <f>AI48/AI46</f>
        <v/>
      </c>
      <c r="AJ49" s="35">
        <f>AJ48/AJ46</f>
        <v/>
      </c>
      <c r="AK49" s="35">
        <f>AK48/AK46</f>
        <v/>
      </c>
    </row>
    <row r="50" customFormat="1" s="32">
      <c r="B50" s="32" t="inlineStr">
        <is>
          <t>Bev % Mix</t>
        </is>
      </c>
      <c r="C50" s="33" t="n"/>
      <c r="AG50" s="32" t="n">
        <v>0.45</v>
      </c>
      <c r="AH50" s="32" t="n">
        <v>0.4</v>
      </c>
      <c r="AI50" s="32" t="n">
        <v>0.3</v>
      </c>
      <c r="AJ50" s="32" t="n">
        <v>0.3</v>
      </c>
      <c r="AK50" s="32" t="n">
        <v>0.3</v>
      </c>
    </row>
    <row r="51" customFormat="1" s="32">
      <c r="B51" s="32" t="inlineStr">
        <is>
          <t>CF % Mix</t>
        </is>
      </c>
      <c r="C51" s="33" t="n"/>
      <c r="AG51" s="32" t="n">
        <v>0.55</v>
      </c>
      <c r="AH51" s="32" t="n">
        <v>0.6</v>
      </c>
      <c r="AI51" s="32" t="n">
        <v>0.7</v>
      </c>
      <c r="AJ51" s="32" t="n">
        <v>0.7</v>
      </c>
      <c r="AK51" s="32" t="n">
        <v>0.7</v>
      </c>
    </row>
    <row r="52" customFormat="1" s="13">
      <c r="B52" s="13" t="inlineStr">
        <is>
          <t>Asia-Pacific</t>
        </is>
      </c>
      <c r="C52" s="31" t="n"/>
    </row>
    <row r="53" customFormat="1" s="52">
      <c r="B53" s="52" t="inlineStr">
        <is>
          <t>Beverages Revenue</t>
        </is>
      </c>
      <c r="C53" s="48" t="n"/>
      <c r="X53" s="52">
        <f>X55*X59</f>
        <v/>
      </c>
      <c r="Y53" s="52">
        <f>Y55*Y59</f>
        <v/>
      </c>
      <c r="Z53" s="52">
        <f>Z55*Z59</f>
        <v/>
      </c>
      <c r="AA53" s="52">
        <f>AA55*AA59</f>
        <v/>
      </c>
      <c r="AB53" s="52">
        <f>AB55*AB59</f>
        <v/>
      </c>
      <c r="AC53" s="52">
        <f>AC55*AC59</f>
        <v/>
      </c>
      <c r="AD53" s="52">
        <f>AD55*AD59</f>
        <v/>
      </c>
      <c r="AE53" s="52">
        <f>AE55*AE59</f>
        <v/>
      </c>
      <c r="AF53" s="52">
        <f>AF55*AF59</f>
        <v/>
      </c>
      <c r="AG53" s="52">
        <f>AG55*AG59</f>
        <v/>
      </c>
      <c r="AH53" s="52">
        <f>AH55*AH59</f>
        <v/>
      </c>
      <c r="AI53" s="52">
        <f>AI55*AI59</f>
        <v/>
      </c>
      <c r="AJ53" s="52">
        <f>AJ55*AJ59</f>
        <v/>
      </c>
      <c r="AK53" s="52">
        <f>AK55*AK59</f>
        <v/>
      </c>
    </row>
    <row r="54" customFormat="1" s="50">
      <c r="B54" s="50" t="inlineStr">
        <is>
          <t>Convenient Foods Revenue</t>
        </is>
      </c>
      <c r="C54" s="51" t="n"/>
      <c r="X54" s="50">
        <f>X55*X60</f>
        <v/>
      </c>
      <c r="Y54" s="50">
        <f>Y55*Y60</f>
        <v/>
      </c>
      <c r="Z54" s="50">
        <f>Z55*Z60</f>
        <v/>
      </c>
      <c r="AA54" s="50">
        <f>AA55*AA60</f>
        <v/>
      </c>
      <c r="AB54" s="50">
        <f>AB55*AB60</f>
        <v/>
      </c>
      <c r="AC54" s="50">
        <f>AC55*AC60</f>
        <v/>
      </c>
      <c r="AD54" s="50">
        <f>AD55*AD60</f>
        <v/>
      </c>
      <c r="AE54" s="50">
        <f>AE55*AE60</f>
        <v/>
      </c>
      <c r="AF54" s="50">
        <f>AF55*AF60</f>
        <v/>
      </c>
      <c r="AG54" s="50">
        <f>AG55*AG60</f>
        <v/>
      </c>
      <c r="AH54" s="50">
        <f>AH55*AH60</f>
        <v/>
      </c>
      <c r="AI54" s="50">
        <f>AI55*AI60</f>
        <v/>
      </c>
      <c r="AJ54" s="50">
        <f>AJ55*AJ60</f>
        <v/>
      </c>
      <c r="AK54" s="50">
        <f>AK55*AK60</f>
        <v/>
      </c>
    </row>
    <row r="55" customFormat="1" s="21">
      <c r="B55" s="21" t="inlineStr">
        <is>
          <t>APAC Revenue</t>
        </is>
      </c>
      <c r="C55" s="38" t="n"/>
      <c r="AG55" s="21" t="n">
        <v>2794</v>
      </c>
      <c r="AH55" s="21" t="n">
        <v>2919</v>
      </c>
      <c r="AI55" s="21" t="n">
        <v>3445</v>
      </c>
      <c r="AJ55" s="21" t="n">
        <v>4615</v>
      </c>
      <c r="AK55" s="21" t="n">
        <v>4787</v>
      </c>
    </row>
    <row r="56" customFormat="1" s="50">
      <c r="B56" s="50" t="inlineStr">
        <is>
          <t>APAC Operating Expenses</t>
        </is>
      </c>
      <c r="C56" s="51" t="n"/>
      <c r="X56" s="50">
        <f>X55-X57</f>
        <v/>
      </c>
      <c r="Y56" s="50">
        <f>Y55-Y57</f>
        <v/>
      </c>
      <c r="Z56" s="50">
        <f>Z55-Z57</f>
        <v/>
      </c>
      <c r="AA56" s="50">
        <f>AA55-AA57</f>
        <v/>
      </c>
      <c r="AB56" s="50">
        <f>AB55-AB57</f>
        <v/>
      </c>
      <c r="AC56" s="50">
        <f>AC55-AC57</f>
        <v/>
      </c>
      <c r="AD56" s="50">
        <f>AD55-AD57</f>
        <v/>
      </c>
      <c r="AE56" s="50">
        <f>AE55-AE57</f>
        <v/>
      </c>
      <c r="AF56" s="50">
        <f>AF55-AF57</f>
        <v/>
      </c>
      <c r="AG56" s="50">
        <f>AG55-AG57</f>
        <v/>
      </c>
      <c r="AH56" s="50">
        <f>AH55-AH57</f>
        <v/>
      </c>
      <c r="AI56" s="50">
        <f>AI55-AI57</f>
        <v/>
      </c>
      <c r="AJ56" s="50">
        <f>AJ55-AJ57</f>
        <v/>
      </c>
      <c r="AK56" s="50">
        <f>AK55-AK57</f>
        <v/>
      </c>
    </row>
    <row r="57" customFormat="1" s="21">
      <c r="B57" s="21" t="inlineStr">
        <is>
          <t>APAC Operating Income</t>
        </is>
      </c>
      <c r="C57" s="38" t="n"/>
      <c r="AG57" s="21" t="n">
        <v>619</v>
      </c>
      <c r="AH57" s="21" t="n">
        <v>477</v>
      </c>
      <c r="AI57" s="21" t="n">
        <v>590</v>
      </c>
      <c r="AJ57" s="21" t="n">
        <v>673</v>
      </c>
      <c r="AK57" s="21" t="n">
        <v>537</v>
      </c>
    </row>
    <row r="58" customFormat="1" s="35">
      <c r="B58" s="35" t="inlineStr">
        <is>
          <t>APAC Op Margin</t>
        </is>
      </c>
      <c r="C58" s="34" t="n"/>
      <c r="X58" s="35">
        <f>X57/X55</f>
        <v/>
      </c>
      <c r="Y58" s="35">
        <f>Y57/Y55</f>
        <v/>
      </c>
      <c r="Z58" s="35">
        <f>Z57/Z55</f>
        <v/>
      </c>
      <c r="AA58" s="35">
        <f>AA57/AA55</f>
        <v/>
      </c>
      <c r="AB58" s="35">
        <f>AB57/AB55</f>
        <v/>
      </c>
      <c r="AC58" s="35">
        <f>AC57/AC55</f>
        <v/>
      </c>
      <c r="AD58" s="35">
        <f>AD57/AD55</f>
        <v/>
      </c>
      <c r="AE58" s="35">
        <f>AE57/AE55</f>
        <v/>
      </c>
      <c r="AF58" s="35">
        <f>AF57/AF55</f>
        <v/>
      </c>
      <c r="AG58" s="35">
        <f>AG57/AG55</f>
        <v/>
      </c>
      <c r="AH58" s="35">
        <f>AH57/AH55</f>
        <v/>
      </c>
      <c r="AI58" s="35">
        <f>AI57/AI55</f>
        <v/>
      </c>
      <c r="AJ58" s="35">
        <f>AJ57/AJ55</f>
        <v/>
      </c>
      <c r="AK58" s="35">
        <f>AK57/AK55</f>
        <v/>
      </c>
    </row>
    <row r="59" customFormat="1" s="32">
      <c r="B59" s="32" t="inlineStr">
        <is>
          <t>Bev % Mix</t>
        </is>
      </c>
      <c r="C59" s="33" t="n"/>
      <c r="AG59" s="32" t="n">
        <v>0.25</v>
      </c>
      <c r="AH59" s="32" t="n">
        <v>0.25</v>
      </c>
      <c r="AI59" s="32" t="n">
        <v>0.25</v>
      </c>
      <c r="AJ59" s="32" t="n">
        <v>0.2</v>
      </c>
      <c r="AK59" s="32" t="n">
        <v>0.25</v>
      </c>
    </row>
    <row r="60" customFormat="1" s="32">
      <c r="B60" s="32" t="inlineStr">
        <is>
          <t>CF % Mix</t>
        </is>
      </c>
      <c r="C60" s="33" t="n"/>
      <c r="AG60" s="32" t="n">
        <v>0.75</v>
      </c>
      <c r="AH60" s="32" t="n">
        <v>0.75</v>
      </c>
      <c r="AI60" s="32" t="n">
        <v>0.75</v>
      </c>
      <c r="AJ60" s="32" t="n">
        <v>0.8</v>
      </c>
      <c r="AK60" s="32" t="n">
        <v>0.75</v>
      </c>
    </row>
    <row r="61" customFormat="1" s="13">
      <c r="B61" s="13" t="inlineStr">
        <is>
          <t>Total Revenues</t>
        </is>
      </c>
      <c r="C61" s="31" t="n"/>
    </row>
    <row r="62" customFormat="1" s="21">
      <c r="B62" s="21" t="inlineStr">
        <is>
          <t>Total Division Revenue</t>
        </is>
      </c>
      <c r="C62" s="38" t="n"/>
      <c r="X62" s="21">
        <f>X55+X46+X37+X28+X19+X12+X7</f>
        <v/>
      </c>
      <c r="Y62" s="21">
        <f>Y55+Y46+Y37+Y28+Y19+Y12+Y7</f>
        <v/>
      </c>
      <c r="Z62" s="21">
        <f>Z55+Z46+Z37+Z28+Z19+Z12+Z7</f>
        <v/>
      </c>
      <c r="AA62" s="21">
        <f>AA55+AA46+AA37+AA28+AA19+AA12+AA7</f>
        <v/>
      </c>
      <c r="AB62" s="21">
        <f>AB55+AB46+AB37+AB28+AB19+AB12+AB7</f>
        <v/>
      </c>
      <c r="AC62" s="21">
        <f>AC55+AC46+AC37+AC28+AC19+AC12+AC7</f>
        <v/>
      </c>
      <c r="AD62" s="21">
        <f>AD55+AD46+AD37+AD28+AD19+AD12+AD7</f>
        <v/>
      </c>
      <c r="AE62" s="21">
        <f>AE55+AE46+AE37+AE28+AE19+AE12+AE7</f>
        <v/>
      </c>
      <c r="AF62" s="21">
        <f>AF55+AF46+AF37+AF28+AF19+AF12+AF7</f>
        <v/>
      </c>
      <c r="AG62" s="21">
        <f>AG55+AG46+AG37+AG28+AG19+AG12+AG7</f>
        <v/>
      </c>
      <c r="AH62" s="21">
        <f>AH55+AH46+AH37+AH28+AH19+AH12+AH7</f>
        <v/>
      </c>
      <c r="AI62" s="21">
        <f>AI55+AI46+AI37+AI28+AI19+AI12+AI7</f>
        <v/>
      </c>
      <c r="AJ62" s="21">
        <f>AJ55+AJ46+AJ37+AJ28+AJ19+AJ12+AJ7</f>
        <v/>
      </c>
      <c r="AK62" s="21">
        <f>AK55+AK46+AK37+AK28+AK19+AK12+AK7</f>
        <v/>
      </c>
    </row>
    <row r="63" customFormat="1" s="50">
      <c r="B63" s="50" t="inlineStr">
        <is>
          <t>Total Expenses</t>
        </is>
      </c>
      <c r="C63" s="51" t="n"/>
      <c r="X63" s="50">
        <f>X56+X47+X38+X29+X20+X13+X8</f>
        <v/>
      </c>
      <c r="Y63" s="50">
        <f>Y56+Y47+Y38+Y29+Y20+Y13+Y8</f>
        <v/>
      </c>
      <c r="Z63" s="50">
        <f>Z56+Z47+Z38+Z29+Z20+Z13+Z8</f>
        <v/>
      </c>
      <c r="AA63" s="50">
        <f>AA56+AA47+AA38+AA29+AA20+AA13+AA8</f>
        <v/>
      </c>
      <c r="AB63" s="50">
        <f>AB56+AB47+AB38+AB29+AB20+AB13+AB8</f>
        <v/>
      </c>
      <c r="AC63" s="50">
        <f>AC56+AC47+AC38+AC29+AC20+AC13+AC8</f>
        <v/>
      </c>
      <c r="AD63" s="50">
        <f>AD56+AD47+AD38+AD29+AD20+AD13+AD8</f>
        <v/>
      </c>
      <c r="AE63" s="50">
        <f>AE56+AE47+AE38+AE29+AE20+AE13+AE8</f>
        <v/>
      </c>
      <c r="AF63" s="50">
        <f>AF56+AF47+AF38+AF29+AF20+AF13+AF8</f>
        <v/>
      </c>
      <c r="AG63" s="50">
        <f>AG56+AG47+AG38+AG29+AG20+AG13+AG8</f>
        <v/>
      </c>
      <c r="AH63" s="50">
        <f>AH56+AH47+AH38+AH29+AH20+AH13+AH8</f>
        <v/>
      </c>
      <c r="AI63" s="50">
        <f>AI56+AI47+AI38+AI29+AI20+AI13+AI8</f>
        <v/>
      </c>
      <c r="AJ63" s="50">
        <f>AJ56+AJ47+AJ38+AJ29+AJ20+AJ13+AJ8</f>
        <v/>
      </c>
      <c r="AK63" s="50">
        <f>AK56+AK47+AK38+AK29+AK20+AK13+AK8</f>
        <v/>
      </c>
    </row>
    <row r="64" customFormat="1" s="21">
      <c r="B64" s="21" t="inlineStr">
        <is>
          <t>OP Income before unallocated expenses</t>
        </is>
      </c>
      <c r="C64" s="38" t="n"/>
      <c r="X64" s="21">
        <f>X62-X63</f>
        <v/>
      </c>
      <c r="Y64" s="21">
        <f>Y62-Y63</f>
        <v/>
      </c>
      <c r="Z64" s="21">
        <f>Z62-Z63</f>
        <v/>
      </c>
      <c r="AA64" s="21">
        <f>AA62-AA63</f>
        <v/>
      </c>
      <c r="AB64" s="21">
        <f>AB62-AB63</f>
        <v/>
      </c>
      <c r="AC64" s="21">
        <f>AC62-AC63</f>
        <v/>
      </c>
      <c r="AD64" s="21">
        <f>AD62-AD63</f>
        <v/>
      </c>
      <c r="AE64" s="21">
        <f>AE62-AE63</f>
        <v/>
      </c>
      <c r="AF64" s="21">
        <f>AF62-AF63</f>
        <v/>
      </c>
      <c r="AG64" s="21">
        <f>AG62-AG63</f>
        <v/>
      </c>
      <c r="AH64" s="21">
        <f>AH62-AH63</f>
        <v/>
      </c>
      <c r="AI64" s="21">
        <f>AI62-AI63</f>
        <v/>
      </c>
      <c r="AJ64" s="21">
        <f>AJ62-AJ63</f>
        <v/>
      </c>
      <c r="AK64" s="21">
        <f>AK62-AK63</f>
        <v/>
      </c>
    </row>
    <row r="65" customFormat="1" s="50">
      <c r="B65" s="50" t="inlineStr">
        <is>
          <t>Corporate unallocated expenses</t>
        </is>
      </c>
      <c r="C65" s="51" t="n"/>
      <c r="AI65" s="50" t="n">
        <v>-1442</v>
      </c>
      <c r="AJ65" s="50" t="n">
        <v>-1683</v>
      </c>
      <c r="AK65" s="50" t="n">
        <v>-2103</v>
      </c>
    </row>
    <row r="66" customFormat="1" s="21">
      <c r="B66" s="21" t="inlineStr">
        <is>
          <t>Operating Income</t>
        </is>
      </c>
      <c r="C66" s="38" t="n"/>
      <c r="X66" s="21">
        <f>SUM(X64:X65)</f>
        <v/>
      </c>
      <c r="Y66" s="21">
        <f>SUM(Y64:Y65)</f>
        <v/>
      </c>
      <c r="Z66" s="21">
        <f>SUM(Z64:Z65)</f>
        <v/>
      </c>
      <c r="AA66" s="21">
        <f>SUM(AA64:AA65)</f>
        <v/>
      </c>
      <c r="AB66" s="21">
        <f>SUM(AB64:AB65)</f>
        <v/>
      </c>
      <c r="AC66" s="21">
        <f>SUM(AC64:AC65)</f>
        <v/>
      </c>
      <c r="AD66" s="21">
        <f>SUM(AD64:AD65)</f>
        <v/>
      </c>
      <c r="AE66" s="21">
        <f>SUM(AE64:AE65)</f>
        <v/>
      </c>
      <c r="AF66" s="21">
        <f>SUM(AF64:AF65)</f>
        <v/>
      </c>
      <c r="AG66" s="21">
        <f>SUM(AG64:AG65)</f>
        <v/>
      </c>
      <c r="AH66" s="21">
        <f>SUM(AH64:AH65)</f>
        <v/>
      </c>
      <c r="AI66" s="21">
        <f>SUM(AI64:AI65)</f>
        <v/>
      </c>
      <c r="AJ66" s="21">
        <f>SUM(AJ64:AJ65)</f>
        <v/>
      </c>
      <c r="AK66" s="21">
        <f>SUM(AK64:AK65)</f>
        <v/>
      </c>
    </row>
    <row r="67" customFormat="1" s="43">
      <c r="B67" s="43" t="inlineStr">
        <is>
          <t>Op Margin</t>
        </is>
      </c>
      <c r="C67" s="42" t="n"/>
      <c r="X67" s="32">
        <f>X66/X62</f>
        <v/>
      </c>
      <c r="Y67" s="32">
        <f>Y66/Y62</f>
        <v/>
      </c>
      <c r="Z67" s="32">
        <f>Z66/Z62</f>
        <v/>
      </c>
      <c r="AA67" s="32">
        <f>AA66/AA62</f>
        <v/>
      </c>
      <c r="AB67" s="32">
        <f>AB66/AB62</f>
        <v/>
      </c>
      <c r="AC67" s="32">
        <f>AC66/AC62</f>
        <v/>
      </c>
      <c r="AD67" s="32">
        <f>AD66/AD62</f>
        <v/>
      </c>
      <c r="AE67" s="32">
        <f>AE66/AE62</f>
        <v/>
      </c>
      <c r="AF67" s="32">
        <f>AF66/AF62</f>
        <v/>
      </c>
      <c r="AG67" s="32">
        <f>AG66/AG62</f>
        <v/>
      </c>
      <c r="AH67" s="32">
        <f>AH66/AH62</f>
        <v/>
      </c>
      <c r="AI67" s="32">
        <f>AI66/AI62</f>
        <v/>
      </c>
      <c r="AJ67" s="32">
        <f>AJ66/AJ62</f>
        <v/>
      </c>
      <c r="AK67" s="32">
        <f>AK66/AK62</f>
        <v/>
      </c>
    </row>
    <row r="68" customFormat="1" s="17">
      <c r="C68" s="45" t="n"/>
    </row>
    <row r="70" customFormat="1" s="10">
      <c r="B70" s="10" t="inlineStr">
        <is>
          <t>Income Statement</t>
        </is>
      </c>
    </row>
    <row r="71">
      <c r="B71" t="inlineStr">
        <is>
          <t xml:space="preserve">Revenue </t>
        </is>
      </c>
      <c r="C71" s="52" t="n"/>
      <c r="D71" s="52" t="n"/>
      <c r="E71" s="52" t="n"/>
      <c r="F71" s="52" t="n"/>
      <c r="G71" s="52" t="n"/>
      <c r="H71" s="52" t="n"/>
      <c r="I71" s="52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2" t="n"/>
      <c r="X71" s="52" t="n"/>
      <c r="Y71" s="52" t="n">
        <v>57838</v>
      </c>
      <c r="Z71" s="52" t="n">
        <v>66504</v>
      </c>
      <c r="AA71" s="52" t="n">
        <v>65492</v>
      </c>
      <c r="AB71" s="52" t="n">
        <v>66415</v>
      </c>
      <c r="AC71" s="52" t="n">
        <v>66683</v>
      </c>
      <c r="AD71" s="52" t="n">
        <v>63056</v>
      </c>
      <c r="AE71" s="52" t="n">
        <v>62799</v>
      </c>
      <c r="AF71" s="52" t="n">
        <v>63525</v>
      </c>
      <c r="AG71" s="52" t="n">
        <v>64661</v>
      </c>
      <c r="AH71" s="52" t="n">
        <v>67161</v>
      </c>
      <c r="AI71" s="52" t="n">
        <v>70372</v>
      </c>
      <c r="AJ71" s="52" t="n">
        <v>79474</v>
      </c>
      <c r="AK71" s="52" t="n">
        <v>86392</v>
      </c>
      <c r="AL71" s="52" t="n"/>
      <c r="AM71" s="52" t="n"/>
      <c r="AN71" s="52" t="n"/>
      <c r="AO71" s="52" t="n"/>
      <c r="AP71" s="52" t="n"/>
      <c r="AQ71" s="52" t="n"/>
      <c r="AR71" s="52" t="n"/>
      <c r="AS71" s="52" t="n"/>
      <c r="AT71" s="52" t="n"/>
      <c r="AU71" s="52" t="n"/>
    </row>
    <row r="72" customFormat="1" s="18">
      <c r="B72" s="18" t="inlineStr">
        <is>
          <t>COGs</t>
        </is>
      </c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>
        <v>26575</v>
      </c>
      <c r="Z72" s="50" t="n">
        <v>31593</v>
      </c>
      <c r="AA72" s="50" t="n">
        <v>31291</v>
      </c>
      <c r="AB72" s="50" t="n">
        <v>31243</v>
      </c>
      <c r="AC72" s="50" t="n">
        <v>31238</v>
      </c>
      <c r="AD72" s="50" t="n">
        <v>28731</v>
      </c>
      <c r="AE72" s="50" t="n">
        <v>28222</v>
      </c>
      <c r="AF72" s="50" t="n">
        <v>28796</v>
      </c>
      <c r="AG72" s="50" t="n">
        <v>29381</v>
      </c>
      <c r="AH72" s="50" t="n">
        <v>30132</v>
      </c>
      <c r="AI72" s="50" t="n">
        <v>31797</v>
      </c>
      <c r="AJ72" s="50" t="n">
        <v>37075</v>
      </c>
      <c r="AK72" s="50" t="n">
        <v>40576</v>
      </c>
      <c r="AL72" s="50" t="n"/>
      <c r="AM72" s="50" t="n"/>
      <c r="AN72" s="50" t="n"/>
      <c r="AO72" s="50" t="n"/>
      <c r="AP72" s="50" t="n"/>
      <c r="AQ72" s="50" t="n"/>
      <c r="AR72" s="50" t="n"/>
      <c r="AS72" s="50" t="n"/>
      <c r="AT72" s="50" t="n"/>
      <c r="AU72" s="50" t="n"/>
    </row>
    <row r="73" customFormat="1" s="17">
      <c r="B73" s="17" t="inlineStr">
        <is>
          <t>Gross Profit</t>
        </is>
      </c>
      <c r="C73" s="21" t="n"/>
      <c r="D73" s="21" t="n"/>
      <c r="E73" s="21" t="n"/>
      <c r="F73" s="21" t="n"/>
      <c r="G73" s="21" t="n"/>
      <c r="H73" s="21" t="n"/>
      <c r="I73" s="21" t="n"/>
      <c r="J73" s="21" t="n"/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>
        <f>X71-X72</f>
        <v/>
      </c>
      <c r="Y73" s="21">
        <f>Y71-Y72</f>
        <v/>
      </c>
      <c r="Z73" s="21">
        <f>Z71-Z72</f>
        <v/>
      </c>
      <c r="AA73" s="21">
        <f>AA71-AA72</f>
        <v/>
      </c>
      <c r="AB73" s="21">
        <f>AB71-AB72</f>
        <v/>
      </c>
      <c r="AC73" s="21">
        <f>AC71-AC72</f>
        <v/>
      </c>
      <c r="AD73" s="21">
        <f>AD71-AD72</f>
        <v/>
      </c>
      <c r="AE73" s="21">
        <f>AE71-AE72</f>
        <v/>
      </c>
      <c r="AF73" s="21">
        <f>AF71-AF72</f>
        <v/>
      </c>
      <c r="AG73" s="21">
        <f>AG71-AG72</f>
        <v/>
      </c>
      <c r="AH73" s="21">
        <f>AH71-AH72</f>
        <v/>
      </c>
      <c r="AI73" s="21">
        <f>AI71-AI72</f>
        <v/>
      </c>
      <c r="AJ73" s="21">
        <f>AJ71-AJ72</f>
        <v/>
      </c>
      <c r="AK73" s="21">
        <f>AK71-AK72</f>
        <v/>
      </c>
      <c r="AL73" s="21" t="n"/>
      <c r="AM73" s="21" t="n"/>
      <c r="AN73" s="21" t="n"/>
      <c r="AO73" s="21" t="n"/>
      <c r="AP73" s="21" t="n"/>
      <c r="AQ73" s="21" t="n"/>
      <c r="AR73" s="21" t="n"/>
      <c r="AS73" s="21" t="n"/>
      <c r="AT73" s="21" t="n"/>
      <c r="AU73" s="21" t="n"/>
    </row>
    <row r="74" customFormat="1" s="13">
      <c r="B74" s="13" t="inlineStr">
        <is>
          <t>Operating Expenses</t>
        </is>
      </c>
      <c r="C74" s="22" t="n"/>
      <c r="D74" s="22" t="n"/>
      <c r="E74" s="22" t="n"/>
      <c r="F74" s="22" t="n"/>
      <c r="G74" s="22" t="n"/>
      <c r="H74" s="22" t="n"/>
      <c r="I74" s="22" t="n"/>
      <c r="J74" s="22" t="n"/>
      <c r="K74" s="22" t="n"/>
      <c r="L74" s="22" t="n"/>
      <c r="M74" s="22" t="n"/>
      <c r="N74" s="22" t="n"/>
      <c r="O74" s="22" t="n"/>
      <c r="P74" s="22" t="n"/>
      <c r="Q74" s="22" t="n"/>
      <c r="R74" s="22" t="n"/>
      <c r="S74" s="22" t="n"/>
      <c r="T74" s="22" t="n"/>
      <c r="U74" s="22" t="n"/>
      <c r="V74" s="22" t="n"/>
      <c r="W74" s="22" t="n"/>
      <c r="X74" s="22" t="n"/>
      <c r="Y74" s="22" t="n"/>
      <c r="Z74" s="22" t="n"/>
      <c r="AA74" s="22" t="n"/>
      <c r="AB74" s="22" t="n"/>
      <c r="AC74" s="22" t="n"/>
      <c r="AD74" s="22" t="n"/>
      <c r="AE74" s="22" t="n"/>
      <c r="AF74" s="22" t="n"/>
      <c r="AG74" s="22" t="n"/>
      <c r="AH74" s="22" t="n"/>
      <c r="AI74" s="22" t="n"/>
      <c r="AJ74" s="22" t="n"/>
      <c r="AK74" s="22" t="n"/>
      <c r="AL74" s="22" t="n"/>
      <c r="AM74" s="22" t="n"/>
      <c r="AN74" s="22" t="n"/>
      <c r="AO74" s="22" t="n"/>
      <c r="AP74" s="22" t="n"/>
      <c r="AQ74" s="22" t="n"/>
      <c r="AR74" s="22" t="n"/>
      <c r="AS74" s="22" t="n"/>
      <c r="AT74" s="22" t="n"/>
      <c r="AU74" s="22" t="n"/>
    </row>
    <row r="75">
      <c r="B75" t="inlineStr">
        <is>
          <t>G&amp;A</t>
        </is>
      </c>
      <c r="C75" s="52" t="n"/>
      <c r="D75" s="52" t="n"/>
      <c r="E75" s="52" t="n"/>
      <c r="F75" s="52" t="n"/>
      <c r="G75" s="52" t="n"/>
      <c r="H75" s="52" t="n"/>
      <c r="I75" s="52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2" t="n"/>
      <c r="X75" s="52" t="n"/>
      <c r="Y75" s="52" t="n">
        <v>22814</v>
      </c>
      <c r="Z75" s="52" t="n">
        <v>25145</v>
      </c>
      <c r="AA75" s="52" t="n">
        <v>24970</v>
      </c>
      <c r="AB75" s="52" t="n">
        <v>25357</v>
      </c>
      <c r="AC75" s="52" t="n">
        <v>25772</v>
      </c>
      <c r="AD75" s="52">
        <f>24538</f>
        <v/>
      </c>
      <c r="AE75" s="52" t="n">
        <v>24773</v>
      </c>
      <c r="AF75" s="52" t="n">
        <v>24453</v>
      </c>
      <c r="AG75" s="52" t="n">
        <v>25170</v>
      </c>
      <c r="AH75" s="52" t="n">
        <v>26738</v>
      </c>
      <c r="AI75" s="52" t="n">
        <v>28453</v>
      </c>
      <c r="AJ75" s="52" t="n">
        <v>31237</v>
      </c>
      <c r="AK75" s="52" t="n">
        <v>34459</v>
      </c>
      <c r="AL75" s="52" t="n"/>
      <c r="AM75" s="52" t="n"/>
      <c r="AN75" s="52" t="n"/>
      <c r="AO75" s="52" t="n"/>
      <c r="AP75" s="52" t="n"/>
      <c r="AQ75" s="52" t="n"/>
      <c r="AR75" s="52" t="n"/>
      <c r="AS75" s="52" t="n"/>
      <c r="AT75" s="52" t="n"/>
      <c r="AU75" s="52" t="n"/>
    </row>
    <row r="76">
      <c r="B76" t="inlineStr">
        <is>
          <t>Gain associated with Juice Transitions</t>
        </is>
      </c>
      <c r="C76" s="52" t="n"/>
      <c r="D76" s="52" t="n"/>
      <c r="E76" s="52" t="n"/>
      <c r="F76" s="52" t="n"/>
      <c r="G76" s="52" t="n"/>
      <c r="H76" s="52" t="n"/>
      <c r="I76" s="52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2" t="n"/>
      <c r="X76" s="52" t="n"/>
      <c r="Y76" s="52" t="n">
        <v>0</v>
      </c>
      <c r="Z76" s="52" t="n">
        <v>0</v>
      </c>
      <c r="AA76" s="52" t="n">
        <v>0</v>
      </c>
      <c r="AB76" s="52" t="n">
        <v>0</v>
      </c>
      <c r="AC76" s="52" t="n">
        <v>0</v>
      </c>
      <c r="AD76" s="52" t="n">
        <v>0</v>
      </c>
      <c r="AE76" s="52" t="n">
        <v>0</v>
      </c>
      <c r="AF76" s="52" t="n">
        <v>0</v>
      </c>
      <c r="AG76" s="52" t="n">
        <v>0</v>
      </c>
      <c r="AH76" s="52" t="n">
        <v>0</v>
      </c>
      <c r="AI76" s="52" t="n">
        <v>0</v>
      </c>
      <c r="AJ76" s="52" t="n">
        <v>0</v>
      </c>
      <c r="AK76" s="52" t="n">
        <v>-3321</v>
      </c>
      <c r="AL76" s="52" t="n"/>
      <c r="AM76" s="52" t="n"/>
      <c r="AN76" s="52" t="n"/>
      <c r="AO76" s="52" t="n"/>
      <c r="AP76" s="52" t="n"/>
      <c r="AQ76" s="52" t="n"/>
      <c r="AR76" s="52" t="n"/>
      <c r="AS76" s="52" t="n"/>
      <c r="AT76" s="52" t="n"/>
      <c r="AU76" s="52" t="n"/>
    </row>
    <row r="77" s="46">
      <c r="B77" t="inlineStr">
        <is>
          <t>Impairment of intangible assets</t>
        </is>
      </c>
      <c r="C77" s="52" t="n"/>
      <c r="D77" s="52" t="n"/>
      <c r="E77" s="52" t="n"/>
      <c r="F77" s="52" t="n"/>
      <c r="G77" s="52" t="n"/>
      <c r="H77" s="52" t="n"/>
      <c r="I77" s="52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2" t="n"/>
      <c r="X77" s="52" t="n"/>
      <c r="Y77" s="52" t="n">
        <v>117</v>
      </c>
      <c r="Z77" s="52" t="n">
        <v>133</v>
      </c>
      <c r="AA77" s="52" t="n">
        <v>119</v>
      </c>
      <c r="AB77" s="52" t="n">
        <v>110</v>
      </c>
      <c r="AC77" s="52" t="n">
        <v>92</v>
      </c>
      <c r="AD77" s="52" t="n">
        <v>75</v>
      </c>
      <c r="AE77" s="52" t="n">
        <v>0</v>
      </c>
      <c r="AF77" s="52" t="n">
        <v>0</v>
      </c>
      <c r="AG77" s="52" t="n">
        <v>0</v>
      </c>
      <c r="AH77" s="52" t="n">
        <v>0</v>
      </c>
      <c r="AI77" s="52" t="n">
        <v>42</v>
      </c>
      <c r="AJ77" s="52" t="n">
        <v>0</v>
      </c>
      <c r="AK77" s="52" t="n">
        <v>3166</v>
      </c>
      <c r="AL77" s="52" t="n"/>
      <c r="AM77" s="52" t="n"/>
      <c r="AN77" s="52" t="n"/>
      <c r="AO77" s="52" t="n"/>
      <c r="AP77" s="52" t="n"/>
      <c r="AQ77" s="52" t="n"/>
      <c r="AR77" s="52" t="n"/>
      <c r="AS77" s="52" t="n"/>
      <c r="AT77" s="52" t="n"/>
      <c r="AU77" s="52" t="n"/>
    </row>
    <row r="78" customFormat="1" s="18">
      <c r="B78" s="18" t="inlineStr">
        <is>
          <t>Misc</t>
        </is>
      </c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>
        <v>0</v>
      </c>
      <c r="Z78" s="50" t="n">
        <v>0</v>
      </c>
      <c r="AA78" s="50" t="n">
        <v>0</v>
      </c>
      <c r="AB78" s="50" t="n">
        <v>0</v>
      </c>
      <c r="AC78" s="50" t="n">
        <v>0</v>
      </c>
      <c r="AD78" s="50" t="n">
        <v>1359</v>
      </c>
      <c r="AE78" s="50" t="n">
        <v>0</v>
      </c>
      <c r="AF78" s="50" t="n">
        <v>0</v>
      </c>
      <c r="AG78" s="50" t="n">
        <v>0</v>
      </c>
      <c r="AH78" s="50" t="n">
        <v>0</v>
      </c>
      <c r="AI78" s="50" t="n">
        <v>0</v>
      </c>
      <c r="AJ78" s="50" t="n">
        <v>0</v>
      </c>
      <c r="AK78" s="50" t="n">
        <v>0</v>
      </c>
      <c r="AL78" s="50" t="n"/>
      <c r="AM78" s="50" t="n"/>
      <c r="AN78" s="50" t="n"/>
      <c r="AO78" s="50" t="n"/>
      <c r="AP78" s="50" t="n"/>
      <c r="AQ78" s="50" t="n"/>
      <c r="AR78" s="50" t="n"/>
      <c r="AS78" s="50" t="n"/>
      <c r="AT78" s="50" t="n"/>
      <c r="AU78" s="50" t="n"/>
    </row>
    <row r="79" customFormat="1" s="16">
      <c r="B79" s="16" t="inlineStr">
        <is>
          <t>Total Operating Expenses</t>
        </is>
      </c>
      <c r="C79" s="23" t="n"/>
      <c r="D79" s="23" t="n"/>
      <c r="E79" s="23" t="n"/>
      <c r="F79" s="23" t="n"/>
      <c r="G79" s="23" t="n"/>
      <c r="H79" s="23" t="n"/>
      <c r="I79" s="23" t="n"/>
      <c r="J79" s="23" t="n"/>
      <c r="K79" s="23" t="n"/>
      <c r="L79" s="23" t="n"/>
      <c r="M79" s="23" t="n"/>
      <c r="N79" s="23" t="n"/>
      <c r="O79" s="23" t="n"/>
      <c r="P79" s="23" t="n"/>
      <c r="Q79" s="23" t="n"/>
      <c r="R79" s="23" t="n"/>
      <c r="S79" s="23" t="n"/>
      <c r="T79" s="23" t="n"/>
      <c r="U79" s="23" t="n"/>
      <c r="V79" s="23" t="n"/>
      <c r="W79" s="23" t="n"/>
      <c r="X79" s="23">
        <f>SUM(X75:X77)</f>
        <v/>
      </c>
      <c r="Y79" s="23">
        <f>SUM(Y75:Y78)</f>
        <v/>
      </c>
      <c r="Z79" s="23">
        <f>SUM(Z75:Z78)</f>
        <v/>
      </c>
      <c r="AA79" s="23">
        <f>SUM(AA75:AA78)</f>
        <v/>
      </c>
      <c r="AB79" s="23">
        <f>SUM(AB75:AB78)</f>
        <v/>
      </c>
      <c r="AC79" s="23">
        <f>SUM(AC75:AC78)</f>
        <v/>
      </c>
      <c r="AD79" s="23">
        <f>SUM(AD75:AD77)</f>
        <v/>
      </c>
      <c r="AE79" s="23">
        <f>SUM(AE75:AE78)</f>
        <v/>
      </c>
      <c r="AF79" s="23">
        <f>SUM(AF75:AF78)</f>
        <v/>
      </c>
      <c r="AG79" s="23">
        <f>SUM(AG75:AG78)</f>
        <v/>
      </c>
      <c r="AH79" s="23">
        <f>SUM(AH75:AH78)</f>
        <v/>
      </c>
      <c r="AI79" s="23">
        <f>SUM(AI75:AI78)</f>
        <v/>
      </c>
      <c r="AJ79" s="23">
        <f>SUM(AJ75:AJ78)</f>
        <v/>
      </c>
      <c r="AK79" s="23">
        <f>SUM(AK75:AK78)</f>
        <v/>
      </c>
      <c r="AL79" s="23" t="n"/>
      <c r="AM79" s="23" t="n"/>
      <c r="AN79" s="23" t="n"/>
      <c r="AO79" s="23" t="n"/>
      <c r="AP79" s="23" t="n"/>
      <c r="AQ79" s="23" t="n"/>
      <c r="AR79" s="23" t="n"/>
      <c r="AS79" s="23" t="n"/>
      <c r="AT79" s="23" t="n"/>
      <c r="AU79" s="23" t="n"/>
    </row>
    <row r="80" customFormat="1" s="17">
      <c r="B80" s="17" t="inlineStr">
        <is>
          <t>Operating Income</t>
        </is>
      </c>
      <c r="C80" s="21" t="n"/>
      <c r="D80" s="21" t="n"/>
      <c r="E80" s="21" t="n"/>
      <c r="F80" s="21" t="n"/>
      <c r="G80" s="21" t="n"/>
      <c r="H80" s="21" t="n"/>
      <c r="I80" s="21" t="n"/>
      <c r="J80" s="21" t="n"/>
      <c r="K80" s="21" t="n"/>
      <c r="L80" s="21" t="n"/>
      <c r="M80" s="21" t="n"/>
      <c r="N80" s="21" t="n"/>
      <c r="O80" s="21" t="n"/>
      <c r="P80" s="21" t="n"/>
      <c r="Q80" s="21" t="n"/>
      <c r="R80" s="21" t="n"/>
      <c r="S80" s="21" t="n"/>
      <c r="T80" s="21" t="n"/>
      <c r="U80" s="21" t="n"/>
      <c r="V80" s="21" t="n"/>
      <c r="W80" s="21" t="n"/>
      <c r="X80" s="21">
        <f>X73-X79</f>
        <v/>
      </c>
      <c r="Y80" s="21">
        <f>Y73-Y79</f>
        <v/>
      </c>
      <c r="Z80" s="21">
        <f>Z73-Z79</f>
        <v/>
      </c>
      <c r="AA80" s="21">
        <f>AA73-AA79</f>
        <v/>
      </c>
      <c r="AB80" s="21">
        <f>AB73-AB79</f>
        <v/>
      </c>
      <c r="AC80" s="21">
        <f>AC73-AC79</f>
        <v/>
      </c>
      <c r="AD80" s="21">
        <f>AD73-AD79</f>
        <v/>
      </c>
      <c r="AE80" s="21">
        <f>AE73-AE79</f>
        <v/>
      </c>
      <c r="AF80" s="21">
        <f>AF73-AF79</f>
        <v/>
      </c>
      <c r="AG80" s="21">
        <f>AG73-AG79</f>
        <v/>
      </c>
      <c r="AH80" s="21">
        <f>AH73-AH79</f>
        <v/>
      </c>
      <c r="AI80" s="21">
        <f>AI73-AI79</f>
        <v/>
      </c>
      <c r="AJ80" s="21">
        <f>AJ73-AJ79</f>
        <v/>
      </c>
      <c r="AK80" s="21">
        <f>AK73-AK79</f>
        <v/>
      </c>
      <c r="AL80" s="21" t="n"/>
      <c r="AM80" s="21" t="n"/>
      <c r="AN80" s="21" t="n"/>
      <c r="AO80" s="21" t="n"/>
      <c r="AP80" s="21" t="n"/>
      <c r="AQ80" s="21" t="n"/>
      <c r="AR80" s="21" t="n"/>
      <c r="AS80" s="21" t="n"/>
      <c r="AT80" s="21" t="n"/>
      <c r="AU80" s="21" t="n"/>
    </row>
    <row r="81" customFormat="1" s="13">
      <c r="B81" s="13" t="inlineStr">
        <is>
          <t>Other expenses</t>
        </is>
      </c>
      <c r="C81" s="22" t="n"/>
      <c r="D81" s="22" t="n"/>
      <c r="E81" s="22" t="n"/>
      <c r="F81" s="22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  <c r="S81" s="22" t="n"/>
      <c r="T81" s="22" t="n"/>
      <c r="U81" s="22" t="n"/>
      <c r="V81" s="22" t="n"/>
      <c r="W81" s="22" t="n"/>
      <c r="X81" s="22" t="n"/>
      <c r="Y81" s="22" t="n"/>
      <c r="Z81" s="22" t="n"/>
      <c r="AA81" s="22" t="n"/>
      <c r="AB81" s="22" t="n"/>
      <c r="AC81" s="22" t="n"/>
      <c r="AD81" s="22" t="n"/>
      <c r="AE81" s="22" t="n"/>
      <c r="AF81" s="22" t="n"/>
      <c r="AG81" s="22" t="n"/>
      <c r="AH81" s="22" t="n"/>
      <c r="AI81" s="22" t="n"/>
      <c r="AJ81" s="22" t="n"/>
      <c r="AK81" s="22" t="n"/>
      <c r="AL81" s="22" t="n"/>
      <c r="AM81" s="22" t="n"/>
      <c r="AN81" s="22" t="n"/>
      <c r="AO81" s="22" t="n"/>
      <c r="AP81" s="22" t="n"/>
      <c r="AQ81" s="22" t="n"/>
      <c r="AR81" s="22" t="n"/>
      <c r="AS81" s="22" t="n"/>
      <c r="AT81" s="22" t="n"/>
      <c r="AU81" s="22" t="n"/>
    </row>
    <row r="82">
      <c r="B82" t="inlineStr">
        <is>
          <t>Other pension and retiree medical benefits income</t>
        </is>
      </c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2" t="n"/>
      <c r="X82" s="52" t="n"/>
      <c r="Y82" s="52" t="n">
        <v>-903</v>
      </c>
      <c r="Z82" s="52" t="n">
        <v>-856</v>
      </c>
      <c r="AA82" s="52" t="n">
        <v>-899</v>
      </c>
      <c r="AB82" s="52" t="n">
        <v>-911</v>
      </c>
      <c r="AC82" s="52" t="n">
        <v>-909</v>
      </c>
      <c r="AD82" s="52" t="n">
        <v>-970</v>
      </c>
      <c r="AE82" s="52" t="n">
        <v>-19</v>
      </c>
      <c r="AF82" s="52" t="n">
        <v>233</v>
      </c>
      <c r="AG82" s="52" t="n">
        <v>298</v>
      </c>
      <c r="AH82" s="52" t="n">
        <v>-44</v>
      </c>
      <c r="AI82" s="52" t="n">
        <v>117</v>
      </c>
      <c r="AJ82" s="52" t="n">
        <v>522</v>
      </c>
      <c r="AK82" s="52" t="n">
        <v>132</v>
      </c>
      <c r="AL82" s="52" t="n"/>
      <c r="AM82" s="52" t="n"/>
      <c r="AN82" s="52" t="n"/>
      <c r="AO82" s="52" t="n"/>
      <c r="AP82" s="52" t="n"/>
      <c r="AQ82" s="52" t="n"/>
      <c r="AR82" s="52" t="n"/>
      <c r="AS82" s="52" t="n"/>
      <c r="AT82" s="52" t="n"/>
      <c r="AU82" s="52" t="n"/>
    </row>
    <row r="83" customFormat="1" s="18">
      <c r="B83" s="18" t="inlineStr">
        <is>
          <t>Net interest expense and other</t>
        </is>
      </c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>
        <f>68+735</f>
        <v/>
      </c>
      <c r="Z83" s="50" t="n">
        <v>57</v>
      </c>
      <c r="AA83" s="50" t="n">
        <v>91</v>
      </c>
      <c r="AB83" s="50" t="n">
        <v>97</v>
      </c>
      <c r="AC83" s="50" t="n">
        <v>85</v>
      </c>
      <c r="AD83" s="50" t="n">
        <v>59</v>
      </c>
      <c r="AE83" s="50">
        <f>+-1342+110</f>
        <v/>
      </c>
      <c r="AF83" s="50">
        <f>+-1151+244</f>
        <v/>
      </c>
      <c r="AG83" s="50" t="n">
        <v>-1219</v>
      </c>
      <c r="AH83" s="50" t="n">
        <v>-935</v>
      </c>
      <c r="AI83" s="50" t="n">
        <v>-1128</v>
      </c>
      <c r="AJ83" s="50" t="n">
        <v>-1863</v>
      </c>
      <c r="AK83" s="50" t="n">
        <v>-939</v>
      </c>
      <c r="AL83" s="50" t="n"/>
      <c r="AM83" s="50" t="n"/>
      <c r="AN83" s="50" t="n"/>
      <c r="AO83" s="50" t="n"/>
      <c r="AP83" s="50" t="n"/>
      <c r="AQ83" s="50" t="n"/>
      <c r="AR83" s="50" t="n"/>
      <c r="AS83" s="50" t="n"/>
      <c r="AT83" s="50" t="n"/>
      <c r="AU83" s="50" t="n"/>
    </row>
    <row r="84" customFormat="1" s="17">
      <c r="B84" s="17" t="inlineStr">
        <is>
          <t>Income before taxes</t>
        </is>
      </c>
      <c r="C84" s="21" t="n"/>
      <c r="D84" s="21" t="n"/>
      <c r="E84" s="21" t="n"/>
      <c r="F84" s="21" t="n"/>
      <c r="G84" s="21" t="n"/>
      <c r="H84" s="21" t="n"/>
      <c r="I84" s="21" t="n"/>
      <c r="J84" s="21" t="n"/>
      <c r="K84" s="21" t="n"/>
      <c r="L84" s="21" t="n"/>
      <c r="M84" s="21" t="n"/>
      <c r="N84" s="21" t="n"/>
      <c r="O84" s="21" t="n"/>
      <c r="P84" s="21" t="n"/>
      <c r="Q84" s="21" t="n"/>
      <c r="R84" s="21" t="n"/>
      <c r="S84" s="21" t="n"/>
      <c r="T84" s="21" t="n"/>
      <c r="U84" s="21" t="n"/>
      <c r="V84" s="21" t="n"/>
      <c r="W84" s="21" t="n"/>
      <c r="X84" s="21">
        <f>X80+SUM(X82:X83)</f>
        <v/>
      </c>
      <c r="Y84" s="21">
        <f>Y80+SUM(Y82:Y83)</f>
        <v/>
      </c>
      <c r="Z84" s="21">
        <f>Z80+SUM(Z82:Z83)</f>
        <v/>
      </c>
      <c r="AA84" s="21">
        <f>AA80+SUM(AA82:AA83)</f>
        <v/>
      </c>
      <c r="AB84" s="21">
        <f>AB80+SUM(AB82:AB83)</f>
        <v/>
      </c>
      <c r="AC84" s="21">
        <f>AC80+SUM(AC82:AC83)</f>
        <v/>
      </c>
      <c r="AD84" s="21">
        <f>AD80+SUM(AD82:AD83)</f>
        <v/>
      </c>
      <c r="AE84" s="21">
        <f>AE80+SUM(AE82:AE83)</f>
        <v/>
      </c>
      <c r="AF84" s="21">
        <f>AF80+SUM(AF82:AF83)</f>
        <v/>
      </c>
      <c r="AG84" s="21">
        <f>AG80+SUM(AG82:AG83)</f>
        <v/>
      </c>
      <c r="AH84" s="21">
        <f>AH80+SUM(AH82:AH83)</f>
        <v/>
      </c>
      <c r="AI84" s="21">
        <f>AI80+SUM(AI82:AI83)</f>
        <v/>
      </c>
      <c r="AJ84" s="21">
        <f>AJ80+SUM(AJ82:AJ83)</f>
        <v/>
      </c>
      <c r="AK84" s="21">
        <f>AK80+SUM(AK82:AK83)</f>
        <v/>
      </c>
      <c r="AL84" s="21" t="n"/>
      <c r="AM84" s="21" t="n"/>
      <c r="AN84" s="21" t="n"/>
      <c r="AO84" s="21" t="n"/>
      <c r="AP84" s="21" t="n"/>
      <c r="AQ84" s="21" t="n"/>
      <c r="AR84" s="21" t="n"/>
      <c r="AS84" s="21" t="n"/>
      <c r="AT84" s="21" t="n"/>
      <c r="AU84" s="21" t="n"/>
    </row>
    <row r="85" customFormat="1" s="18">
      <c r="B85" s="18" t="inlineStr">
        <is>
          <t>Taxes</t>
        </is>
      </c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>
        <v>1894</v>
      </c>
      <c r="Z85" s="50" t="n">
        <v>2372</v>
      </c>
      <c r="AA85" s="50" t="n">
        <v>2090</v>
      </c>
      <c r="AB85" s="50" t="n">
        <v>2104</v>
      </c>
      <c r="AC85" s="50" t="n">
        <v>2199</v>
      </c>
      <c r="AD85" s="50" t="n">
        <v>1941</v>
      </c>
      <c r="AE85" s="50" t="n">
        <v>2174</v>
      </c>
      <c r="AF85" s="50" t="n">
        <v>4694</v>
      </c>
      <c r="AG85" s="50" t="n">
        <v>-3370</v>
      </c>
      <c r="AH85" s="50" t="n">
        <v>1959</v>
      </c>
      <c r="AI85" s="50" t="n">
        <v>1894</v>
      </c>
      <c r="AJ85" s="50" t="n">
        <v>2142</v>
      </c>
      <c r="AK85" s="50" t="n">
        <v>1727</v>
      </c>
      <c r="AL85" s="50" t="n"/>
      <c r="AM85" s="50" t="n"/>
      <c r="AN85" s="50" t="n"/>
      <c r="AO85" s="50" t="n"/>
      <c r="AP85" s="50" t="n"/>
      <c r="AQ85" s="50" t="n"/>
      <c r="AR85" s="50" t="n"/>
      <c r="AS85" s="50" t="n"/>
      <c r="AT85" s="50" t="n"/>
      <c r="AU85" s="50" t="n"/>
    </row>
    <row r="86" customFormat="1" s="17">
      <c r="B86" s="17" t="inlineStr">
        <is>
          <t>Net Income</t>
        </is>
      </c>
      <c r="C86" s="21" t="n"/>
      <c r="D86" s="21" t="n"/>
      <c r="E86" s="21" t="n"/>
      <c r="F86" s="21" t="n"/>
      <c r="G86" s="21" t="n"/>
      <c r="H86" s="21" t="n"/>
      <c r="I86" s="21" t="n"/>
      <c r="J86" s="21" t="n"/>
      <c r="K86" s="21" t="n"/>
      <c r="L86" s="21" t="n"/>
      <c r="M86" s="21" t="n"/>
      <c r="N86" s="21" t="n"/>
      <c r="O86" s="21" t="n"/>
      <c r="P86" s="21" t="n"/>
      <c r="Q86" s="21" t="n"/>
      <c r="R86" s="21" t="n"/>
      <c r="S86" s="21" t="n"/>
      <c r="T86" s="21" t="n"/>
      <c r="U86" s="21" t="n"/>
      <c r="V86" s="21" t="n"/>
      <c r="W86" s="21" t="n"/>
      <c r="X86" s="21">
        <f>X84-X85</f>
        <v/>
      </c>
      <c r="Y86" s="21">
        <f>Y84-Y85</f>
        <v/>
      </c>
      <c r="Z86" s="21">
        <f>Z84-Z85</f>
        <v/>
      </c>
      <c r="AA86" s="21">
        <f>AA84-AA85</f>
        <v/>
      </c>
      <c r="AB86" s="21">
        <f>AB84-AB85</f>
        <v/>
      </c>
      <c r="AC86" s="21">
        <f>AC84-AC85</f>
        <v/>
      </c>
      <c r="AD86" s="21">
        <f>AD84-AD85</f>
        <v/>
      </c>
      <c r="AE86" s="21">
        <f>AE84-AE85</f>
        <v/>
      </c>
      <c r="AF86" s="21">
        <f>AF84-AF85</f>
        <v/>
      </c>
      <c r="AG86" s="21">
        <f>AG84-AG85</f>
        <v/>
      </c>
      <c r="AH86" s="21">
        <f>AH84-AH85</f>
        <v/>
      </c>
      <c r="AI86" s="21">
        <f>AI84-AI85</f>
        <v/>
      </c>
      <c r="AJ86" s="21">
        <f>AJ84-AJ85</f>
        <v/>
      </c>
      <c r="AK86" s="21">
        <f>AK84-AK85</f>
        <v/>
      </c>
      <c r="AL86" s="21" t="n"/>
      <c r="AM86" s="21" t="n"/>
      <c r="AN86" s="21" t="n"/>
      <c r="AO86" s="21" t="n"/>
      <c r="AP86" s="21" t="n"/>
      <c r="AQ86" s="21" t="n"/>
      <c r="AR86" s="21" t="n"/>
      <c r="AS86" s="21" t="n"/>
      <c r="AT86" s="21" t="n"/>
      <c r="AU86" s="21" t="n"/>
    </row>
    <row r="87" customFormat="1" s="18">
      <c r="B87" s="18" t="inlineStr">
        <is>
          <t>Net income attributable to noncontrolling interests</t>
        </is>
      </c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>
        <v>18</v>
      </c>
      <c r="Z87" s="50" t="n">
        <v>19</v>
      </c>
      <c r="AA87" s="50" t="n">
        <v>36</v>
      </c>
      <c r="AB87" s="50" t="n">
        <v>47</v>
      </c>
      <c r="AC87" s="50" t="n">
        <v>45</v>
      </c>
      <c r="AD87" s="50" t="n">
        <v>49</v>
      </c>
      <c r="AE87" s="50" t="n">
        <v>50</v>
      </c>
      <c r="AF87" s="50" t="n">
        <v>51</v>
      </c>
      <c r="AG87" s="50" t="n">
        <v>44</v>
      </c>
      <c r="AH87" s="50" t="n">
        <v>39</v>
      </c>
      <c r="AI87" s="50" t="n">
        <v>55</v>
      </c>
      <c r="AJ87" s="50" t="n">
        <v>61</v>
      </c>
      <c r="AK87" s="50" t="n">
        <v>68</v>
      </c>
      <c r="AL87" s="50" t="n"/>
      <c r="AM87" s="50" t="n"/>
      <c r="AN87" s="50" t="n"/>
      <c r="AO87" s="50" t="n"/>
      <c r="AP87" s="50" t="n"/>
      <c r="AQ87" s="50" t="n"/>
      <c r="AR87" s="50" t="n"/>
      <c r="AS87" s="50" t="n"/>
      <c r="AT87" s="50" t="n"/>
      <c r="AU87" s="50" t="n"/>
    </row>
    <row r="88" customFormat="1" s="17">
      <c r="B88" s="17" t="inlineStr">
        <is>
          <t xml:space="preserve">Net Income attributable to PepsiCo </t>
        </is>
      </c>
      <c r="C88" s="21" t="n"/>
      <c r="D88" s="21" t="n"/>
      <c r="E88" s="21" t="n"/>
      <c r="F88" s="21" t="n"/>
      <c r="G88" s="21" t="n"/>
      <c r="H88" s="21" t="n"/>
      <c r="I88" s="21" t="n"/>
      <c r="J88" s="21" t="n"/>
      <c r="K88" s="21" t="n"/>
      <c r="L88" s="21" t="n"/>
      <c r="M88" s="21" t="n"/>
      <c r="N88" s="21" t="n"/>
      <c r="O88" s="21" t="n"/>
      <c r="P88" s="21" t="n"/>
      <c r="Q88" s="21" t="n"/>
      <c r="R88" s="21" t="n"/>
      <c r="S88" s="21" t="n"/>
      <c r="T88" s="21" t="n"/>
      <c r="U88" s="21" t="n"/>
      <c r="V88" s="21" t="n"/>
      <c r="W88" s="21" t="n"/>
      <c r="X88" s="21">
        <f>X86-X87</f>
        <v/>
      </c>
      <c r="Y88" s="21">
        <f>Y86-Y87</f>
        <v/>
      </c>
      <c r="Z88" s="21">
        <f>Z86-Z87</f>
        <v/>
      </c>
      <c r="AA88" s="21">
        <f>AA86-AA87</f>
        <v/>
      </c>
      <c r="AB88" s="21">
        <f>AB86-AB87</f>
        <v/>
      </c>
      <c r="AC88" s="21">
        <f>AC86-AC87</f>
        <v/>
      </c>
      <c r="AD88" s="21">
        <f>AD86-AD87</f>
        <v/>
      </c>
      <c r="AE88" s="21">
        <f>AE86-AE87</f>
        <v/>
      </c>
      <c r="AF88" s="21">
        <f>AF86-AF87</f>
        <v/>
      </c>
      <c r="AG88" s="21">
        <f>AG86-AG87</f>
        <v/>
      </c>
      <c r="AH88" s="21">
        <f>AH86-AH87</f>
        <v/>
      </c>
      <c r="AI88" s="21">
        <f>AI86-AI87</f>
        <v/>
      </c>
      <c r="AJ88" s="21">
        <f>AJ86-AJ87</f>
        <v/>
      </c>
      <c r="AK88" s="21">
        <f>AK86-AK87</f>
        <v/>
      </c>
      <c r="AL88" s="21" t="n"/>
      <c r="AM88" s="21" t="n"/>
      <c r="AN88" s="21" t="n"/>
      <c r="AO88" s="21" t="n"/>
      <c r="AP88" s="21" t="n"/>
      <c r="AQ88" s="21" t="n"/>
      <c r="AR88" s="21" t="n"/>
      <c r="AS88" s="21" t="n"/>
      <c r="AT88" s="21" t="n"/>
      <c r="AU88" s="21" t="n"/>
    </row>
    <row r="89" customFormat="1" s="28">
      <c r="B89" s="28" t="inlineStr">
        <is>
          <t>EPS - Basic</t>
        </is>
      </c>
      <c r="X89" s="28">
        <f>X88/X91</f>
        <v/>
      </c>
      <c r="Y89" s="28">
        <f>Y88/Y91</f>
        <v/>
      </c>
      <c r="Z89" s="28">
        <f>Z88/Z91</f>
        <v/>
      </c>
      <c r="AA89" s="28">
        <f>AA88/AA91</f>
        <v/>
      </c>
      <c r="AB89" s="28">
        <f>AB88/AB91</f>
        <v/>
      </c>
      <c r="AC89" s="28">
        <f>AC88/AC91</f>
        <v/>
      </c>
      <c r="AD89" s="28">
        <f>AD88/AD91</f>
        <v/>
      </c>
      <c r="AE89" s="28">
        <f>AE88/AE91</f>
        <v/>
      </c>
      <c r="AF89" s="28">
        <f>AF88/AF91</f>
        <v/>
      </c>
      <c r="AG89" s="28">
        <f>AG88/AG91</f>
        <v/>
      </c>
      <c r="AH89" s="28">
        <f>AH88/AH91</f>
        <v/>
      </c>
      <c r="AI89" s="28">
        <f>AI88/AI91</f>
        <v/>
      </c>
      <c r="AJ89" s="28">
        <f>AJ88/AJ91</f>
        <v/>
      </c>
      <c r="AK89" s="28">
        <f>AK88/AK91</f>
        <v/>
      </c>
    </row>
    <row r="90" customFormat="1" s="28">
      <c r="B90" s="28" t="inlineStr">
        <is>
          <t>EPS - Diluted</t>
        </is>
      </c>
      <c r="X90" s="28">
        <f>X88/X92</f>
        <v/>
      </c>
      <c r="Y90" s="28">
        <f>Y88/Y92</f>
        <v/>
      </c>
      <c r="Z90" s="28">
        <f>Z88/Z92</f>
        <v/>
      </c>
      <c r="AA90" s="28">
        <f>AA88/AA92</f>
        <v/>
      </c>
      <c r="AB90" s="28">
        <f>AB88/AB92</f>
        <v/>
      </c>
      <c r="AC90" s="28">
        <f>AC88/AC92</f>
        <v/>
      </c>
      <c r="AD90" s="28">
        <f>AD88/AD92</f>
        <v/>
      </c>
      <c r="AE90" s="28">
        <f>AE88/AE92</f>
        <v/>
      </c>
      <c r="AF90" s="28">
        <f>AF88/AF92</f>
        <v/>
      </c>
      <c r="AG90" s="28">
        <f>AG88/AG92</f>
        <v/>
      </c>
      <c r="AH90" s="28">
        <f>AH88/AH92</f>
        <v/>
      </c>
      <c r="AI90" s="28">
        <f>AI88/AI92</f>
        <v/>
      </c>
      <c r="AJ90" s="28">
        <f>AJ88/AJ92</f>
        <v/>
      </c>
      <c r="AK90" s="28">
        <f>AK88/AK92</f>
        <v/>
      </c>
    </row>
    <row r="91" s="46">
      <c r="B91" t="inlineStr">
        <is>
          <t>Shares - Basic</t>
        </is>
      </c>
      <c r="C91" s="52" t="n"/>
      <c r="D91" s="52" t="n"/>
      <c r="E91" s="52" t="n"/>
      <c r="F91" s="52" t="n"/>
      <c r="G91" s="52" t="n"/>
      <c r="H91" s="52" t="n"/>
      <c r="I91" s="52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2" t="n"/>
      <c r="X91" s="52" t="n"/>
      <c r="Y91" s="52" t="n">
        <v>1590</v>
      </c>
      <c r="Z91" s="52" t="n">
        <v>1576</v>
      </c>
      <c r="AA91" s="52" t="n">
        <v>1557</v>
      </c>
      <c r="AB91" s="52" t="n">
        <v>1541</v>
      </c>
      <c r="AC91" s="52" t="n">
        <v>1509</v>
      </c>
      <c r="AD91" s="52" t="n">
        <v>1469</v>
      </c>
      <c r="AE91" s="52" t="n">
        <v>1439</v>
      </c>
      <c r="AF91" s="52" t="n">
        <v>1425</v>
      </c>
      <c r="AG91" s="52" t="n">
        <v>1415</v>
      </c>
      <c r="AH91" s="52" t="n">
        <v>1399</v>
      </c>
      <c r="AI91" s="52" t="n">
        <v>1385</v>
      </c>
      <c r="AJ91" s="52" t="n">
        <v>1382</v>
      </c>
      <c r="AK91" s="52" t="n">
        <v>1380</v>
      </c>
      <c r="AL91" s="52" t="n"/>
      <c r="AM91" s="52" t="n"/>
      <c r="AN91" s="52" t="n"/>
      <c r="AO91" s="52" t="n"/>
      <c r="AP91" s="52" t="n"/>
      <c r="AQ91" s="52" t="n"/>
      <c r="AR91" s="52" t="n"/>
      <c r="AS91" s="52" t="n"/>
      <c r="AT91" s="52" t="n"/>
      <c r="AU91" s="52" t="n"/>
    </row>
    <row r="92">
      <c r="B92" t="inlineStr">
        <is>
          <t>Shares - Diluted</t>
        </is>
      </c>
      <c r="C92" s="52" t="n"/>
      <c r="D92" s="52" t="n"/>
      <c r="E92" s="52" t="n"/>
      <c r="F92" s="52" t="n"/>
      <c r="G92" s="52" t="n"/>
      <c r="H92" s="52" t="n"/>
      <c r="I92" s="52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2" t="n"/>
      <c r="X92" s="52" t="n"/>
      <c r="Y92" s="52" t="n">
        <v>1614</v>
      </c>
      <c r="Z92" s="52" t="n">
        <v>1597</v>
      </c>
      <c r="AA92" s="52" t="n">
        <v>1575</v>
      </c>
      <c r="AB92" s="52" t="n">
        <v>1560</v>
      </c>
      <c r="AC92" s="52" t="n">
        <v>1527</v>
      </c>
      <c r="AD92" s="52" t="n">
        <v>1485</v>
      </c>
      <c r="AE92" s="52" t="n">
        <v>1452</v>
      </c>
      <c r="AF92" s="52" t="n">
        <v>1438</v>
      </c>
      <c r="AG92" s="52" t="n">
        <v>1425</v>
      </c>
      <c r="AH92" s="52" t="n">
        <v>1407</v>
      </c>
      <c r="AI92" s="52" t="n">
        <v>1392</v>
      </c>
      <c r="AJ92" s="52" t="n">
        <v>1389</v>
      </c>
      <c r="AK92" s="52" t="n">
        <v>1387</v>
      </c>
      <c r="AL92" s="52" t="n"/>
      <c r="AM92" s="52" t="n"/>
      <c r="AN92" s="52" t="n"/>
      <c r="AO92" s="52" t="n"/>
      <c r="AP92" s="52" t="n"/>
      <c r="AQ92" s="52" t="n"/>
      <c r="AR92" s="52" t="n"/>
      <c r="AS92" s="52" t="n"/>
      <c r="AT92" s="52" t="n"/>
      <c r="AU92" s="52" t="n"/>
    </row>
    <row r="93">
      <c r="C93" s="52" t="n"/>
      <c r="D93" s="52" t="n"/>
      <c r="E93" s="52" t="n"/>
      <c r="F93" s="52" t="n"/>
      <c r="G93" s="52" t="n"/>
      <c r="H93" s="52" t="n"/>
      <c r="I93" s="52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2" t="n"/>
      <c r="X93" s="52" t="n"/>
      <c r="Y93" s="52" t="n"/>
      <c r="Z93" s="52" t="n"/>
      <c r="AA93" s="52" t="n"/>
      <c r="AB93" s="52" t="n"/>
      <c r="AC93" s="52" t="n"/>
      <c r="AD93" s="52" t="n"/>
      <c r="AE93" s="52" t="n"/>
      <c r="AF93" s="52" t="n"/>
      <c r="AG93" s="52" t="n"/>
      <c r="AH93" s="52" t="n"/>
      <c r="AI93" s="52" t="n"/>
      <c r="AJ93" s="52" t="n"/>
      <c r="AK93" s="52" t="n"/>
      <c r="AL93" s="52" t="n"/>
      <c r="AM93" s="52" t="n"/>
      <c r="AN93" s="52" t="n"/>
      <c r="AO93" s="52" t="n"/>
      <c r="AP93" s="52" t="n"/>
      <c r="AQ93" s="52" t="n"/>
      <c r="AR93" s="52" t="n"/>
      <c r="AS93" s="52" t="n"/>
      <c r="AT93" s="52" t="n"/>
      <c r="AU93" s="52" t="n"/>
    </row>
    <row r="94">
      <c r="B94" t="inlineStr">
        <is>
          <t>Cash div per share - Basic</t>
        </is>
      </c>
      <c r="C94" s="52" t="n"/>
      <c r="D94" s="52" t="n"/>
      <c r="E94" s="52" t="n"/>
      <c r="F94" s="52" t="n"/>
      <c r="G94" s="52" t="n"/>
      <c r="H94" s="52" t="n"/>
      <c r="I94" s="52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52" t="n"/>
      <c r="Y94" s="53">
        <f>(Y144/Y91)*-1</f>
        <v/>
      </c>
      <c r="Z94" s="53">
        <f>(Z144/Z91)*-1</f>
        <v/>
      </c>
      <c r="AA94" s="53">
        <f>(AA144/AA91)*-1</f>
        <v/>
      </c>
      <c r="AB94" s="53">
        <f>(AB144/AB91)*-1</f>
        <v/>
      </c>
      <c r="AC94" s="53">
        <f>(AC144/AC91)*-1</f>
        <v/>
      </c>
      <c r="AD94" s="53">
        <f>(AD144/AD91)*-1</f>
        <v/>
      </c>
      <c r="AE94" s="53">
        <f>(AE144/AE91)*-1</f>
        <v/>
      </c>
      <c r="AF94" s="53">
        <f>(AF144/AF91)*-1</f>
        <v/>
      </c>
      <c r="AG94" s="53">
        <f>(AG144/AG91)*-1</f>
        <v/>
      </c>
      <c r="AH94" s="53">
        <f>(AH144/AH91)*-1</f>
        <v/>
      </c>
      <c r="AI94" s="53">
        <f>(AI144/AI91)*-1</f>
        <v/>
      </c>
      <c r="AJ94" s="53">
        <f>(AJ144/AJ91)*-1</f>
        <v/>
      </c>
      <c r="AK94" s="53">
        <f>(AK144/AK91)*-1</f>
        <v/>
      </c>
      <c r="AL94" s="52" t="n"/>
      <c r="AM94" s="52" t="n"/>
      <c r="AN94" s="52" t="n"/>
      <c r="AO94" s="52" t="n"/>
      <c r="AP94" s="52" t="n"/>
      <c r="AQ94" s="52" t="n"/>
      <c r="AR94" s="52" t="n"/>
      <c r="AS94" s="52" t="n"/>
      <c r="AT94" s="52" t="n"/>
      <c r="AU94" s="52" t="n"/>
    </row>
    <row r="95">
      <c r="B95" t="inlineStr">
        <is>
          <t>Cash div per share - Diluted</t>
        </is>
      </c>
      <c r="C95" s="52" t="n"/>
      <c r="D95" s="52" t="n"/>
      <c r="E95" s="52" t="n"/>
      <c r="F95" s="52" t="n"/>
      <c r="G95" s="52" t="n"/>
      <c r="H95" s="52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52" t="n"/>
      <c r="Y95" s="53">
        <f>(Y144/Y92)*-1</f>
        <v/>
      </c>
      <c r="Z95" s="53">
        <f>(Z144/Z92)*-1</f>
        <v/>
      </c>
      <c r="AA95" s="53">
        <f>(AA144/AA92)*-1</f>
        <v/>
      </c>
      <c r="AB95" s="53">
        <f>(AB144/AB92)*-1</f>
        <v/>
      </c>
      <c r="AC95" s="53">
        <f>(AC144/AC92)*-1</f>
        <v/>
      </c>
      <c r="AD95" s="53">
        <f>(AD144/AD92)*-1</f>
        <v/>
      </c>
      <c r="AE95" s="53">
        <f>(AE144/AE92)*-1</f>
        <v/>
      </c>
      <c r="AF95" s="53">
        <f>(AF144/AF92)*-1</f>
        <v/>
      </c>
      <c r="AG95" s="53">
        <f>(AG144/AG92)*-1</f>
        <v/>
      </c>
      <c r="AH95" s="53">
        <f>(AH144/AH92)*-1</f>
        <v/>
      </c>
      <c r="AI95" s="53">
        <f>(AI144/AI92)*-1</f>
        <v/>
      </c>
      <c r="AJ95" s="53">
        <f>(AJ144/AJ92)*-1</f>
        <v/>
      </c>
      <c r="AK95" s="53">
        <f>(AK144/AK92)*-1</f>
        <v/>
      </c>
      <c r="AL95" s="52" t="n"/>
      <c r="AM95" s="52" t="n"/>
      <c r="AN95" s="52" t="n"/>
      <c r="AO95" s="52" t="n"/>
      <c r="AP95" s="52" t="n"/>
      <c r="AQ95" s="52" t="n"/>
      <c r="AR95" s="52" t="n"/>
      <c r="AS95" s="52" t="n"/>
      <c r="AT95" s="52" t="n"/>
      <c r="AU95" s="52" t="n"/>
    </row>
    <row r="96">
      <c r="C96" s="52" t="n"/>
      <c r="D96" s="52" t="n"/>
      <c r="E96" s="52" t="n"/>
      <c r="F96" s="52" t="n"/>
      <c r="G96" s="52" t="n"/>
      <c r="H96" s="52" t="n"/>
      <c r="I96" s="52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52" t="n"/>
      <c r="Y96" s="52" t="n"/>
      <c r="Z96" s="52" t="n"/>
      <c r="AA96" s="52" t="n"/>
      <c r="AB96" s="52" t="n"/>
      <c r="AC96" s="52" t="n"/>
      <c r="AD96" s="52" t="n"/>
      <c r="AE96" s="52" t="n"/>
      <c r="AF96" s="52" t="n"/>
      <c r="AG96" s="52" t="n"/>
      <c r="AH96" s="52" t="n"/>
      <c r="AI96" s="52" t="n"/>
      <c r="AJ96" s="52" t="n"/>
      <c r="AK96" s="52" t="n"/>
      <c r="AL96" s="52" t="n"/>
      <c r="AM96" s="52" t="n"/>
      <c r="AN96" s="52" t="n"/>
      <c r="AO96" s="52" t="n"/>
      <c r="AP96" s="52" t="n"/>
      <c r="AQ96" s="52" t="n"/>
      <c r="AR96" s="52" t="n"/>
      <c r="AS96" s="52" t="n"/>
      <c r="AT96" s="52" t="n"/>
      <c r="AU96" s="52" t="n"/>
    </row>
    <row r="97" customFormat="1" s="10">
      <c r="B97" s="10" t="inlineStr">
        <is>
          <t>Balance Sheet</t>
        </is>
      </c>
      <c r="C97" s="25" t="n"/>
      <c r="D97" s="25" t="n"/>
      <c r="E97" s="25" t="n"/>
      <c r="F97" s="25" t="n"/>
      <c r="G97" s="25" t="n"/>
      <c r="H97" s="25" t="n"/>
      <c r="I97" s="25" t="n"/>
      <c r="J97" s="25" t="n"/>
      <c r="K97" s="25" t="n"/>
      <c r="L97" s="25" t="n"/>
      <c r="M97" s="25" t="n"/>
      <c r="N97" s="25" t="n"/>
      <c r="O97" s="25" t="n"/>
      <c r="P97" s="25" t="n"/>
      <c r="Q97" s="25" t="n"/>
      <c r="R97" s="25" t="n"/>
      <c r="S97" s="25" t="n"/>
      <c r="T97" s="25" t="n"/>
      <c r="U97" s="25" t="n"/>
      <c r="V97" s="25" t="n"/>
      <c r="W97" s="25" t="n"/>
      <c r="X97" s="25" t="n"/>
      <c r="Y97" s="25" t="n"/>
      <c r="Z97" s="25" t="n"/>
      <c r="AA97" s="25" t="n"/>
      <c r="AB97" s="25" t="n"/>
      <c r="AC97" s="25" t="n"/>
      <c r="AD97" s="25" t="n"/>
      <c r="AE97" s="25" t="n"/>
      <c r="AF97" s="25" t="n"/>
      <c r="AG97" s="25" t="n"/>
      <c r="AH97" s="25" t="n"/>
      <c r="AI97" s="25" t="n"/>
      <c r="AJ97" s="25" t="n"/>
      <c r="AK97" s="25" t="n"/>
      <c r="AL97" s="25" t="n"/>
      <c r="AM97" s="25" t="n"/>
      <c r="AN97" s="25" t="n"/>
      <c r="AO97" s="25" t="n"/>
      <c r="AP97" s="25" t="n"/>
      <c r="AQ97" s="25" t="n"/>
      <c r="AR97" s="25" t="n"/>
      <c r="AS97" s="25" t="n"/>
      <c r="AT97" s="25" t="n"/>
      <c r="AU97" s="25" t="n"/>
    </row>
    <row r="98" customFormat="1" s="13">
      <c r="B98" s="13" t="inlineStr">
        <is>
          <t>Current Assets</t>
        </is>
      </c>
      <c r="C98" s="22" t="n"/>
      <c r="D98" s="22" t="n"/>
      <c r="E98" s="22" t="n"/>
      <c r="F98" s="22" t="n"/>
      <c r="G98" s="22" t="n"/>
      <c r="H98" s="22" t="n"/>
      <c r="I98" s="22" t="n"/>
      <c r="J98" s="22" t="n"/>
      <c r="K98" s="22" t="n"/>
      <c r="L98" s="22" t="n"/>
      <c r="M98" s="22" t="n"/>
      <c r="N98" s="22" t="n"/>
      <c r="O98" s="22" t="n"/>
      <c r="P98" s="22" t="n"/>
      <c r="Q98" s="22" t="n"/>
      <c r="R98" s="22" t="n"/>
      <c r="S98" s="22" t="n"/>
      <c r="T98" s="22" t="n"/>
      <c r="U98" s="22" t="n"/>
      <c r="V98" s="22" t="n"/>
      <c r="W98" s="22" t="n"/>
      <c r="X98" s="22" t="n"/>
      <c r="Y98" s="22" t="n"/>
      <c r="Z98" s="22" t="n"/>
      <c r="AA98" s="22" t="n"/>
      <c r="AB98" s="22" t="n"/>
      <c r="AC98" s="22" t="n"/>
      <c r="AD98" s="22" t="n"/>
      <c r="AE98" s="22" t="n"/>
      <c r="AF98" s="22" t="n"/>
      <c r="AG98" s="22" t="n"/>
      <c r="AH98" s="22" t="n"/>
      <c r="AI98" s="22" t="n"/>
      <c r="AJ98" s="22" t="n"/>
      <c r="AK98" s="22" t="n"/>
      <c r="AL98" s="22" t="n"/>
      <c r="AM98" s="22" t="n"/>
      <c r="AN98" s="22" t="n"/>
      <c r="AO98" s="22" t="n"/>
      <c r="AP98" s="22" t="n"/>
      <c r="AQ98" s="22" t="n"/>
      <c r="AR98" s="22" t="n"/>
      <c r="AS98" s="22" t="n"/>
      <c r="AT98" s="22" t="n"/>
      <c r="AU98" s="22" t="n"/>
    </row>
    <row r="99">
      <c r="B99" t="inlineStr">
        <is>
          <t>Cash &amp; cash equivalents</t>
        </is>
      </c>
      <c r="C99" s="52" t="n"/>
      <c r="D99" s="52" t="n"/>
      <c r="E99" s="52" t="n"/>
      <c r="F99" s="52" t="n"/>
      <c r="G99" s="52" t="n"/>
      <c r="H99" s="52" t="n"/>
      <c r="I99" s="52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  <c r="Y99" s="52" t="n"/>
      <c r="Z99" s="52" t="n">
        <v>4067</v>
      </c>
      <c r="AA99" s="52" t="n">
        <v>6297</v>
      </c>
      <c r="AB99" s="52" t="n">
        <v>9375</v>
      </c>
      <c r="AC99" s="52" t="n">
        <v>6134</v>
      </c>
      <c r="AD99" s="52" t="n">
        <v>9096</v>
      </c>
      <c r="AE99" s="52" t="n">
        <v>9158</v>
      </c>
      <c r="AF99" s="52" t="n">
        <v>10610</v>
      </c>
      <c r="AG99" s="52" t="n">
        <v>8721</v>
      </c>
      <c r="AH99" s="52" t="n">
        <v>5509</v>
      </c>
      <c r="AI99" s="52" t="n">
        <v>8185</v>
      </c>
      <c r="AJ99" s="52" t="n">
        <v>5596</v>
      </c>
      <c r="AK99" s="52" t="n">
        <v>4954</v>
      </c>
      <c r="AL99" s="52" t="n"/>
      <c r="AM99" s="52" t="n"/>
      <c r="AN99" s="52" t="n"/>
      <c r="AO99" s="52" t="n"/>
      <c r="AP99" s="52" t="n"/>
      <c r="AQ99" s="52" t="n"/>
      <c r="AR99" s="52" t="n"/>
      <c r="AS99" s="52" t="n"/>
      <c r="AT99" s="52" t="n"/>
      <c r="AU99" s="52" t="n"/>
    </row>
    <row r="100">
      <c r="B100" t="inlineStr">
        <is>
          <t>Short-term investments</t>
        </is>
      </c>
      <c r="C100" s="52" t="n"/>
      <c r="D100" s="52" t="n"/>
      <c r="E100" s="52" t="n"/>
      <c r="F100" s="52" t="n"/>
      <c r="G100" s="52" t="n"/>
      <c r="H100" s="52" t="n"/>
      <c r="I100" s="52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52" t="n"/>
      <c r="Y100" s="52" t="n"/>
      <c r="Z100" s="52" t="n">
        <v>358</v>
      </c>
      <c r="AA100" s="52" t="n">
        <v>322</v>
      </c>
      <c r="AB100" s="52" t="n">
        <v>303</v>
      </c>
      <c r="AC100" s="52" t="n">
        <v>2592</v>
      </c>
      <c r="AD100" s="52" t="n">
        <v>2913</v>
      </c>
      <c r="AE100" s="52" t="n">
        <v>6967</v>
      </c>
      <c r="AF100" s="52" t="n">
        <v>8900</v>
      </c>
      <c r="AG100" s="52" t="n">
        <v>272</v>
      </c>
      <c r="AH100" s="52" t="n">
        <v>229</v>
      </c>
      <c r="AI100" s="52" t="n">
        <v>1366</v>
      </c>
      <c r="AJ100" s="52" t="n">
        <v>392</v>
      </c>
      <c r="AK100" s="52" t="n">
        <v>394</v>
      </c>
      <c r="AL100" s="52" t="n"/>
      <c r="AM100" s="52" t="n"/>
      <c r="AN100" s="52" t="n"/>
      <c r="AO100" s="52" t="n"/>
      <c r="AP100" s="52" t="n"/>
      <c r="AQ100" s="52" t="n"/>
      <c r="AR100" s="52" t="n"/>
      <c r="AS100" s="52" t="n"/>
      <c r="AT100" s="52" t="n"/>
      <c r="AU100" s="52" t="n"/>
    </row>
    <row r="101">
      <c r="B101" t="inlineStr">
        <is>
          <t>Restricted cash</t>
        </is>
      </c>
      <c r="C101" s="52" t="n"/>
      <c r="D101" s="52" t="n"/>
      <c r="E101" s="52" t="n"/>
      <c r="F101" s="52" t="n"/>
      <c r="G101" s="52" t="n"/>
      <c r="H101" s="52" t="n"/>
      <c r="I101" s="52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52" t="n"/>
      <c r="Y101" s="52" t="n"/>
      <c r="Z101" s="52" t="n">
        <v>0</v>
      </c>
      <c r="AA101" s="52" t="n">
        <v>0</v>
      </c>
      <c r="AB101" s="52" t="n">
        <v>0</v>
      </c>
      <c r="AC101" s="52" t="n">
        <v>0</v>
      </c>
      <c r="AD101" s="52" t="n">
        <v>0</v>
      </c>
      <c r="AE101" s="52" t="n">
        <v>0</v>
      </c>
      <c r="AF101" s="52" t="n">
        <v>0</v>
      </c>
      <c r="AG101" s="52" t="n">
        <v>1997</v>
      </c>
      <c r="AH101" s="52" t="n">
        <v>0</v>
      </c>
      <c r="AI101" s="52" t="n">
        <v>0</v>
      </c>
      <c r="AJ101" s="52" t="n">
        <v>0</v>
      </c>
      <c r="AK101" s="52" t="n">
        <v>0</v>
      </c>
      <c r="AL101" s="52" t="n"/>
      <c r="AM101" s="52" t="n"/>
      <c r="AN101" s="52" t="n"/>
      <c r="AO101" s="52" t="n"/>
      <c r="AP101" s="52" t="n"/>
      <c r="AQ101" s="52" t="n"/>
      <c r="AR101" s="52" t="n"/>
      <c r="AS101" s="52" t="n"/>
      <c r="AT101" s="52" t="n"/>
      <c r="AU101" s="52" t="n"/>
    </row>
    <row r="102">
      <c r="B102" t="inlineStr">
        <is>
          <t>Accounts and notes recievable</t>
        </is>
      </c>
      <c r="C102" s="52" t="n"/>
      <c r="D102" s="52" t="n"/>
      <c r="E102" s="52" t="n"/>
      <c r="F102" s="52" t="n"/>
      <c r="G102" s="52" t="n"/>
      <c r="H102" s="52" t="n"/>
      <c r="I102" s="52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2" t="n"/>
      <c r="X102" s="52" t="n"/>
      <c r="Y102" s="52" t="n"/>
      <c r="Z102" s="52" t="n">
        <v>6912</v>
      </c>
      <c r="AA102" s="52" t="n">
        <v>7041</v>
      </c>
      <c r="AB102" s="52" t="n">
        <v>6954</v>
      </c>
      <c r="AC102" s="52" t="n">
        <v>6651</v>
      </c>
      <c r="AD102" s="52" t="n">
        <v>6437</v>
      </c>
      <c r="AE102" s="52" t="n">
        <v>6694</v>
      </c>
      <c r="AF102" s="52" t="n">
        <v>7024</v>
      </c>
      <c r="AG102" s="52" t="n">
        <v>7142</v>
      </c>
      <c r="AH102" s="52" t="n">
        <v>7822</v>
      </c>
      <c r="AI102" s="52" t="n">
        <v>8404</v>
      </c>
      <c r="AJ102" s="52" t="n">
        <v>8680</v>
      </c>
      <c r="AK102" s="52" t="n">
        <v>10163</v>
      </c>
      <c r="AL102" s="52" t="n"/>
      <c r="AM102" s="52" t="n"/>
      <c r="AN102" s="52" t="n"/>
      <c r="AO102" s="52" t="n"/>
      <c r="AP102" s="52" t="n"/>
      <c r="AQ102" s="52" t="n"/>
      <c r="AR102" s="52" t="n"/>
      <c r="AS102" s="52" t="n"/>
      <c r="AT102" s="52" t="n"/>
      <c r="AU102" s="52" t="n"/>
    </row>
    <row r="103">
      <c r="B103" t="inlineStr">
        <is>
          <t>Inventories</t>
        </is>
      </c>
      <c r="C103" s="52" t="n"/>
      <c r="D103" s="52" t="n"/>
      <c r="E103" s="52" t="n"/>
      <c r="F103" s="52" t="n"/>
      <c r="G103" s="52" t="n"/>
      <c r="H103" s="52" t="n"/>
      <c r="I103" s="52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52" t="n"/>
      <c r="Y103" s="52" t="n"/>
      <c r="Z103" s="52" t="n">
        <v>3827</v>
      </c>
      <c r="AA103" s="52" t="n">
        <v>3581</v>
      </c>
      <c r="AB103" s="52" t="n">
        <v>3409</v>
      </c>
      <c r="AC103" s="52" t="n">
        <v>3143</v>
      </c>
      <c r="AD103" s="52" t="n">
        <v>2720</v>
      </c>
      <c r="AE103" s="52" t="n">
        <v>2723</v>
      </c>
      <c r="AF103" s="52" t="n">
        <v>2947</v>
      </c>
      <c r="AG103" s="52" t="n">
        <v>3128</v>
      </c>
      <c r="AH103" s="52" t="n">
        <v>3338</v>
      </c>
      <c r="AI103" s="52" t="n">
        <v>4172</v>
      </c>
      <c r="AJ103" s="52" t="n">
        <v>4347</v>
      </c>
      <c r="AK103" s="52" t="n">
        <v>5222</v>
      </c>
      <c r="AL103" s="52" t="n"/>
      <c r="AM103" s="52" t="n"/>
      <c r="AN103" s="52" t="n"/>
      <c r="AO103" s="52" t="n"/>
      <c r="AP103" s="52" t="n"/>
      <c r="AQ103" s="52" t="n"/>
      <c r="AR103" s="52" t="n"/>
      <c r="AS103" s="52" t="n"/>
      <c r="AT103" s="52" t="n"/>
      <c r="AU103" s="52" t="n"/>
    </row>
    <row r="104">
      <c r="B104" t="inlineStr">
        <is>
          <t>Prepaid expenses and other current assets</t>
        </is>
      </c>
      <c r="C104" s="52" t="n"/>
      <c r="D104" s="52" t="n"/>
      <c r="E104" s="52" t="n"/>
      <c r="F104" s="52" t="n"/>
      <c r="G104" s="52" t="n"/>
      <c r="H104" s="52" t="n"/>
      <c r="I104" s="52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2" t="n"/>
      <c r="X104" s="52" t="n"/>
      <c r="Y104" s="52" t="n"/>
      <c r="Z104" s="52" t="n">
        <v>2277</v>
      </c>
      <c r="AA104" s="52" t="n">
        <v>1479</v>
      </c>
      <c r="AB104" s="52" t="n">
        <v>2162</v>
      </c>
      <c r="AC104" s="52" t="n">
        <v>2143</v>
      </c>
      <c r="AD104" s="52" t="n">
        <v>1865</v>
      </c>
      <c r="AE104" s="52" t="n">
        <v>1547</v>
      </c>
      <c r="AF104" s="52" t="n">
        <v>1546</v>
      </c>
      <c r="AG104" s="52" t="n">
        <v>633</v>
      </c>
      <c r="AH104" s="52" t="n">
        <v>747</v>
      </c>
      <c r="AI104" s="52" t="n">
        <v>874</v>
      </c>
      <c r="AJ104" s="52" t="n">
        <v>980</v>
      </c>
      <c r="AK104" s="52" t="n">
        <v>806</v>
      </c>
      <c r="AL104" s="52" t="n"/>
      <c r="AM104" s="52" t="n"/>
      <c r="AN104" s="52" t="n"/>
      <c r="AO104" s="52" t="n"/>
      <c r="AP104" s="52" t="n"/>
      <c r="AQ104" s="52" t="n"/>
      <c r="AR104" s="52" t="n"/>
      <c r="AS104" s="52" t="n"/>
      <c r="AT104" s="52" t="n"/>
      <c r="AU104" s="52" t="n"/>
    </row>
    <row r="105" customFormat="1" s="18">
      <c r="B105" s="18" t="inlineStr">
        <is>
          <t>Assets held for sale</t>
        </is>
      </c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>
        <v>0</v>
      </c>
      <c r="AA105" s="50" t="n">
        <v>0</v>
      </c>
      <c r="AB105" s="50" t="n">
        <v>0</v>
      </c>
      <c r="AC105" s="50" t="n">
        <v>0</v>
      </c>
      <c r="AD105" s="50" t="n">
        <v>0</v>
      </c>
      <c r="AE105" s="50" t="n">
        <v>0</v>
      </c>
      <c r="AF105" s="50" t="n">
        <v>0</v>
      </c>
      <c r="AG105" s="50" t="n">
        <v>0</v>
      </c>
      <c r="AH105" s="50" t="n">
        <v>0</v>
      </c>
      <c r="AI105" s="50" t="n">
        <v>0</v>
      </c>
      <c r="AJ105" s="50" t="n">
        <v>1788</v>
      </c>
      <c r="AK105" s="50" t="n">
        <v>0</v>
      </c>
      <c r="AL105" s="50" t="n"/>
      <c r="AM105" s="50" t="n"/>
      <c r="AN105" s="50" t="n"/>
      <c r="AO105" s="50" t="n"/>
      <c r="AP105" s="50" t="n"/>
      <c r="AQ105" s="50" t="n"/>
      <c r="AR105" s="50" t="n"/>
      <c r="AS105" s="50" t="n"/>
      <c r="AT105" s="50" t="n"/>
      <c r="AU105" s="50" t="n"/>
    </row>
    <row r="106" customFormat="1" s="17">
      <c r="B106" s="17" t="inlineStr">
        <is>
          <t>Total Current Assets</t>
        </is>
      </c>
      <c r="C106" s="21" t="n"/>
      <c r="D106" s="21" t="n"/>
      <c r="E106" s="21" t="n"/>
      <c r="F106" s="21" t="n"/>
      <c r="G106" s="21" t="n"/>
      <c r="H106" s="21" t="n"/>
      <c r="I106" s="21" t="n"/>
      <c r="J106" s="21" t="n"/>
      <c r="K106" s="21" t="n"/>
      <c r="L106" s="21" t="n"/>
      <c r="M106" s="21" t="n"/>
      <c r="N106" s="21" t="n"/>
      <c r="O106" s="21" t="n"/>
      <c r="P106" s="21" t="n"/>
      <c r="Q106" s="21" t="n"/>
      <c r="R106" s="21" t="n"/>
      <c r="S106" s="21" t="n"/>
      <c r="T106" s="21" t="n"/>
      <c r="U106" s="21" t="n"/>
      <c r="V106" s="21" t="n"/>
      <c r="W106" s="21" t="n"/>
      <c r="X106" s="21">
        <f>SUM(X99:X105)</f>
        <v/>
      </c>
      <c r="Y106" s="21">
        <f>SUM(Y99:Y105)</f>
        <v/>
      </c>
      <c r="Z106" s="21">
        <f>SUM(Z99:Z105)</f>
        <v/>
      </c>
      <c r="AA106" s="21">
        <f>SUM(AA99:AA105)</f>
        <v/>
      </c>
      <c r="AB106" s="21">
        <f>SUM(AB99:AB105)</f>
        <v/>
      </c>
      <c r="AC106" s="21">
        <f>SUM(AC99:AC105)</f>
        <v/>
      </c>
      <c r="AD106" s="21">
        <f>SUM(AD99:AD105)</f>
        <v/>
      </c>
      <c r="AE106" s="21">
        <f>SUM(AE99:AE105)</f>
        <v/>
      </c>
      <c r="AF106" s="21">
        <f>SUM(AF99:AF105)</f>
        <v/>
      </c>
      <c r="AG106" s="21">
        <f>SUM(AG99:AG105)</f>
        <v/>
      </c>
      <c r="AH106" s="21">
        <f>SUM(AH99:AH105)</f>
        <v/>
      </c>
      <c r="AI106" s="21">
        <f>SUM(AI99:AI105)</f>
        <v/>
      </c>
      <c r="AJ106" s="21">
        <f>SUM(AJ99:AJ105)</f>
        <v/>
      </c>
      <c r="AK106" s="21">
        <f>SUM(AK99:AK105)</f>
        <v/>
      </c>
      <c r="AL106" s="21" t="n"/>
      <c r="AM106" s="21" t="n"/>
      <c r="AN106" s="21" t="n"/>
      <c r="AO106" s="21" t="n"/>
      <c r="AP106" s="21" t="n"/>
      <c r="AQ106" s="21" t="n"/>
      <c r="AR106" s="21" t="n"/>
      <c r="AS106" s="21" t="n"/>
      <c r="AT106" s="21" t="n"/>
      <c r="AU106" s="21" t="n"/>
    </row>
    <row r="107" customFormat="1" s="13">
      <c r="B107" s="13" t="inlineStr">
        <is>
          <t>Non-current Assets</t>
        </is>
      </c>
      <c r="C107" s="22" t="n"/>
      <c r="D107" s="22" t="n"/>
      <c r="E107" s="22" t="n"/>
      <c r="F107" s="22" t="n"/>
      <c r="G107" s="22" t="n"/>
      <c r="H107" s="22" t="n"/>
      <c r="I107" s="22" t="n"/>
      <c r="J107" s="22" t="n"/>
      <c r="K107" s="22" t="n"/>
      <c r="L107" s="22" t="n"/>
      <c r="M107" s="22" t="n"/>
      <c r="N107" s="22" t="n"/>
      <c r="O107" s="22" t="n"/>
      <c r="P107" s="22" t="n"/>
      <c r="Q107" s="22" t="n"/>
      <c r="R107" s="22" t="n"/>
      <c r="S107" s="22" t="n"/>
      <c r="T107" s="22" t="n"/>
      <c r="U107" s="22" t="n"/>
      <c r="V107" s="22" t="n"/>
      <c r="W107" s="22" t="n"/>
      <c r="X107" s="22" t="n"/>
      <c r="Y107" s="22" t="n"/>
      <c r="Z107" s="22" t="n"/>
      <c r="AA107" s="22" t="n"/>
      <c r="AB107" s="22" t="n"/>
      <c r="AC107" s="22" t="n"/>
      <c r="AD107" s="22" t="n"/>
      <c r="AE107" s="22" t="n"/>
      <c r="AF107" s="22" t="n"/>
      <c r="AG107" s="22" t="n"/>
      <c r="AH107" s="22" t="n"/>
      <c r="AI107" s="22" t="n"/>
      <c r="AJ107" s="22" t="n"/>
      <c r="AK107" s="22" t="n"/>
      <c r="AL107" s="22" t="n"/>
      <c r="AM107" s="22" t="n"/>
      <c r="AN107" s="22" t="n"/>
      <c r="AO107" s="22" t="n"/>
      <c r="AP107" s="22" t="n"/>
      <c r="AQ107" s="22" t="n"/>
      <c r="AR107" s="22" t="n"/>
      <c r="AS107" s="22" t="n"/>
      <c r="AT107" s="22" t="n"/>
      <c r="AU107" s="22" t="n"/>
    </row>
    <row r="108">
      <c r="B108" t="inlineStr">
        <is>
          <t>PP&amp;E</t>
        </is>
      </c>
      <c r="C108" s="52" t="n"/>
      <c r="D108" s="52" t="n"/>
      <c r="E108" s="52" t="n"/>
      <c r="F108" s="52" t="n"/>
      <c r="G108" s="52" t="n"/>
      <c r="H108" s="52" t="n"/>
      <c r="I108" s="52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  <c r="T108" s="52" t="n"/>
      <c r="U108" s="52" t="n"/>
      <c r="V108" s="52" t="n"/>
      <c r="W108" s="52" t="n"/>
      <c r="X108" s="52" t="n"/>
      <c r="Y108" s="52" t="n"/>
      <c r="Z108" s="52" t="n">
        <v>19698</v>
      </c>
      <c r="AA108" s="52" t="n">
        <v>19136</v>
      </c>
      <c r="AB108" s="52" t="n">
        <v>18575</v>
      </c>
      <c r="AC108" s="52" t="n">
        <v>17244</v>
      </c>
      <c r="AD108" s="52" t="n">
        <v>16317</v>
      </c>
      <c r="AE108" s="52" t="n">
        <v>16591</v>
      </c>
      <c r="AF108" s="52" t="n">
        <v>17240</v>
      </c>
      <c r="AG108" s="52" t="n">
        <v>17589</v>
      </c>
      <c r="AH108" s="52" t="n">
        <v>19305</v>
      </c>
      <c r="AI108" s="52" t="n">
        <v>21369</v>
      </c>
      <c r="AJ108" s="52" t="n">
        <v>22407</v>
      </c>
      <c r="AK108" s="52" t="n">
        <v>24291</v>
      </c>
      <c r="AL108" s="52" t="n"/>
      <c r="AM108" s="52" t="n"/>
      <c r="AN108" s="52" t="n"/>
      <c r="AO108" s="52" t="n"/>
      <c r="AP108" s="52" t="n"/>
      <c r="AQ108" s="52" t="n"/>
      <c r="AR108" s="52" t="n"/>
      <c r="AS108" s="52" t="n"/>
      <c r="AT108" s="52" t="n"/>
      <c r="AU108" s="52" t="n"/>
    </row>
    <row r="109">
      <c r="B109" t="inlineStr">
        <is>
          <t>Amortizable Intangible assets</t>
        </is>
      </c>
      <c r="C109" s="52" t="n"/>
      <c r="D109" s="52" t="n"/>
      <c r="E109" s="52" t="n"/>
      <c r="F109" s="52" t="n"/>
      <c r="G109" s="52" t="n"/>
      <c r="H109" s="52" t="n"/>
      <c r="I109" s="52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  <c r="T109" s="52" t="n"/>
      <c r="U109" s="52" t="n"/>
      <c r="V109" s="52" t="n"/>
      <c r="W109" s="52" t="n"/>
      <c r="X109" s="52" t="n"/>
      <c r="Y109" s="52" t="n"/>
      <c r="Z109" s="52" t="n">
        <v>1888</v>
      </c>
      <c r="AA109" s="52" t="n">
        <v>1781</v>
      </c>
      <c r="AB109" s="52" t="n">
        <v>1638</v>
      </c>
      <c r="AC109" s="52" t="n">
        <v>1449</v>
      </c>
      <c r="AD109" s="52" t="n">
        <v>1270</v>
      </c>
      <c r="AE109" s="52" t="n">
        <v>1237</v>
      </c>
      <c r="AF109" s="52" t="n">
        <v>1268</v>
      </c>
      <c r="AG109" s="52" t="n">
        <v>1644</v>
      </c>
      <c r="AH109" s="52" t="n">
        <v>1433</v>
      </c>
      <c r="AI109" s="52" t="n">
        <v>1703</v>
      </c>
      <c r="AJ109" s="52" t="n">
        <v>1538</v>
      </c>
      <c r="AK109" s="52" t="n">
        <v>1277</v>
      </c>
      <c r="AL109" s="52" t="n"/>
      <c r="AM109" s="52" t="n"/>
      <c r="AN109" s="52" t="n"/>
      <c r="AO109" s="52" t="n"/>
      <c r="AP109" s="52" t="n"/>
      <c r="AQ109" s="52" t="n"/>
      <c r="AR109" s="52" t="n"/>
      <c r="AS109" s="52" t="n"/>
      <c r="AT109" s="52" t="n"/>
      <c r="AU109" s="52" t="n"/>
    </row>
    <row r="110">
      <c r="B110" t="inlineStr">
        <is>
          <t>Goodwill</t>
        </is>
      </c>
      <c r="C110" s="52" t="n"/>
      <c r="D110" s="52" t="n"/>
      <c r="E110" s="52" t="n"/>
      <c r="F110" s="52" t="n"/>
      <c r="G110" s="52" t="n"/>
      <c r="H110" s="52" t="n"/>
      <c r="I110" s="52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  <c r="T110" s="52" t="n"/>
      <c r="U110" s="52" t="n"/>
      <c r="V110" s="52" t="n"/>
      <c r="W110" s="52" t="n"/>
      <c r="X110" s="52" t="n"/>
      <c r="Y110" s="52" t="n"/>
      <c r="Z110" s="52" t="n">
        <v>16800</v>
      </c>
      <c r="AA110" s="52" t="n">
        <v>16971</v>
      </c>
      <c r="AB110" s="52" t="n">
        <v>16613</v>
      </c>
      <c r="AC110" s="52" t="n">
        <v>14965</v>
      </c>
      <c r="AD110" s="52" t="n">
        <v>14177</v>
      </c>
      <c r="AE110" s="52" t="n">
        <v>14430</v>
      </c>
      <c r="AF110" s="52" t="n">
        <v>14744</v>
      </c>
      <c r="AG110" s="52" t="n">
        <v>14808</v>
      </c>
      <c r="AH110" s="52" t="n">
        <v>15501</v>
      </c>
      <c r="AI110" s="52" t="n">
        <v>18757</v>
      </c>
      <c r="AJ110" s="52" t="n">
        <v>18381</v>
      </c>
      <c r="AK110" s="52" t="n">
        <v>18202</v>
      </c>
      <c r="AL110" s="52" t="n"/>
      <c r="AM110" s="52" t="n"/>
      <c r="AN110" s="52" t="n"/>
      <c r="AO110" s="52" t="n"/>
      <c r="AP110" s="52" t="n"/>
      <c r="AQ110" s="52" t="n"/>
      <c r="AR110" s="52" t="n"/>
      <c r="AS110" s="52" t="n"/>
      <c r="AT110" s="52" t="n"/>
      <c r="AU110" s="52" t="n"/>
    </row>
    <row r="111">
      <c r="B111" t="inlineStr">
        <is>
          <t>Other Indefinite-Lived Intangible Assets</t>
        </is>
      </c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  <c r="T111" s="52" t="n"/>
      <c r="U111" s="52" t="n"/>
      <c r="V111" s="52" t="n"/>
      <c r="W111" s="52" t="n"/>
      <c r="X111" s="52" t="n"/>
      <c r="Y111" s="52" t="n"/>
      <c r="Z111" s="52" t="n">
        <v>14557</v>
      </c>
      <c r="AA111" s="52" t="n">
        <v>14744</v>
      </c>
      <c r="AB111" s="52" t="n">
        <v>14401</v>
      </c>
      <c r="AC111" s="52" t="n">
        <v>12639</v>
      </c>
      <c r="AD111" s="52" t="n">
        <v>11811</v>
      </c>
      <c r="AE111" s="52" t="n">
        <v>12196</v>
      </c>
      <c r="AF111" s="52" t="n">
        <v>12570</v>
      </c>
      <c r="AG111" s="52" t="n">
        <v>14181</v>
      </c>
      <c r="AH111" s="52" t="n">
        <v>14610</v>
      </c>
      <c r="AI111" s="52" t="n">
        <v>17612</v>
      </c>
      <c r="AJ111" s="52" t="n">
        <v>17127</v>
      </c>
      <c r="AK111" s="52" t="n">
        <v>14309</v>
      </c>
      <c r="AL111" s="52" t="n"/>
      <c r="AM111" s="52" t="n"/>
      <c r="AN111" s="52" t="n"/>
      <c r="AO111" s="52" t="n"/>
      <c r="AP111" s="52" t="n"/>
      <c r="AQ111" s="52" t="n"/>
      <c r="AR111" s="52" t="n"/>
      <c r="AS111" s="52" t="n"/>
      <c r="AT111" s="52" t="n"/>
      <c r="AU111" s="52" t="n"/>
    </row>
    <row r="112">
      <c r="B112" t="inlineStr">
        <is>
          <t>Investments in Noncontrolled Affiliates</t>
        </is>
      </c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  <c r="T112" s="52" t="n"/>
      <c r="U112" s="52" t="n"/>
      <c r="V112" s="52" t="n"/>
      <c r="W112" s="52" t="n"/>
      <c r="X112" s="52" t="n"/>
      <c r="Y112" s="52" t="n"/>
      <c r="Z112" s="52" t="n">
        <v>1477</v>
      </c>
      <c r="AA112" s="52" t="n">
        <v>1633</v>
      </c>
      <c r="AB112" s="52" t="n">
        <v>2623</v>
      </c>
      <c r="AC112" s="52" t="n">
        <v>2689</v>
      </c>
      <c r="AD112" s="52" t="n">
        <v>2311</v>
      </c>
      <c r="AE112" s="52" t="n">
        <v>1950</v>
      </c>
      <c r="AF112" s="52" t="n">
        <v>2042</v>
      </c>
      <c r="AG112" s="52" t="n">
        <v>2409</v>
      </c>
      <c r="AH112" s="52" t="n">
        <v>2683</v>
      </c>
      <c r="AI112" s="52" t="n">
        <v>2792</v>
      </c>
      <c r="AJ112" s="52" t="n">
        <v>2350</v>
      </c>
      <c r="AK112" s="52" t="n">
        <v>3073</v>
      </c>
      <c r="AL112" s="52" t="n"/>
      <c r="AM112" s="52" t="n"/>
      <c r="AN112" s="52" t="n"/>
      <c r="AO112" s="52" t="n"/>
      <c r="AP112" s="52" t="n"/>
      <c r="AQ112" s="52" t="n"/>
      <c r="AR112" s="52" t="n"/>
      <c r="AS112" s="52" t="n"/>
      <c r="AT112" s="52" t="n"/>
      <c r="AU112" s="52" t="n"/>
    </row>
    <row r="113">
      <c r="B113" t="inlineStr">
        <is>
          <t>Deferred income taxes</t>
        </is>
      </c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  <c r="T113" s="52" t="n"/>
      <c r="U113" s="52" t="n"/>
      <c r="V113" s="52" t="n"/>
      <c r="W113" s="52" t="n"/>
      <c r="X113" s="52" t="n"/>
      <c r="Y113" s="52" t="n"/>
      <c r="Z113" s="52" t="n">
        <v>0</v>
      </c>
      <c r="AA113" s="52" t="n">
        <v>0</v>
      </c>
      <c r="AB113" s="52" t="n">
        <v>0</v>
      </c>
      <c r="AC113" s="52" t="n">
        <v>0</v>
      </c>
      <c r="AD113" s="52" t="n">
        <v>0</v>
      </c>
      <c r="AE113" s="52" t="n">
        <v>0</v>
      </c>
      <c r="AF113" s="52" t="n">
        <v>0</v>
      </c>
      <c r="AG113" s="52" t="n">
        <v>4364</v>
      </c>
      <c r="AH113" s="52" t="n">
        <v>4359</v>
      </c>
      <c r="AI113" s="52" t="n">
        <v>4372</v>
      </c>
      <c r="AJ113" s="52" t="n">
        <v>4310</v>
      </c>
      <c r="AK113" s="52" t="n">
        <v>4204</v>
      </c>
      <c r="AL113" s="52" t="n"/>
      <c r="AM113" s="52" t="n"/>
      <c r="AN113" s="52" t="n"/>
      <c r="AO113" s="52" t="n"/>
      <c r="AP113" s="52" t="n"/>
      <c r="AQ113" s="52" t="n"/>
      <c r="AR113" s="52" t="n"/>
      <c r="AS113" s="52" t="n"/>
      <c r="AT113" s="52" t="n"/>
      <c r="AU113" s="52" t="n"/>
    </row>
    <row r="114" customFormat="1" s="18">
      <c r="B114" s="18" t="inlineStr">
        <is>
          <t>Other assets</t>
        </is>
      </c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>
        <v>1021</v>
      </c>
      <c r="AA114" s="50" t="n">
        <v>1653</v>
      </c>
      <c r="AB114" s="50" t="n">
        <v>1425</v>
      </c>
      <c r="AC114" s="50" t="n">
        <v>860</v>
      </c>
      <c r="AD114" s="50" t="n">
        <v>750</v>
      </c>
      <c r="AE114" s="50" t="n">
        <v>636</v>
      </c>
      <c r="AF114" s="50" t="n">
        <v>913</v>
      </c>
      <c r="AG114" s="50" t="n">
        <v>760</v>
      </c>
      <c r="AH114" s="50" t="n">
        <v>3011</v>
      </c>
      <c r="AI114" s="50" t="n">
        <v>3312</v>
      </c>
      <c r="AJ114" s="50" t="n">
        <v>4481</v>
      </c>
      <c r="AK114" s="50" t="n">
        <v>5292</v>
      </c>
      <c r="AL114" s="50" t="n"/>
      <c r="AM114" s="50" t="n"/>
      <c r="AN114" s="50" t="n"/>
      <c r="AO114" s="50" t="n"/>
      <c r="AP114" s="50" t="n"/>
      <c r="AQ114" s="50" t="n"/>
      <c r="AR114" s="50" t="n"/>
      <c r="AS114" s="50" t="n"/>
      <c r="AT114" s="50" t="n"/>
      <c r="AU114" s="50" t="n"/>
    </row>
    <row r="115" customFormat="1" s="17">
      <c r="B115" s="17" t="inlineStr">
        <is>
          <t>Total Assets</t>
        </is>
      </c>
      <c r="C115" s="21" t="n"/>
      <c r="D115" s="21" t="n"/>
      <c r="E115" s="21" t="n"/>
      <c r="F115" s="21" t="n"/>
      <c r="G115" s="21" t="n"/>
      <c r="H115" s="21" t="n"/>
      <c r="I115" s="21" t="n"/>
      <c r="J115" s="21" t="n"/>
      <c r="K115" s="21" t="n"/>
      <c r="L115" s="21" t="n"/>
      <c r="M115" s="21" t="n"/>
      <c r="N115" s="21" t="n"/>
      <c r="O115" s="21" t="n"/>
      <c r="P115" s="21" t="n"/>
      <c r="Q115" s="21" t="n"/>
      <c r="R115" s="21" t="n"/>
      <c r="S115" s="21" t="n"/>
      <c r="T115" s="21" t="n"/>
      <c r="U115" s="21" t="n"/>
      <c r="V115" s="21" t="n"/>
      <c r="W115" s="21" t="n"/>
      <c r="X115" s="21">
        <f>SUM(X108:X114)+X106</f>
        <v/>
      </c>
      <c r="Y115" s="21">
        <f>SUM(Y108:Y114)+Y106</f>
        <v/>
      </c>
      <c r="Z115" s="21">
        <f>SUM(Z108:Z114)+Z106</f>
        <v/>
      </c>
      <c r="AA115" s="21">
        <f>SUM(AA108:AA114)+AA106</f>
        <v/>
      </c>
      <c r="AB115" s="21">
        <f>SUM(AB108:AB114)+AB106</f>
        <v/>
      </c>
      <c r="AC115" s="21">
        <f>SUM(AC108:AC114)+AC106</f>
        <v/>
      </c>
      <c r="AD115" s="21">
        <f>SUM(AD108:AD114)+AD106</f>
        <v/>
      </c>
      <c r="AE115" s="21">
        <f>SUM(AE108:AE114)+AE106</f>
        <v/>
      </c>
      <c r="AF115" s="21">
        <f>SUM(AF108:AF114)+AF106</f>
        <v/>
      </c>
      <c r="AG115" s="21">
        <f>SUM(AG108:AG114)+AG106</f>
        <v/>
      </c>
      <c r="AH115" s="21">
        <f>SUM(AH108:AH114)+AH106</f>
        <v/>
      </c>
      <c r="AI115" s="21">
        <f>SUM(AI108:AI114)+AI106</f>
        <v/>
      </c>
      <c r="AJ115" s="21">
        <f>SUM(AJ108:AJ114)+AJ106</f>
        <v/>
      </c>
      <c r="AK115" s="21">
        <f>SUM(AK108:AK114)+AK106</f>
        <v/>
      </c>
      <c r="AL115" s="21" t="n"/>
      <c r="AM115" s="21" t="n"/>
      <c r="AN115" s="21" t="n"/>
      <c r="AO115" s="21" t="n"/>
      <c r="AP115" s="21" t="n"/>
      <c r="AQ115" s="21" t="n"/>
      <c r="AR115" s="21" t="n"/>
      <c r="AS115" s="21" t="n"/>
      <c r="AT115" s="21" t="n"/>
      <c r="AU115" s="21" t="n"/>
    </row>
    <row r="116" customFormat="1" s="13">
      <c r="B116" s="13" t="inlineStr">
        <is>
          <t>Current Liabilities</t>
        </is>
      </c>
      <c r="C116" s="22" t="n"/>
      <c r="D116" s="22" t="n"/>
      <c r="E116" s="22" t="n"/>
      <c r="F116" s="22" t="n"/>
      <c r="G116" s="22" t="n"/>
      <c r="H116" s="22" t="n"/>
      <c r="I116" s="22" t="n"/>
      <c r="J116" s="22" t="n"/>
      <c r="K116" s="22" t="n"/>
      <c r="L116" s="22" t="n"/>
      <c r="M116" s="22" t="n"/>
      <c r="N116" s="22" t="n"/>
      <c r="O116" s="22" t="n"/>
      <c r="P116" s="22" t="n"/>
      <c r="Q116" s="22" t="n"/>
      <c r="R116" s="22" t="n"/>
      <c r="S116" s="22" t="n"/>
      <c r="T116" s="22" t="n"/>
      <c r="U116" s="22" t="n"/>
      <c r="V116" s="22" t="n"/>
      <c r="W116" s="22" t="n"/>
      <c r="X116" s="22" t="n"/>
      <c r="Y116" s="22" t="n"/>
      <c r="Z116" s="22" t="n"/>
      <c r="AA116" s="22" t="n"/>
      <c r="AB116" s="22" t="n"/>
      <c r="AC116" s="22" t="n"/>
      <c r="AD116" s="22" t="n"/>
      <c r="AE116" s="22" t="n"/>
      <c r="AF116" s="22" t="n"/>
      <c r="AG116" s="22" t="n"/>
      <c r="AH116" s="22" t="n"/>
      <c r="AI116" s="22" t="n"/>
      <c r="AJ116" s="22" t="n"/>
      <c r="AK116" s="22" t="n"/>
      <c r="AL116" s="22" t="n"/>
      <c r="AM116" s="22" t="n"/>
      <c r="AN116" s="22" t="n"/>
      <c r="AO116" s="22" t="n"/>
      <c r="AP116" s="22" t="n"/>
      <c r="AQ116" s="22" t="n"/>
      <c r="AR116" s="22" t="n"/>
      <c r="AS116" s="22" t="n"/>
      <c r="AT116" s="22" t="n"/>
      <c r="AU116" s="22" t="n"/>
    </row>
    <row r="117">
      <c r="B117" t="inlineStr">
        <is>
          <t>Short-term debt obligations</t>
        </is>
      </c>
      <c r="C117" s="52" t="n"/>
      <c r="D117" s="52" t="n"/>
      <c r="E117" s="52" t="n"/>
      <c r="F117" s="52" t="n"/>
      <c r="G117" s="52" t="n"/>
      <c r="H117" s="52" t="n"/>
      <c r="I117" s="52" t="n"/>
      <c r="J117" s="52" t="n"/>
      <c r="K117" s="52" t="n"/>
      <c r="L117" s="52" t="n"/>
      <c r="M117" s="52" t="n"/>
      <c r="N117" s="52" t="n"/>
      <c r="O117" s="52" t="n"/>
      <c r="P117" s="52" t="n"/>
      <c r="Q117" s="52" t="n"/>
      <c r="R117" s="52" t="n"/>
      <c r="S117" s="52" t="n"/>
      <c r="T117" s="52" t="n"/>
      <c r="U117" s="52" t="n"/>
      <c r="V117" s="52" t="n"/>
      <c r="W117" s="52" t="n"/>
      <c r="X117" s="52" t="n"/>
      <c r="Y117" s="52" t="n"/>
      <c r="Z117" s="52">
        <f>6205+192</f>
        <v/>
      </c>
      <c r="AA117" s="52">
        <f>4815+371</f>
        <v/>
      </c>
      <c r="AB117" s="52" t="n">
        <v>5306</v>
      </c>
      <c r="AC117" s="52" t="n">
        <v>5076</v>
      </c>
      <c r="AD117" s="52" t="n">
        <v>4071</v>
      </c>
      <c r="AE117" s="52" t="n">
        <v>6892</v>
      </c>
      <c r="AF117" s="52" t="n">
        <v>5485</v>
      </c>
      <c r="AG117" s="52" t="n">
        <v>4026</v>
      </c>
      <c r="AH117" s="52" t="n">
        <v>2920</v>
      </c>
      <c r="AI117" s="52" t="n">
        <v>3780</v>
      </c>
      <c r="AJ117" s="52" t="n">
        <v>4308</v>
      </c>
      <c r="AK117" s="52" t="n">
        <v>3414</v>
      </c>
      <c r="AL117" s="52" t="n"/>
      <c r="AM117" s="52" t="n"/>
      <c r="AN117" s="52" t="n"/>
      <c r="AO117" s="52" t="n"/>
      <c r="AP117" s="52" t="n"/>
      <c r="AQ117" s="52" t="n"/>
      <c r="AR117" s="52" t="n"/>
      <c r="AS117" s="52" t="n"/>
      <c r="AT117" s="52" t="n"/>
      <c r="AU117" s="52" t="n"/>
    </row>
    <row r="118">
      <c r="B118" t="inlineStr">
        <is>
          <t>AP and accrued liabilities</t>
        </is>
      </c>
      <c r="C118" s="52" t="n"/>
      <c r="D118" s="52" t="n"/>
      <c r="E118" s="52" t="n"/>
      <c r="F118" s="52" t="n"/>
      <c r="G118" s="52" t="n"/>
      <c r="H118" s="52" t="n"/>
      <c r="I118" s="52" t="n"/>
      <c r="J118" s="52" t="n"/>
      <c r="K118" s="52" t="n"/>
      <c r="L118" s="52" t="n"/>
      <c r="M118" s="52" t="n"/>
      <c r="N118" s="52" t="n"/>
      <c r="O118" s="52" t="n"/>
      <c r="P118" s="52" t="n"/>
      <c r="Q118" s="52" t="n"/>
      <c r="R118" s="52" t="n"/>
      <c r="S118" s="52" t="n"/>
      <c r="T118" s="52" t="n"/>
      <c r="U118" s="52" t="n"/>
      <c r="V118" s="52" t="n"/>
      <c r="W118" s="52" t="n"/>
      <c r="X118" s="52" t="n"/>
      <c r="Y118" s="52" t="n"/>
      <c r="Z118" s="52" t="n">
        <v>11757</v>
      </c>
      <c r="AA118" s="52" t="n">
        <v>11903</v>
      </c>
      <c r="AB118" s="52" t="n">
        <v>12533</v>
      </c>
      <c r="AC118" s="52" t="n">
        <v>13016</v>
      </c>
      <c r="AD118" s="52" t="n">
        <v>13507</v>
      </c>
      <c r="AE118" s="52" t="n">
        <v>14243</v>
      </c>
      <c r="AF118" s="52" t="n">
        <v>15017</v>
      </c>
      <c r="AG118" s="52" t="n">
        <v>18112</v>
      </c>
      <c r="AH118" s="52" t="n">
        <v>17541</v>
      </c>
      <c r="AI118" s="52" t="n">
        <v>19592</v>
      </c>
      <c r="AJ118" s="52" t="n">
        <v>21159</v>
      </c>
      <c r="AK118" s="52" t="n">
        <v>23371</v>
      </c>
      <c r="AL118" s="52" t="n"/>
      <c r="AM118" s="52" t="n"/>
      <c r="AN118" s="52" t="n"/>
      <c r="AO118" s="52" t="n"/>
      <c r="AP118" s="52" t="n"/>
      <c r="AQ118" s="52" t="n"/>
      <c r="AR118" s="52" t="n"/>
      <c r="AS118" s="52" t="n"/>
      <c r="AT118" s="52" t="n"/>
      <c r="AU118" s="52" t="n"/>
    </row>
    <row r="119" customFormat="1" s="18">
      <c r="B119" s="18" t="inlineStr">
        <is>
          <t>Liabilities held for sales</t>
        </is>
      </c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>
        <v>0</v>
      </c>
      <c r="AA119" s="50" t="n">
        <v>0</v>
      </c>
      <c r="AB119" s="50" t="n">
        <v>0</v>
      </c>
      <c r="AC119" s="50" t="n">
        <v>0</v>
      </c>
      <c r="AD119" s="50" t="n">
        <v>0</v>
      </c>
      <c r="AE119" s="50" t="n">
        <v>0</v>
      </c>
      <c r="AF119" s="50" t="n">
        <v>0</v>
      </c>
      <c r="AG119" s="50" t="n">
        <v>0</v>
      </c>
      <c r="AH119" s="50" t="n">
        <v>0</v>
      </c>
      <c r="AI119" s="50" t="n">
        <v>0</v>
      </c>
      <c r="AJ119" s="50" t="n">
        <v>753</v>
      </c>
      <c r="AK119" s="50" t="n">
        <v>0</v>
      </c>
      <c r="AL119" s="50" t="n"/>
      <c r="AM119" s="50" t="n"/>
      <c r="AN119" s="50" t="n"/>
      <c r="AO119" s="50" t="n"/>
      <c r="AP119" s="50" t="n"/>
      <c r="AQ119" s="50" t="n"/>
      <c r="AR119" s="50" t="n"/>
      <c r="AS119" s="50" t="n"/>
      <c r="AT119" s="50" t="n"/>
      <c r="AU119" s="50" t="n"/>
    </row>
    <row r="120" customFormat="1" s="17">
      <c r="B120" s="17" t="inlineStr">
        <is>
          <t>Total Current Liabilities</t>
        </is>
      </c>
      <c r="C120" s="21" t="n"/>
      <c r="D120" s="21" t="n"/>
      <c r="E120" s="21" t="n"/>
      <c r="F120" s="21" t="n"/>
      <c r="G120" s="21" t="n"/>
      <c r="H120" s="21" t="n"/>
      <c r="I120" s="21" t="n"/>
      <c r="J120" s="21" t="n"/>
      <c r="K120" s="21" t="n"/>
      <c r="L120" s="21" t="n"/>
      <c r="M120" s="21" t="n"/>
      <c r="N120" s="21" t="n"/>
      <c r="O120" s="21" t="n"/>
      <c r="P120" s="21" t="n"/>
      <c r="Q120" s="21" t="n"/>
      <c r="R120" s="21" t="n"/>
      <c r="S120" s="21" t="n"/>
      <c r="T120" s="21" t="n"/>
      <c r="U120" s="21" t="n"/>
      <c r="V120" s="21" t="n"/>
      <c r="W120" s="21" t="n"/>
      <c r="X120" s="21">
        <f>SUM(X117:X119)</f>
        <v/>
      </c>
      <c r="Y120" s="21">
        <f>SUM(Y117:Y119)</f>
        <v/>
      </c>
      <c r="Z120" s="21">
        <f>SUM(Z117:Z119)</f>
        <v/>
      </c>
      <c r="AA120" s="21">
        <f>SUM(AA117:AA119)</f>
        <v/>
      </c>
      <c r="AB120" s="21">
        <f>SUM(AB117:AB119)</f>
        <v/>
      </c>
      <c r="AC120" s="21">
        <f>SUM(AC117:AC119)</f>
        <v/>
      </c>
      <c r="AD120" s="21">
        <f>SUM(AD117:AD119)</f>
        <v/>
      </c>
      <c r="AE120" s="21">
        <f>SUM(AE117:AE119)</f>
        <v/>
      </c>
      <c r="AF120" s="21">
        <f>SUM(AF117:AF119)</f>
        <v/>
      </c>
      <c r="AG120" s="21">
        <f>SUM(AG117:AG119)</f>
        <v/>
      </c>
      <c r="AH120" s="21">
        <f>SUM(AH117:AH119)</f>
        <v/>
      </c>
      <c r="AI120" s="21">
        <f>SUM(AI117:AI119)</f>
        <v/>
      </c>
      <c r="AJ120" s="21">
        <f>SUM(AJ117:AJ119)</f>
        <v/>
      </c>
      <c r="AK120" s="21">
        <f>SUM(AK117:AK119)</f>
        <v/>
      </c>
      <c r="AL120" s="21" t="n"/>
      <c r="AM120" s="21" t="n"/>
      <c r="AN120" s="21" t="n"/>
      <c r="AO120" s="21" t="n"/>
      <c r="AP120" s="21" t="n"/>
      <c r="AQ120" s="21" t="n"/>
      <c r="AR120" s="21" t="n"/>
      <c r="AS120" s="21" t="n"/>
      <c r="AT120" s="21" t="n"/>
      <c r="AU120" s="21" t="n"/>
    </row>
    <row r="121" customFormat="1" s="13">
      <c r="B121" s="13" t="inlineStr">
        <is>
          <t>Non-current Liabilities</t>
        </is>
      </c>
      <c r="C121" s="22" t="n"/>
      <c r="D121" s="22" t="n"/>
      <c r="E121" s="22" t="n"/>
      <c r="F121" s="22" t="n"/>
      <c r="G121" s="22" t="n"/>
      <c r="H121" s="22" t="n"/>
      <c r="I121" s="22" t="n"/>
      <c r="J121" s="22" t="n"/>
      <c r="K121" s="22" t="n"/>
      <c r="L121" s="22" t="n"/>
      <c r="M121" s="22" t="n"/>
      <c r="N121" s="22" t="n"/>
      <c r="O121" s="22" t="n"/>
      <c r="P121" s="22" t="n"/>
      <c r="Q121" s="22" t="n"/>
      <c r="R121" s="22" t="n"/>
      <c r="S121" s="22" t="n"/>
      <c r="T121" s="22" t="n"/>
      <c r="U121" s="22" t="n"/>
      <c r="V121" s="22" t="n"/>
      <c r="W121" s="22" t="n"/>
      <c r="X121" s="22" t="n"/>
      <c r="Y121" s="22" t="n"/>
      <c r="Z121" s="22" t="n"/>
      <c r="AA121" s="22" t="n"/>
      <c r="AB121" s="22" t="n"/>
      <c r="AC121" s="22" t="n"/>
      <c r="AD121" s="22" t="n"/>
      <c r="AE121" s="22" t="n"/>
      <c r="AF121" s="22" t="n"/>
      <c r="AG121" s="22" t="n"/>
      <c r="AH121" s="22" t="n"/>
      <c r="AI121" s="22" t="n"/>
      <c r="AJ121" s="22" t="n"/>
      <c r="AK121" s="22" t="n"/>
      <c r="AL121" s="22" t="n"/>
      <c r="AM121" s="22" t="n"/>
      <c r="AN121" s="22" t="n"/>
      <c r="AO121" s="22" t="n"/>
      <c r="AP121" s="22" t="n"/>
      <c r="AQ121" s="22" t="n"/>
      <c r="AR121" s="22" t="n"/>
      <c r="AS121" s="22" t="n"/>
      <c r="AT121" s="22" t="n"/>
      <c r="AU121" s="22" t="n"/>
    </row>
    <row r="122">
      <c r="B122" t="inlineStr">
        <is>
          <t>Long-term debt obligations</t>
        </is>
      </c>
      <c r="C122" s="52" t="n"/>
      <c r="D122" s="52" t="n"/>
      <c r="E122" s="52" t="n"/>
      <c r="F122" s="52" t="n"/>
      <c r="G122" s="52" t="n"/>
      <c r="H122" s="52" t="n"/>
      <c r="I122" s="52" t="n"/>
      <c r="J122" s="52" t="n"/>
      <c r="K122" s="52" t="n"/>
      <c r="L122" s="52" t="n"/>
      <c r="M122" s="52" t="n"/>
      <c r="N122" s="52" t="n"/>
      <c r="O122" s="52" t="n"/>
      <c r="P122" s="52" t="n"/>
      <c r="Q122" s="52" t="n"/>
      <c r="R122" s="52" t="n"/>
      <c r="S122" s="52" t="n"/>
      <c r="T122" s="52" t="n"/>
      <c r="U122" s="52" t="n"/>
      <c r="V122" s="52" t="n"/>
      <c r="W122" s="52" t="n"/>
      <c r="X122" s="52" t="n"/>
      <c r="Y122" s="52" t="n"/>
      <c r="Z122" s="52" t="n">
        <v>20568</v>
      </c>
      <c r="AA122" s="52" t="n">
        <v>23544</v>
      </c>
      <c r="AB122" s="52" t="n">
        <v>24333</v>
      </c>
      <c r="AC122" s="52" t="n">
        <v>23821</v>
      </c>
      <c r="AD122" s="52" t="n">
        <v>29213</v>
      </c>
      <c r="AE122" s="52" t="n">
        <v>30053</v>
      </c>
      <c r="AF122" s="52" t="n">
        <v>33796</v>
      </c>
      <c r="AG122" s="52" t="n">
        <v>28295</v>
      </c>
      <c r="AH122" s="52" t="n">
        <v>29148</v>
      </c>
      <c r="AI122" s="52" t="n">
        <v>40370</v>
      </c>
      <c r="AJ122" s="52" t="n">
        <v>36026</v>
      </c>
      <c r="AK122" s="52" t="n">
        <v>35657</v>
      </c>
      <c r="AL122" s="52" t="n"/>
      <c r="AM122" s="52" t="n"/>
      <c r="AN122" s="52" t="n"/>
      <c r="AO122" s="52" t="n"/>
      <c r="AP122" s="52" t="n"/>
      <c r="AQ122" s="52" t="n"/>
      <c r="AR122" s="52" t="n"/>
      <c r="AS122" s="52" t="n"/>
      <c r="AT122" s="52" t="n"/>
      <c r="AU122" s="52" t="n"/>
    </row>
    <row r="123">
      <c r="B123" t="inlineStr">
        <is>
          <t>Deferred income taxes</t>
        </is>
      </c>
      <c r="C123" s="52" t="n"/>
      <c r="D123" s="52" t="n"/>
      <c r="E123" s="52" t="n"/>
      <c r="F123" s="52" t="n"/>
      <c r="G123" s="52" t="n"/>
      <c r="H123" s="52" t="n"/>
      <c r="I123" s="52" t="n"/>
      <c r="J123" s="52" t="n"/>
      <c r="K123" s="52" t="n"/>
      <c r="L123" s="52" t="n"/>
      <c r="M123" s="52" t="n"/>
      <c r="N123" s="52" t="n"/>
      <c r="O123" s="52" t="n"/>
      <c r="P123" s="52" t="n"/>
      <c r="Q123" s="52" t="n"/>
      <c r="R123" s="52" t="n"/>
      <c r="S123" s="52" t="n"/>
      <c r="T123" s="52" t="n"/>
      <c r="U123" s="52" t="n"/>
      <c r="V123" s="52" t="n"/>
      <c r="W123" s="52" t="n"/>
      <c r="X123" s="52" t="n"/>
      <c r="Y123" s="52" t="n"/>
      <c r="Z123" s="52" t="n">
        <v>8266</v>
      </c>
      <c r="AA123" s="52" t="n">
        <v>6543</v>
      </c>
      <c r="AB123" s="52" t="n">
        <v>4931</v>
      </c>
      <c r="AC123" s="52" t="n">
        <v>5744</v>
      </c>
      <c r="AD123" s="52" t="n">
        <v>4959</v>
      </c>
      <c r="AE123" s="52" t="n">
        <v>5073</v>
      </c>
      <c r="AF123" s="52" t="n">
        <v>3242</v>
      </c>
      <c r="AG123" s="52" t="n">
        <v>3499</v>
      </c>
      <c r="AH123" s="52" t="n">
        <v>4091</v>
      </c>
      <c r="AI123" s="52" t="n">
        <v>4284</v>
      </c>
      <c r="AJ123" s="52" t="n">
        <v>4826</v>
      </c>
      <c r="AK123" s="52" t="n">
        <v>4133</v>
      </c>
      <c r="AL123" s="52" t="n"/>
      <c r="AM123" s="52" t="n"/>
      <c r="AN123" s="52" t="n"/>
      <c r="AO123" s="52" t="n"/>
      <c r="AP123" s="52" t="n"/>
      <c r="AQ123" s="52" t="n"/>
      <c r="AR123" s="52" t="n"/>
      <c r="AS123" s="52" t="n"/>
      <c r="AT123" s="52" t="n"/>
      <c r="AU123" s="52" t="n"/>
    </row>
    <row r="124" customFormat="1" s="18">
      <c r="B124" s="18" t="inlineStr">
        <is>
          <t>Other liabilities</t>
        </is>
      </c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>
        <v>4995</v>
      </c>
      <c r="AA124" s="50" t="n">
        <v>5063</v>
      </c>
      <c r="AB124" s="50" t="n">
        <v>5986</v>
      </c>
      <c r="AC124" s="50" t="n">
        <v>5304</v>
      </c>
      <c r="AD124" s="50" t="n">
        <v>5887</v>
      </c>
      <c r="AE124" s="50" t="n">
        <v>6669</v>
      </c>
      <c r="AF124" s="50" t="n">
        <v>11283</v>
      </c>
      <c r="AG124" s="50" t="n">
        <v>9114</v>
      </c>
      <c r="AH124" s="50" t="n">
        <v>9979</v>
      </c>
      <c r="AI124" s="50" t="n">
        <v>11340</v>
      </c>
      <c r="AJ124" s="50" t="n">
        <v>9154</v>
      </c>
      <c r="AK124" s="50" t="n">
        <v>8339</v>
      </c>
      <c r="AL124" s="50" t="n"/>
      <c r="AM124" s="50" t="n"/>
      <c r="AN124" s="50" t="n"/>
      <c r="AO124" s="50" t="n"/>
      <c r="AP124" s="50" t="n"/>
      <c r="AQ124" s="50" t="n"/>
      <c r="AR124" s="50" t="n"/>
      <c r="AS124" s="50" t="n"/>
      <c r="AT124" s="50" t="n"/>
      <c r="AU124" s="50" t="n"/>
    </row>
    <row r="125" customFormat="1" s="17">
      <c r="B125" s="17" t="inlineStr">
        <is>
          <t>Total Liabilities</t>
        </is>
      </c>
      <c r="C125" s="21" t="n"/>
      <c r="D125" s="21" t="n"/>
      <c r="E125" s="21" t="n"/>
      <c r="F125" s="21" t="n"/>
      <c r="G125" s="21" t="n"/>
      <c r="H125" s="21" t="n"/>
      <c r="I125" s="21" t="n"/>
      <c r="J125" s="21" t="n"/>
      <c r="K125" s="21" t="n"/>
      <c r="L125" s="21" t="n"/>
      <c r="M125" s="21" t="n"/>
      <c r="N125" s="21" t="n"/>
      <c r="O125" s="21" t="n"/>
      <c r="P125" s="21" t="n"/>
      <c r="Q125" s="21" t="n"/>
      <c r="R125" s="21" t="n"/>
      <c r="S125" s="21" t="n"/>
      <c r="T125" s="21" t="n"/>
      <c r="U125" s="21" t="n"/>
      <c r="V125" s="21" t="n"/>
      <c r="W125" s="21" t="n"/>
      <c r="X125" s="21">
        <f>SUM(X122:X124)+X120</f>
        <v/>
      </c>
      <c r="Y125" s="21">
        <f>SUM(Y122:Y124)+Y120</f>
        <v/>
      </c>
      <c r="Z125" s="21">
        <f>SUM(Z122:Z124)+Z120</f>
        <v/>
      </c>
      <c r="AA125" s="21">
        <f>SUM(AA122:AA124)+AA120</f>
        <v/>
      </c>
      <c r="AB125" s="21">
        <f>SUM(AB122:AB124)+AB120</f>
        <v/>
      </c>
      <c r="AC125" s="21">
        <f>SUM(AC122:AC124)+AC120</f>
        <v/>
      </c>
      <c r="AD125" s="21">
        <f>SUM(AD122:AD124)+AD120</f>
        <v/>
      </c>
      <c r="AE125" s="21">
        <f>SUM(AE122:AE124)+AE120</f>
        <v/>
      </c>
      <c r="AF125" s="21">
        <f>SUM(AF122:AF124)+AF120</f>
        <v/>
      </c>
      <c r="AG125" s="21">
        <f>SUM(AG122:AG124)+AG120</f>
        <v/>
      </c>
      <c r="AH125" s="21">
        <f>SUM(AH122:AH124)+AH120</f>
        <v/>
      </c>
      <c r="AI125" s="21">
        <f>SUM(AI122:AI124)+AI120</f>
        <v/>
      </c>
      <c r="AJ125" s="21">
        <f>SUM(AJ122:AJ124)+AJ120</f>
        <v/>
      </c>
      <c r="AK125" s="21">
        <f>SUM(AK122:AK124)+AK120</f>
        <v/>
      </c>
      <c r="AL125" s="21" t="n"/>
      <c r="AM125" s="21" t="n"/>
      <c r="AN125" s="21" t="n"/>
      <c r="AO125" s="21" t="n"/>
      <c r="AP125" s="21" t="n"/>
      <c r="AQ125" s="21" t="n"/>
      <c r="AR125" s="21" t="n"/>
      <c r="AS125" s="21" t="n"/>
      <c r="AT125" s="21" t="n"/>
      <c r="AU125" s="21" t="n"/>
    </row>
    <row r="126" customFormat="1" s="12">
      <c r="B126" s="13" t="inlineStr">
        <is>
          <t>Equity</t>
        </is>
      </c>
      <c r="C126" s="26" t="n"/>
      <c r="D126" s="26" t="n"/>
      <c r="E126" s="26" t="n"/>
      <c r="F126" s="26" t="n"/>
      <c r="G126" s="26" t="n"/>
      <c r="H126" s="26" t="n"/>
      <c r="I126" s="26" t="n"/>
      <c r="J126" s="26" t="n"/>
      <c r="K126" s="26" t="n"/>
      <c r="L126" s="26" t="n"/>
      <c r="M126" s="26" t="n"/>
      <c r="N126" s="26" t="n"/>
      <c r="O126" s="26" t="n"/>
      <c r="P126" s="26" t="n"/>
      <c r="Q126" s="26" t="n"/>
      <c r="R126" s="26" t="n"/>
      <c r="S126" s="26" t="n"/>
      <c r="T126" s="26" t="n"/>
      <c r="U126" s="26" t="n"/>
      <c r="V126" s="26" t="n"/>
      <c r="W126" s="26" t="n"/>
      <c r="X126" s="26" t="n"/>
      <c r="Y126" s="26" t="n"/>
      <c r="Z126" s="26" t="n"/>
      <c r="AA126" s="26" t="n"/>
      <c r="AB126" s="26" t="n"/>
      <c r="AC126" s="26" t="n"/>
      <c r="AD126" s="26" t="n"/>
      <c r="AE126" s="26" t="n"/>
      <c r="AF126" s="26" t="n"/>
      <c r="AG126" s="26" t="n"/>
      <c r="AH126" s="26" t="n"/>
      <c r="AI126" s="26" t="n"/>
      <c r="AJ126" s="26" t="n"/>
      <c r="AK126" s="26" t="n"/>
      <c r="AL126" s="26" t="n"/>
      <c r="AM126" s="26" t="n"/>
      <c r="AN126" s="26" t="n"/>
      <c r="AO126" s="26" t="n"/>
      <c r="AP126" s="26" t="n"/>
      <c r="AQ126" s="26" t="n"/>
      <c r="AR126" s="26" t="n"/>
      <c r="AS126" s="26" t="n"/>
      <c r="AT126" s="26" t="n"/>
      <c r="AU126" s="26" t="n"/>
    </row>
    <row r="127" s="46">
      <c r="B127" t="inlineStr">
        <is>
          <t>Preferred Stock</t>
        </is>
      </c>
      <c r="C127" s="52" t="n"/>
      <c r="D127" s="52" t="n"/>
      <c r="E127" s="52" t="n"/>
      <c r="F127" s="52" t="n"/>
      <c r="G127" s="52" t="n"/>
      <c r="H127" s="52" t="n"/>
      <c r="I127" s="52" t="n"/>
      <c r="J127" s="52" t="n"/>
      <c r="K127" s="52" t="n"/>
      <c r="L127" s="52" t="n"/>
      <c r="M127" s="52" t="n"/>
      <c r="N127" s="52" t="n"/>
      <c r="O127" s="52" t="n"/>
      <c r="P127" s="52" t="n"/>
      <c r="Q127" s="52" t="n"/>
      <c r="R127" s="52" t="n"/>
      <c r="S127" s="52" t="n"/>
      <c r="T127" s="52" t="n"/>
      <c r="U127" s="52" t="n"/>
      <c r="V127" s="52" t="n"/>
      <c r="W127" s="52" t="n"/>
      <c r="X127" s="52" t="n"/>
      <c r="Y127" s="52" t="n"/>
      <c r="Z127" s="52" t="n">
        <v>41</v>
      </c>
      <c r="AA127" s="52" t="n">
        <v>41</v>
      </c>
      <c r="AB127" s="52" t="n">
        <v>41</v>
      </c>
      <c r="AC127" s="52" t="n">
        <v>41</v>
      </c>
      <c r="AD127" s="52" t="n">
        <v>41</v>
      </c>
      <c r="AE127" s="52" t="n">
        <v>41</v>
      </c>
      <c r="AF127" s="52" t="n">
        <v>41</v>
      </c>
      <c r="AG127" s="52" t="n">
        <v>0</v>
      </c>
      <c r="AH127" s="52" t="n">
        <v>0</v>
      </c>
      <c r="AI127" s="52" t="n">
        <v>0</v>
      </c>
      <c r="AJ127" s="52" t="n">
        <v>0</v>
      </c>
      <c r="AK127" s="52" t="n">
        <v>0</v>
      </c>
      <c r="AL127" s="52" t="n"/>
      <c r="AM127" s="52" t="n"/>
      <c r="AN127" s="52" t="n"/>
      <c r="AO127" s="52" t="n"/>
      <c r="AP127" s="52" t="n"/>
      <c r="AQ127" s="52" t="n"/>
      <c r="AR127" s="52" t="n"/>
      <c r="AS127" s="52" t="n"/>
      <c r="AT127" s="52" t="n"/>
      <c r="AU127" s="52" t="n"/>
    </row>
    <row r="128" s="46">
      <c r="B128" t="inlineStr">
        <is>
          <t>Repurchased Preferred Stock</t>
        </is>
      </c>
      <c r="C128" s="52" t="n"/>
      <c r="D128" s="52" t="n"/>
      <c r="E128" s="52" t="n"/>
      <c r="F128" s="52" t="n"/>
      <c r="G128" s="52" t="n"/>
      <c r="H128" s="52" t="n"/>
      <c r="I128" s="52" t="n"/>
      <c r="J128" s="52" t="n"/>
      <c r="K128" s="52" t="n"/>
      <c r="L128" s="52" t="n"/>
      <c r="M128" s="52" t="n"/>
      <c r="N128" s="52" t="n"/>
      <c r="O128" s="52" t="n"/>
      <c r="P128" s="52" t="n"/>
      <c r="Q128" s="52" t="n"/>
      <c r="R128" s="52" t="n"/>
      <c r="S128" s="52" t="n"/>
      <c r="T128" s="52" t="n"/>
      <c r="U128" s="52" t="n"/>
      <c r="V128" s="52" t="n"/>
      <c r="W128" s="52" t="n"/>
      <c r="X128" s="52" t="n"/>
      <c r="Y128" s="52" t="n"/>
      <c r="Z128" s="52" t="n">
        <v>-157</v>
      </c>
      <c r="AA128" s="52" t="n">
        <v>-164</v>
      </c>
      <c r="AB128" s="52" t="n">
        <v>-171</v>
      </c>
      <c r="AC128" s="52" t="n">
        <v>-181</v>
      </c>
      <c r="AD128" s="52" t="n">
        <v>-186</v>
      </c>
      <c r="AE128" s="52" t="n">
        <v>-192</v>
      </c>
      <c r="AF128" s="52" t="n">
        <v>-197</v>
      </c>
      <c r="AG128" s="52" t="n">
        <v>0</v>
      </c>
      <c r="AH128" s="52" t="n">
        <v>0</v>
      </c>
      <c r="AI128" s="52" t="n">
        <v>0</v>
      </c>
      <c r="AJ128" s="52" t="n">
        <v>0</v>
      </c>
      <c r="AK128" s="52" t="n">
        <v>0</v>
      </c>
      <c r="AL128" s="52" t="n"/>
      <c r="AM128" s="52" t="n"/>
      <c r="AN128" s="52" t="n"/>
      <c r="AO128" s="52" t="n"/>
      <c r="AP128" s="52" t="n"/>
      <c r="AQ128" s="52" t="n"/>
      <c r="AR128" s="52" t="n"/>
      <c r="AS128" s="52" t="n"/>
      <c r="AT128" s="52" t="n"/>
      <c r="AU128" s="52" t="n"/>
    </row>
    <row r="129">
      <c r="B129" t="inlineStr">
        <is>
          <t>Common stock</t>
        </is>
      </c>
      <c r="C129" s="52" t="n"/>
      <c r="D129" s="52" t="n"/>
      <c r="E129" s="52" t="n"/>
      <c r="F129" s="52" t="n"/>
      <c r="G129" s="52" t="n"/>
      <c r="H129" s="52" t="n"/>
      <c r="I129" s="52" t="n"/>
      <c r="J129" s="52" t="n"/>
      <c r="K129" s="52" t="n"/>
      <c r="L129" s="52" t="n"/>
      <c r="M129" s="52" t="n"/>
      <c r="N129" s="52" t="n"/>
      <c r="O129" s="52" t="n"/>
      <c r="P129" s="52" t="n"/>
      <c r="Q129" s="52" t="n"/>
      <c r="R129" s="52" t="n"/>
      <c r="S129" s="52" t="n"/>
      <c r="T129" s="52" t="n"/>
      <c r="U129" s="52" t="n"/>
      <c r="V129" s="52" t="n"/>
      <c r="W129" s="52" t="n"/>
      <c r="X129" s="52" t="n"/>
      <c r="Y129" s="52" t="n"/>
      <c r="Z129" s="52" t="n">
        <v>26</v>
      </c>
      <c r="AA129" s="52" t="n">
        <v>26</v>
      </c>
      <c r="AB129" s="52" t="n">
        <v>25</v>
      </c>
      <c r="AC129" s="52" t="n">
        <v>25</v>
      </c>
      <c r="AD129" s="52" t="n">
        <v>24</v>
      </c>
      <c r="AE129" s="52" t="n">
        <v>24</v>
      </c>
      <c r="AF129" s="52" t="n">
        <v>24</v>
      </c>
      <c r="AG129" s="52" t="n">
        <v>23</v>
      </c>
      <c r="AH129" s="52" t="n">
        <v>23</v>
      </c>
      <c r="AI129" s="52" t="n">
        <v>23</v>
      </c>
      <c r="AJ129" s="52" t="n">
        <v>23</v>
      </c>
      <c r="AK129" s="52" t="n">
        <v>23</v>
      </c>
      <c r="AL129" s="52" t="n"/>
      <c r="AM129" s="52" t="n"/>
      <c r="AN129" s="52" t="n"/>
      <c r="AO129" s="52" t="n"/>
      <c r="AP129" s="52" t="n"/>
      <c r="AQ129" s="52" t="n"/>
      <c r="AR129" s="52" t="n"/>
      <c r="AS129" s="52" t="n"/>
      <c r="AT129" s="52" t="n"/>
      <c r="AU129" s="52" t="n"/>
    </row>
    <row r="130">
      <c r="B130" t="inlineStr">
        <is>
          <t>Capital in excess of par value</t>
        </is>
      </c>
      <c r="C130" s="52" t="n"/>
      <c r="D130" s="52" t="n"/>
      <c r="E130" s="52" t="n"/>
      <c r="F130" s="52" t="n"/>
      <c r="G130" s="52" t="n"/>
      <c r="H130" s="52" t="n"/>
      <c r="I130" s="52" t="n"/>
      <c r="J130" s="52" t="n"/>
      <c r="K130" s="52" t="n"/>
      <c r="L130" s="52" t="n"/>
      <c r="M130" s="52" t="n"/>
      <c r="N130" s="52" t="n"/>
      <c r="O130" s="52" t="n"/>
      <c r="P130" s="52" t="n"/>
      <c r="Q130" s="52" t="n"/>
      <c r="R130" s="52" t="n"/>
      <c r="S130" s="52" t="n"/>
      <c r="T130" s="52" t="n"/>
      <c r="U130" s="52" t="n"/>
      <c r="V130" s="52" t="n"/>
      <c r="W130" s="52" t="n"/>
      <c r="X130" s="52" t="n"/>
      <c r="Y130" s="52" t="n"/>
      <c r="Z130" s="52" t="n">
        <v>4461</v>
      </c>
      <c r="AA130" s="52" t="n">
        <v>4178</v>
      </c>
      <c r="AB130" s="52" t="n">
        <v>4095</v>
      </c>
      <c r="AC130" s="52" t="n">
        <v>4115</v>
      </c>
      <c r="AD130" s="52" t="n">
        <v>4076</v>
      </c>
      <c r="AE130" s="52" t="n">
        <v>4091</v>
      </c>
      <c r="AF130" s="52" t="n">
        <v>3996</v>
      </c>
      <c r="AG130" s="52" t="n">
        <v>3953</v>
      </c>
      <c r="AH130" s="52" t="n">
        <v>3886</v>
      </c>
      <c r="AI130" s="52" t="n">
        <v>3910</v>
      </c>
      <c r="AJ130" s="52" t="n">
        <v>4001</v>
      </c>
      <c r="AK130" s="52" t="n">
        <v>4134</v>
      </c>
      <c r="AL130" s="52" t="n"/>
      <c r="AM130" s="52" t="n"/>
      <c r="AN130" s="52" t="n"/>
      <c r="AO130" s="52" t="n"/>
      <c r="AP130" s="52" t="n"/>
      <c r="AQ130" s="52" t="n"/>
      <c r="AR130" s="52" t="n"/>
      <c r="AS130" s="52" t="n"/>
      <c r="AT130" s="52" t="n"/>
      <c r="AU130" s="52" t="n"/>
    </row>
    <row r="131">
      <c r="B131" t="inlineStr">
        <is>
          <t>Retained earnings</t>
        </is>
      </c>
      <c r="C131" s="52" t="n"/>
      <c r="D131" s="52" t="n"/>
      <c r="E131" s="52" t="n"/>
      <c r="F131" s="52" t="n"/>
      <c r="G131" s="52" t="n"/>
      <c r="H131" s="52" t="n"/>
      <c r="I131" s="52" t="n"/>
      <c r="J131" s="52" t="n"/>
      <c r="K131" s="52" t="n"/>
      <c r="L131" s="52" t="n"/>
      <c r="M131" s="52" t="n"/>
      <c r="N131" s="52" t="n"/>
      <c r="O131" s="52" t="n"/>
      <c r="P131" s="52" t="n"/>
      <c r="Q131" s="52" t="n"/>
      <c r="R131" s="52" t="n"/>
      <c r="S131" s="52" t="n"/>
      <c r="T131" s="52" t="n"/>
      <c r="U131" s="52" t="n"/>
      <c r="V131" s="52" t="n"/>
      <c r="W131" s="52" t="n"/>
      <c r="X131" s="52" t="n"/>
      <c r="Y131" s="52" t="n"/>
      <c r="Z131" s="52" t="n">
        <v>40316</v>
      </c>
      <c r="AA131" s="52" t="n">
        <v>43158</v>
      </c>
      <c r="AB131" s="52" t="n">
        <v>46420</v>
      </c>
      <c r="AC131" s="52" t="n">
        <v>49092</v>
      </c>
      <c r="AD131" s="52" t="n">
        <v>50472</v>
      </c>
      <c r="AE131" s="52" t="n">
        <v>52518</v>
      </c>
      <c r="AF131" s="52" t="n">
        <v>52839</v>
      </c>
      <c r="AG131" s="52" t="n">
        <v>59947</v>
      </c>
      <c r="AH131" s="52" t="n">
        <v>61946</v>
      </c>
      <c r="AI131" s="52" t="n">
        <v>63443</v>
      </c>
      <c r="AJ131" s="52" t="n">
        <v>65165</v>
      </c>
      <c r="AK131" s="52" t="n">
        <v>67800</v>
      </c>
      <c r="AL131" s="52" t="n"/>
      <c r="AM131" s="52" t="n"/>
      <c r="AN131" s="52" t="n"/>
      <c r="AO131" s="52" t="n"/>
      <c r="AP131" s="52" t="n"/>
      <c r="AQ131" s="52" t="n"/>
      <c r="AR131" s="52" t="n"/>
      <c r="AS131" s="52" t="n"/>
      <c r="AT131" s="52" t="n"/>
      <c r="AU131" s="52" t="n"/>
    </row>
    <row r="132">
      <c r="B132" t="inlineStr">
        <is>
          <t>Accumulated other comprehensive loss</t>
        </is>
      </c>
      <c r="C132" s="52" t="n"/>
      <c r="D132" s="52" t="n"/>
      <c r="E132" s="52" t="n"/>
      <c r="F132" s="52" t="n"/>
      <c r="G132" s="52" t="n"/>
      <c r="H132" s="52" t="n"/>
      <c r="I132" s="52" t="n"/>
      <c r="J132" s="52" t="n"/>
      <c r="K132" s="52" t="n"/>
      <c r="L132" s="52" t="n"/>
      <c r="M132" s="52" t="n"/>
      <c r="N132" s="52" t="n"/>
      <c r="O132" s="52" t="n"/>
      <c r="P132" s="52" t="n"/>
      <c r="Q132" s="52" t="n"/>
      <c r="R132" s="52" t="n"/>
      <c r="S132" s="52" t="n"/>
      <c r="T132" s="52" t="n"/>
      <c r="U132" s="52" t="n"/>
      <c r="V132" s="52" t="n"/>
      <c r="W132" s="52" t="n"/>
      <c r="X132" s="52" t="n"/>
      <c r="Y132" s="52" t="n"/>
      <c r="Z132" s="52" t="n">
        <v>-6229</v>
      </c>
      <c r="AA132" s="52" t="n">
        <v>-5487</v>
      </c>
      <c r="AB132" s="52" t="n">
        <v>-5127</v>
      </c>
      <c r="AC132" s="52" t="n">
        <v>-10669</v>
      </c>
      <c r="AD132" s="52" t="n">
        <v>-13319</v>
      </c>
      <c r="AE132" s="52" t="n">
        <v>-13919</v>
      </c>
      <c r="AF132" s="52" t="n">
        <v>-13057</v>
      </c>
      <c r="AG132" s="52" t="n">
        <v>-15119</v>
      </c>
      <c r="AH132" s="52" t="n">
        <v>-14300</v>
      </c>
      <c r="AI132" s="52" t="n">
        <v>-15476</v>
      </c>
      <c r="AJ132" s="52" t="n">
        <v>-14898</v>
      </c>
      <c r="AK132" s="52" t="n">
        <v>-15302</v>
      </c>
      <c r="AL132" s="52" t="n"/>
      <c r="AM132" s="52" t="n"/>
      <c r="AN132" s="52" t="n"/>
      <c r="AO132" s="52" t="n"/>
      <c r="AP132" s="52" t="n"/>
      <c r="AQ132" s="52" t="n"/>
      <c r="AR132" s="52" t="n"/>
      <c r="AS132" s="52" t="n"/>
      <c r="AT132" s="52" t="n"/>
      <c r="AU132" s="52" t="n"/>
    </row>
    <row r="133" customFormat="1" s="18">
      <c r="B133" s="18" t="inlineStr">
        <is>
          <t>Repurchased common stock</t>
        </is>
      </c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>
        <v>-17870</v>
      </c>
      <c r="AA133" s="50" t="n">
        <v>-19458</v>
      </c>
      <c r="AB133" s="50" t="n">
        <v>-21004</v>
      </c>
      <c r="AC133" s="50" t="n">
        <v>-24985</v>
      </c>
      <c r="AD133" s="50" t="n">
        <v>-29185</v>
      </c>
      <c r="AE133" s="50" t="n">
        <v>-31468</v>
      </c>
      <c r="AF133" s="50" t="n">
        <v>-32757</v>
      </c>
      <c r="AG133" s="50" t="n">
        <v>-34286</v>
      </c>
      <c r="AH133" s="50" t="n">
        <v>-36769</v>
      </c>
      <c r="AI133" s="50" t="n">
        <v>-38446</v>
      </c>
      <c r="AJ133" s="50" t="n">
        <v>-38248</v>
      </c>
      <c r="AK133" s="50" t="n">
        <v>-39506</v>
      </c>
      <c r="AL133" s="50" t="n"/>
      <c r="AM133" s="50" t="n"/>
      <c r="AN133" s="50" t="n"/>
      <c r="AO133" s="50" t="n"/>
      <c r="AP133" s="50" t="n"/>
      <c r="AQ133" s="50" t="n"/>
      <c r="AR133" s="50" t="n"/>
      <c r="AS133" s="50" t="n"/>
      <c r="AT133" s="50" t="n"/>
      <c r="AU133" s="50" t="n"/>
    </row>
    <row r="134" customFormat="1" s="17">
      <c r="B134" s="17" t="inlineStr">
        <is>
          <t>Total PepsiCo Common Shareholders' Equity</t>
        </is>
      </c>
      <c r="C134" s="21" t="n"/>
      <c r="D134" s="21" t="n"/>
      <c r="E134" s="21" t="n"/>
      <c r="F134" s="21" t="n"/>
      <c r="G134" s="21" t="n"/>
      <c r="H134" s="21" t="n"/>
      <c r="I134" s="21" t="n"/>
      <c r="J134" s="21" t="n"/>
      <c r="K134" s="21" t="n"/>
      <c r="L134" s="21" t="n"/>
      <c r="M134" s="21" t="n"/>
      <c r="N134" s="21" t="n"/>
      <c r="O134" s="21" t="n"/>
      <c r="P134" s="21" t="n"/>
      <c r="Q134" s="21" t="n"/>
      <c r="R134" s="21" t="n"/>
      <c r="S134" s="21" t="n"/>
      <c r="T134" s="21" t="n"/>
      <c r="U134" s="21" t="n"/>
      <c r="V134" s="21" t="n"/>
      <c r="W134" s="21" t="n"/>
      <c r="X134" s="21">
        <f>SUM(X129:X133)</f>
        <v/>
      </c>
      <c r="Y134" s="21">
        <f>SUM(Y129:Y133)</f>
        <v/>
      </c>
      <c r="Z134" s="21">
        <f>SUM(Z129:Z133)</f>
        <v/>
      </c>
      <c r="AA134" s="21">
        <f>SUM(AA129:AA133)</f>
        <v/>
      </c>
      <c r="AB134" s="21">
        <f>SUM(AB129:AB133)</f>
        <v/>
      </c>
      <c r="AC134" s="21">
        <f>SUM(AC129:AC133)</f>
        <v/>
      </c>
      <c r="AD134" s="21">
        <f>SUM(AD129:AD133)</f>
        <v/>
      </c>
      <c r="AE134" s="21">
        <f>SUM(AE129:AE133)</f>
        <v/>
      </c>
      <c r="AF134" s="21">
        <f>SUM(AF129:AF133)</f>
        <v/>
      </c>
      <c r="AG134" s="21">
        <f>SUM(AG129:AG133)</f>
        <v/>
      </c>
      <c r="AH134" s="21">
        <f>SUM(AH129:AH133)</f>
        <v/>
      </c>
      <c r="AI134" s="21">
        <f>SUM(AI129:AI133)</f>
        <v/>
      </c>
      <c r="AJ134" s="21">
        <f>SUM(AJ129:AJ133)</f>
        <v/>
      </c>
      <c r="AK134" s="21">
        <f>SUM(AK129:AK133)</f>
        <v/>
      </c>
      <c r="AL134" s="21" t="n"/>
      <c r="AM134" s="21" t="n"/>
      <c r="AN134" s="21" t="n"/>
      <c r="AO134" s="21" t="n"/>
      <c r="AP134" s="21" t="n"/>
      <c r="AQ134" s="21" t="n"/>
      <c r="AR134" s="21" t="n"/>
      <c r="AS134" s="21" t="n"/>
      <c r="AT134" s="21" t="n"/>
      <c r="AU134" s="21" t="n"/>
    </row>
    <row r="135" customFormat="1" s="18">
      <c r="B135" s="18" t="inlineStr">
        <is>
          <t>Noncontrolling interests</t>
        </is>
      </c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>
        <v>311</v>
      </c>
      <c r="AA135" s="50" t="n">
        <v>105</v>
      </c>
      <c r="AB135" s="50" t="n">
        <v>110</v>
      </c>
      <c r="AC135" s="50" t="n">
        <v>110</v>
      </c>
      <c r="AD135" s="50" t="n">
        <v>107</v>
      </c>
      <c r="AE135" s="50" t="n">
        <v>104</v>
      </c>
      <c r="AF135" s="50" t="n">
        <v>92</v>
      </c>
      <c r="AG135" s="50" t="n">
        <v>84</v>
      </c>
      <c r="AH135" s="50" t="n">
        <v>82</v>
      </c>
      <c r="AI135" s="50" t="n">
        <v>98</v>
      </c>
      <c r="AJ135" s="50" t="n">
        <v>108</v>
      </c>
      <c r="AK135" s="50" t="n">
        <v>124</v>
      </c>
      <c r="AL135" s="50" t="n"/>
      <c r="AM135" s="50" t="n"/>
      <c r="AN135" s="50" t="n"/>
      <c r="AO135" s="50" t="n"/>
      <c r="AP135" s="50" t="n"/>
      <c r="AQ135" s="50" t="n"/>
      <c r="AR135" s="50" t="n"/>
      <c r="AS135" s="50" t="n"/>
      <c r="AT135" s="50" t="n"/>
      <c r="AU135" s="50" t="n"/>
    </row>
    <row r="136" customFormat="1" s="16">
      <c r="B136" s="16" t="inlineStr">
        <is>
          <t>Total Equity</t>
        </is>
      </c>
      <c r="C136" s="23" t="n"/>
      <c r="D136" s="23" t="n"/>
      <c r="E136" s="23" t="n"/>
      <c r="F136" s="23" t="n"/>
      <c r="G136" s="23" t="n"/>
      <c r="H136" s="23" t="n"/>
      <c r="I136" s="23" t="n"/>
      <c r="J136" s="23" t="n"/>
      <c r="K136" s="23" t="n"/>
      <c r="L136" s="23" t="n"/>
      <c r="M136" s="23" t="n"/>
      <c r="N136" s="23" t="n"/>
      <c r="O136" s="23" t="n"/>
      <c r="P136" s="23" t="n"/>
      <c r="Q136" s="23" t="n"/>
      <c r="R136" s="23" t="n"/>
      <c r="S136" s="23" t="n"/>
      <c r="T136" s="23" t="n"/>
      <c r="U136" s="23" t="n"/>
      <c r="V136" s="23" t="n"/>
      <c r="W136" s="23" t="n"/>
      <c r="X136" s="23">
        <f>SUM(X134:X135)+SUM(X127:X128)</f>
        <v/>
      </c>
      <c r="Y136" s="23">
        <f>SUM(Y134:Y135)+SUM(Y127:Y128)</f>
        <v/>
      </c>
      <c r="Z136" s="23">
        <f>SUM(Z134:Z135)+SUM(Z127:Z128)</f>
        <v/>
      </c>
      <c r="AA136" s="23">
        <f>SUM(AA134:AA135)+SUM(AA127:AA128)</f>
        <v/>
      </c>
      <c r="AB136" s="23">
        <f>SUM(AB134:AB135)+SUM(AB127:AB128)</f>
        <v/>
      </c>
      <c r="AC136" s="23">
        <f>SUM(AC134:AC135)+SUM(AC127:AC128)</f>
        <v/>
      </c>
      <c r="AD136" s="23">
        <f>SUM(AD134:AD135)+SUM(AD127:AD128)</f>
        <v/>
      </c>
      <c r="AE136" s="23">
        <f>SUM(AE134:AE135)+SUM(AE127:AE128)</f>
        <v/>
      </c>
      <c r="AF136" s="23">
        <f>SUM(AF134:AF135)+SUM(AF127:AF128)</f>
        <v/>
      </c>
      <c r="AG136" s="23">
        <f>SUM(AG134:AG135)+SUM(AG127:AG128)</f>
        <v/>
      </c>
      <c r="AH136" s="23">
        <f>SUM(AH134:AH135)+SUM(AH127:AH128)</f>
        <v/>
      </c>
      <c r="AI136" s="23">
        <f>SUM(AI134:AI135)+SUM(AI127:AI128)</f>
        <v/>
      </c>
      <c r="AJ136" s="23">
        <f>SUM(AJ134:AJ135)+SUM(AJ127:AJ128)</f>
        <v/>
      </c>
      <c r="AK136" s="23">
        <f>SUM(AK134:AK135)+SUM(AK127:AK128)</f>
        <v/>
      </c>
      <c r="AL136" s="23" t="n"/>
      <c r="AM136" s="23" t="n"/>
      <c r="AN136" s="23" t="n"/>
      <c r="AO136" s="23" t="n"/>
      <c r="AP136" s="23" t="n"/>
      <c r="AQ136" s="23" t="n"/>
      <c r="AR136" s="23" t="n"/>
      <c r="AS136" s="23" t="n"/>
      <c r="AT136" s="23" t="n"/>
      <c r="AU136" s="23" t="n"/>
    </row>
    <row r="137" customFormat="1" s="17">
      <c r="B137" s="17" t="inlineStr">
        <is>
          <t>Total Equity &amp; Liabilities</t>
        </is>
      </c>
      <c r="C137" s="21" t="n"/>
      <c r="D137" s="21" t="n"/>
      <c r="E137" s="21" t="n"/>
      <c r="F137" s="21" t="n"/>
      <c r="G137" s="21" t="n"/>
      <c r="H137" s="21" t="n"/>
      <c r="I137" s="21" t="n"/>
      <c r="J137" s="21" t="n"/>
      <c r="K137" s="21" t="n"/>
      <c r="L137" s="21" t="n"/>
      <c r="M137" s="21" t="n"/>
      <c r="N137" s="21" t="n"/>
      <c r="O137" s="21" t="n"/>
      <c r="P137" s="21" t="n"/>
      <c r="Q137" s="21" t="n"/>
      <c r="R137" s="21" t="n"/>
      <c r="S137" s="21" t="n"/>
      <c r="T137" s="21" t="n"/>
      <c r="U137" s="21" t="n"/>
      <c r="V137" s="21" t="n"/>
      <c r="W137" s="21" t="n"/>
      <c r="X137" s="21">
        <f>X136+X125</f>
        <v/>
      </c>
      <c r="Y137" s="21">
        <f>Y136+Y125</f>
        <v/>
      </c>
      <c r="Z137" s="21">
        <f>Z136+Z125</f>
        <v/>
      </c>
      <c r="AA137" s="21">
        <f>AA136+AA125</f>
        <v/>
      </c>
      <c r="AB137" s="21">
        <f>AB136+AB125</f>
        <v/>
      </c>
      <c r="AC137" s="21">
        <f>AC136+AC125</f>
        <v/>
      </c>
      <c r="AD137" s="21">
        <f>AD136+AD125</f>
        <v/>
      </c>
      <c r="AE137" s="21">
        <f>AE136+AE125</f>
        <v/>
      </c>
      <c r="AF137" s="21">
        <f>AF136+AF125</f>
        <v/>
      </c>
      <c r="AG137" s="21">
        <f>AG136+AG125</f>
        <v/>
      </c>
      <c r="AH137" s="21">
        <f>AH136+AH125</f>
        <v/>
      </c>
      <c r="AI137" s="21">
        <f>AI136+AI125</f>
        <v/>
      </c>
      <c r="AJ137" s="21">
        <f>AJ136+AJ125</f>
        <v/>
      </c>
      <c r="AK137" s="21">
        <f>AK136+AK125</f>
        <v/>
      </c>
      <c r="AL137" s="21" t="n"/>
      <c r="AM137" s="21" t="n"/>
      <c r="AN137" s="21" t="n"/>
      <c r="AO137" s="21" t="n"/>
      <c r="AP137" s="21" t="n"/>
      <c r="AQ137" s="21" t="n"/>
      <c r="AR137" s="21" t="n"/>
      <c r="AS137" s="21" t="n"/>
      <c r="AT137" s="21" t="n"/>
      <c r="AU137" s="21" t="n"/>
    </row>
    <row r="138">
      <c r="C138" s="52" t="n"/>
      <c r="D138" s="52" t="n"/>
      <c r="E138" s="52" t="n"/>
      <c r="F138" s="52" t="n"/>
      <c r="G138" s="52" t="n"/>
      <c r="H138" s="52" t="n"/>
      <c r="I138" s="52" t="n"/>
      <c r="J138" s="52" t="n"/>
      <c r="K138" s="52" t="n"/>
      <c r="L138" s="52" t="n"/>
      <c r="M138" s="52" t="n"/>
      <c r="N138" s="52" t="n"/>
      <c r="O138" s="52" t="n"/>
      <c r="P138" s="52" t="n"/>
      <c r="Q138" s="52" t="n"/>
      <c r="R138" s="52" t="n"/>
      <c r="S138" s="52" t="n"/>
      <c r="T138" s="52" t="n"/>
      <c r="U138" s="52" t="n"/>
      <c r="V138" s="52" t="n"/>
      <c r="W138" s="52" t="n"/>
      <c r="X138" s="52" t="n"/>
      <c r="Y138" s="52" t="n"/>
      <c r="Z138" s="52" t="n"/>
      <c r="AA138" s="52" t="n"/>
      <c r="AB138" s="52" t="n"/>
      <c r="AC138" s="52" t="n"/>
      <c r="AD138" s="52" t="n"/>
      <c r="AE138" s="52" t="n"/>
      <c r="AF138" s="52" t="n"/>
      <c r="AG138" s="52" t="n"/>
      <c r="AH138" s="52" t="n"/>
      <c r="AI138" s="52" t="n"/>
      <c r="AJ138" s="52" t="n"/>
      <c r="AK138" s="52" t="n"/>
      <c r="AL138" s="52" t="n"/>
      <c r="AM138" s="52" t="n"/>
      <c r="AN138" s="52" t="n"/>
      <c r="AO138" s="52" t="n"/>
      <c r="AP138" s="52" t="n"/>
      <c r="AQ138" s="52" t="n"/>
      <c r="AR138" s="52" t="n"/>
      <c r="AS138" s="52" t="n"/>
      <c r="AT138" s="52" t="n"/>
      <c r="AU138" s="52" t="n"/>
    </row>
    <row r="139" customFormat="1" s="10">
      <c r="B139" s="10" t="inlineStr">
        <is>
          <t>Cash Flow *in millions</t>
        </is>
      </c>
      <c r="C139" s="25" t="n"/>
      <c r="D139" s="25" t="n"/>
      <c r="E139" s="25" t="n"/>
      <c r="F139" s="25" t="n"/>
      <c r="G139" s="25" t="n"/>
      <c r="H139" s="25" t="n"/>
      <c r="I139" s="25" t="n"/>
      <c r="J139" s="25" t="n"/>
      <c r="K139" s="25" t="n"/>
      <c r="L139" s="25" t="n"/>
      <c r="M139" s="25" t="n"/>
      <c r="N139" s="25" t="n"/>
      <c r="O139" s="25" t="n"/>
      <c r="P139" s="25" t="n"/>
      <c r="Q139" s="25" t="n"/>
      <c r="R139" s="25" t="n"/>
      <c r="S139" s="25" t="n"/>
      <c r="T139" s="25" t="n"/>
      <c r="U139" s="25" t="n"/>
      <c r="V139" s="25" t="n"/>
      <c r="W139" s="25" t="n"/>
      <c r="X139" s="25" t="n"/>
      <c r="Y139" s="25" t="n"/>
      <c r="Z139" s="25" t="n"/>
      <c r="AA139" s="25" t="n"/>
      <c r="AB139" s="25" t="n"/>
      <c r="AC139" s="25" t="n"/>
      <c r="AD139" s="25" t="n"/>
      <c r="AE139" s="25" t="n"/>
      <c r="AF139" s="25" t="n"/>
      <c r="AG139" s="25" t="n"/>
      <c r="AH139" s="25" t="n"/>
      <c r="AI139" s="25" t="n"/>
      <c r="AJ139" s="25" t="n"/>
      <c r="AK139" s="25" t="n"/>
      <c r="AL139" s="25" t="n"/>
      <c r="AM139" s="25" t="n"/>
      <c r="AN139" s="25" t="n"/>
      <c r="AO139" s="25" t="n"/>
      <c r="AP139" s="25" t="n"/>
      <c r="AQ139" s="25" t="n"/>
      <c r="AR139" s="25" t="n"/>
      <c r="AS139" s="25" t="n"/>
      <c r="AT139" s="25" t="n"/>
      <c r="AU139" s="25" t="n"/>
    </row>
    <row r="140">
      <c r="B140" t="inlineStr">
        <is>
          <t>CFFO</t>
        </is>
      </c>
      <c r="C140" s="52" t="n"/>
      <c r="D140" s="52" t="n"/>
      <c r="E140" s="52" t="n"/>
      <c r="F140" s="52" t="n"/>
      <c r="G140" s="52" t="n"/>
      <c r="H140" s="52" t="n"/>
      <c r="I140" s="52" t="n"/>
      <c r="J140" s="52" t="n"/>
      <c r="K140" s="52" t="n"/>
      <c r="L140" s="52" t="n"/>
      <c r="M140" s="52" t="n"/>
      <c r="N140" s="52" t="n"/>
      <c r="O140" s="52" t="n"/>
      <c r="P140" s="52" t="n"/>
      <c r="Q140" s="52" t="n"/>
      <c r="R140" s="52" t="n"/>
      <c r="S140" s="52" t="n"/>
      <c r="T140" s="52" t="n"/>
      <c r="U140" s="52" t="n"/>
      <c r="V140" s="52" t="n"/>
      <c r="W140" s="52" t="n"/>
      <c r="X140" s="52" t="n"/>
      <c r="Y140" s="52" t="n">
        <v>8448</v>
      </c>
      <c r="Z140" s="52" t="n">
        <v>8944</v>
      </c>
      <c r="AA140" s="52" t="n">
        <v>8479</v>
      </c>
      <c r="AB140" s="52" t="n">
        <v>9688</v>
      </c>
      <c r="AC140" s="52" t="n">
        <v>10506</v>
      </c>
      <c r="AD140" s="52" t="n">
        <v>10580</v>
      </c>
      <c r="AE140" s="52" t="n">
        <v>10663</v>
      </c>
      <c r="AF140" s="52" t="n">
        <v>10030</v>
      </c>
      <c r="AG140" s="52" t="n">
        <v>9415</v>
      </c>
      <c r="AH140" s="52" t="n">
        <v>9649</v>
      </c>
      <c r="AI140" s="52" t="n">
        <v>10613</v>
      </c>
      <c r="AJ140" s="52" t="n">
        <v>11616</v>
      </c>
      <c r="AK140" s="52" t="n">
        <v>10811</v>
      </c>
      <c r="AL140" s="52" t="n"/>
      <c r="AM140" s="52" t="n"/>
      <c r="AN140" s="52" t="n"/>
      <c r="AO140" s="52" t="n"/>
      <c r="AP140" s="52" t="n"/>
      <c r="AQ140" s="52" t="n"/>
      <c r="AR140" s="52" t="n"/>
      <c r="AS140" s="52" t="n"/>
      <c r="AT140" s="52" t="n"/>
      <c r="AU140" s="52" t="n"/>
    </row>
    <row r="141" customFormat="1" s="18">
      <c r="B141" s="18" t="inlineStr">
        <is>
          <t>CapEx</t>
        </is>
      </c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  <c r="AA141" s="50" t="n">
        <v>-2714</v>
      </c>
      <c r="AB141" s="50" t="n">
        <v>-2795</v>
      </c>
      <c r="AC141" s="50" t="n">
        <v>-2859</v>
      </c>
      <c r="AD141" s="50" t="n">
        <v>-2758</v>
      </c>
      <c r="AE141" s="50" t="n">
        <v>-3040</v>
      </c>
      <c r="AF141" s="50" t="n">
        <v>-2969</v>
      </c>
      <c r="AG141" s="50" t="n">
        <v>-3282</v>
      </c>
      <c r="AH141" s="50" t="n">
        <v>-4232</v>
      </c>
      <c r="AI141" s="50" t="n">
        <v>-4240</v>
      </c>
      <c r="AJ141" s="50" t="n">
        <v>-4625</v>
      </c>
      <c r="AK141" s="50" t="n">
        <v>-5207</v>
      </c>
      <c r="AL141" s="50" t="n"/>
      <c r="AM141" s="50" t="n"/>
      <c r="AN141" s="50" t="n"/>
      <c r="AO141" s="50" t="n"/>
      <c r="AP141" s="50" t="n"/>
      <c r="AQ141" s="50" t="n"/>
      <c r="AR141" s="50" t="n"/>
      <c r="AS141" s="50" t="n"/>
      <c r="AT141" s="50" t="n"/>
      <c r="AU141" s="50" t="n"/>
    </row>
    <row r="142" customFormat="1" s="17">
      <c r="B142" s="17" t="inlineStr">
        <is>
          <t>FCF</t>
        </is>
      </c>
      <c r="C142" s="21" t="n"/>
      <c r="D142" s="21" t="n"/>
      <c r="E142" s="21" t="n"/>
      <c r="F142" s="21" t="n"/>
      <c r="G142" s="21" t="n"/>
      <c r="H142" s="21" t="n"/>
      <c r="I142" s="21" t="n"/>
      <c r="J142" s="21" t="n"/>
      <c r="K142" s="21" t="n"/>
      <c r="L142" s="21" t="n"/>
      <c r="M142" s="21" t="n"/>
      <c r="N142" s="21" t="n"/>
      <c r="O142" s="21" t="n"/>
      <c r="P142" s="21" t="n"/>
      <c r="Q142" s="21" t="n"/>
      <c r="R142" s="21" t="n"/>
      <c r="S142" s="21" t="n"/>
      <c r="T142" s="21" t="n"/>
      <c r="U142" s="21" t="n"/>
      <c r="V142" s="21" t="n"/>
      <c r="W142" s="21" t="n"/>
      <c r="X142" s="21">
        <f>SUM(X140:X141)</f>
        <v/>
      </c>
      <c r="Y142" s="21">
        <f>SUM(Y140:Y141)</f>
        <v/>
      </c>
      <c r="Z142" s="21">
        <f>SUM(Z140:Z141)</f>
        <v/>
      </c>
      <c r="AA142" s="21">
        <f>SUM(AA140:AA141)</f>
        <v/>
      </c>
      <c r="AB142" s="21">
        <f>SUM(AB140:AB141)</f>
        <v/>
      </c>
      <c r="AC142" s="21">
        <f>SUM(AC140:AC141)</f>
        <v/>
      </c>
      <c r="AD142" s="21">
        <f>SUM(AD140:AD141)</f>
        <v/>
      </c>
      <c r="AE142" s="21">
        <f>SUM(AE140:AE141)</f>
        <v/>
      </c>
      <c r="AF142" s="21">
        <f>SUM(AF140:AF141)</f>
        <v/>
      </c>
      <c r="AG142" s="21">
        <f>SUM(AG140:AG141)</f>
        <v/>
      </c>
      <c r="AH142" s="21">
        <f>SUM(AH140:AH141)</f>
        <v/>
      </c>
      <c r="AI142" s="21">
        <f>SUM(AI140:AI141)</f>
        <v/>
      </c>
      <c r="AJ142" s="21">
        <f>SUM(AJ140:AJ141)</f>
        <v/>
      </c>
      <c r="AK142" s="21">
        <f>SUM(AK140:AK141)</f>
        <v/>
      </c>
      <c r="AL142" s="21" t="n"/>
      <c r="AM142" s="21" t="n"/>
      <c r="AN142" s="21" t="n"/>
      <c r="AO142" s="21" t="n"/>
      <c r="AP142" s="21" t="n"/>
      <c r="AQ142" s="21" t="n"/>
      <c r="AR142" s="21" t="n"/>
      <c r="AS142" s="21" t="n"/>
      <c r="AT142" s="21" t="n"/>
      <c r="AU142" s="21" t="n"/>
    </row>
    <row r="143">
      <c r="C143" s="52" t="n"/>
      <c r="D143" s="52" t="n"/>
      <c r="E143" s="52" t="n"/>
      <c r="F143" s="52" t="n"/>
      <c r="G143" s="52" t="n"/>
      <c r="H143" s="52" t="n"/>
      <c r="I143" s="52" t="n"/>
      <c r="J143" s="52" t="n"/>
      <c r="K143" s="52" t="n"/>
      <c r="L143" s="52" t="n"/>
      <c r="M143" s="52" t="n"/>
      <c r="N143" s="52" t="n"/>
      <c r="O143" s="52" t="n"/>
      <c r="P143" s="52" t="n"/>
      <c r="Q143" s="52" t="n"/>
      <c r="R143" s="52" t="n"/>
      <c r="S143" s="52" t="n"/>
      <c r="T143" s="52" t="n"/>
      <c r="U143" s="52" t="n"/>
      <c r="V143" s="52" t="n"/>
      <c r="W143" s="52" t="n"/>
      <c r="X143" s="52" t="n"/>
      <c r="Y143" s="52" t="n"/>
      <c r="Z143" s="52" t="n"/>
      <c r="AA143" s="52" t="n"/>
      <c r="AB143" s="52" t="n"/>
      <c r="AC143" s="52" t="n"/>
      <c r="AD143" s="52" t="n"/>
      <c r="AE143" s="52" t="n"/>
      <c r="AF143" s="52" t="n"/>
      <c r="AG143" s="52" t="n"/>
      <c r="AH143" s="52" t="n"/>
      <c r="AI143" s="52" t="n"/>
      <c r="AJ143" s="52" t="n"/>
      <c r="AK143" s="52" t="n"/>
      <c r="AL143" s="52" t="n"/>
      <c r="AM143" s="52" t="n"/>
      <c r="AN143" s="52" t="n"/>
      <c r="AO143" s="52" t="n"/>
      <c r="AP143" s="52" t="n"/>
      <c r="AQ143" s="52" t="n"/>
      <c r="AR143" s="52" t="n"/>
      <c r="AS143" s="52" t="n"/>
      <c r="AT143" s="52" t="n"/>
      <c r="AU143" s="52" t="n"/>
    </row>
    <row r="144">
      <c r="B144" t="inlineStr">
        <is>
          <t>Dividends</t>
        </is>
      </c>
      <c r="C144" s="52" t="n"/>
      <c r="D144" s="52" t="n"/>
      <c r="E144" s="52" t="n"/>
      <c r="F144" s="52" t="n"/>
      <c r="G144" s="52" t="n"/>
      <c r="H144" s="52" t="n"/>
      <c r="I144" s="52" t="n"/>
      <c r="J144" s="52" t="n"/>
      <c r="K144" s="52" t="n"/>
      <c r="L144" s="52" t="n"/>
      <c r="M144" s="52" t="n"/>
      <c r="N144" s="52" t="n"/>
      <c r="O144" s="52" t="n"/>
      <c r="P144" s="52" t="n"/>
      <c r="Q144" s="52" t="n"/>
      <c r="R144" s="52" t="n"/>
      <c r="S144" s="52" t="n"/>
      <c r="T144" s="52" t="n"/>
      <c r="U144" s="52" t="n"/>
      <c r="V144" s="52" t="n"/>
      <c r="W144" s="52" t="n"/>
      <c r="X144" s="52" t="n"/>
      <c r="Y144" s="52" t="n">
        <v>-2978</v>
      </c>
      <c r="Z144" s="52" t="n">
        <v>-3157</v>
      </c>
      <c r="AA144" s="52" t="n">
        <v>-3305</v>
      </c>
      <c r="AB144" s="52" t="n">
        <v>-3434</v>
      </c>
      <c r="AC144" s="52" t="n">
        <v>-3730</v>
      </c>
      <c r="AD144" s="52" t="n">
        <v>-4040</v>
      </c>
      <c r="AE144" s="52" t="n">
        <v>-4227</v>
      </c>
      <c r="AF144" s="52" t="n">
        <v>-4472</v>
      </c>
      <c r="AG144" s="52" t="n">
        <v>-4930</v>
      </c>
      <c r="AH144" s="52" t="n">
        <v>-5304</v>
      </c>
      <c r="AI144" s="52" t="n">
        <v>-5509</v>
      </c>
      <c r="AJ144" s="52" t="n">
        <v>-5815</v>
      </c>
      <c r="AK144" s="52" t="n">
        <v>-6172</v>
      </c>
      <c r="AL144" s="52" t="n"/>
      <c r="AM144" s="52" t="n"/>
      <c r="AN144" s="52" t="n"/>
      <c r="AO144" s="52" t="n"/>
      <c r="AP144" s="52" t="n"/>
      <c r="AQ144" s="52" t="n"/>
      <c r="AR144" s="52" t="n"/>
      <c r="AS144" s="52" t="n"/>
      <c r="AT144" s="52" t="n"/>
      <c r="AU144" s="52" t="n"/>
    </row>
    <row r="145">
      <c r="C145" s="52" t="n"/>
      <c r="D145" s="52" t="n"/>
      <c r="E145" s="52" t="n"/>
      <c r="F145" s="52" t="n"/>
      <c r="G145" s="52" t="n"/>
      <c r="H145" s="52" t="n"/>
      <c r="I145" s="52" t="n"/>
      <c r="J145" s="52" t="n"/>
      <c r="K145" s="52" t="n"/>
      <c r="L145" s="52" t="n"/>
      <c r="M145" s="52" t="n"/>
      <c r="N145" s="52" t="n"/>
      <c r="O145" s="52" t="n"/>
      <c r="P145" s="52" t="n"/>
      <c r="Q145" s="52" t="n"/>
      <c r="R145" s="52" t="n"/>
      <c r="S145" s="52" t="n"/>
      <c r="T145" s="52" t="n"/>
      <c r="U145" s="52" t="n"/>
      <c r="V145" s="52" t="n"/>
      <c r="W145" s="52" t="n"/>
      <c r="X145" s="52" t="n"/>
      <c r="Y145" s="52" t="n"/>
      <c r="Z145" s="52" t="n"/>
      <c r="AA145" s="52" t="n"/>
      <c r="AB145" s="52" t="n"/>
      <c r="AC145" s="52" t="n"/>
      <c r="AD145" s="52" t="n"/>
      <c r="AE145" s="52" t="n"/>
      <c r="AF145" s="52" t="n"/>
      <c r="AG145" s="52" t="n"/>
      <c r="AH145" s="52" t="n"/>
      <c r="AI145" s="52" t="n"/>
      <c r="AJ145" s="52" t="n"/>
      <c r="AK145" s="52" t="n"/>
      <c r="AL145" s="52" t="n"/>
      <c r="AM145" s="52" t="n"/>
      <c r="AN145" s="52" t="n"/>
      <c r="AO145" s="52" t="n"/>
      <c r="AP145" s="52" t="n"/>
      <c r="AQ145" s="52" t="n"/>
      <c r="AR145" s="52" t="n"/>
      <c r="AS145" s="52" t="n"/>
      <c r="AT145" s="52" t="n"/>
      <c r="AU145" s="52" t="n"/>
    </row>
    <row r="146">
      <c r="B146" t="inlineStr">
        <is>
          <t>Shares repurchases</t>
        </is>
      </c>
      <c r="C146" s="52" t="n"/>
      <c r="D146" s="52" t="n"/>
      <c r="E146" s="52" t="n"/>
      <c r="F146" s="52" t="n"/>
      <c r="G146" s="52" t="n"/>
      <c r="H146" s="52" t="n"/>
      <c r="I146" s="52" t="n"/>
      <c r="J146" s="52" t="n"/>
      <c r="K146" s="52" t="n"/>
      <c r="L146" s="52" t="n"/>
      <c r="M146" s="52" t="n"/>
      <c r="N146" s="52" t="n"/>
      <c r="O146" s="52" t="n"/>
      <c r="P146" s="52" t="n"/>
      <c r="Q146" s="52" t="n"/>
      <c r="R146" s="52" t="n"/>
      <c r="S146" s="52" t="n"/>
      <c r="T146" s="52" t="n"/>
      <c r="U146" s="52" t="n"/>
      <c r="V146" s="52" t="n"/>
      <c r="W146" s="52" t="n"/>
      <c r="X146" s="52" t="n"/>
      <c r="Y146" s="52" t="n">
        <v>-4978</v>
      </c>
      <c r="Z146" s="52" t="n">
        <v>-2489</v>
      </c>
      <c r="AA146" s="52" t="n">
        <v>-3219</v>
      </c>
      <c r="AB146" s="52" t="n">
        <v>-3001</v>
      </c>
      <c r="AC146" s="52" t="n">
        <v>-5012</v>
      </c>
      <c r="AD146" s="52" t="n">
        <v>-5000</v>
      </c>
      <c r="AE146" s="52" t="n">
        <v>-3000</v>
      </c>
      <c r="AF146" s="52" t="n">
        <v>-2000</v>
      </c>
      <c r="AG146" s="52" t="n">
        <v>-2000</v>
      </c>
      <c r="AH146" s="52" t="n">
        <v>-3000</v>
      </c>
      <c r="AI146" s="52" t="n">
        <v>-2000</v>
      </c>
      <c r="AJ146" s="52" t="n">
        <v>-106</v>
      </c>
      <c r="AK146" s="52" t="n">
        <v>-1500</v>
      </c>
      <c r="AL146" s="52" t="n"/>
      <c r="AM146" s="52" t="n"/>
      <c r="AN146" s="52" t="n"/>
      <c r="AO146" s="52" t="n"/>
      <c r="AP146" s="52" t="n"/>
      <c r="AQ146" s="52" t="n"/>
      <c r="AR146" s="52" t="n"/>
      <c r="AS146" s="52" t="n"/>
      <c r="AT146" s="52" t="n"/>
      <c r="AU146" s="52" t="n"/>
    </row>
    <row r="147">
      <c r="C147" s="52" t="n"/>
      <c r="D147" s="52" t="n"/>
      <c r="E147" s="52" t="n"/>
      <c r="F147" s="52" t="n"/>
      <c r="G147" s="52" t="n"/>
      <c r="H147" s="52" t="n"/>
      <c r="I147" s="52" t="n"/>
      <c r="J147" s="52" t="n"/>
      <c r="K147" s="52" t="n"/>
      <c r="L147" s="52" t="n"/>
      <c r="M147" s="52" t="n"/>
      <c r="N147" s="52" t="n"/>
      <c r="O147" s="52" t="n"/>
      <c r="P147" s="52" t="n"/>
      <c r="Q147" s="52" t="n"/>
      <c r="R147" s="52" t="n"/>
      <c r="S147" s="52" t="n"/>
      <c r="T147" s="52" t="n"/>
      <c r="U147" s="52" t="n"/>
      <c r="V147" s="52" t="n"/>
      <c r="W147" s="52" t="n"/>
      <c r="X147" s="52" t="n"/>
      <c r="Y147" s="52" t="n"/>
      <c r="Z147" s="52" t="n"/>
      <c r="AA147" s="52" t="n"/>
      <c r="AB147" s="52" t="n"/>
      <c r="AC147" s="52" t="n"/>
      <c r="AD147" s="52" t="n"/>
      <c r="AE147" s="52" t="n"/>
      <c r="AF147" s="52" t="n"/>
      <c r="AG147" s="52" t="n"/>
      <c r="AH147" s="52" t="n"/>
      <c r="AI147" s="52" t="n"/>
      <c r="AJ147" s="52" t="n"/>
      <c r="AK147" s="52" t="n"/>
      <c r="AL147" s="52" t="n"/>
      <c r="AM147" s="52" t="n"/>
      <c r="AN147" s="52" t="n"/>
      <c r="AO147" s="52" t="n"/>
      <c r="AP147" s="52" t="n"/>
      <c r="AQ147" s="52" t="n"/>
      <c r="AR147" s="52" t="n"/>
      <c r="AS147" s="52" t="n"/>
      <c r="AT147" s="52" t="n"/>
      <c r="AU147" s="52" t="n"/>
    </row>
    <row r="148">
      <c r="C148" s="52" t="n"/>
      <c r="D148" s="52" t="n"/>
      <c r="E148" s="52" t="n"/>
      <c r="F148" s="52" t="n"/>
      <c r="G148" s="52" t="n"/>
      <c r="H148" s="52" t="n"/>
      <c r="I148" s="52" t="n"/>
      <c r="J148" s="52" t="n"/>
      <c r="K148" s="52" t="n"/>
      <c r="L148" s="52" t="n"/>
      <c r="M148" s="52" t="n"/>
      <c r="N148" s="52" t="n"/>
      <c r="O148" s="52" t="n"/>
      <c r="P148" s="52" t="n"/>
      <c r="Q148" s="52" t="n"/>
      <c r="R148" s="52" t="n"/>
      <c r="S148" s="52" t="n"/>
      <c r="T148" s="52" t="n"/>
      <c r="U148" s="52" t="n"/>
      <c r="V148" s="52" t="n"/>
      <c r="W148" s="52" t="n"/>
      <c r="X148" s="52" t="n"/>
      <c r="Y148" s="52" t="n"/>
      <c r="Z148" s="52" t="n"/>
      <c r="AA148" s="52" t="n"/>
      <c r="AB148" s="52" t="n"/>
      <c r="AC148" s="52" t="n"/>
      <c r="AD148" s="52" t="n"/>
      <c r="AE148" s="52" t="n"/>
      <c r="AF148" s="52" t="n"/>
      <c r="AG148" s="52" t="n"/>
      <c r="AH148" s="52" t="n"/>
      <c r="AI148" s="52" t="n"/>
      <c r="AJ148" s="52" t="n"/>
      <c r="AK148" s="52" t="n"/>
      <c r="AL148" s="52" t="n"/>
      <c r="AM148" s="52" t="n"/>
      <c r="AN148" s="52" t="n"/>
      <c r="AO148" s="52" t="n"/>
      <c r="AP148" s="52" t="n"/>
      <c r="AQ148" s="52" t="n"/>
      <c r="AR148" s="52" t="n"/>
      <c r="AS148" s="52" t="n"/>
      <c r="AT148" s="52" t="n"/>
      <c r="AU148" s="52" t="n"/>
    </row>
    <row r="149">
      <c r="C149" s="52" t="n"/>
      <c r="D149" s="52" t="n"/>
      <c r="E149" s="52" t="n"/>
      <c r="F149" s="52" t="n"/>
      <c r="G149" s="52" t="n"/>
      <c r="H149" s="52" t="n"/>
      <c r="I149" s="52" t="n"/>
      <c r="J149" s="52" t="n"/>
      <c r="K149" s="52" t="n"/>
      <c r="L149" s="52" t="n"/>
      <c r="M149" s="52" t="n"/>
      <c r="N149" s="52" t="n"/>
      <c r="O149" s="52" t="n"/>
      <c r="P149" s="52" t="n"/>
      <c r="Q149" s="52" t="n"/>
      <c r="R149" s="52" t="n"/>
      <c r="S149" s="52" t="n"/>
      <c r="T149" s="52" t="n"/>
      <c r="U149" s="52" t="n"/>
      <c r="V149" s="52" t="n"/>
      <c r="W149" s="52" t="n"/>
      <c r="X149" s="52" t="n"/>
      <c r="Y149" s="52" t="n"/>
      <c r="Z149" s="52" t="n"/>
      <c r="AA149" s="52" t="n"/>
      <c r="AB149" s="52" t="n"/>
      <c r="AC149" s="52" t="n"/>
      <c r="AD149" s="52" t="n"/>
      <c r="AE149" s="52" t="n"/>
      <c r="AF149" s="52" t="n"/>
      <c r="AG149" s="52" t="n"/>
      <c r="AH149" s="52" t="n"/>
      <c r="AI149" s="52" t="n"/>
      <c r="AJ149" s="52" t="n"/>
      <c r="AK149" s="52" t="n"/>
      <c r="AL149" s="52" t="n"/>
      <c r="AM149" s="52" t="n"/>
      <c r="AN149" s="52" t="n"/>
      <c r="AO149" s="52" t="n"/>
      <c r="AP149" s="52" t="n"/>
      <c r="AQ149" s="52" t="n"/>
      <c r="AR149" s="52" t="n"/>
      <c r="AS149" s="52" t="n"/>
      <c r="AT149" s="52" t="n"/>
      <c r="AU149" s="52" t="n"/>
    </row>
    <row r="150"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  <c r="AR150" s="52" t="n"/>
      <c r="AS150" s="52" t="n"/>
      <c r="AT150" s="52" t="n"/>
      <c r="AU150" s="52" t="n"/>
    </row>
    <row r="151"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  <c r="AR151" s="52" t="n"/>
      <c r="AS151" s="52" t="n"/>
      <c r="AT151" s="52" t="n"/>
      <c r="AU151" s="52" t="n"/>
    </row>
    <row r="152"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  <c r="AR152" s="52" t="n"/>
      <c r="AS152" s="52" t="n"/>
      <c r="AT152" s="52" t="n"/>
      <c r="AU152" s="52" t="n"/>
    </row>
    <row r="153">
      <c r="C153" s="52" t="n"/>
      <c r="D153" s="52" t="n"/>
      <c r="E153" s="52" t="n"/>
      <c r="F153" s="52" t="n"/>
      <c r="G153" s="52" t="n"/>
      <c r="H153" s="52" t="n"/>
      <c r="I153" s="52" t="n"/>
      <c r="J153" s="52" t="n"/>
      <c r="K153" s="52" t="n"/>
      <c r="L153" s="52" t="n"/>
      <c r="M153" s="52" t="n"/>
      <c r="N153" s="52" t="n"/>
      <c r="O153" s="52" t="n"/>
      <c r="P153" s="52" t="n"/>
      <c r="Q153" s="52" t="n"/>
      <c r="R153" s="52" t="n"/>
      <c r="S153" s="52" t="n"/>
      <c r="T153" s="52" t="n"/>
      <c r="U153" s="52" t="n"/>
      <c r="V153" s="52" t="n"/>
      <c r="W153" s="52" t="n"/>
      <c r="X153" s="52" t="n"/>
      <c r="Y153" s="52" t="n"/>
      <c r="Z153" s="52" t="n"/>
      <c r="AA153" s="52" t="n"/>
      <c r="AB153" s="52" t="n"/>
      <c r="AC153" s="52" t="n"/>
      <c r="AD153" s="52" t="n"/>
      <c r="AE153" s="52" t="n"/>
      <c r="AF153" s="52" t="n"/>
      <c r="AG153" s="52" t="n"/>
      <c r="AH153" s="52" t="n"/>
      <c r="AI153" s="52" t="n"/>
      <c r="AJ153" s="52" t="n"/>
      <c r="AK153" s="52" t="n"/>
      <c r="AL153" s="52" t="n"/>
      <c r="AM153" s="52" t="n"/>
      <c r="AN153" s="52" t="n"/>
      <c r="AO153" s="52" t="n"/>
      <c r="AP153" s="52" t="n"/>
      <c r="AQ153" s="52" t="n"/>
      <c r="AR153" s="52" t="n"/>
      <c r="AS153" s="52" t="n"/>
      <c r="AT153" s="52" t="n"/>
      <c r="AU153" s="52" t="n"/>
    </row>
    <row r="154">
      <c r="C154" s="52" t="n"/>
      <c r="D154" s="52" t="n"/>
      <c r="E154" s="52" t="n"/>
      <c r="F154" s="52" t="n"/>
      <c r="G154" s="52" t="n"/>
      <c r="H154" s="52" t="n"/>
      <c r="I154" s="52" t="n"/>
      <c r="J154" s="52" t="n"/>
      <c r="K154" s="52" t="n"/>
      <c r="L154" s="52" t="n"/>
      <c r="M154" s="52" t="n"/>
      <c r="N154" s="52" t="n"/>
      <c r="O154" s="52" t="n"/>
      <c r="P154" s="52" t="n"/>
      <c r="Q154" s="52" t="n"/>
      <c r="R154" s="52" t="n"/>
      <c r="S154" s="52" t="n"/>
      <c r="T154" s="52" t="n"/>
      <c r="U154" s="52" t="n"/>
      <c r="V154" s="52" t="n"/>
      <c r="W154" s="52" t="n"/>
      <c r="X154" s="52" t="n"/>
      <c r="Y154" s="52" t="n"/>
      <c r="Z154" s="52" t="n"/>
      <c r="AA154" s="52" t="n"/>
      <c r="AB154" s="52" t="n"/>
      <c r="AC154" s="52" t="n"/>
      <c r="AD154" s="52" t="n"/>
      <c r="AE154" s="52" t="n"/>
      <c r="AF154" s="52" t="n"/>
      <c r="AG154" s="52" t="n"/>
      <c r="AH154" s="52" t="n"/>
      <c r="AI154" s="52" t="n"/>
      <c r="AJ154" s="52" t="n"/>
      <c r="AK154" s="52" t="n"/>
      <c r="AL154" s="52" t="n"/>
      <c r="AM154" s="52" t="n"/>
      <c r="AN154" s="52" t="n"/>
      <c r="AO154" s="52" t="n"/>
      <c r="AP154" s="52" t="n"/>
      <c r="AQ154" s="52" t="n"/>
      <c r="AR154" s="52" t="n"/>
      <c r="AS154" s="52" t="n"/>
      <c r="AT154" s="52" t="n"/>
      <c r="AU154" s="52" t="n"/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28" sqref="A28"/>
    </sheetView>
  </sheetViews>
  <sheetFormatPr baseColWidth="8" defaultRowHeight="14.5"/>
  <cols>
    <col width="19.36328125" customWidth="1" style="46" min="1" max="1"/>
  </cols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21.34</t>
        </is>
      </c>
      <c r="C2" t="inlineStr">
        <is>
          <t>24.33</t>
        </is>
      </c>
      <c r="D2" t="inlineStr">
        <is>
          <t>27.34</t>
        </is>
      </c>
      <c r="E2" t="inlineStr">
        <is>
          <t>27.77</t>
        </is>
      </c>
      <c r="F2" t="inlineStr">
        <is>
          <t>36.38</t>
        </is>
      </c>
      <c r="G2" t="inlineStr">
        <is>
          <t>42.52</t>
        </is>
      </c>
      <c r="H2" t="inlineStr">
        <is>
          <t>42.42</t>
        </is>
      </c>
      <c r="I2" t="inlineStr">
        <is>
          <t>43.44</t>
        </is>
      </c>
      <c r="J2" t="inlineStr">
        <is>
          <t>44.81</t>
        </is>
      </c>
      <c r="K2" t="inlineStr">
        <is>
          <t>43.55</t>
        </is>
      </c>
      <c r="L2" t="inlineStr">
        <is>
          <t>43.98</t>
        </is>
      </c>
      <c r="M2" t="inlineStr">
        <is>
          <t>44.74</t>
        </is>
      </c>
      <c r="N2" t="inlineStr">
        <is>
          <t>45.70</t>
        </is>
      </c>
      <c r="O2" t="inlineStr">
        <is>
          <t>48.28</t>
        </is>
      </c>
      <c r="P2" t="inlineStr">
        <is>
          <t>50.99</t>
        </is>
      </c>
      <c r="Q2" t="inlineStr">
        <is>
          <t>57.51</t>
        </is>
      </c>
      <c r="R2" t="inlineStr">
        <is>
          <t>59.21</t>
        </is>
      </c>
    </row>
    <row r="3">
      <c r="A3" s="1" t="inlineStr">
        <is>
          <t>Earnings per share</t>
        </is>
      </c>
      <c r="B3" t="inlineStr">
        <is>
          <t>3.43</t>
        </is>
      </c>
      <c r="C3" t="inlineStr">
        <is>
          <t>3.49</t>
        </is>
      </c>
      <c r="D3" t="inlineStr">
        <is>
          <t>3.25</t>
        </is>
      </c>
      <c r="E3" t="inlineStr">
        <is>
          <t>3.82</t>
        </is>
      </c>
      <c r="F3" t="inlineStr">
        <is>
          <t>3.97</t>
        </is>
      </c>
      <c r="G3" t="inlineStr">
        <is>
          <t>4.12</t>
        </is>
      </c>
      <c r="H3" t="inlineStr">
        <is>
          <t>4.00</t>
        </is>
      </c>
      <c r="I3" t="inlineStr">
        <is>
          <t>4.41</t>
        </is>
      </c>
      <c r="J3" t="inlineStr">
        <is>
          <t>4.38</t>
        </is>
      </c>
      <c r="K3" t="inlineStr">
        <is>
          <t>3.77</t>
        </is>
      </c>
      <c r="L3" t="inlineStr">
        <is>
          <t>4.43</t>
        </is>
      </c>
      <c r="M3" t="inlineStr">
        <is>
          <t>3.42</t>
        </is>
      </c>
      <c r="N3" t="inlineStr">
        <is>
          <t>8.84</t>
        </is>
      </c>
      <c r="O3" t="inlineStr">
        <is>
          <t>5.26</t>
        </is>
      </c>
      <c r="P3" t="inlineStr">
        <is>
          <t>5.16</t>
        </is>
      </c>
      <c r="Q3" t="inlineStr">
        <is>
          <t>5.51</t>
        </is>
      </c>
      <c r="R3" t="inlineStr">
        <is>
          <t>6.68</t>
        </is>
      </c>
    </row>
    <row r="4">
      <c r="A4" s="1" t="inlineStr">
        <is>
          <t>FCF per share</t>
        </is>
      </c>
      <c r="B4" t="inlineStr">
        <is>
          <t>2.44</t>
        </is>
      </c>
      <c r="C4" t="inlineStr">
        <is>
          <t>2.78</t>
        </is>
      </c>
      <c r="D4" t="inlineStr">
        <is>
          <t>2.88</t>
        </is>
      </c>
      <c r="E4" t="inlineStr">
        <is>
          <t>3.00</t>
        </is>
      </c>
      <c r="F4" t="inlineStr">
        <is>
          <t>3.27</t>
        </is>
      </c>
      <c r="G4" t="inlineStr">
        <is>
          <t>3.58</t>
        </is>
      </c>
      <c r="H4" t="inlineStr">
        <is>
          <t>3.73</t>
        </is>
      </c>
      <c r="I4" t="inlineStr">
        <is>
          <t>4.51</t>
        </is>
      </c>
      <c r="J4" t="inlineStr">
        <is>
          <t>5.14</t>
        </is>
      </c>
      <c r="K4" t="inlineStr">
        <is>
          <t>5.40</t>
        </is>
      </c>
      <c r="L4" t="inlineStr">
        <is>
          <t>5.16</t>
        </is>
      </c>
      <c r="M4" t="inlineStr">
        <is>
          <t>4.95</t>
        </is>
      </c>
      <c r="N4" t="inlineStr">
        <is>
          <t>4.33</t>
        </is>
      </c>
      <c r="O4" t="inlineStr">
        <is>
          <t>3.89</t>
        </is>
      </c>
      <c r="P4" t="inlineStr">
        <is>
          <t>4.62</t>
        </is>
      </c>
      <c r="Q4" t="inlineStr">
        <is>
          <t>5.06</t>
        </is>
      </c>
      <c r="R4" t="inlineStr">
        <is>
          <t>5.67</t>
        </is>
      </c>
    </row>
    <row r="5">
      <c r="A5" s="1" t="inlineStr">
        <is>
          <t>Dividends per share</t>
        </is>
      </c>
      <c r="B5" t="inlineStr">
        <is>
          <t>1.13</t>
        </is>
      </c>
      <c r="C5" t="inlineStr">
        <is>
          <t>1.36</t>
        </is>
      </c>
      <c r="D5" t="inlineStr">
        <is>
          <t>1.61</t>
        </is>
      </c>
      <c r="E5" t="inlineStr">
        <is>
          <t>1.75</t>
        </is>
      </c>
      <c r="F5" t="inlineStr">
        <is>
          <t>1.87</t>
        </is>
      </c>
      <c r="G5" t="inlineStr">
        <is>
          <t>2.02</t>
        </is>
      </c>
      <c r="H5" t="inlineStr">
        <is>
          <t>2.14</t>
        </is>
      </c>
      <c r="I5" t="inlineStr">
        <is>
          <t>2.25</t>
        </is>
      </c>
      <c r="J5" t="inlineStr">
        <is>
          <t>2.51</t>
        </is>
      </c>
      <c r="K5" t="inlineStr">
        <is>
          <t>2.79</t>
        </is>
      </c>
      <c r="L5" t="inlineStr">
        <is>
          <t>2.96</t>
        </is>
      </c>
      <c r="M5" t="inlineStr">
        <is>
          <t>3.15</t>
        </is>
      </c>
      <c r="N5" t="inlineStr">
        <is>
          <t>3.48</t>
        </is>
      </c>
      <c r="O5" t="inlineStr">
        <is>
          <t>3.81</t>
        </is>
      </c>
      <c r="P5" t="inlineStr">
        <is>
          <t>3.99</t>
        </is>
      </c>
      <c r="Q5" t="inlineStr">
        <is>
          <t>4.21</t>
        </is>
      </c>
      <c r="R5" t="inlineStr">
        <is>
          <t>3.24</t>
        </is>
      </c>
    </row>
    <row r="6">
      <c r="A6" s="1" t="inlineStr">
        <is>
          <t>CAPEX per share</t>
        </is>
      </c>
      <c r="B6" t="inlineStr">
        <is>
          <t>1.26</t>
        </is>
      </c>
      <c r="C6" t="inlineStr">
        <is>
          <t>1.50</t>
        </is>
      </c>
      <c r="D6" t="inlineStr">
        <is>
          <t>1.55</t>
        </is>
      </c>
      <c r="E6" t="inlineStr">
        <is>
          <t>1.37</t>
        </is>
      </c>
      <c r="F6" t="inlineStr">
        <is>
          <t>2.05</t>
        </is>
      </c>
      <c r="G6" t="inlineStr">
        <is>
          <t>2.13</t>
        </is>
      </c>
      <c r="H6" t="inlineStr">
        <is>
          <t>1.76</t>
        </is>
      </c>
      <c r="I6" t="inlineStr">
        <is>
          <t>1.83</t>
        </is>
      </c>
      <c r="J6" t="inlineStr">
        <is>
          <t>1.92</t>
        </is>
      </c>
      <c r="K6" t="inlineStr">
        <is>
          <t>1.90</t>
        </is>
      </c>
      <c r="L6" t="inlineStr">
        <is>
          <t>2.13</t>
        </is>
      </c>
      <c r="M6" t="inlineStr">
        <is>
          <t>2.09</t>
        </is>
      </c>
      <c r="N6" t="inlineStr">
        <is>
          <t>2.32</t>
        </is>
      </c>
      <c r="O6" t="inlineStr">
        <is>
          <t>3.04</t>
        </is>
      </c>
      <c r="P6" t="inlineStr">
        <is>
          <t>3.07</t>
        </is>
      </c>
      <c r="Q6" t="inlineStr">
        <is>
          <t>3.35</t>
        </is>
      </c>
      <c r="R6" t="inlineStr">
        <is>
          <t>2.78</t>
        </is>
      </c>
    </row>
    <row r="7">
      <c r="A7" s="1" t="inlineStr">
        <is>
          <t>Book Value per sh.</t>
        </is>
      </c>
      <c r="B7" t="inlineStr">
        <is>
          <t>9.38</t>
        </is>
      </c>
      <c r="C7" t="inlineStr">
        <is>
          <t>10.68</t>
        </is>
      </c>
      <c r="D7" t="inlineStr">
        <is>
          <t>7.65</t>
        </is>
      </c>
      <c r="E7" t="inlineStr">
        <is>
          <t>10.79</t>
        </is>
      </c>
      <c r="F7" t="inlineStr">
        <is>
          <t>13.31</t>
        </is>
      </c>
      <c r="G7" t="inlineStr">
        <is>
          <t>13.16</t>
        </is>
      </c>
      <c r="H7" t="inlineStr">
        <is>
          <t>14.44</t>
        </is>
      </c>
      <c r="I7" t="inlineStr">
        <is>
          <t>15.88</t>
        </is>
      </c>
      <c r="J7" t="inlineStr">
        <is>
          <t>11.72</t>
        </is>
      </c>
      <c r="K7" t="inlineStr">
        <is>
          <t>8.23</t>
        </is>
      </c>
      <c r="L7" t="inlineStr">
        <is>
          <t>7.77</t>
        </is>
      </c>
      <c r="M7" t="inlineStr">
        <is>
          <t>7.67</t>
        </is>
      </c>
      <c r="N7" t="inlineStr">
        <is>
          <t>10.26</t>
        </is>
      </c>
      <c r="O7" t="inlineStr">
        <is>
          <t>10.63</t>
        </is>
      </c>
      <c r="P7" t="inlineStr">
        <is>
          <t>9.75</t>
        </is>
      </c>
      <c r="Q7" t="inlineStr">
        <is>
          <t>11.61</t>
        </is>
      </c>
      <c r="R7" t="inlineStr">
        <is>
          <t>12.42</t>
        </is>
      </c>
    </row>
    <row r="8">
      <c r="A8" s="1" t="inlineStr">
        <is>
          <t>Comm.Shares outs.</t>
        </is>
      </c>
      <c r="B8" t="inlineStr">
        <is>
          <t>1,646</t>
        </is>
      </c>
      <c r="C8" t="inlineStr">
        <is>
          <t>1,622</t>
        </is>
      </c>
      <c r="D8" t="inlineStr">
        <is>
          <t>1,582</t>
        </is>
      </c>
      <c r="E8" t="inlineStr">
        <is>
          <t>1,557</t>
        </is>
      </c>
      <c r="F8" t="inlineStr">
        <is>
          <t>1,590</t>
        </is>
      </c>
      <c r="G8" t="inlineStr">
        <is>
          <t>1,564</t>
        </is>
      </c>
      <c r="H8" t="inlineStr">
        <is>
          <t>1,544</t>
        </is>
      </c>
      <c r="I8" t="inlineStr">
        <is>
          <t>1,529</t>
        </is>
      </c>
      <c r="J8" t="inlineStr">
        <is>
          <t>1,488</t>
        </is>
      </c>
      <c r="K8" t="inlineStr">
        <is>
          <t>1,448</t>
        </is>
      </c>
      <c r="L8" t="inlineStr">
        <is>
          <t>1,428</t>
        </is>
      </c>
      <c r="M8" t="inlineStr">
        <is>
          <t>1,420</t>
        </is>
      </c>
      <c r="N8" t="inlineStr">
        <is>
          <t>1,415</t>
        </is>
      </c>
      <c r="O8" t="inlineStr">
        <is>
          <t>1,391</t>
        </is>
      </c>
      <c r="P8" t="inlineStr">
        <is>
          <t>1,380</t>
        </is>
      </c>
      <c r="Q8" t="inlineStr">
        <is>
          <t>1,382</t>
        </is>
      </c>
      <c r="R8" t="inlineStr">
        <is>
          <t>1,383</t>
        </is>
      </c>
    </row>
    <row r="9" customFormat="1" s="17">
      <c r="A9" s="1" t="inlineStr">
        <is>
          <t>Avg. annual P/E ratio</t>
        </is>
      </c>
      <c r="B9" s="17" t="inlineStr">
        <is>
          <t>17.8</t>
        </is>
      </c>
      <c r="C9" s="17" t="inlineStr">
        <is>
          <t>19.6</t>
        </is>
      </c>
      <c r="D9" s="17" t="inlineStr">
        <is>
          <t>20.3</t>
        </is>
      </c>
      <c r="E9" s="17" t="inlineStr">
        <is>
          <t>14.5</t>
        </is>
      </c>
      <c r="F9" s="17" t="inlineStr">
        <is>
          <t>16.1</t>
        </is>
      </c>
      <c r="G9" s="17" t="inlineStr">
        <is>
          <t>15.8</t>
        </is>
      </c>
      <c r="H9" s="17" t="inlineStr">
        <is>
          <t>17.1</t>
        </is>
      </c>
      <c r="I9" s="17" t="inlineStr">
        <is>
          <t>18.2</t>
        </is>
      </c>
      <c r="J9" s="17" t="inlineStr">
        <is>
          <t>20.3</t>
        </is>
      </c>
      <c r="K9" s="17" t="inlineStr">
        <is>
          <t>25.4</t>
        </is>
      </c>
      <c r="L9" s="17" t="inlineStr">
        <is>
          <t>23.4</t>
        </is>
      </c>
      <c r="M9" s="17" t="inlineStr">
        <is>
          <t>32.9</t>
        </is>
      </c>
      <c r="N9" s="17" t="inlineStr">
        <is>
          <t>12.5</t>
        </is>
      </c>
      <c r="O9" s="17" t="inlineStr">
        <is>
          <t>24.3</t>
        </is>
      </c>
      <c r="P9" s="17" t="inlineStr">
        <is>
          <t>26.2</t>
        </is>
      </c>
      <c r="Q9" s="17" t="inlineStr">
        <is>
          <t>27.2</t>
        </is>
      </c>
      <c r="R9" s="17" t="inlineStr">
        <is>
          <t>27.0</t>
        </is>
      </c>
    </row>
    <row r="10">
      <c r="A10" s="1" t="inlineStr">
        <is>
          <t>P/E to S&amp;P500</t>
        </is>
      </c>
      <c r="B10" t="inlineStr">
        <is>
          <t>1.0</t>
        </is>
      </c>
      <c r="C10" t="inlineStr">
        <is>
          <t>1.1</t>
        </is>
      </c>
      <c r="D10" t="inlineStr">
        <is>
          <t>0.9</t>
        </is>
      </c>
      <c r="E10" t="inlineStr">
        <is>
          <t>0.2</t>
        </is>
      </c>
      <c r="F10" t="inlineStr">
        <is>
          <t>0.8</t>
        </is>
      </c>
      <c r="G10" t="inlineStr">
        <is>
          <t>1.0</t>
        </is>
      </c>
      <c r="H10" t="inlineStr">
        <is>
          <t>1.1</t>
        </is>
      </c>
      <c r="I10" t="inlineStr">
        <is>
          <t>1.1</t>
        </is>
      </c>
      <c r="J10" t="inlineStr">
        <is>
          <t>1.1</t>
        </is>
      </c>
      <c r="K10" t="inlineStr">
        <is>
          <t>1.3</t>
        </is>
      </c>
      <c r="L10" t="inlineStr">
        <is>
          <t>1.1</t>
        </is>
      </c>
      <c r="M10" t="inlineStr">
        <is>
          <t>1.4</t>
        </is>
      </c>
      <c r="N10" t="inlineStr">
        <is>
          <t>0.5</t>
        </is>
      </c>
      <c r="O10" t="inlineStr">
        <is>
          <t>1.0</t>
        </is>
      </c>
      <c r="P10" t="inlineStr">
        <is>
          <t>0.7</t>
        </is>
      </c>
      <c r="Q10" t="inlineStr">
        <is>
          <t>0.9</t>
        </is>
      </c>
      <c r="R10" t="inlineStr">
        <is>
          <t>1.3</t>
        </is>
      </c>
    </row>
    <row r="11">
      <c r="A11" s="1" t="inlineStr">
        <is>
          <t>Avg. annual div. yield</t>
        </is>
      </c>
      <c r="B11" t="inlineStr">
        <is>
          <t>1.8%</t>
        </is>
      </c>
      <c r="C11" t="inlineStr">
        <is>
          <t>2.0%</t>
        </is>
      </c>
      <c r="D11" t="inlineStr">
        <is>
          <t>2.4%</t>
        </is>
      </c>
      <c r="E11" t="inlineStr">
        <is>
          <t>3.2%</t>
        </is>
      </c>
      <c r="F11" t="inlineStr">
        <is>
          <t>2.9%</t>
        </is>
      </c>
      <c r="G11" t="inlineStr">
        <is>
          <t>3.1%</t>
        </is>
      </c>
      <c r="H11" t="inlineStr">
        <is>
          <t>3.1%</t>
        </is>
      </c>
      <c r="I11" t="inlineStr">
        <is>
          <t>2.8%</t>
        </is>
      </c>
      <c r="J11" t="inlineStr">
        <is>
          <t>2.8%</t>
        </is>
      </c>
      <c r="K11" t="inlineStr">
        <is>
          <t>2.9%</t>
        </is>
      </c>
      <c r="L11" t="inlineStr">
        <is>
          <t>2.9%</t>
        </is>
      </c>
      <c r="M11" t="inlineStr">
        <is>
          <t>2.8%</t>
        </is>
      </c>
      <c r="N11" t="inlineStr">
        <is>
          <t>3.1%</t>
        </is>
      </c>
      <c r="O11" t="inlineStr">
        <is>
          <t>3.0%</t>
        </is>
      </c>
      <c r="P11" t="inlineStr">
        <is>
          <t>2.9%</t>
        </is>
      </c>
      <c r="Q11" t="inlineStr">
        <is>
          <t>2.8%</t>
        </is>
      </c>
      <c r="R11" t="inlineStr">
        <is>
          <t>1.9%</t>
        </is>
      </c>
    </row>
    <row r="12">
      <c r="A12" s="1" t="inlineStr">
        <is>
          <t>Revenue (m)</t>
        </is>
      </c>
      <c r="B12" t="inlineStr">
        <is>
          <t>35,137</t>
        </is>
      </c>
      <c r="C12" t="inlineStr">
        <is>
          <t>39,474</t>
        </is>
      </c>
      <c r="D12" t="inlineStr">
        <is>
          <t>43,251</t>
        </is>
      </c>
      <c r="E12" t="inlineStr">
        <is>
          <t>43,232</t>
        </is>
      </c>
      <c r="F12" t="inlineStr">
        <is>
          <t>57,838</t>
        </is>
      </c>
      <c r="G12" t="inlineStr">
        <is>
          <t>66,504</t>
        </is>
      </c>
      <c r="H12" t="inlineStr">
        <is>
          <t>65,492</t>
        </is>
      </c>
      <c r="I12" t="inlineStr">
        <is>
          <t>66,415</t>
        </is>
      </c>
      <c r="J12" t="inlineStr">
        <is>
          <t>66,683</t>
        </is>
      </c>
      <c r="K12" t="inlineStr">
        <is>
          <t>63,056</t>
        </is>
      </c>
      <c r="L12" t="inlineStr">
        <is>
          <t>62,799</t>
        </is>
      </c>
      <c r="M12" t="inlineStr">
        <is>
          <t>63,525</t>
        </is>
      </c>
      <c r="N12" t="inlineStr">
        <is>
          <t>64,661</t>
        </is>
      </c>
      <c r="O12" t="inlineStr">
        <is>
          <t>67,161</t>
        </is>
      </c>
      <c r="P12" t="inlineStr">
        <is>
          <t>70,372</t>
        </is>
      </c>
      <c r="Q12" t="inlineStr">
        <is>
          <t>79,474</t>
        </is>
      </c>
      <c r="R12" t="inlineStr">
        <is>
          <t>81,862</t>
        </is>
      </c>
    </row>
    <row r="13">
      <c r="A13" s="1" t="inlineStr">
        <is>
          <t>Operating margin</t>
        </is>
      </c>
      <c r="B13" t="inlineStr">
        <is>
          <t>18.3%</t>
        </is>
      </c>
      <c r="C13" t="inlineStr">
        <is>
          <t>18.2%</t>
        </is>
      </c>
      <c r="D13" t="inlineStr">
        <is>
          <t>16.0%</t>
        </is>
      </c>
      <c r="E13" t="inlineStr">
        <is>
          <t>18.6%</t>
        </is>
      </c>
      <c r="F13" t="inlineStr">
        <is>
          <t>14.4%</t>
        </is>
      </c>
      <c r="G13" t="inlineStr">
        <is>
          <t>14.5%</t>
        </is>
      </c>
      <c r="H13" t="inlineStr">
        <is>
          <t>13.9%</t>
        </is>
      </c>
      <c r="I13" t="inlineStr">
        <is>
          <t>14.6%</t>
        </is>
      </c>
      <c r="J13" t="inlineStr">
        <is>
          <t>14.4%</t>
        </is>
      </c>
      <c r="K13" t="inlineStr">
        <is>
          <t>13.2%</t>
        </is>
      </c>
      <c r="L13" t="inlineStr">
        <is>
          <t>15.6%</t>
        </is>
      </c>
      <c r="M13" t="inlineStr">
        <is>
          <t>16.5%</t>
        </is>
      </c>
      <c r="N13" t="inlineStr">
        <is>
          <t>15.6%</t>
        </is>
      </c>
      <c r="O13" t="inlineStr">
        <is>
          <t>15.3%</t>
        </is>
      </c>
      <c r="P13" t="inlineStr">
        <is>
          <t>14.3%</t>
        </is>
      </c>
      <c r="Q13" t="inlineStr">
        <is>
          <t>14.0%</t>
        </is>
      </c>
      <c r="R13" t="inlineStr">
        <is>
          <t>17.1%</t>
        </is>
      </c>
    </row>
    <row r="14">
      <c r="A14" s="1" t="inlineStr">
        <is>
          <t>Depreciation (m)</t>
        </is>
      </c>
      <c r="B14" t="inlineStr">
        <is>
          <t>1,406</t>
        </is>
      </c>
      <c r="C14" t="inlineStr">
        <is>
          <t>1,426</t>
        </is>
      </c>
      <c r="D14" t="inlineStr">
        <is>
          <t>1,543</t>
        </is>
      </c>
      <c r="E14" t="inlineStr">
        <is>
          <t>1,635</t>
        </is>
      </c>
      <c r="F14" t="inlineStr">
        <is>
          <t>2,327</t>
        </is>
      </c>
      <c r="G14" t="inlineStr">
        <is>
          <t>2,737</t>
        </is>
      </c>
      <c r="H14" t="inlineStr">
        <is>
          <t>2,689</t>
        </is>
      </c>
      <c r="I14" t="inlineStr">
        <is>
          <t>2,663</t>
        </is>
      </c>
      <c r="J14" t="inlineStr">
        <is>
          <t>2,625</t>
        </is>
      </c>
      <c r="K14" t="inlineStr">
        <is>
          <t>2,416</t>
        </is>
      </c>
      <c r="L14" t="inlineStr">
        <is>
          <t>2,368</t>
        </is>
      </c>
      <c r="M14" t="inlineStr">
        <is>
          <t>2,369</t>
        </is>
      </c>
      <c r="N14" t="inlineStr">
        <is>
          <t>2,399</t>
        </is>
      </c>
      <c r="O14" t="inlineStr">
        <is>
          <t>2,432</t>
        </is>
      </c>
      <c r="P14" t="inlineStr">
        <is>
          <t>2,548</t>
        </is>
      </c>
      <c r="Q14" t="inlineStr">
        <is>
          <t>3,215</t>
        </is>
      </c>
      <c r="R14" t="inlineStr">
        <is>
          <t>3,420</t>
        </is>
      </c>
    </row>
    <row r="15">
      <c r="A15" s="1" t="inlineStr">
        <is>
          <t>Net profit (m)</t>
        </is>
      </c>
      <c r="B15" t="inlineStr">
        <is>
          <t>5,642</t>
        </is>
      </c>
      <c r="C15" t="inlineStr">
        <is>
          <t>5,658</t>
        </is>
      </c>
      <c r="D15" t="inlineStr">
        <is>
          <t>5,142</t>
        </is>
      </c>
      <c r="E15" t="inlineStr">
        <is>
          <t>5,946</t>
        </is>
      </c>
      <c r="F15" t="inlineStr">
        <is>
          <t>6,320</t>
        </is>
      </c>
      <c r="G15" t="inlineStr">
        <is>
          <t>6,443</t>
        </is>
      </c>
      <c r="H15" t="inlineStr">
        <is>
          <t>6,178</t>
        </is>
      </c>
      <c r="I15" t="inlineStr">
        <is>
          <t>6,740</t>
        </is>
      </c>
      <c r="J15" t="inlineStr">
        <is>
          <t>6,513</t>
        </is>
      </c>
      <c r="K15" t="inlineStr">
        <is>
          <t>5,452</t>
        </is>
      </c>
      <c r="L15" t="inlineStr">
        <is>
          <t>6,329</t>
        </is>
      </c>
      <c r="M15" t="inlineStr">
        <is>
          <t>4,857</t>
        </is>
      </c>
      <c r="N15" t="inlineStr">
        <is>
          <t>12,515</t>
        </is>
      </c>
      <c r="O15" t="inlineStr">
        <is>
          <t>7,314</t>
        </is>
      </c>
      <c r="P15" t="inlineStr">
        <is>
          <t>7,120</t>
        </is>
      </c>
      <c r="Q15" t="inlineStr">
        <is>
          <t>7,618</t>
        </is>
      </c>
      <c r="R15" t="inlineStr">
        <is>
          <t>9,236</t>
        </is>
      </c>
    </row>
    <row r="16">
      <c r="A16" s="1" t="inlineStr">
        <is>
          <t>Income tax rate</t>
        </is>
      </c>
      <c r="B16" t="inlineStr">
        <is>
          <t>19.3%</t>
        </is>
      </c>
      <c r="C16" t="inlineStr">
        <is>
          <t>25.9%</t>
        </is>
      </c>
      <c r="D16" t="inlineStr">
        <is>
          <t>26.8%</t>
        </is>
      </c>
      <c r="E16" t="inlineStr">
        <is>
          <t>26.0%</t>
        </is>
      </c>
      <c r="F16" t="inlineStr">
        <is>
          <t>23.0%</t>
        </is>
      </c>
      <c r="G16" t="inlineStr">
        <is>
          <t>26.9%</t>
        </is>
      </c>
      <c r="H16" t="inlineStr">
        <is>
          <t>25.2%</t>
        </is>
      </c>
      <c r="I16" t="inlineStr">
        <is>
          <t>23.7%</t>
        </is>
      </c>
      <c r="J16" t="inlineStr">
        <is>
          <t>25.1%</t>
        </is>
      </c>
      <c r="K16" t="inlineStr">
        <is>
          <t>26.1%</t>
        </is>
      </c>
      <c r="L16" t="inlineStr">
        <is>
          <t>25.4%</t>
        </is>
      </c>
      <c r="M16" t="inlineStr">
        <is>
          <t>48.9%</t>
        </is>
      </c>
      <c r="N16" t="inlineStr">
        <is>
          <t>(36.7)%</t>
        </is>
      </c>
      <c r="O16" t="inlineStr">
        <is>
          <t>21.1%</t>
        </is>
      </c>
      <c r="P16" t="inlineStr">
        <is>
          <t>20.9%</t>
        </is>
      </c>
      <c r="Q16" t="inlineStr">
        <is>
          <t>21.8%</t>
        </is>
      </c>
      <c r="R16" t="inlineStr">
        <is>
          <t>20.1%</t>
        </is>
      </c>
    </row>
    <row r="17">
      <c r="A17" s="1" t="inlineStr">
        <is>
          <t>Net profit margin</t>
        </is>
      </c>
      <c r="B17" t="inlineStr">
        <is>
          <t>16.1%</t>
        </is>
      </c>
      <c r="C17" t="inlineStr">
        <is>
          <t>14.3%</t>
        </is>
      </c>
      <c r="D17" t="inlineStr">
        <is>
          <t>11.9%</t>
        </is>
      </c>
      <c r="E17" t="inlineStr">
        <is>
          <t>13.8%</t>
        </is>
      </c>
      <c r="F17" t="inlineStr">
        <is>
          <t>10.9%</t>
        </is>
      </c>
      <c r="G17" t="inlineStr">
        <is>
          <t>9.7%</t>
        </is>
      </c>
      <c r="H17" t="inlineStr">
        <is>
          <t>9.4%</t>
        </is>
      </c>
      <c r="I17" t="inlineStr">
        <is>
          <t>10.1%</t>
        </is>
      </c>
      <c r="J17" t="inlineStr">
        <is>
          <t>9.8%</t>
        </is>
      </c>
      <c r="K17" t="inlineStr">
        <is>
          <t>8.6%</t>
        </is>
      </c>
      <c r="L17" t="inlineStr">
        <is>
          <t>10.1%</t>
        </is>
      </c>
      <c r="M17" t="inlineStr">
        <is>
          <t>7.6%</t>
        </is>
      </c>
      <c r="N17" t="inlineStr">
        <is>
          <t>19.4%</t>
        </is>
      </c>
      <c r="O17" t="inlineStr">
        <is>
          <t>10.9%</t>
        </is>
      </c>
      <c r="P17" t="inlineStr">
        <is>
          <t>10.1%</t>
        </is>
      </c>
      <c r="Q17" t="inlineStr">
        <is>
          <t>9.6%</t>
        </is>
      </c>
      <c r="R17" t="inlineStr">
        <is>
          <t>12.4%</t>
        </is>
      </c>
    </row>
    <row r="18">
      <c r="A18" s="1" t="inlineStr">
        <is>
          <t>Working capital (m)</t>
        </is>
      </c>
      <c r="B18" t="inlineStr">
        <is>
          <t>2,270</t>
        </is>
      </c>
      <c r="C18" t="inlineStr">
        <is>
          <t>2,398</t>
        </is>
      </c>
      <c r="D18" t="inlineStr">
        <is>
          <t>2,019</t>
        </is>
      </c>
      <c r="E18" t="inlineStr">
        <is>
          <t>3,815</t>
        </is>
      </c>
      <c r="F18" t="inlineStr">
        <is>
          <t>1,677</t>
        </is>
      </c>
      <c r="G18" t="inlineStr">
        <is>
          <t>(713)</t>
        </is>
      </c>
      <c r="H18" t="inlineStr">
        <is>
          <t>1,631</t>
        </is>
      </c>
      <c r="I18" t="inlineStr">
        <is>
          <t>4,364</t>
        </is>
      </c>
      <c r="J18" t="inlineStr">
        <is>
          <t>2,571</t>
        </is>
      </c>
      <c r="K18" t="inlineStr">
        <is>
          <t>5,453</t>
        </is>
      </c>
      <c r="L18" t="inlineStr">
        <is>
          <t>5,954</t>
        </is>
      </c>
      <c r="M18" t="inlineStr">
        <is>
          <t>10,525</t>
        </is>
      </c>
      <c r="N18" t="inlineStr">
        <is>
          <t>(245)</t>
        </is>
      </c>
      <c r="O18" t="inlineStr">
        <is>
          <t>(2,816)</t>
        </is>
      </c>
      <c r="P18" t="inlineStr">
        <is>
          <t>(371)</t>
        </is>
      </c>
      <c r="Q18" t="inlineStr">
        <is>
          <t>(4,437)</t>
        </is>
      </c>
      <c r="R18" t="inlineStr">
        <is>
          <t>(4,590)</t>
        </is>
      </c>
    </row>
    <row r="19">
      <c r="A19" s="1" t="inlineStr">
        <is>
          <t>Long-term debt (m)</t>
        </is>
      </c>
      <c r="B19" t="inlineStr">
        <is>
          <t>2,550</t>
        </is>
      </c>
      <c r="C19" t="inlineStr">
        <is>
          <t>4,203</t>
        </is>
      </c>
      <c r="D19" t="inlineStr">
        <is>
          <t>7,858</t>
        </is>
      </c>
      <c r="E19" t="inlineStr">
        <is>
          <t>7,400</t>
        </is>
      </c>
      <c r="F19" t="inlineStr">
        <is>
          <t>19,999</t>
        </is>
      </c>
      <c r="G19" t="inlineStr">
        <is>
          <t>20,568</t>
        </is>
      </c>
      <c r="H19" t="inlineStr">
        <is>
          <t>23,544</t>
        </is>
      </c>
      <c r="I19" t="inlineStr">
        <is>
          <t>24,333</t>
        </is>
      </c>
      <c r="J19" t="inlineStr">
        <is>
          <t>23,821</t>
        </is>
      </c>
      <c r="K19" t="inlineStr">
        <is>
          <t>29,213</t>
        </is>
      </c>
      <c r="L19" t="inlineStr">
        <is>
          <t>30,053</t>
        </is>
      </c>
      <c r="M19" t="inlineStr">
        <is>
          <t>33,796</t>
        </is>
      </c>
      <c r="N19" t="inlineStr">
        <is>
          <t>28,295</t>
        </is>
      </c>
      <c r="O19" t="inlineStr">
        <is>
          <t>29,148</t>
        </is>
      </c>
      <c r="P19" t="inlineStr">
        <is>
          <t>40,370</t>
        </is>
      </c>
      <c r="Q19" t="inlineStr">
        <is>
          <t>36,026</t>
        </is>
      </c>
      <c r="R19" t="inlineStr">
        <is>
          <t>33,247</t>
        </is>
      </c>
    </row>
    <row r="20">
      <c r="A20" s="1" t="inlineStr">
        <is>
          <t>Equity (m)</t>
        </is>
      </c>
      <c r="B20" t="inlineStr">
        <is>
          <t>15,447</t>
        </is>
      </c>
      <c r="C20" t="inlineStr">
        <is>
          <t>17,325</t>
        </is>
      </c>
      <c r="D20" t="inlineStr">
        <is>
          <t>12,106</t>
        </is>
      </c>
      <c r="E20" t="inlineStr">
        <is>
          <t>16,804</t>
        </is>
      </c>
      <c r="F20" t="inlineStr">
        <is>
          <t>21,164</t>
        </is>
      </c>
      <c r="G20" t="inlineStr">
        <is>
          <t>20,588</t>
        </is>
      </c>
      <c r="H20" t="inlineStr">
        <is>
          <t>22,294</t>
        </is>
      </c>
      <c r="I20" t="inlineStr">
        <is>
          <t>24,279</t>
        </is>
      </c>
      <c r="J20" t="inlineStr">
        <is>
          <t>17,438</t>
        </is>
      </c>
      <c r="K20" t="inlineStr">
        <is>
          <t>11,923</t>
        </is>
      </c>
      <c r="L20" t="inlineStr">
        <is>
          <t>11,095</t>
        </is>
      </c>
      <c r="M20" t="inlineStr">
        <is>
          <t>10,889</t>
        </is>
      </c>
      <c r="N20" t="inlineStr">
        <is>
          <t>14,518</t>
        </is>
      </c>
      <c r="O20" t="inlineStr">
        <is>
          <t>14,786</t>
        </is>
      </c>
      <c r="P20" t="inlineStr">
        <is>
          <t>13,454</t>
        </is>
      </c>
      <c r="Q20" t="inlineStr">
        <is>
          <t>16,043</t>
        </is>
      </c>
      <c r="R20" t="inlineStr">
        <is>
          <t>18,553</t>
        </is>
      </c>
    </row>
    <row r="21">
      <c r="A21" s="1" t="inlineStr">
        <is>
          <t>ROIC</t>
        </is>
      </c>
      <c r="B21" t="inlineStr">
        <is>
          <t>24.4%</t>
        </is>
      </c>
      <c r="C21" t="inlineStr">
        <is>
          <t>21.0%</t>
        </is>
      </c>
      <c r="D21" t="inlineStr">
        <is>
          <t>19.8%</t>
        </is>
      </c>
      <c r="E21" t="inlineStr">
        <is>
          <t>20.1%</t>
        </is>
      </c>
      <c r="F21" t="inlineStr">
        <is>
          <t>13.4%</t>
        </is>
      </c>
      <c r="G21" t="inlineStr">
        <is>
          <t>13.0%</t>
        </is>
      </c>
      <c r="H21" t="inlineStr">
        <is>
          <t>11.9%</t>
        </is>
      </c>
      <c r="I21" t="inlineStr">
        <is>
          <t>12.5%</t>
        </is>
      </c>
      <c r="J21" t="inlineStr">
        <is>
          <t>13.7%</t>
        </is>
      </c>
      <c r="K21" t="inlineStr">
        <is>
          <t>11.9%</t>
        </is>
      </c>
      <c r="L21" t="inlineStr">
        <is>
          <t>13.9%</t>
        </is>
      </c>
      <c r="M21" t="inlineStr">
        <is>
          <t>9.2%</t>
        </is>
      </c>
      <c r="N21" t="inlineStr">
        <is>
          <t>26.3%</t>
        </is>
      </c>
      <c r="O21" t="inlineStr">
        <is>
          <t>14.1%</t>
        </is>
      </c>
      <c r="P21" t="inlineStr">
        <is>
          <t>11.6%</t>
        </is>
      </c>
      <c r="Q21" t="inlineStr">
        <is>
          <t>13.8%</t>
        </is>
      </c>
      <c r="R21" t="inlineStr">
        <is>
          <t>16.3%</t>
        </is>
      </c>
    </row>
    <row r="22">
      <c r="A22" s="1" t="inlineStr">
        <is>
          <t>Return on capital</t>
        </is>
      </c>
      <c r="B22" t="inlineStr">
        <is>
          <t>23.3%</t>
        </is>
      </c>
      <c r="C22" t="inlineStr">
        <is>
          <t>22.0%</t>
        </is>
      </c>
      <c r="D22" t="inlineStr">
        <is>
          <t>20.4%</t>
        </is>
      </c>
      <c r="E22" t="inlineStr">
        <is>
          <t>21.2%</t>
        </is>
      </c>
      <c r="F22" t="inlineStr">
        <is>
          <t>13.4%</t>
        </is>
      </c>
      <c r="G22" t="inlineStr">
        <is>
          <t>13.3%</t>
        </is>
      </c>
      <c r="H22" t="inlineStr">
        <is>
          <t>12.3%</t>
        </is>
      </c>
      <c r="I22" t="inlineStr">
        <is>
          <t>12.6%</t>
        </is>
      </c>
      <c r="J22" t="inlineStr">
        <is>
          <t>13.6%</t>
        </is>
      </c>
      <c r="K22" t="inlineStr">
        <is>
          <t>12.0%</t>
        </is>
      </c>
      <c r="L22" t="inlineStr">
        <is>
          <t>13.3%</t>
        </is>
      </c>
      <c r="M22" t="inlineStr">
        <is>
          <t>13.4%</t>
        </is>
      </c>
      <c r="N22" t="inlineStr">
        <is>
          <t>13.7%</t>
        </is>
      </c>
      <c r="O22" t="inlineStr">
        <is>
          <t>13.3%</t>
        </is>
      </c>
      <c r="P22" t="inlineStr">
        <is>
          <t>10.9%</t>
        </is>
      </c>
      <c r="Q22" t="inlineStr">
        <is>
          <t>12.6%</t>
        </is>
      </c>
      <c r="R22" t="inlineStr">
        <is>
          <t>14.4%</t>
        </is>
      </c>
    </row>
    <row r="23">
      <c r="A23" s="1" t="inlineStr">
        <is>
          <t>Return on equity</t>
        </is>
      </c>
      <c r="B23" t="inlineStr">
        <is>
          <t>36.5%</t>
        </is>
      </c>
      <c r="C23" t="inlineStr">
        <is>
          <t>32.7%</t>
        </is>
      </c>
      <c r="D23" t="inlineStr">
        <is>
          <t>42.5%</t>
        </is>
      </c>
      <c r="E23" t="inlineStr">
        <is>
          <t>35.4%</t>
        </is>
      </c>
      <c r="F23" t="inlineStr">
        <is>
          <t>29.9%</t>
        </is>
      </c>
      <c r="G23" t="inlineStr">
        <is>
          <t>31.3%</t>
        </is>
      </c>
      <c r="H23" t="inlineStr">
        <is>
          <t>27.7%</t>
        </is>
      </c>
      <c r="I23" t="inlineStr">
        <is>
          <t>27.8%</t>
        </is>
      </c>
      <c r="J23" t="inlineStr">
        <is>
          <t>37.3%</t>
        </is>
      </c>
      <c r="K23" t="inlineStr">
        <is>
          <t>45.7%</t>
        </is>
      </c>
      <c r="L23" t="inlineStr">
        <is>
          <t>57.0%</t>
        </is>
      </c>
      <c r="M23" t="inlineStr">
        <is>
          <t>44.6%</t>
        </is>
      </c>
      <c r="N23" t="inlineStr">
        <is>
          <t>86.2%</t>
        </is>
      </c>
      <c r="O23" t="inlineStr">
        <is>
          <t>49.5%</t>
        </is>
      </c>
      <c r="P23" t="inlineStr">
        <is>
          <t>52.9%</t>
        </is>
      </c>
      <c r="Q23" t="inlineStr">
        <is>
          <t>47.5%</t>
        </is>
      </c>
      <c r="R23" t="inlineStr">
        <is>
          <t>49.8%</t>
        </is>
      </c>
    </row>
    <row r="24">
      <c r="A24" s="1" t="inlineStr">
        <is>
          <t>Plowback ratio</t>
        </is>
      </c>
      <c r="B24" t="inlineStr">
        <is>
          <t>67.1%</t>
        </is>
      </c>
      <c r="C24" t="inlineStr">
        <is>
          <t>61.0%</t>
        </is>
      </c>
      <c r="D24" t="inlineStr">
        <is>
          <t>50.6%</t>
        </is>
      </c>
      <c r="E24" t="inlineStr">
        <is>
          <t>54.1%</t>
        </is>
      </c>
      <c r="F24" t="inlineStr">
        <is>
          <t>52.9%</t>
        </is>
      </c>
      <c r="G24" t="inlineStr">
        <is>
          <t>51.0%</t>
        </is>
      </c>
      <c r="H24" t="inlineStr">
        <is>
          <t>46.5%</t>
        </is>
      </c>
      <c r="I24" t="inlineStr">
        <is>
          <t>49.1%</t>
        </is>
      </c>
      <c r="J24" t="inlineStr">
        <is>
          <t>42.7%</t>
        </is>
      </c>
      <c r="K24" t="inlineStr">
        <is>
          <t>25.9%</t>
        </is>
      </c>
      <c r="L24" t="inlineStr">
        <is>
          <t>33.2%</t>
        </is>
      </c>
      <c r="M24" t="inlineStr">
        <is>
          <t>7.9%</t>
        </is>
      </c>
      <c r="N24" t="inlineStr">
        <is>
          <t>60.6%</t>
        </is>
      </c>
      <c r="O24" t="inlineStr">
        <is>
          <t>27.5%</t>
        </is>
      </c>
      <c r="P24" t="inlineStr">
        <is>
          <t>22.6%</t>
        </is>
      </c>
      <c r="Q24" t="inlineStr">
        <is>
          <t>23.7%</t>
        </is>
      </c>
      <c r="R24" t="inlineStr">
        <is>
          <t>51.7%</t>
        </is>
      </c>
    </row>
    <row r="25">
      <c r="A25" s="1" t="inlineStr">
        <is>
          <t>Div.&amp;Repurch./FCF</t>
        </is>
      </c>
      <c r="B25" t="inlineStr">
        <is>
          <t>91.4%</t>
        </is>
      </c>
      <c r="C25" t="inlineStr">
        <is>
          <t>120.1%</t>
        </is>
      </c>
      <c r="D25" t="inlineStr">
        <is>
          <t>159.6%</t>
        </is>
      </c>
      <c r="E25" t="inlineStr">
        <is>
          <t>58.7%</t>
        </is>
      </c>
      <c r="F25" t="inlineStr">
        <is>
          <t>153.2%</t>
        </is>
      </c>
      <c r="G25" t="inlineStr">
        <is>
          <t>100.9%</t>
        </is>
      </c>
      <c r="H25" t="inlineStr">
        <is>
          <t>113.3%</t>
        </is>
      </c>
      <c r="I25" t="inlineStr">
        <is>
          <t>93.5%</t>
        </is>
      </c>
      <c r="J25" t="inlineStr">
        <is>
          <t>114.5%</t>
        </is>
      </c>
      <c r="K25" t="inlineStr">
        <is>
          <t>115.6%</t>
        </is>
      </c>
      <c r="L25" t="inlineStr">
        <is>
          <t>98.2%</t>
        </is>
      </c>
      <c r="M25" t="inlineStr">
        <is>
          <t>92.2%</t>
        </is>
      </c>
      <c r="N25" t="inlineStr">
        <is>
          <t>113.0%</t>
        </is>
      </c>
      <c r="O25" t="inlineStr">
        <is>
          <t>153.3%</t>
        </is>
      </c>
      <c r="P25" t="inlineStr">
        <is>
          <t>117.8%</t>
        </is>
      </c>
      <c r="Q25" t="inlineStr">
        <is>
          <t>84.7%</t>
        </is>
      </c>
      <c r="R25" t="inlineStr">
        <is>
          <t>59.6%</t>
        </is>
      </c>
    </row>
    <row r="28">
      <c r="A28" s="2" t="inlineStr">
        <is>
          <t>Market Price</t>
        </is>
      </c>
      <c r="B28">
        <f>B3*B9</f>
        <v/>
      </c>
      <c r="C28">
        <f>C3*C9</f>
        <v/>
      </c>
      <c r="D28">
        <f>D3*D9</f>
        <v/>
      </c>
      <c r="E28">
        <f>E3*E9</f>
        <v/>
      </c>
      <c r="F28">
        <f>F3*F9</f>
        <v/>
      </c>
      <c r="G28">
        <f>G3*G9</f>
        <v/>
      </c>
      <c r="H28">
        <f>H3*H9</f>
        <v/>
      </c>
      <c r="I28">
        <f>I3*I9</f>
        <v/>
      </c>
      <c r="J28">
        <f>J3*J9</f>
        <v/>
      </c>
      <c r="K28">
        <f>K3*K9</f>
        <v/>
      </c>
      <c r="L28">
        <f>L3*L9</f>
        <v/>
      </c>
      <c r="M28">
        <f>M3*M9</f>
        <v/>
      </c>
      <c r="N28">
        <f>N3*N9</f>
        <v/>
      </c>
      <c r="O28">
        <f>O3*O9</f>
        <v/>
      </c>
      <c r="P28">
        <f>P3*P9</f>
        <v/>
      </c>
      <c r="Q28">
        <f>Q3*Q9</f>
        <v/>
      </c>
      <c r="R28">
        <f>R3*R9</f>
        <v/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9"/>
  <sheetViews>
    <sheetView topLeftCell="T1" workbookViewId="0">
      <selection activeCell="AI37" sqref="AI37"/>
    </sheetView>
  </sheetViews>
  <sheetFormatPr baseColWidth="8" defaultRowHeight="14.5"/>
  <cols>
    <col width="20.54296875" customWidth="1" style="46" min="1" max="1"/>
  </cols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Revenue</t>
        </is>
      </c>
      <c r="B2" t="inlineStr">
        <is>
          <t>8,057</t>
        </is>
      </c>
      <c r="C2" t="inlineStr">
        <is>
          <t>9,291</t>
        </is>
      </c>
      <c r="D2" t="inlineStr">
        <is>
          <t>11,485</t>
        </is>
      </c>
      <c r="E2" t="inlineStr">
        <is>
          <t>13,007</t>
        </is>
      </c>
      <c r="F2" t="inlineStr">
        <is>
          <t>15,242</t>
        </is>
      </c>
      <c r="G2" t="inlineStr">
        <is>
          <t>17,803</t>
        </is>
      </c>
      <c r="H2" t="inlineStr">
        <is>
          <t>19,608</t>
        </is>
      </c>
      <c r="I2" t="inlineStr">
        <is>
          <t>21,970</t>
        </is>
      </c>
      <c r="J2" t="inlineStr">
        <is>
          <t>25,021</t>
        </is>
      </c>
      <c r="K2" t="inlineStr">
        <is>
          <t>28,472</t>
        </is>
      </c>
      <c r="L2" t="inlineStr">
        <is>
          <t>30,421</t>
        </is>
      </c>
      <c r="M2" t="inlineStr">
        <is>
          <t>31,645</t>
        </is>
      </c>
      <c r="N2" t="inlineStr">
        <is>
          <t>20,917</t>
        </is>
      </c>
      <c r="O2" t="inlineStr">
        <is>
          <t>22,348</t>
        </is>
      </c>
      <c r="P2" t="inlineStr">
        <is>
          <t>20,367</t>
        </is>
      </c>
      <c r="Q2" t="inlineStr">
        <is>
          <t>20,438</t>
        </is>
      </c>
      <c r="R2" t="inlineStr">
        <is>
          <t>26,935</t>
        </is>
      </c>
      <c r="S2" t="inlineStr">
        <is>
          <t>25,112</t>
        </is>
      </c>
      <c r="T2" t="inlineStr">
        <is>
          <t>26,971</t>
        </is>
      </c>
      <c r="U2" t="inlineStr">
        <is>
          <t>29,261</t>
        </is>
      </c>
      <c r="V2" t="inlineStr">
        <is>
          <t>32,562</t>
        </is>
      </c>
      <c r="W2" t="inlineStr">
        <is>
          <t>35,137</t>
        </is>
      </c>
      <c r="X2" t="inlineStr">
        <is>
          <t>39,474</t>
        </is>
      </c>
      <c r="Y2" t="inlineStr">
        <is>
          <t>43,251</t>
        </is>
      </c>
      <c r="Z2" t="inlineStr">
        <is>
          <t>43,232</t>
        </is>
      </c>
      <c r="AA2" t="inlineStr">
        <is>
          <t>57,838</t>
        </is>
      </c>
      <c r="AB2" t="inlineStr">
        <is>
          <t>66,504</t>
        </is>
      </c>
      <c r="AC2" t="inlineStr">
        <is>
          <t>65,492</t>
        </is>
      </c>
      <c r="AD2" t="inlineStr">
        <is>
          <t>66,415</t>
        </is>
      </c>
      <c r="AE2" t="inlineStr">
        <is>
          <t>66,683</t>
        </is>
      </c>
      <c r="AF2" t="inlineStr">
        <is>
          <t>63,056</t>
        </is>
      </c>
      <c r="AG2" t="inlineStr">
        <is>
          <t>62,799</t>
        </is>
      </c>
      <c r="AH2" t="inlineStr">
        <is>
          <t>63,525</t>
        </is>
      </c>
      <c r="AI2" t="inlineStr">
        <is>
          <t>64,661</t>
        </is>
      </c>
      <c r="AJ2" t="inlineStr">
        <is>
          <t>67,161</t>
        </is>
      </c>
      <c r="AK2" t="inlineStr">
        <is>
          <t>70,372</t>
        </is>
      </c>
      <c r="AL2" t="inlineStr">
        <is>
          <t>79,474</t>
        </is>
      </c>
    </row>
    <row r="3">
      <c r="A3" s="1" t="inlineStr">
        <is>
          <t>COGS</t>
        </is>
      </c>
      <c r="B3" t="inlineStr">
        <is>
          <t>2,858</t>
        </is>
      </c>
      <c r="C3" t="inlineStr">
        <is>
          <t>3,331</t>
        </is>
      </c>
      <c r="D3" t="inlineStr">
        <is>
          <t>3,896</t>
        </is>
      </c>
      <c r="E3" t="inlineStr">
        <is>
          <t>5,627</t>
        </is>
      </c>
      <c r="F3" t="inlineStr">
        <is>
          <t>6,696</t>
        </is>
      </c>
      <c r="G3" t="inlineStr">
        <is>
          <t>7,726</t>
        </is>
      </c>
      <c r="H3" t="inlineStr">
        <is>
          <t>8,361</t>
        </is>
      </c>
      <c r="I3" t="inlineStr">
        <is>
          <t>9,278</t>
        </is>
      </c>
      <c r="J3" t="inlineStr">
        <is>
          <t>10,806</t>
        </is>
      </c>
      <c r="K3" t="inlineStr">
        <is>
          <t>12,451</t>
        </is>
      </c>
      <c r="L3" t="inlineStr">
        <is>
          <t>14,886</t>
        </is>
      </c>
      <c r="M3" t="inlineStr">
        <is>
          <t>15,383</t>
        </is>
      </c>
      <c r="N3" t="inlineStr">
        <is>
          <t>8,525</t>
        </is>
      </c>
      <c r="O3" t="inlineStr">
        <is>
          <t>9,330</t>
        </is>
      </c>
      <c r="P3" t="inlineStr">
        <is>
          <t>8,198</t>
        </is>
      </c>
      <c r="Q3" t="inlineStr">
        <is>
          <t>7,943</t>
        </is>
      </c>
      <c r="R3" t="inlineStr">
        <is>
          <t>10,754</t>
        </is>
      </c>
      <c r="S3" t="inlineStr">
        <is>
          <t>11,497</t>
        </is>
      </c>
      <c r="T3" t="inlineStr">
        <is>
          <t>12,379</t>
        </is>
      </c>
      <c r="U3" t="inlineStr">
        <is>
          <t>13,406</t>
        </is>
      </c>
      <c r="V3" t="inlineStr">
        <is>
          <t>14,176</t>
        </is>
      </c>
      <c r="W3" t="inlineStr">
        <is>
          <t>15,762</t>
        </is>
      </c>
      <c r="X3" t="inlineStr">
        <is>
          <t>18,038</t>
        </is>
      </c>
      <c r="Y3" t="inlineStr">
        <is>
          <t>20,351</t>
        </is>
      </c>
      <c r="Z3" t="inlineStr">
        <is>
          <t>20,099</t>
        </is>
      </c>
      <c r="AA3" t="inlineStr">
        <is>
          <t>26,575</t>
        </is>
      </c>
      <c r="AB3" t="inlineStr">
        <is>
          <t>31,593</t>
        </is>
      </c>
      <c r="AC3" t="inlineStr">
        <is>
          <t>31,291</t>
        </is>
      </c>
      <c r="AD3" t="inlineStr">
        <is>
          <t>31,075</t>
        </is>
      </c>
      <c r="AE3" t="inlineStr">
        <is>
          <t>31,238</t>
        </is>
      </c>
      <c r="AF3" t="inlineStr">
        <is>
          <t>28,731</t>
        </is>
      </c>
      <c r="AG3" t="inlineStr">
        <is>
          <t>28,209</t>
        </is>
      </c>
      <c r="AH3" t="inlineStr">
        <is>
          <t>28,796</t>
        </is>
      </c>
      <c r="AI3" t="inlineStr">
        <is>
          <t>29,378</t>
        </is>
      </c>
      <c r="AJ3" t="inlineStr">
        <is>
          <t>29,983</t>
        </is>
      </c>
      <c r="AK3" t="inlineStr">
        <is>
          <t>31,797</t>
        </is>
      </c>
      <c r="AL3" t="inlineStr">
        <is>
          <t>37,075</t>
        </is>
      </c>
    </row>
    <row r="4">
      <c r="A4" s="1" t="inlineStr">
        <is>
          <t>Gross Profit</t>
        </is>
      </c>
      <c r="B4" t="inlineStr">
        <is>
          <t>5,199</t>
        </is>
      </c>
      <c r="C4" t="inlineStr">
        <is>
          <t>5,960</t>
        </is>
      </c>
      <c r="D4" t="inlineStr">
        <is>
          <t>7,589</t>
        </is>
      </c>
      <c r="E4" t="inlineStr">
        <is>
          <t>7,381</t>
        </is>
      </c>
      <c r="F4" t="inlineStr">
        <is>
          <t>8,547</t>
        </is>
      </c>
      <c r="G4" t="inlineStr">
        <is>
          <t>10,077</t>
        </is>
      </c>
      <c r="H4" t="inlineStr">
        <is>
          <t>11,247</t>
        </is>
      </c>
      <c r="I4" t="inlineStr">
        <is>
          <t>12,692</t>
        </is>
      </c>
      <c r="J4" t="inlineStr">
        <is>
          <t>14,215</t>
        </is>
      </c>
      <c r="K4" t="inlineStr">
        <is>
          <t>16,021</t>
        </is>
      </c>
      <c r="L4" t="inlineStr">
        <is>
          <t>15,535</t>
        </is>
      </c>
      <c r="M4" t="inlineStr">
        <is>
          <t>16,262</t>
        </is>
      </c>
      <c r="N4" t="inlineStr">
        <is>
          <t>12,392</t>
        </is>
      </c>
      <c r="O4" t="inlineStr">
        <is>
          <t>13,018</t>
        </is>
      </c>
      <c r="P4" t="inlineStr">
        <is>
          <t>12,169</t>
        </is>
      </c>
      <c r="Q4" t="inlineStr">
        <is>
          <t>12,495</t>
        </is>
      </c>
      <c r="R4" t="inlineStr">
        <is>
          <t>16,181</t>
        </is>
      </c>
      <c r="S4" t="inlineStr">
        <is>
          <t>13,615</t>
        </is>
      </c>
      <c r="T4" t="inlineStr">
        <is>
          <t>14,592</t>
        </is>
      </c>
      <c r="U4" t="inlineStr">
        <is>
          <t>15,855</t>
        </is>
      </c>
      <c r="V4" t="inlineStr">
        <is>
          <t>18,386</t>
        </is>
      </c>
      <c r="W4" t="inlineStr">
        <is>
          <t>19,375</t>
        </is>
      </c>
      <c r="X4" t="inlineStr">
        <is>
          <t>21,436</t>
        </is>
      </c>
      <c r="Y4" t="inlineStr">
        <is>
          <t>22,900</t>
        </is>
      </c>
      <c r="Z4" t="inlineStr">
        <is>
          <t>23,133</t>
        </is>
      </c>
      <c r="AA4" t="inlineStr">
        <is>
          <t>31,263</t>
        </is>
      </c>
      <c r="AB4" t="inlineStr">
        <is>
          <t>34,911</t>
        </is>
      </c>
      <c r="AC4" t="inlineStr">
        <is>
          <t>34,201</t>
        </is>
      </c>
      <c r="AD4" t="inlineStr">
        <is>
          <t>35,340</t>
        </is>
      </c>
      <c r="AE4" t="inlineStr">
        <is>
          <t>35,445</t>
        </is>
      </c>
      <c r="AF4" t="inlineStr">
        <is>
          <t>34,325</t>
        </is>
      </c>
      <c r="AG4" t="inlineStr">
        <is>
          <t>34,590</t>
        </is>
      </c>
      <c r="AH4" t="inlineStr">
        <is>
          <t>34,729</t>
        </is>
      </c>
      <c r="AI4" t="inlineStr">
        <is>
          <t>35,283</t>
        </is>
      </c>
      <c r="AJ4" t="inlineStr">
        <is>
          <t>37,178</t>
        </is>
      </c>
      <c r="AK4" t="inlineStr">
        <is>
          <t>38,575</t>
        </is>
      </c>
      <c r="AL4" t="inlineStr">
        <is>
          <t>42,399</t>
        </is>
      </c>
    </row>
    <row r="5">
      <c r="A5" s="1" t="inlineStr">
        <is>
          <t>Gross Profit Ratio</t>
        </is>
      </c>
      <c r="B5" t="inlineStr">
        <is>
          <t>64.53%</t>
        </is>
      </c>
      <c r="C5" t="inlineStr">
        <is>
          <t>64.15%</t>
        </is>
      </c>
      <c r="D5" t="inlineStr">
        <is>
          <t>66.08%</t>
        </is>
      </c>
      <c r="E5" t="inlineStr">
        <is>
          <t>56.74%</t>
        </is>
      </c>
      <c r="F5" t="inlineStr">
        <is>
          <t>56.07%</t>
        </is>
      </c>
      <c r="G5" t="inlineStr">
        <is>
          <t>56.60%</t>
        </is>
      </c>
      <c r="H5" t="inlineStr">
        <is>
          <t>57.36%</t>
        </is>
      </c>
      <c r="I5" t="inlineStr">
        <is>
          <t>57.77%</t>
        </is>
      </c>
      <c r="J5" t="inlineStr">
        <is>
          <t>56.81%</t>
        </is>
      </c>
      <c r="K5" t="inlineStr">
        <is>
          <t>56.27%</t>
        </is>
      </c>
      <c r="L5" t="inlineStr">
        <is>
          <t>51.07%</t>
        </is>
      </c>
      <c r="M5" t="inlineStr">
        <is>
          <t>51.39%</t>
        </is>
      </c>
      <c r="N5" t="inlineStr">
        <is>
          <t>59.24%</t>
        </is>
      </c>
      <c r="O5" t="inlineStr">
        <is>
          <t>58.25%</t>
        </is>
      </c>
      <c r="P5" t="inlineStr">
        <is>
          <t>59.75%</t>
        </is>
      </c>
      <c r="Q5" t="inlineStr">
        <is>
          <t>61.14%</t>
        </is>
      </c>
      <c r="R5" t="inlineStr">
        <is>
          <t>60.07%</t>
        </is>
      </c>
      <c r="S5" t="inlineStr">
        <is>
          <t>54.22%</t>
        </is>
      </c>
      <c r="T5" t="inlineStr">
        <is>
          <t>54.10%</t>
        </is>
      </c>
      <c r="U5" t="inlineStr">
        <is>
          <t>54.18%</t>
        </is>
      </c>
      <c r="V5" t="inlineStr">
        <is>
          <t>56.46%</t>
        </is>
      </c>
      <c r="W5" t="inlineStr">
        <is>
          <t>55.14%</t>
        </is>
      </c>
      <c r="X5" t="inlineStr">
        <is>
          <t>54.30%</t>
        </is>
      </c>
      <c r="Y5" t="inlineStr">
        <is>
          <t>52.95%</t>
        </is>
      </c>
      <c r="Z5" t="inlineStr">
        <is>
          <t>53.51%</t>
        </is>
      </c>
      <c r="AA5" t="inlineStr">
        <is>
          <t>54.05%</t>
        </is>
      </c>
      <c r="AB5" t="inlineStr">
        <is>
          <t>52.49%</t>
        </is>
      </c>
      <c r="AC5" t="inlineStr">
        <is>
          <t>52.22%</t>
        </is>
      </c>
      <c r="AD5" t="inlineStr">
        <is>
          <t>53.21%</t>
        </is>
      </c>
      <c r="AE5" t="inlineStr">
        <is>
          <t>53.15%</t>
        </is>
      </c>
      <c r="AF5" t="inlineStr">
        <is>
          <t>54.44%</t>
        </is>
      </c>
      <c r="AG5" t="inlineStr">
        <is>
          <t>55.08%</t>
        </is>
      </c>
      <c r="AH5" t="inlineStr">
        <is>
          <t>54.67%</t>
        </is>
      </c>
      <c r="AI5" t="inlineStr">
        <is>
          <t>54.57%</t>
        </is>
      </c>
      <c r="AJ5" t="inlineStr">
        <is>
          <t>55.36%</t>
        </is>
      </c>
      <c r="AK5" t="inlineStr">
        <is>
          <t>54.82%</t>
        </is>
      </c>
      <c r="AL5" t="inlineStr">
        <is>
          <t>53.35%</t>
        </is>
      </c>
    </row>
    <row r="6">
      <c r="A6" s="1" t="inlineStr">
        <is>
          <t>Operating Expenses</t>
        </is>
      </c>
      <c r="B6" t="inlineStr">
        <is>
          <t>4,462</t>
        </is>
      </c>
      <c r="C6" t="inlineStr">
        <is>
          <t>5,139</t>
        </is>
      </c>
      <c r="D6" t="inlineStr">
        <is>
          <t>6,446</t>
        </is>
      </c>
      <c r="E6" t="inlineStr">
        <is>
          <t>6,021</t>
        </is>
      </c>
      <c r="F6" t="inlineStr">
        <is>
          <t>6,764</t>
        </is>
      </c>
      <c r="G6" t="inlineStr">
        <is>
          <t>7,832</t>
        </is>
      </c>
      <c r="H6" t="inlineStr">
        <is>
          <t>8,915</t>
        </is>
      </c>
      <c r="I6" t="inlineStr">
        <is>
          <t>10,055</t>
        </is>
      </c>
      <c r="J6" t="inlineStr">
        <is>
          <t>11,309</t>
        </is>
      </c>
      <c r="K6" t="inlineStr">
        <is>
          <t>12,820</t>
        </is>
      </c>
      <c r="L6" t="inlineStr">
        <is>
          <t>12,548</t>
        </is>
      </c>
      <c r="M6" t="inlineStr">
        <is>
          <t>13,716</t>
        </is>
      </c>
      <c r="N6" t="inlineStr">
        <is>
          <t>9,730</t>
        </is>
      </c>
      <c r="O6" t="inlineStr">
        <is>
          <t>10,434</t>
        </is>
      </c>
      <c r="P6" t="inlineStr">
        <is>
          <t>9,351</t>
        </is>
      </c>
      <c r="Q6" t="inlineStr">
        <is>
          <t>9,270</t>
        </is>
      </c>
      <c r="R6" t="inlineStr">
        <is>
          <t>12,160</t>
        </is>
      </c>
      <c r="S6" t="inlineStr">
        <is>
          <t>8,885</t>
        </is>
      </c>
      <c r="T6" t="inlineStr">
        <is>
          <t>9,605</t>
        </is>
      </c>
      <c r="U6" t="inlineStr">
        <is>
          <t>10,596</t>
        </is>
      </c>
      <c r="V6" t="inlineStr">
        <is>
          <t>12,464</t>
        </is>
      </c>
      <c r="W6" t="inlineStr">
        <is>
          <t>12,936</t>
        </is>
      </c>
      <c r="X6" t="inlineStr">
        <is>
          <t>14,266</t>
        </is>
      </c>
      <c r="Y6" t="inlineStr">
        <is>
          <t>15,965</t>
        </is>
      </c>
      <c r="Z6" t="inlineStr">
        <is>
          <t>15,089</t>
        </is>
      </c>
      <c r="AA6" t="inlineStr">
        <is>
          <t>22,931</t>
        </is>
      </c>
      <c r="AB6" t="inlineStr">
        <is>
          <t>25,278</t>
        </is>
      </c>
      <c r="AC6" t="inlineStr">
        <is>
          <t>25,089</t>
        </is>
      </c>
      <c r="AD6" t="inlineStr">
        <is>
          <t>25,635</t>
        </is>
      </c>
      <c r="AE6" t="inlineStr">
        <is>
          <t>25,864</t>
        </is>
      </c>
      <c r="AF6" t="inlineStr">
        <is>
          <t>25,972</t>
        </is>
      </c>
      <c r="AG6" t="inlineStr">
        <is>
          <t>24,805</t>
        </is>
      </c>
      <c r="AH6" t="inlineStr">
        <is>
          <t>24,453</t>
        </is>
      </c>
      <c r="AI6" t="inlineStr">
        <is>
          <t>25,173</t>
        </is>
      </c>
      <c r="AJ6" t="inlineStr">
        <is>
          <t>26,889</t>
        </is>
      </c>
      <c r="AK6" t="inlineStr">
        <is>
          <t>28,495</t>
        </is>
      </c>
      <c r="AL6" t="inlineStr">
        <is>
          <t>31,237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364</t>
        </is>
      </c>
      <c r="Z7" t="inlineStr">
        <is>
          <t>414</t>
        </is>
      </c>
      <c r="AA7" t="inlineStr">
        <is>
          <t>488</t>
        </is>
      </c>
      <c r="AB7" t="inlineStr">
        <is>
          <t>- -</t>
        </is>
      </c>
      <c r="AC7" t="inlineStr">
        <is>
          <t>- -</t>
        </is>
      </c>
      <c r="AD7" t="inlineStr">
        <is>
          <t>665</t>
        </is>
      </c>
      <c r="AE7" t="inlineStr">
        <is>
          <t>718</t>
        </is>
      </c>
      <c r="AF7" t="inlineStr">
        <is>
          <t>754</t>
        </is>
      </c>
      <c r="AG7" t="inlineStr">
        <is>
          <t>- -</t>
        </is>
      </c>
      <c r="AH7" t="inlineStr">
        <is>
          <t>737</t>
        </is>
      </c>
      <c r="AI7" t="inlineStr">
        <is>
          <t>680</t>
        </is>
      </c>
      <c r="AJ7" t="inlineStr">
        <is>
          <t>711</t>
        </is>
      </c>
      <c r="AK7" t="inlineStr">
        <is>
          <t>- -</t>
        </is>
      </c>
      <c r="AL7" t="inlineStr">
        <is>
          <t>- -</t>
        </is>
      </c>
    </row>
    <row r="8">
      <c r="A8" s="1" t="inlineStr">
        <is>
          <t>Selling, G&amp;A Exp.</t>
        </is>
      </c>
      <c r="B8" t="inlineStr">
        <is>
          <t>4,171</t>
        </is>
      </c>
      <c r="C8" t="inlineStr">
        <is>
          <t>4,738</t>
        </is>
      </c>
      <c r="D8" t="inlineStr">
        <is>
          <t>5,883</t>
        </is>
      </c>
      <c r="E8" t="inlineStr">
        <is>
          <t>5,391</t>
        </is>
      </c>
      <c r="F8" t="inlineStr">
        <is>
          <t>5,992</t>
        </is>
      </c>
      <c r="G8" t="inlineStr">
        <is>
          <t>6,948</t>
        </is>
      </c>
      <c r="H8" t="inlineStr">
        <is>
          <t>7,881</t>
        </is>
      </c>
      <c r="I8" t="inlineStr">
        <is>
          <t>8,840</t>
        </is>
      </c>
      <c r="J8" t="inlineStr">
        <is>
          <t>9,864</t>
        </is>
      </c>
      <c r="K8" t="inlineStr">
        <is>
          <t>11,244</t>
        </is>
      </c>
      <c r="L8" t="inlineStr">
        <is>
          <t>12,548</t>
        </is>
      </c>
      <c r="M8" t="inlineStr">
        <is>
          <t>12,593</t>
        </is>
      </c>
      <c r="N8" t="inlineStr">
        <is>
          <t>9,241</t>
        </is>
      </c>
      <c r="O8" t="inlineStr">
        <is>
          <t>9,924</t>
        </is>
      </c>
      <c r="P8" t="inlineStr">
        <is>
          <t>9,103</t>
        </is>
      </c>
      <c r="Q8" t="inlineStr">
        <is>
          <t>9,132</t>
        </is>
      </c>
      <c r="R8" t="inlineStr">
        <is>
          <t>11,608</t>
        </is>
      </c>
      <c r="S8" t="inlineStr">
        <is>
          <t>8,523</t>
        </is>
      </c>
      <c r="T8" t="inlineStr">
        <is>
          <t>9,460</t>
        </is>
      </c>
      <c r="U8" t="inlineStr">
        <is>
          <t>10,299</t>
        </is>
      </c>
      <c r="V8" t="inlineStr">
        <is>
          <t>12,314</t>
        </is>
      </c>
      <c r="W8" t="inlineStr">
        <is>
          <t>12,774</t>
        </is>
      </c>
      <c r="X8" t="inlineStr">
        <is>
          <t>14,208</t>
        </is>
      </c>
      <c r="Y8" t="inlineStr">
        <is>
          <t>15,901</t>
        </is>
      </c>
      <c r="Z8" t="inlineStr">
        <is>
          <t>15,026</t>
        </is>
      </c>
      <c r="AA8" t="inlineStr">
        <is>
          <t>22,814</t>
        </is>
      </c>
      <c r="AB8" t="inlineStr">
        <is>
          <t>25,145</t>
        </is>
      </c>
      <c r="AC8" t="inlineStr">
        <is>
          <t>24,970</t>
        </is>
      </c>
      <c r="AD8" t="inlineStr">
        <is>
          <t>25,357</t>
        </is>
      </c>
      <c r="AE8" t="inlineStr">
        <is>
          <t>26,126</t>
        </is>
      </c>
      <c r="AF8" t="inlineStr">
        <is>
          <t>24,885</t>
        </is>
      </c>
      <c r="AG8" t="inlineStr">
        <is>
          <t>24,735</t>
        </is>
      </c>
      <c r="AH8" t="inlineStr">
        <is>
          <t>24,231</t>
        </is>
      </c>
      <c r="AI8" t="inlineStr">
        <is>
          <t>25,170</t>
        </is>
      </c>
      <c r="AJ8" t="inlineStr">
        <is>
          <t>26,738</t>
        </is>
      </c>
      <c r="AK8" t="inlineStr">
        <is>
          <t>28,495</t>
        </is>
      </c>
      <c r="AL8" t="inlineStr">
        <is>
          <t>31,237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11,712</t>
        </is>
      </c>
      <c r="M9" t="inlineStr">
        <is>
          <t>12,593</t>
        </is>
      </c>
      <c r="N9" t="inlineStr">
        <is>
          <t>9,241</t>
        </is>
      </c>
      <c r="O9" t="inlineStr">
        <is>
          <t>9,924</t>
        </is>
      </c>
      <c r="P9" t="inlineStr">
        <is>
          <t>9,103</t>
        </is>
      </c>
      <c r="Q9" t="inlineStr">
        <is>
          <t>9,132</t>
        </is>
      </c>
      <c r="R9" t="inlineStr">
        <is>
          <t>11,608</t>
        </is>
      </c>
      <c r="S9" t="inlineStr">
        <is>
          <t>8,523</t>
        </is>
      </c>
      <c r="T9" t="inlineStr">
        <is>
          <t>- -</t>
        </is>
      </c>
      <c r="U9" t="inlineStr">
        <is>
          <t>10,299</t>
        </is>
      </c>
      <c r="V9" t="inlineStr">
        <is>
          <t>12,314</t>
        </is>
      </c>
      <c r="W9" t="inlineStr">
        <is>
          <t>12,774</t>
        </is>
      </c>
      <c r="X9" t="inlineStr">
        <is>
          <t>14,208</t>
        </is>
      </c>
      <c r="Y9" t="inlineStr">
        <is>
          <t>15,537</t>
        </is>
      </c>
      <c r="Z9" t="inlineStr">
        <is>
          <t>14,612</t>
        </is>
      </c>
      <c r="AA9" t="inlineStr">
        <is>
          <t>22,326</t>
        </is>
      </c>
      <c r="AB9" t="inlineStr">
        <is>
          <t>25,145</t>
        </is>
      </c>
      <c r="AC9" t="inlineStr">
        <is>
          <t>24,675</t>
        </is>
      </c>
      <c r="AD9" t="inlineStr">
        <is>
          <t>24,417</t>
        </is>
      </c>
      <c r="AE9" t="inlineStr">
        <is>
          <t>24,636</t>
        </is>
      </c>
      <c r="AF9" t="inlineStr">
        <is>
          <t>23,568</t>
        </is>
      </c>
      <c r="AG9" t="inlineStr">
        <is>
          <t>24,735</t>
        </is>
      </c>
      <c r="AH9" t="inlineStr">
        <is>
          <t>23,502</t>
        </is>
      </c>
      <c r="AI9" t="inlineStr">
        <is>
          <t>24,137</t>
        </is>
      </c>
      <c r="AJ9" t="inlineStr">
        <is>
          <t>25,809</t>
        </is>
      </c>
      <c r="AK9" t="inlineStr">
        <is>
          <t>- -</t>
        </is>
      </c>
      <c r="AL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- -</t>
        </is>
      </c>
      <c r="AL10" t="inlineStr">
        <is>
          <t>- -</t>
        </is>
      </c>
    </row>
    <row r="11">
      <c r="A11" s="1" t="inlineStr">
        <is>
          <t>Other Expenses</t>
        </is>
      </c>
      <c r="B11" t="inlineStr">
        <is>
          <t>291</t>
        </is>
      </c>
      <c r="C11" t="inlineStr">
        <is>
          <t>401</t>
        </is>
      </c>
      <c r="D11" t="inlineStr">
        <is>
          <t>563</t>
        </is>
      </c>
      <c r="E11" t="inlineStr">
        <is>
          <t>629</t>
        </is>
      </c>
      <c r="F11" t="inlineStr">
        <is>
          <t>772</t>
        </is>
      </c>
      <c r="G11" t="inlineStr">
        <is>
          <t>884</t>
        </is>
      </c>
      <c r="H11" t="inlineStr">
        <is>
          <t>1,035</t>
        </is>
      </c>
      <c r="I11" t="inlineStr">
        <is>
          <t>1,215</t>
        </is>
      </c>
      <c r="J11" t="inlineStr">
        <is>
          <t>1,444</t>
        </is>
      </c>
      <c r="K11" t="inlineStr">
        <is>
          <t>1,577</t>
        </is>
      </c>
      <c r="L11" t="inlineStr">
        <is>
          <t>- -</t>
        </is>
      </c>
      <c r="M11" t="inlineStr">
        <is>
          <t>1,123</t>
        </is>
      </c>
      <c r="N11" t="inlineStr">
        <is>
          <t>489</t>
        </is>
      </c>
      <c r="O11" t="inlineStr">
        <is>
          <t>510</t>
        </is>
      </c>
      <c r="P11" t="inlineStr">
        <is>
          <t>248</t>
        </is>
      </c>
      <c r="Q11" t="inlineStr">
        <is>
          <t>138</t>
        </is>
      </c>
      <c r="R11" t="inlineStr">
        <is>
          <t>552</t>
        </is>
      </c>
      <c r="S11" t="inlineStr">
        <is>
          <t>362</t>
        </is>
      </c>
      <c r="T11" t="inlineStr">
        <is>
          <t>145</t>
        </is>
      </c>
      <c r="U11" t="inlineStr">
        <is>
          <t>297</t>
        </is>
      </c>
      <c r="V11" t="inlineStr">
        <is>
          <t>150</t>
        </is>
      </c>
      <c r="W11" t="inlineStr">
        <is>
          <t>162</t>
        </is>
      </c>
      <c r="X11" t="inlineStr">
        <is>
          <t>58</t>
        </is>
      </c>
      <c r="Y11" t="inlineStr">
        <is>
          <t>(300)</t>
        </is>
      </c>
      <c r="Z11" t="inlineStr">
        <is>
          <t>(351)</t>
        </is>
      </c>
      <c r="AA11" t="inlineStr">
        <is>
          <t>(371)</t>
        </is>
      </c>
      <c r="AB11" t="inlineStr">
        <is>
          <t>133</t>
        </is>
      </c>
      <c r="AC11" t="inlineStr">
        <is>
          <t>119</t>
        </is>
      </c>
      <c r="AD11" t="inlineStr">
        <is>
          <t>(387)</t>
        </is>
      </c>
      <c r="AE11" t="inlineStr">
        <is>
          <t>(980)</t>
        </is>
      </c>
      <c r="AF11" t="inlineStr">
        <is>
          <t>333</t>
        </is>
      </c>
      <c r="AG11" t="inlineStr">
        <is>
          <t>70</t>
        </is>
      </c>
      <c r="AH11" t="inlineStr">
        <is>
          <t>(515)</t>
        </is>
      </c>
      <c r="AI11" t="inlineStr">
        <is>
          <t>(677)</t>
        </is>
      </c>
      <c r="AJ11" t="inlineStr">
        <is>
          <t>(560)</t>
        </is>
      </c>
      <c r="AK11" t="inlineStr">
        <is>
          <t>- -</t>
        </is>
      </c>
      <c r="AL11" t="inlineStr">
        <is>
          <t>- -</t>
        </is>
      </c>
    </row>
    <row r="12">
      <c r="A12" s="1" t="inlineStr">
        <is>
          <t>COGS and Expenses</t>
        </is>
      </c>
      <c r="B12" t="inlineStr">
        <is>
          <t>7,320</t>
        </is>
      </c>
      <c r="C12" t="inlineStr">
        <is>
          <t>8,470</t>
        </is>
      </c>
      <c r="D12" t="inlineStr">
        <is>
          <t>10,342</t>
        </is>
      </c>
      <c r="E12" t="inlineStr">
        <is>
          <t>11,647</t>
        </is>
      </c>
      <c r="F12" t="inlineStr">
        <is>
          <t>13,460</t>
        </is>
      </c>
      <c r="G12" t="inlineStr">
        <is>
          <t>15,558</t>
        </is>
      </c>
      <c r="H12" t="inlineStr">
        <is>
          <t>17,276</t>
        </is>
      </c>
      <c r="I12" t="inlineStr">
        <is>
          <t>19,333</t>
        </is>
      </c>
      <c r="J12" t="inlineStr">
        <is>
          <t>22,114</t>
        </is>
      </c>
      <c r="K12" t="inlineStr">
        <is>
          <t>25,271</t>
        </is>
      </c>
      <c r="L12" t="inlineStr">
        <is>
          <t>27,434</t>
        </is>
      </c>
      <c r="M12" t="inlineStr">
        <is>
          <t>29,099</t>
        </is>
      </c>
      <c r="N12" t="inlineStr">
        <is>
          <t>18,255</t>
        </is>
      </c>
      <c r="O12" t="inlineStr">
        <is>
          <t>19,764</t>
        </is>
      </c>
      <c r="P12" t="inlineStr">
        <is>
          <t>17,549</t>
        </is>
      </c>
      <c r="Q12" t="inlineStr">
        <is>
          <t>17,213</t>
        </is>
      </c>
      <c r="R12" t="inlineStr">
        <is>
          <t>22,914</t>
        </is>
      </c>
      <c r="S12" t="inlineStr">
        <is>
          <t>20,382</t>
        </is>
      </c>
      <c r="T12" t="inlineStr">
        <is>
          <t>21,984</t>
        </is>
      </c>
      <c r="U12" t="inlineStr">
        <is>
          <t>24,002</t>
        </is>
      </c>
      <c r="V12" t="inlineStr">
        <is>
          <t>26,640</t>
        </is>
      </c>
      <c r="W12" t="inlineStr">
        <is>
          <t>28,698</t>
        </is>
      </c>
      <c r="X12" t="inlineStr">
        <is>
          <t>32,304</t>
        </is>
      </c>
      <c r="Y12" t="inlineStr">
        <is>
          <t>36,316</t>
        </is>
      </c>
      <c r="Z12" t="inlineStr">
        <is>
          <t>35,188</t>
        </is>
      </c>
      <c r="AA12" t="inlineStr">
        <is>
          <t>49,506</t>
        </is>
      </c>
      <c r="AB12" t="inlineStr">
        <is>
          <t>56,871</t>
        </is>
      </c>
      <c r="AC12" t="inlineStr">
        <is>
          <t>56,380</t>
        </is>
      </c>
      <c r="AD12" t="inlineStr">
        <is>
          <t>56,710</t>
        </is>
      </c>
      <c r="AE12" t="inlineStr">
        <is>
          <t>57,102</t>
        </is>
      </c>
      <c r="AF12" t="inlineStr">
        <is>
          <t>54,703</t>
        </is>
      </c>
      <c r="AG12" t="inlineStr">
        <is>
          <t>53,014</t>
        </is>
      </c>
      <c r="AH12" t="inlineStr">
        <is>
          <t>53,249</t>
        </is>
      </c>
      <c r="AI12" t="inlineStr">
        <is>
          <t>54,551</t>
        </is>
      </c>
      <c r="AJ12" t="inlineStr">
        <is>
          <t>56,872</t>
        </is>
      </c>
      <c r="AK12" t="inlineStr">
        <is>
          <t>60,292</t>
        </is>
      </c>
      <c r="AL12" t="inlineStr">
        <is>
          <t>68,312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41</t>
        </is>
      </c>
      <c r="Z13" t="inlineStr">
        <is>
          <t>67</t>
        </is>
      </c>
      <c r="AA13" t="inlineStr">
        <is>
          <t>68</t>
        </is>
      </c>
      <c r="AB13" t="inlineStr">
        <is>
          <t>57</t>
        </is>
      </c>
      <c r="AC13" t="inlineStr">
        <is>
          <t>91</t>
        </is>
      </c>
      <c r="AD13" t="inlineStr">
        <is>
          <t>97</t>
        </is>
      </c>
      <c r="AE13" t="inlineStr">
        <is>
          <t>85</t>
        </is>
      </c>
      <c r="AF13" t="inlineStr">
        <is>
          <t>59</t>
        </is>
      </c>
      <c r="AG13" t="inlineStr">
        <is>
          <t>110</t>
        </is>
      </c>
      <c r="AH13" t="inlineStr">
        <is>
          <t>244</t>
        </is>
      </c>
      <c r="AI13" t="inlineStr">
        <is>
          <t>306</t>
        </is>
      </c>
      <c r="AJ13" t="inlineStr">
        <is>
          <t>200</t>
        </is>
      </c>
      <c r="AK13" t="inlineStr">
        <is>
          <t>- -</t>
        </is>
      </c>
      <c r="AL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329</t>
        </is>
      </c>
      <c r="Z14" t="inlineStr">
        <is>
          <t>397</t>
        </is>
      </c>
      <c r="AA14" t="inlineStr">
        <is>
          <t>903</t>
        </is>
      </c>
      <c r="AB14" t="inlineStr">
        <is>
          <t>856</t>
        </is>
      </c>
      <c r="AC14" t="inlineStr">
        <is>
          <t>899</t>
        </is>
      </c>
      <c r="AD14" t="inlineStr">
        <is>
          <t>911</t>
        </is>
      </c>
      <c r="AE14" t="inlineStr">
        <is>
          <t>909</t>
        </is>
      </c>
      <c r="AF14" t="inlineStr">
        <is>
          <t>970</t>
        </is>
      </c>
      <c r="AG14" t="inlineStr">
        <is>
          <t>1,342</t>
        </is>
      </c>
      <c r="AH14" t="inlineStr">
        <is>
          <t>1,151</t>
        </is>
      </c>
      <c r="AI14" t="inlineStr">
        <is>
          <t>1,525</t>
        </is>
      </c>
      <c r="AJ14" t="inlineStr">
        <is>
          <t>1,135</t>
        </is>
      </c>
      <c r="AK14" t="inlineStr">
        <is>
          <t>1,128</t>
        </is>
      </c>
      <c r="AL14" t="inlineStr">
        <is>
          <t>1,863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772</t>
        </is>
      </c>
      <c r="G15" t="inlineStr">
        <is>
          <t>884</t>
        </is>
      </c>
      <c r="H15" t="inlineStr">
        <is>
          <t>1,035</t>
        </is>
      </c>
      <c r="I15" t="inlineStr">
        <is>
          <t>1,215</t>
        </is>
      </c>
      <c r="J15" t="inlineStr">
        <is>
          <t>1,444</t>
        </is>
      </c>
      <c r="K15" t="inlineStr">
        <is>
          <t>1,577</t>
        </is>
      </c>
      <c r="L15" t="inlineStr">
        <is>
          <t>1,740</t>
        </is>
      </c>
      <c r="M15" t="inlineStr">
        <is>
          <t>1,719</t>
        </is>
      </c>
      <c r="N15" t="inlineStr">
        <is>
          <t>1,106</t>
        </is>
      </c>
      <c r="O15" t="inlineStr">
        <is>
          <t>1,234</t>
        </is>
      </c>
      <c r="P15" t="inlineStr">
        <is>
          <t>1,032</t>
        </is>
      </c>
      <c r="Q15" t="inlineStr">
        <is>
          <t>960</t>
        </is>
      </c>
      <c r="R15" t="inlineStr">
        <is>
          <t>1,082</t>
        </is>
      </c>
      <c r="S15" t="inlineStr">
        <is>
          <t>1,112</t>
        </is>
      </c>
      <c r="T15" t="inlineStr">
        <is>
          <t>1,221</t>
        </is>
      </c>
      <c r="U15" t="inlineStr">
        <is>
          <t>1,264</t>
        </is>
      </c>
      <c r="V15" t="inlineStr">
        <is>
          <t>1,308</t>
        </is>
      </c>
      <c r="W15" t="inlineStr">
        <is>
          <t>1,406</t>
        </is>
      </c>
      <c r="X15" t="inlineStr">
        <is>
          <t>1,426</t>
        </is>
      </c>
      <c r="Y15" t="inlineStr">
        <is>
          <t>1,543</t>
        </is>
      </c>
      <c r="Z15" t="inlineStr">
        <is>
          <t>1,635</t>
        </is>
      </c>
      <c r="AA15" t="inlineStr">
        <is>
          <t>2,327</t>
        </is>
      </c>
      <c r="AB15" t="inlineStr">
        <is>
          <t>2,737</t>
        </is>
      </c>
      <c r="AC15" t="inlineStr">
        <is>
          <t>2,689</t>
        </is>
      </c>
      <c r="AD15" t="inlineStr">
        <is>
          <t>2,663</t>
        </is>
      </c>
      <c r="AE15" t="inlineStr">
        <is>
          <t>2,625</t>
        </is>
      </c>
      <c r="AF15" t="inlineStr">
        <is>
          <t>2,416</t>
        </is>
      </c>
      <c r="AG15" t="inlineStr">
        <is>
          <t>2,368</t>
        </is>
      </c>
      <c r="AH15" t="inlineStr">
        <is>
          <t>2,369</t>
        </is>
      </c>
      <c r="AI15" t="inlineStr">
        <is>
          <t>2,399</t>
        </is>
      </c>
      <c r="AJ15" t="inlineStr">
        <is>
          <t>2,432</t>
        </is>
      </c>
      <c r="AK15" t="inlineStr">
        <is>
          <t>2,548</t>
        </is>
      </c>
      <c r="AL15" t="inlineStr">
        <is>
          <t>3,215</t>
        </is>
      </c>
    </row>
    <row r="16">
      <c r="A16" s="1" t="inlineStr">
        <is>
          <t>EBITDA</t>
        </is>
      </c>
      <c r="B16" t="inlineStr">
        <is>
          <t>788</t>
        </is>
      </c>
      <c r="C16" t="inlineStr">
        <is>
          <t>680</t>
        </is>
      </c>
      <c r="D16" t="inlineStr">
        <is>
          <t>950</t>
        </is>
      </c>
      <c r="E16" t="inlineStr">
        <is>
          <t>1,138</t>
        </is>
      </c>
      <c r="F16" t="inlineStr">
        <is>
          <t>2,123</t>
        </is>
      </c>
      <c r="G16" t="inlineStr">
        <is>
          <t>2,538</t>
        </is>
      </c>
      <c r="H16" t="inlineStr">
        <is>
          <t>2,705</t>
        </is>
      </c>
      <c r="I16" t="inlineStr">
        <is>
          <t>2,186</t>
        </is>
      </c>
      <c r="J16" t="inlineStr">
        <is>
          <t>3,867</t>
        </is>
      </c>
      <c r="K16" t="inlineStr">
        <is>
          <t>4,209</t>
        </is>
      </c>
      <c r="L16" t="inlineStr">
        <is>
          <t>4,172</t>
        </is>
      </c>
      <c r="M16" t="inlineStr">
        <is>
          <t>3,766</t>
        </is>
      </c>
      <c r="N16" t="inlineStr">
        <is>
          <t>4,066</t>
        </is>
      </c>
      <c r="O16" t="inlineStr">
        <is>
          <t>3,497</t>
        </is>
      </c>
      <c r="P16" t="inlineStr">
        <is>
          <t>4,688</t>
        </is>
      </c>
      <c r="Q16" t="inlineStr">
        <is>
          <t>4,170</t>
        </is>
      </c>
      <c r="R16" t="inlineStr">
        <is>
          <t>5,111</t>
        </is>
      </c>
      <c r="S16" t="inlineStr">
        <is>
          <t>5,980</t>
        </is>
      </c>
      <c r="T16" t="inlineStr">
        <is>
          <t>6,213</t>
        </is>
      </c>
      <c r="U16" t="inlineStr">
        <is>
          <t>6,848</t>
        </is>
      </c>
      <c r="V16" t="inlineStr">
        <is>
          <t>7,690</t>
        </is>
      </c>
      <c r="W16" t="inlineStr">
        <is>
          <t>8,395</t>
        </is>
      </c>
      <c r="X16" t="inlineStr">
        <is>
          <t>9,057</t>
        </is>
      </c>
      <c r="Y16" t="inlineStr">
        <is>
          <t>8,893</t>
        </is>
      </c>
      <c r="Z16" t="inlineStr">
        <is>
          <t>10,078</t>
        </is>
      </c>
      <c r="AA16" t="inlineStr">
        <is>
          <t>11,444</t>
        </is>
      </c>
      <c r="AB16" t="inlineStr">
        <is>
          <t>12,408</t>
        </is>
      </c>
      <c r="AC16" t="inlineStr">
        <is>
          <t>11,856</t>
        </is>
      </c>
      <c r="AD16" t="inlineStr">
        <is>
          <t>12,418</t>
        </is>
      </c>
      <c r="AE16" t="inlineStr">
        <is>
          <t>12,246</t>
        </is>
      </c>
      <c r="AF16" t="inlineStr">
        <is>
          <t>10,779</t>
        </is>
      </c>
      <c r="AG16" t="inlineStr">
        <is>
          <t>12,213</t>
        </is>
      </c>
      <c r="AH16" t="inlineStr">
        <is>
          <t>13,071</t>
        </is>
      </c>
      <c r="AI16" t="inlineStr">
        <is>
          <t>13,069</t>
        </is>
      </c>
      <c r="AJ16" t="inlineStr">
        <is>
          <t>12,848</t>
        </is>
      </c>
      <c r="AK16" t="inlineStr">
        <is>
          <t>12,690</t>
        </is>
      </c>
      <c r="AL16" t="inlineStr">
        <is>
          <t>14,838</t>
        </is>
      </c>
    </row>
    <row r="17">
      <c r="A17" s="1" t="inlineStr">
        <is>
          <t>EBITDA ratio</t>
        </is>
      </c>
      <c r="B17" t="inlineStr">
        <is>
          <t>9.78%</t>
        </is>
      </c>
      <c r="C17" t="inlineStr">
        <is>
          <t>7.32%</t>
        </is>
      </c>
      <c r="D17" t="inlineStr">
        <is>
          <t>8.27%</t>
        </is>
      </c>
      <c r="E17" t="inlineStr">
        <is>
          <t>8.75%</t>
        </is>
      </c>
      <c r="F17" t="inlineStr">
        <is>
          <t>13.92%</t>
        </is>
      </c>
      <c r="G17" t="inlineStr">
        <is>
          <t>14.25%</t>
        </is>
      </c>
      <c r="H17" t="inlineStr">
        <is>
          <t>13.79%</t>
        </is>
      </c>
      <c r="I17" t="inlineStr">
        <is>
          <t>9.95%</t>
        </is>
      </c>
      <c r="J17" t="inlineStr">
        <is>
          <t>15.45%</t>
        </is>
      </c>
      <c r="K17" t="inlineStr">
        <is>
          <t>14.78%</t>
        </is>
      </c>
      <c r="L17" t="inlineStr">
        <is>
          <t>13.71%</t>
        </is>
      </c>
      <c r="M17" t="inlineStr">
        <is>
          <t>11.90%</t>
        </is>
      </c>
      <c r="N17" t="inlineStr">
        <is>
          <t>19.44%</t>
        </is>
      </c>
      <c r="O17" t="inlineStr">
        <is>
          <t>15.65%</t>
        </is>
      </c>
      <c r="P17" t="inlineStr">
        <is>
          <t>23.02%</t>
        </is>
      </c>
      <c r="Q17" t="inlineStr">
        <is>
          <t>20.40%</t>
        </is>
      </c>
      <c r="R17" t="inlineStr">
        <is>
          <t>18.98%</t>
        </is>
      </c>
      <c r="S17" t="inlineStr">
        <is>
          <t>23.81%</t>
        </is>
      </c>
      <c r="T17" t="inlineStr">
        <is>
          <t>23.04%</t>
        </is>
      </c>
      <c r="U17" t="inlineStr">
        <is>
          <t>23.40%</t>
        </is>
      </c>
      <c r="V17" t="inlineStr">
        <is>
          <t>23.62%</t>
        </is>
      </c>
      <c r="W17" t="inlineStr">
        <is>
          <t>23.89%</t>
        </is>
      </c>
      <c r="X17" t="inlineStr">
        <is>
          <t>22.94%</t>
        </is>
      </c>
      <c r="Y17" t="inlineStr">
        <is>
          <t>20.56%</t>
        </is>
      </c>
      <c r="Z17" t="inlineStr">
        <is>
          <t>23.31%</t>
        </is>
      </c>
      <c r="AA17" t="inlineStr">
        <is>
          <t>19.79%</t>
        </is>
      </c>
      <c r="AB17" t="inlineStr">
        <is>
          <t>18.66%</t>
        </is>
      </c>
      <c r="AC17" t="inlineStr">
        <is>
          <t>18.10%</t>
        </is>
      </c>
      <c r="AD17" t="inlineStr">
        <is>
          <t>18.70%</t>
        </is>
      </c>
      <c r="AE17" t="inlineStr">
        <is>
          <t>18.36%</t>
        </is>
      </c>
      <c r="AF17" t="inlineStr">
        <is>
          <t>17.09%</t>
        </is>
      </c>
      <c r="AG17" t="inlineStr">
        <is>
          <t>19.45%</t>
        </is>
      </c>
      <c r="AH17" t="inlineStr">
        <is>
          <t>20.58%</t>
        </is>
      </c>
      <c r="AI17" t="inlineStr">
        <is>
          <t>20.21%</t>
        </is>
      </c>
      <c r="AJ17" t="inlineStr">
        <is>
          <t>19.13%</t>
        </is>
      </c>
      <c r="AK17" t="inlineStr">
        <is>
          <t>18.03%</t>
        </is>
      </c>
      <c r="AL17" t="inlineStr">
        <is>
          <t>18.67%</t>
        </is>
      </c>
    </row>
    <row r="18">
      <c r="A18" s="1" t="inlineStr">
        <is>
          <t>Operating Income</t>
        </is>
      </c>
      <c r="B18" t="inlineStr">
        <is>
          <t>737</t>
        </is>
      </c>
      <c r="C18" t="inlineStr">
        <is>
          <t>821</t>
        </is>
      </c>
      <c r="D18" t="inlineStr">
        <is>
          <t>1,143</t>
        </is>
      </c>
      <c r="E18" t="inlineStr">
        <is>
          <t>1,360</t>
        </is>
      </c>
      <c r="F18" t="inlineStr">
        <is>
          <t>1,783</t>
        </is>
      </c>
      <c r="G18" t="inlineStr">
        <is>
          <t>2,245</t>
        </is>
      </c>
      <c r="H18" t="inlineStr">
        <is>
          <t>2,332</t>
        </is>
      </c>
      <c r="I18" t="inlineStr">
        <is>
          <t>2,637</t>
        </is>
      </c>
      <c r="J18" t="inlineStr">
        <is>
          <t>2,907</t>
        </is>
      </c>
      <c r="K18" t="inlineStr">
        <is>
          <t>3,201</t>
        </is>
      </c>
      <c r="L18" t="inlineStr">
        <is>
          <t>2,987</t>
        </is>
      </c>
      <c r="M18" t="inlineStr">
        <is>
          <t>3,368</t>
        </is>
      </c>
      <c r="N18" t="inlineStr">
        <is>
          <t>2,952</t>
        </is>
      </c>
      <c r="O18" t="inlineStr">
        <is>
          <t>2,872</t>
        </is>
      </c>
      <c r="P18" t="inlineStr">
        <is>
          <t>2,883</t>
        </is>
      </c>
      <c r="Q18" t="inlineStr">
        <is>
          <t>3,225</t>
        </is>
      </c>
      <c r="R18" t="inlineStr">
        <is>
          <t>4,021</t>
        </is>
      </c>
      <c r="S18" t="inlineStr">
        <is>
          <t>4,730</t>
        </is>
      </c>
      <c r="T18" t="inlineStr">
        <is>
          <t>4,781</t>
        </is>
      </c>
      <c r="U18" t="inlineStr">
        <is>
          <t>5,259</t>
        </is>
      </c>
      <c r="V18" t="inlineStr">
        <is>
          <t>5,922</t>
        </is>
      </c>
      <c r="W18" t="inlineStr">
        <is>
          <t>6,439</t>
        </is>
      </c>
      <c r="X18" t="inlineStr">
        <is>
          <t>7,170</t>
        </is>
      </c>
      <c r="Y18" t="inlineStr">
        <is>
          <t>6,935</t>
        </is>
      </c>
      <c r="Z18" t="inlineStr">
        <is>
          <t>8,044</t>
        </is>
      </c>
      <c r="AA18" t="inlineStr">
        <is>
          <t>8,332</t>
        </is>
      </c>
      <c r="AB18" t="inlineStr">
        <is>
          <t>9,633</t>
        </is>
      </c>
      <c r="AC18" t="inlineStr">
        <is>
          <t>9,112</t>
        </is>
      </c>
      <c r="AD18" t="inlineStr">
        <is>
          <t>9,705</t>
        </is>
      </c>
      <c r="AE18" t="inlineStr">
        <is>
          <t>9,581</t>
        </is>
      </c>
      <c r="AF18" t="inlineStr">
        <is>
          <t>8,353</t>
        </is>
      </c>
      <c r="AG18" t="inlineStr">
        <is>
          <t>9,785</t>
        </is>
      </c>
      <c r="AH18" t="inlineStr">
        <is>
          <t>10,509</t>
        </is>
      </c>
      <c r="AI18" t="inlineStr">
        <is>
          <t>10,110</t>
        </is>
      </c>
      <c r="AJ18" t="inlineStr">
        <is>
          <t>10,291</t>
        </is>
      </c>
      <c r="AK18" t="inlineStr">
        <is>
          <t>10,080</t>
        </is>
      </c>
      <c r="AL18" t="inlineStr">
        <is>
          <t>11,162</t>
        </is>
      </c>
    </row>
    <row r="19">
      <c r="A19" s="1" t="inlineStr">
        <is>
          <t>Operating Income ratio</t>
        </is>
      </c>
      <c r="B19" t="inlineStr">
        <is>
          <t>9.15%</t>
        </is>
      </c>
      <c r="C19" t="inlineStr">
        <is>
          <t>8.83%</t>
        </is>
      </c>
      <c r="D19" t="inlineStr">
        <is>
          <t>9.95%</t>
        </is>
      </c>
      <c r="E19" t="inlineStr">
        <is>
          <t>10.46%</t>
        </is>
      </c>
      <c r="F19" t="inlineStr">
        <is>
          <t>11.70%</t>
        </is>
      </c>
      <c r="G19" t="inlineStr">
        <is>
          <t>12.61%</t>
        </is>
      </c>
      <c r="H19" t="inlineStr">
        <is>
          <t>11.89%</t>
        </is>
      </c>
      <c r="I19" t="inlineStr">
        <is>
          <t>12.00%</t>
        </is>
      </c>
      <c r="J19" t="inlineStr">
        <is>
          <t>11.62%</t>
        </is>
      </c>
      <c r="K19" t="inlineStr">
        <is>
          <t>11.24%</t>
        </is>
      </c>
      <c r="L19" t="inlineStr">
        <is>
          <t>9.82%</t>
        </is>
      </c>
      <c r="M19" t="inlineStr">
        <is>
          <t>10.64%</t>
        </is>
      </c>
      <c r="N19" t="inlineStr">
        <is>
          <t>14.11%</t>
        </is>
      </c>
      <c r="O19" t="inlineStr">
        <is>
          <t>12.85%</t>
        </is>
      </c>
      <c r="P19" t="inlineStr">
        <is>
          <t>14.16%</t>
        </is>
      </c>
      <c r="Q19" t="inlineStr">
        <is>
          <t>15.78%</t>
        </is>
      </c>
      <c r="R19" t="inlineStr">
        <is>
          <t>14.93%</t>
        </is>
      </c>
      <c r="S19" t="inlineStr">
        <is>
          <t>18.84%</t>
        </is>
      </c>
      <c r="T19" t="inlineStr">
        <is>
          <t>17.73%</t>
        </is>
      </c>
      <c r="U19" t="inlineStr">
        <is>
          <t>17.97%</t>
        </is>
      </c>
      <c r="V19" t="inlineStr">
        <is>
          <t>18.19%</t>
        </is>
      </c>
      <c r="W19" t="inlineStr">
        <is>
          <t>18.33%</t>
        </is>
      </c>
      <c r="X19" t="inlineStr">
        <is>
          <t>18.16%</t>
        </is>
      </c>
      <c r="Y19" t="inlineStr">
        <is>
          <t>16.03%</t>
        </is>
      </c>
      <c r="Z19" t="inlineStr">
        <is>
          <t>18.61%</t>
        </is>
      </c>
      <c r="AA19" t="inlineStr">
        <is>
          <t>14.41%</t>
        </is>
      </c>
      <c r="AB19" t="inlineStr">
        <is>
          <t>14.48%</t>
        </is>
      </c>
      <c r="AC19" t="inlineStr">
        <is>
          <t>13.91%</t>
        </is>
      </c>
      <c r="AD19" t="inlineStr">
        <is>
          <t>14.61%</t>
        </is>
      </c>
      <c r="AE19" t="inlineStr">
        <is>
          <t>14.37%</t>
        </is>
      </c>
      <c r="AF19" t="inlineStr">
        <is>
          <t>13.25%</t>
        </is>
      </c>
      <c r="AG19" t="inlineStr">
        <is>
          <t>15.58%</t>
        </is>
      </c>
      <c r="AH19" t="inlineStr">
        <is>
          <t>16.54%</t>
        </is>
      </c>
      <c r="AI19" t="inlineStr">
        <is>
          <t>15.64%</t>
        </is>
      </c>
      <c r="AJ19" t="inlineStr">
        <is>
          <t>15.32%</t>
        </is>
      </c>
      <c r="AK19" t="inlineStr">
        <is>
          <t>14.32%</t>
        </is>
      </c>
      <c r="AL19" t="inlineStr">
        <is>
          <t>14.04%</t>
        </is>
      </c>
    </row>
    <row r="20">
      <c r="A20" s="1" t="inlineStr">
        <is>
          <t>Total Other Income Exp.(Gains)</t>
        </is>
      </c>
      <c r="B20" t="inlineStr">
        <is>
          <t>(73)</t>
        </is>
      </c>
      <c r="C20" t="inlineStr">
        <is>
          <t>(140)</t>
        </is>
      </c>
      <c r="D20" t="inlineStr">
        <is>
          <t>(183)</t>
        </is>
      </c>
      <c r="E20" t="inlineStr">
        <is>
          <t>(222)</t>
        </is>
      </c>
      <c r="F20" t="inlineStr">
        <is>
          <t>(432)</t>
        </is>
      </c>
      <c r="G20" t="inlineStr">
        <is>
          <t>(577)</t>
        </is>
      </c>
      <c r="H20" t="inlineStr">
        <is>
          <t>(661)</t>
        </is>
      </c>
      <c r="I20" t="inlineStr">
        <is>
          <t>(738)</t>
        </is>
      </c>
      <c r="J20" t="inlineStr">
        <is>
          <t>(484)</t>
        </is>
      </c>
      <c r="K20" t="inlineStr">
        <is>
          <t>(537)</t>
        </is>
      </c>
      <c r="L20" t="inlineStr">
        <is>
          <t>(555)</t>
        </is>
      </c>
      <c r="M20" t="inlineStr">
        <is>
          <t>(1,321)</t>
        </is>
      </c>
      <c r="N20" t="inlineStr">
        <is>
          <t>(643)</t>
        </is>
      </c>
      <c r="O20" t="inlineStr">
        <is>
          <t>(609)</t>
        </is>
      </c>
      <c r="P20" t="inlineStr">
        <is>
          <t>773</t>
        </is>
      </c>
      <c r="Q20" t="inlineStr">
        <is>
          <t>(15)</t>
        </is>
      </c>
      <c r="R20" t="inlineStr">
        <is>
          <t>8</t>
        </is>
      </c>
      <c r="S20" t="inlineStr">
        <is>
          <t>138</t>
        </is>
      </c>
      <c r="T20" t="inlineStr">
        <is>
          <t>211</t>
        </is>
      </c>
      <c r="U20" t="inlineStr">
        <is>
          <t>287</t>
        </is>
      </c>
      <c r="V20" t="inlineStr">
        <is>
          <t>460</t>
        </is>
      </c>
      <c r="W20" t="inlineStr">
        <is>
          <t>550</t>
        </is>
      </c>
      <c r="X20" t="inlineStr">
        <is>
          <t>461</t>
        </is>
      </c>
      <c r="Y20" t="inlineStr">
        <is>
          <t>86</t>
        </is>
      </c>
      <c r="Z20" t="inlineStr">
        <is>
          <t>35</t>
        </is>
      </c>
      <c r="AA20" t="inlineStr">
        <is>
          <t>(100)</t>
        </is>
      </c>
      <c r="AB20" t="inlineStr">
        <is>
          <t>(799)</t>
        </is>
      </c>
      <c r="AC20" t="inlineStr">
        <is>
          <t>(808)</t>
        </is>
      </c>
      <c r="AD20" t="inlineStr">
        <is>
          <t>(814)</t>
        </is>
      </c>
      <c r="AE20" t="inlineStr">
        <is>
          <t>(824)</t>
        </is>
      </c>
      <c r="AF20" t="inlineStr">
        <is>
          <t>(911)</t>
        </is>
      </c>
      <c r="AG20" t="inlineStr">
        <is>
          <t>(1,232)</t>
        </is>
      </c>
      <c r="AH20" t="inlineStr">
        <is>
          <t>(907)</t>
        </is>
      </c>
      <c r="AI20" t="inlineStr">
        <is>
          <t>(921)</t>
        </is>
      </c>
      <c r="AJ20" t="inlineStr">
        <is>
          <t>(979)</t>
        </is>
      </c>
      <c r="AK20" t="inlineStr">
        <is>
          <t>(1,011)</t>
        </is>
      </c>
      <c r="AL20" t="inlineStr">
        <is>
          <t>(1,341)</t>
        </is>
      </c>
    </row>
    <row r="21">
      <c r="A21" s="1" t="inlineStr">
        <is>
          <t>Income Before Tax</t>
        </is>
      </c>
      <c r="B21" t="inlineStr">
        <is>
          <t>664</t>
        </is>
      </c>
      <c r="C21" t="inlineStr">
        <is>
          <t>680</t>
        </is>
      </c>
      <c r="D21" t="inlineStr">
        <is>
          <t>960</t>
        </is>
      </c>
      <c r="E21" t="inlineStr">
        <is>
          <t>1,138</t>
        </is>
      </c>
      <c r="F21" t="inlineStr">
        <is>
          <t>1,351</t>
        </is>
      </c>
      <c r="G21" t="inlineStr">
        <is>
          <t>1,667</t>
        </is>
      </c>
      <c r="H21" t="inlineStr">
        <is>
          <t>1,670</t>
        </is>
      </c>
      <c r="I21" t="inlineStr">
        <is>
          <t>1,899</t>
        </is>
      </c>
      <c r="J21" t="inlineStr">
        <is>
          <t>2,423</t>
        </is>
      </c>
      <c r="K21" t="inlineStr">
        <is>
          <t>2,664</t>
        </is>
      </c>
      <c r="L21" t="inlineStr">
        <is>
          <t>2,432</t>
        </is>
      </c>
      <c r="M21" t="inlineStr">
        <is>
          <t>2,047</t>
        </is>
      </c>
      <c r="N21" t="inlineStr">
        <is>
          <t>2,309</t>
        </is>
      </c>
      <c r="O21" t="inlineStr">
        <is>
          <t>2,263</t>
        </is>
      </c>
      <c r="P21" t="inlineStr">
        <is>
          <t>3,656</t>
        </is>
      </c>
      <c r="Q21" t="inlineStr">
        <is>
          <t>3,210</t>
        </is>
      </c>
      <c r="R21" t="inlineStr">
        <is>
          <t>4,029</t>
        </is>
      </c>
      <c r="S21" t="inlineStr">
        <is>
          <t>4,868</t>
        </is>
      </c>
      <c r="T21" t="inlineStr">
        <is>
          <t>4,992</t>
        </is>
      </c>
      <c r="U21" t="inlineStr">
        <is>
          <t>5,546</t>
        </is>
      </c>
      <c r="V21" t="inlineStr">
        <is>
          <t>6,382</t>
        </is>
      </c>
      <c r="W21" t="inlineStr">
        <is>
          <t>6,989</t>
        </is>
      </c>
      <c r="X21" t="inlineStr">
        <is>
          <t>7,631</t>
        </is>
      </c>
      <c r="Y21" t="inlineStr">
        <is>
          <t>7,021</t>
        </is>
      </c>
      <c r="Z21" t="inlineStr">
        <is>
          <t>8,079</t>
        </is>
      </c>
      <c r="AA21" t="inlineStr">
        <is>
          <t>8,232</t>
        </is>
      </c>
      <c r="AB21" t="inlineStr">
        <is>
          <t>8,834</t>
        </is>
      </c>
      <c r="AC21" t="inlineStr">
        <is>
          <t>8,304</t>
        </is>
      </c>
      <c r="AD21" t="inlineStr">
        <is>
          <t>8,891</t>
        </is>
      </c>
      <c r="AE21" t="inlineStr">
        <is>
          <t>8,757</t>
        </is>
      </c>
      <c r="AF21" t="inlineStr">
        <is>
          <t>7,442</t>
        </is>
      </c>
      <c r="AG21" t="inlineStr">
        <is>
          <t>8,553</t>
        </is>
      </c>
      <c r="AH21" t="inlineStr">
        <is>
          <t>9,602</t>
        </is>
      </c>
      <c r="AI21" t="inlineStr">
        <is>
          <t>9,189</t>
        </is>
      </c>
      <c r="AJ21" t="inlineStr">
        <is>
          <t>9,312</t>
        </is>
      </c>
      <c r="AK21" t="inlineStr">
        <is>
          <t>9,069</t>
        </is>
      </c>
      <c r="AL21" t="inlineStr">
        <is>
          <t>9,821</t>
        </is>
      </c>
    </row>
    <row r="22">
      <c r="A22" s="1" t="inlineStr">
        <is>
          <t>Income Before Tax ratio</t>
        </is>
      </c>
      <c r="B22" t="inlineStr">
        <is>
          <t>8.24%</t>
        </is>
      </c>
      <c r="C22" t="inlineStr">
        <is>
          <t>7.32%</t>
        </is>
      </c>
      <c r="D22" t="inlineStr">
        <is>
          <t>8.36%</t>
        </is>
      </c>
      <c r="E22" t="inlineStr">
        <is>
          <t>8.75%</t>
        </is>
      </c>
      <c r="F22" t="inlineStr">
        <is>
          <t>8.86%</t>
        </is>
      </c>
      <c r="G22" t="inlineStr">
        <is>
          <t>9.37%</t>
        </is>
      </c>
      <c r="H22" t="inlineStr">
        <is>
          <t>8.52%</t>
        </is>
      </c>
      <c r="I22" t="inlineStr">
        <is>
          <t>8.64%</t>
        </is>
      </c>
      <c r="J22" t="inlineStr">
        <is>
          <t>9.68%</t>
        </is>
      </c>
      <c r="K22" t="inlineStr">
        <is>
          <t>9.36%</t>
        </is>
      </c>
      <c r="L22" t="inlineStr">
        <is>
          <t>7.99%</t>
        </is>
      </c>
      <c r="M22" t="inlineStr">
        <is>
          <t>6.47%</t>
        </is>
      </c>
      <c r="N22" t="inlineStr">
        <is>
          <t>11.04%</t>
        </is>
      </c>
      <c r="O22" t="inlineStr">
        <is>
          <t>10.13%</t>
        </is>
      </c>
      <c r="P22" t="inlineStr">
        <is>
          <t>17.95%</t>
        </is>
      </c>
      <c r="Q22" t="inlineStr">
        <is>
          <t>15.71%</t>
        </is>
      </c>
      <c r="R22" t="inlineStr">
        <is>
          <t>14.96%</t>
        </is>
      </c>
      <c r="S22" t="inlineStr">
        <is>
          <t>19.39%</t>
        </is>
      </c>
      <c r="T22" t="inlineStr">
        <is>
          <t>18.51%</t>
        </is>
      </c>
      <c r="U22" t="inlineStr">
        <is>
          <t>18.95%</t>
        </is>
      </c>
      <c r="V22" t="inlineStr">
        <is>
          <t>19.60%</t>
        </is>
      </c>
      <c r="W22" t="inlineStr">
        <is>
          <t>19.89%</t>
        </is>
      </c>
      <c r="X22" t="inlineStr">
        <is>
          <t>19.33%</t>
        </is>
      </c>
      <c r="Y22" t="inlineStr">
        <is>
          <t>16.23%</t>
        </is>
      </c>
      <c r="Z22" t="inlineStr">
        <is>
          <t>18.69%</t>
        </is>
      </c>
      <c r="AA22" t="inlineStr">
        <is>
          <t>14.23%</t>
        </is>
      </c>
      <c r="AB22" t="inlineStr">
        <is>
          <t>13.28%</t>
        </is>
      </c>
      <c r="AC22" t="inlineStr">
        <is>
          <t>12.68%</t>
        </is>
      </c>
      <c r="AD22" t="inlineStr">
        <is>
          <t>13.39%</t>
        </is>
      </c>
      <c r="AE22" t="inlineStr">
        <is>
          <t>13.13%</t>
        </is>
      </c>
      <c r="AF22" t="inlineStr">
        <is>
          <t>11.80%</t>
        </is>
      </c>
      <c r="AG22" t="inlineStr">
        <is>
          <t>13.62%</t>
        </is>
      </c>
      <c r="AH22" t="inlineStr">
        <is>
          <t>15.12%</t>
        </is>
      </c>
      <c r="AI22" t="inlineStr">
        <is>
          <t>14.21%</t>
        </is>
      </c>
      <c r="AJ22" t="inlineStr">
        <is>
          <t>13.87%</t>
        </is>
      </c>
      <c r="AK22" t="inlineStr">
        <is>
          <t>12.89%</t>
        </is>
      </c>
      <c r="AL22" t="inlineStr">
        <is>
          <t>12.36%</t>
        </is>
      </c>
    </row>
    <row r="23">
      <c r="A23" s="1" t="inlineStr">
        <is>
          <t>Income Tax Expense (Gain)</t>
        </is>
      </c>
      <c r="B23" t="inlineStr">
        <is>
          <t>244</t>
        </is>
      </c>
      <c r="C23" t="inlineStr">
        <is>
          <t>223</t>
        </is>
      </c>
      <c r="D23" t="inlineStr">
        <is>
          <t>355</t>
        </is>
      </c>
      <c r="E23" t="inlineStr">
        <is>
          <t>375</t>
        </is>
      </c>
      <c r="F23" t="inlineStr">
        <is>
          <t>449</t>
        </is>
      </c>
      <c r="G23" t="inlineStr">
        <is>
          <t>577</t>
        </is>
      </c>
      <c r="H23" t="inlineStr">
        <is>
          <t>590</t>
        </is>
      </c>
      <c r="I23" t="inlineStr">
        <is>
          <t>597</t>
        </is>
      </c>
      <c r="J23" t="inlineStr">
        <is>
          <t>835</t>
        </is>
      </c>
      <c r="K23" t="inlineStr">
        <is>
          <t>880</t>
        </is>
      </c>
      <c r="L23" t="inlineStr">
        <is>
          <t>826</t>
        </is>
      </c>
      <c r="M23" t="inlineStr">
        <is>
          <t>898</t>
        </is>
      </c>
      <c r="N23" t="inlineStr">
        <is>
          <t>818</t>
        </is>
      </c>
      <c r="O23" t="inlineStr">
        <is>
          <t>270</t>
        </is>
      </c>
      <c r="P23" t="inlineStr">
        <is>
          <t>1,606</t>
        </is>
      </c>
      <c r="Q23" t="inlineStr">
        <is>
          <t>1,027</t>
        </is>
      </c>
      <c r="R23" t="inlineStr">
        <is>
          <t>1,367</t>
        </is>
      </c>
      <c r="S23" t="inlineStr">
        <is>
          <t>1,555</t>
        </is>
      </c>
      <c r="T23" t="inlineStr">
        <is>
          <t>1,424</t>
        </is>
      </c>
      <c r="U23" t="inlineStr">
        <is>
          <t>1,372</t>
        </is>
      </c>
      <c r="V23" t="inlineStr">
        <is>
          <t>2,304</t>
        </is>
      </c>
      <c r="W23" t="inlineStr">
        <is>
          <t>1,347</t>
        </is>
      </c>
      <c r="X23" t="inlineStr">
        <is>
          <t>1,973</t>
        </is>
      </c>
      <c r="Y23" t="inlineStr">
        <is>
          <t>1,879</t>
        </is>
      </c>
      <c r="Z23" t="inlineStr">
        <is>
          <t>2,100</t>
        </is>
      </c>
      <c r="AA23" t="inlineStr">
        <is>
          <t>1,894</t>
        </is>
      </c>
      <c r="AB23" t="inlineStr">
        <is>
          <t>2,372</t>
        </is>
      </c>
      <c r="AC23" t="inlineStr">
        <is>
          <t>2,090</t>
        </is>
      </c>
      <c r="AD23" t="inlineStr">
        <is>
          <t>2,104</t>
        </is>
      </c>
      <c r="AE23" t="inlineStr">
        <is>
          <t>2,199</t>
        </is>
      </c>
      <c r="AF23" t="inlineStr">
        <is>
          <t>1,941</t>
        </is>
      </c>
      <c r="AG23" t="inlineStr">
        <is>
          <t>2,174</t>
        </is>
      </c>
      <c r="AH23" t="inlineStr">
        <is>
          <t>4,694</t>
        </is>
      </c>
      <c r="AI23" t="inlineStr">
        <is>
          <t>(3,370)</t>
        </is>
      </c>
      <c r="AJ23" t="inlineStr">
        <is>
          <t>1,967</t>
        </is>
      </c>
      <c r="AK23" t="inlineStr">
        <is>
          <t>1,894</t>
        </is>
      </c>
      <c r="AL23" t="inlineStr">
        <is>
          <t>2,142</t>
        </is>
      </c>
    </row>
    <row r="24">
      <c r="A24" s="1" t="inlineStr">
        <is>
          <t>Net Income</t>
        </is>
      </c>
      <c r="B24" t="inlineStr">
        <is>
          <t>544</t>
        </is>
      </c>
      <c r="C24" t="inlineStr">
        <is>
          <t>458</t>
        </is>
      </c>
      <c r="D24" t="inlineStr">
        <is>
          <t>595</t>
        </is>
      </c>
      <c r="E24" t="inlineStr">
        <is>
          <t>762</t>
        </is>
      </c>
      <c r="F24" t="inlineStr">
        <is>
          <t>901</t>
        </is>
      </c>
      <c r="G24" t="inlineStr">
        <is>
          <t>1,077</t>
        </is>
      </c>
      <c r="H24" t="inlineStr">
        <is>
          <t>1,080</t>
        </is>
      </c>
      <c r="I24" t="inlineStr">
        <is>
          <t>374</t>
        </is>
      </c>
      <c r="J24" t="inlineStr">
        <is>
          <t>1,588</t>
        </is>
      </c>
      <c r="K24" t="inlineStr">
        <is>
          <t>1,752</t>
        </is>
      </c>
      <c r="L24" t="inlineStr">
        <is>
          <t>1,606</t>
        </is>
      </c>
      <c r="M24" t="inlineStr">
        <is>
          <t>1,149</t>
        </is>
      </c>
      <c r="N24" t="inlineStr">
        <is>
          <t>2,142</t>
        </is>
      </c>
      <c r="O24" t="inlineStr">
        <is>
          <t>1,993</t>
        </is>
      </c>
      <c r="P24" t="inlineStr">
        <is>
          <t>2,050</t>
        </is>
      </c>
      <c r="Q24" t="inlineStr">
        <is>
          <t>2,183</t>
        </is>
      </c>
      <c r="R24" t="inlineStr">
        <is>
          <t>2,662</t>
        </is>
      </c>
      <c r="S24" t="inlineStr">
        <is>
          <t>3,313</t>
        </is>
      </c>
      <c r="T24" t="inlineStr">
        <is>
          <t>3,568</t>
        </is>
      </c>
      <c r="U24" t="inlineStr">
        <is>
          <t>4,212</t>
        </is>
      </c>
      <c r="V24" t="inlineStr">
        <is>
          <t>4,078</t>
        </is>
      </c>
      <c r="W24" t="inlineStr">
        <is>
          <t>5,642</t>
        </is>
      </c>
      <c r="X24" t="inlineStr">
        <is>
          <t>5,658</t>
        </is>
      </c>
      <c r="Y24" t="inlineStr">
        <is>
          <t>5,142</t>
        </is>
      </c>
      <c r="Z24" t="inlineStr">
        <is>
          <t>5,946</t>
        </is>
      </c>
      <c r="AA24" t="inlineStr">
        <is>
          <t>6,320</t>
        </is>
      </c>
      <c r="AB24" t="inlineStr">
        <is>
          <t>6,443</t>
        </is>
      </c>
      <c r="AC24" t="inlineStr">
        <is>
          <t>6,178</t>
        </is>
      </c>
      <c r="AD24" t="inlineStr">
        <is>
          <t>6,740</t>
        </is>
      </c>
      <c r="AE24" t="inlineStr">
        <is>
          <t>6,513</t>
        </is>
      </c>
      <c r="AF24" t="inlineStr">
        <is>
          <t>5,452</t>
        </is>
      </c>
      <c r="AG24" t="inlineStr">
        <is>
          <t>6,329</t>
        </is>
      </c>
      <c r="AH24" t="inlineStr">
        <is>
          <t>4,857</t>
        </is>
      </c>
      <c r="AI24" t="inlineStr">
        <is>
          <t>12,515</t>
        </is>
      </c>
      <c r="AJ24" t="inlineStr">
        <is>
          <t>7,314</t>
        </is>
      </c>
      <c r="AK24" t="inlineStr">
        <is>
          <t>7,120</t>
        </is>
      </c>
      <c r="AL24" t="inlineStr">
        <is>
          <t>7,618</t>
        </is>
      </c>
    </row>
    <row r="25">
      <c r="A25" s="1" t="inlineStr">
        <is>
          <t>Net Income Ratio</t>
        </is>
      </c>
      <c r="B25" t="inlineStr">
        <is>
          <t>6.75%</t>
        </is>
      </c>
      <c r="C25" t="inlineStr">
        <is>
          <t>4.93%</t>
        </is>
      </c>
      <c r="D25" t="inlineStr">
        <is>
          <t>5.18%</t>
        </is>
      </c>
      <c r="E25" t="inlineStr">
        <is>
          <t>5.86%</t>
        </is>
      </c>
      <c r="F25" t="inlineStr">
        <is>
          <t>5.91%</t>
        </is>
      </c>
      <c r="G25" t="inlineStr">
        <is>
          <t>6.05%</t>
        </is>
      </c>
      <c r="H25" t="inlineStr">
        <is>
          <t>5.51%</t>
        </is>
      </c>
      <c r="I25" t="inlineStr">
        <is>
          <t>1.70%</t>
        </is>
      </c>
      <c r="J25" t="inlineStr">
        <is>
          <t>6.35%</t>
        </is>
      </c>
      <c r="K25" t="inlineStr">
        <is>
          <t>6.15%</t>
        </is>
      </c>
      <c r="L25" t="inlineStr">
        <is>
          <t>5.28%</t>
        </is>
      </c>
      <c r="M25" t="inlineStr">
        <is>
          <t>3.63%</t>
        </is>
      </c>
      <c r="N25" t="inlineStr">
        <is>
          <t>10.24%</t>
        </is>
      </c>
      <c r="O25" t="inlineStr">
        <is>
          <t>8.92%</t>
        </is>
      </c>
      <c r="P25" t="inlineStr">
        <is>
          <t>10.07%</t>
        </is>
      </c>
      <c r="Q25" t="inlineStr">
        <is>
          <t>10.68%</t>
        </is>
      </c>
      <c r="R25" t="inlineStr">
        <is>
          <t>9.88%</t>
        </is>
      </c>
      <c r="S25" t="inlineStr">
        <is>
          <t>13.19%</t>
        </is>
      </c>
      <c r="T25" t="inlineStr">
        <is>
          <t>13.23%</t>
        </is>
      </c>
      <c r="U25" t="inlineStr">
        <is>
          <t>14.39%</t>
        </is>
      </c>
      <c r="V25" t="inlineStr">
        <is>
          <t>12.52%</t>
        </is>
      </c>
      <c r="W25" t="inlineStr">
        <is>
          <t>16.06%</t>
        </is>
      </c>
      <c r="X25" t="inlineStr">
        <is>
          <t>14.33%</t>
        </is>
      </c>
      <c r="Y25" t="inlineStr">
        <is>
          <t>11.89%</t>
        </is>
      </c>
      <c r="Z25" t="inlineStr">
        <is>
          <t>13.75%</t>
        </is>
      </c>
      <c r="AA25" t="inlineStr">
        <is>
          <t>10.93%</t>
        </is>
      </c>
      <c r="AB25" t="inlineStr">
        <is>
          <t>9.69%</t>
        </is>
      </c>
      <c r="AC25" t="inlineStr">
        <is>
          <t>9.43%</t>
        </is>
      </c>
      <c r="AD25" t="inlineStr">
        <is>
          <t>10.15%</t>
        </is>
      </c>
      <c r="AE25" t="inlineStr">
        <is>
          <t>9.77%</t>
        </is>
      </c>
      <c r="AF25" t="inlineStr">
        <is>
          <t>8.65%</t>
        </is>
      </c>
      <c r="AG25" t="inlineStr">
        <is>
          <t>10.08%</t>
        </is>
      </c>
      <c r="AH25" t="inlineStr">
        <is>
          <t>7.65%</t>
        </is>
      </c>
      <c r="AI25" t="inlineStr">
        <is>
          <t>19.35%</t>
        </is>
      </c>
      <c r="AJ25" t="inlineStr">
        <is>
          <t>10.89%</t>
        </is>
      </c>
      <c r="AK25" t="inlineStr">
        <is>
          <t>10.12%</t>
        </is>
      </c>
      <c r="AL25" t="inlineStr">
        <is>
          <t>9.59%</t>
        </is>
      </c>
    </row>
    <row r="26">
      <c r="A26" s="1" t="inlineStr">
        <is>
          <t>EPS</t>
        </is>
      </c>
      <c r="B26" t="inlineStr">
        <is>
          <t>0.33</t>
        </is>
      </c>
      <c r="C26" t="inlineStr">
        <is>
          <t>0.29</t>
        </is>
      </c>
      <c r="D26" t="inlineStr">
        <is>
          <t>0.38</t>
        </is>
      </c>
      <c r="E26" t="inlineStr">
        <is>
          <t>0.49</t>
        </is>
      </c>
      <c r="F26" t="inlineStr">
        <is>
          <t>0.57</t>
        </is>
      </c>
      <c r="G26" t="inlineStr">
        <is>
          <t>0.68</t>
        </is>
      </c>
      <c r="H26" t="inlineStr">
        <is>
          <t>0.68</t>
        </is>
      </c>
      <c r="I26" t="inlineStr">
        <is>
          <t>0.23</t>
        </is>
      </c>
      <c r="J26" t="inlineStr">
        <is>
          <t>0.71</t>
        </is>
      </c>
      <c r="K26" t="inlineStr">
        <is>
          <t>1.09</t>
        </is>
      </c>
      <c r="L26" t="inlineStr">
        <is>
          <t>1.00</t>
        </is>
      </c>
      <c r="M26" t="inlineStr">
        <is>
          <t>0.72</t>
        </is>
      </c>
      <c r="N26" t="inlineStr">
        <is>
          <t>1.40</t>
        </is>
      </c>
      <c r="O26" t="inlineStr">
        <is>
          <t>1.35</t>
        </is>
      </c>
      <c r="P26" t="inlineStr">
        <is>
          <t>1.40</t>
        </is>
      </c>
      <c r="Q26" t="inlineStr">
        <is>
          <t>1.51</t>
        </is>
      </c>
      <c r="R26" t="inlineStr">
        <is>
          <t>1.51</t>
        </is>
      </c>
      <c r="S26" t="inlineStr">
        <is>
          <t>1.89</t>
        </is>
      </c>
      <c r="T26" t="inlineStr">
        <is>
          <t>2.07</t>
        </is>
      </c>
      <c r="U26" t="inlineStr">
        <is>
          <t>2.47</t>
        </is>
      </c>
      <c r="V26" t="inlineStr">
        <is>
          <t>2.43</t>
        </is>
      </c>
      <c r="W26" t="inlineStr">
        <is>
          <t>3.42</t>
        </is>
      </c>
      <c r="X26" t="inlineStr">
        <is>
          <t>3.48</t>
        </is>
      </c>
      <c r="Y26" t="inlineStr">
        <is>
          <t>3.31</t>
        </is>
      </c>
      <c r="Z26" t="inlineStr">
        <is>
          <t>3.80</t>
        </is>
      </c>
      <c r="AA26" t="inlineStr">
        <is>
          <t>3.97</t>
        </is>
      </c>
      <c r="AB26" t="inlineStr">
        <is>
          <t>4.12</t>
        </is>
      </c>
      <c r="AC26" t="inlineStr">
        <is>
          <t>4.00</t>
        </is>
      </c>
      <c r="AD26" t="inlineStr">
        <is>
          <t>4.41</t>
        </is>
      </c>
      <c r="AE26" t="inlineStr">
        <is>
          <t>4.38</t>
        </is>
      </c>
      <c r="AF26" t="inlineStr">
        <is>
          <t>3.77</t>
        </is>
      </c>
      <c r="AG26" t="inlineStr">
        <is>
          <t>4.43</t>
        </is>
      </c>
      <c r="AH26" t="inlineStr">
        <is>
          <t>3.42</t>
        </is>
      </c>
      <c r="AI26" t="inlineStr">
        <is>
          <t>8.84</t>
        </is>
      </c>
      <c r="AJ26" t="inlineStr">
        <is>
          <t>5.26</t>
        </is>
      </c>
      <c r="AK26" t="inlineStr">
        <is>
          <t>5.16</t>
        </is>
      </c>
      <c r="AL26" t="inlineStr">
        <is>
          <t>5.56</t>
        </is>
      </c>
    </row>
    <row r="27">
      <c r="A27" s="1" t="inlineStr">
        <is>
          <t>EPS Diluted</t>
        </is>
      </c>
      <c r="B27" t="inlineStr">
        <is>
          <t>0.33</t>
        </is>
      </c>
      <c r="C27" t="inlineStr">
        <is>
          <t>0.29</t>
        </is>
      </c>
      <c r="D27" t="inlineStr">
        <is>
          <t>0.38</t>
        </is>
      </c>
      <c r="E27" t="inlineStr">
        <is>
          <t>0.49</t>
        </is>
      </c>
      <c r="F27" t="inlineStr">
        <is>
          <t>0.57</t>
        </is>
      </c>
      <c r="G27" t="inlineStr">
        <is>
          <t>0.68</t>
        </is>
      </c>
      <c r="H27" t="inlineStr">
        <is>
          <t>0.68</t>
        </is>
      </c>
      <c r="I27" t="inlineStr">
        <is>
          <t>0.23</t>
        </is>
      </c>
      <c r="J27" t="inlineStr">
        <is>
          <t>0.71</t>
        </is>
      </c>
      <c r="K27" t="inlineStr">
        <is>
          <t>1.09</t>
        </is>
      </c>
      <c r="L27" t="inlineStr">
        <is>
          <t>1.00</t>
        </is>
      </c>
      <c r="M27" t="inlineStr">
        <is>
          <t>0.72</t>
        </is>
      </c>
      <c r="N27" t="inlineStr">
        <is>
          <t>1.36</t>
        </is>
      </c>
      <c r="O27" t="inlineStr">
        <is>
          <t>1.31</t>
        </is>
      </c>
      <c r="P27" t="inlineStr">
        <is>
          <t>1.37</t>
        </is>
      </c>
      <c r="Q27" t="inlineStr">
        <is>
          <t>1.48</t>
        </is>
      </c>
      <c r="R27" t="inlineStr">
        <is>
          <t>1.47</t>
        </is>
      </c>
      <c r="S27" t="inlineStr">
        <is>
          <t>1.85</t>
        </is>
      </c>
      <c r="T27" t="inlineStr">
        <is>
          <t>2.05</t>
        </is>
      </c>
      <c r="U27" t="inlineStr">
        <is>
          <t>2.44</t>
        </is>
      </c>
      <c r="V27" t="inlineStr">
        <is>
          <t>2.39</t>
        </is>
      </c>
      <c r="W27" t="inlineStr">
        <is>
          <t>3.34</t>
        </is>
      </c>
      <c r="X27" t="inlineStr">
        <is>
          <t>3.41</t>
        </is>
      </c>
      <c r="Y27" t="inlineStr">
        <is>
          <t>3.21</t>
        </is>
      </c>
      <c r="Z27" t="inlineStr">
        <is>
          <t>3.77</t>
        </is>
      </c>
      <c r="AA27" t="inlineStr">
        <is>
          <t>3.91</t>
        </is>
      </c>
      <c r="AB27" t="inlineStr">
        <is>
          <t>4.03</t>
        </is>
      </c>
      <c r="AC27" t="inlineStr">
        <is>
          <t>3.92</t>
        </is>
      </c>
      <c r="AD27" t="inlineStr">
        <is>
          <t>4.32</t>
        </is>
      </c>
      <c r="AE27" t="inlineStr">
        <is>
          <t>4.27</t>
        </is>
      </c>
      <c r="AF27" t="inlineStr">
        <is>
          <t>3.67</t>
        </is>
      </c>
      <c r="AG27" t="inlineStr">
        <is>
          <t>4.36</t>
        </is>
      </c>
      <c r="AH27" t="inlineStr">
        <is>
          <t>3.38</t>
        </is>
      </c>
      <c r="AI27" t="inlineStr">
        <is>
          <t>8.78</t>
        </is>
      </c>
      <c r="AJ27" t="inlineStr">
        <is>
          <t>5.20</t>
        </is>
      </c>
      <c r="AK27" t="inlineStr">
        <is>
          <t>5.12</t>
        </is>
      </c>
      <c r="AL27" t="inlineStr">
        <is>
          <t>5.53</t>
        </is>
      </c>
    </row>
    <row r="28">
      <c r="A28" s="1" t="inlineStr">
        <is>
          <t>Weighted Avg. Shares Outs.</t>
        </is>
      </c>
      <c r="B28" t="inlineStr">
        <is>
          <t>1,648</t>
        </is>
      </c>
      <c r="C28" t="inlineStr">
        <is>
          <t>1,579</t>
        </is>
      </c>
      <c r="D28" t="inlineStr">
        <is>
          <t>1,565</t>
        </is>
      </c>
      <c r="E28" t="inlineStr">
        <is>
          <t>1,556</t>
        </is>
      </c>
      <c r="F28" t="inlineStr">
        <is>
          <t>1,581</t>
        </is>
      </c>
      <c r="G28" t="inlineStr">
        <is>
          <t>1,584</t>
        </is>
      </c>
      <c r="H28" t="inlineStr">
        <is>
          <t>1,589</t>
        </is>
      </c>
      <c r="I28" t="inlineStr">
        <is>
          <t>1,627</t>
        </is>
      </c>
      <c r="J28" t="inlineStr">
        <is>
          <t>1,613</t>
        </is>
      </c>
      <c r="K28" t="inlineStr">
        <is>
          <t>1,607</t>
        </is>
      </c>
      <c r="L28" t="inlineStr">
        <is>
          <t>1,608</t>
        </is>
      </c>
      <c r="M28" t="inlineStr">
        <is>
          <t>1,606</t>
        </is>
      </c>
      <c r="N28" t="inlineStr">
        <is>
          <t>1,528</t>
        </is>
      </c>
      <c r="O28" t="inlineStr">
        <is>
          <t>1,480</t>
        </is>
      </c>
      <c r="P28" t="inlineStr">
        <is>
          <t>1,466</t>
        </is>
      </c>
      <c r="Q28" t="inlineStr">
        <is>
          <t>1,446</t>
        </is>
      </c>
      <c r="R28" t="inlineStr">
        <is>
          <t>1,763</t>
        </is>
      </c>
      <c r="S28" t="inlineStr">
        <is>
          <t>1,753</t>
        </is>
      </c>
      <c r="T28" t="inlineStr">
        <is>
          <t>1,718</t>
        </is>
      </c>
      <c r="U28" t="inlineStr">
        <is>
          <t>1,696</t>
        </is>
      </c>
      <c r="V28" t="inlineStr">
        <is>
          <t>1,669</t>
        </is>
      </c>
      <c r="W28" t="inlineStr">
        <is>
          <t>1,646</t>
        </is>
      </c>
      <c r="X28" t="inlineStr">
        <is>
          <t>1,622</t>
        </is>
      </c>
      <c r="Y28" t="inlineStr">
        <is>
          <t>1,582</t>
        </is>
      </c>
      <c r="Z28" t="inlineStr">
        <is>
          <t>1,557</t>
        </is>
      </c>
      <c r="AA28" t="inlineStr">
        <is>
          <t>1,590</t>
        </is>
      </c>
      <c r="AB28" t="inlineStr">
        <is>
          <t>1,564</t>
        </is>
      </c>
      <c r="AC28" t="inlineStr">
        <is>
          <t>1,544</t>
        </is>
      </c>
      <c r="AD28" t="inlineStr">
        <is>
          <t>1,529</t>
        </is>
      </c>
      <c r="AE28" t="inlineStr">
        <is>
          <t>1,488</t>
        </is>
      </c>
      <c r="AF28" t="inlineStr">
        <is>
          <t>1,448</t>
        </is>
      </c>
      <c r="AG28" t="inlineStr">
        <is>
          <t>1,428</t>
        </is>
      </c>
      <c r="AH28" t="inlineStr">
        <is>
          <t>1,420</t>
        </is>
      </c>
      <c r="AI28" t="inlineStr">
        <is>
          <t>1,415</t>
        </is>
      </c>
      <c r="AJ28" t="inlineStr">
        <is>
          <t>1,391</t>
        </is>
      </c>
      <c r="AK28" t="inlineStr">
        <is>
          <t>1,380</t>
        </is>
      </c>
      <c r="AL28" t="inlineStr">
        <is>
          <t>1,382</t>
        </is>
      </c>
    </row>
    <row r="29">
      <c r="A29" s="1" t="inlineStr">
        <is>
          <t>Weighted Avg. Shares Outs. Dil.</t>
        </is>
      </c>
      <c r="B29" t="inlineStr">
        <is>
          <t>1,648</t>
        </is>
      </c>
      <c r="C29" t="inlineStr">
        <is>
          <t>1,579</t>
        </is>
      </c>
      <c r="D29" t="inlineStr">
        <is>
          <t>1,565</t>
        </is>
      </c>
      <c r="E29" t="inlineStr">
        <is>
          <t>1,556</t>
        </is>
      </c>
      <c r="F29" t="inlineStr">
        <is>
          <t>1,581</t>
        </is>
      </c>
      <c r="G29" t="inlineStr">
        <is>
          <t>1,584</t>
        </is>
      </c>
      <c r="H29" t="inlineStr">
        <is>
          <t>1,589</t>
        </is>
      </c>
      <c r="I29" t="inlineStr">
        <is>
          <t>1,627</t>
        </is>
      </c>
      <c r="J29" t="inlineStr">
        <is>
          <t>1,613</t>
        </is>
      </c>
      <c r="K29" t="inlineStr">
        <is>
          <t>1,609</t>
        </is>
      </c>
      <c r="L29" t="inlineStr">
        <is>
          <t>1,608</t>
        </is>
      </c>
      <c r="M29" t="inlineStr">
        <is>
          <t>1,625</t>
        </is>
      </c>
      <c r="N29" t="inlineStr">
        <is>
          <t>1,570</t>
        </is>
      </c>
      <c r="O29" t="inlineStr">
        <is>
          <t>1,519</t>
        </is>
      </c>
      <c r="P29" t="inlineStr">
        <is>
          <t>1,496</t>
        </is>
      </c>
      <c r="Q29" t="inlineStr">
        <is>
          <t>1,475</t>
        </is>
      </c>
      <c r="R29" t="inlineStr">
        <is>
          <t>1,807</t>
        </is>
      </c>
      <c r="S29" t="inlineStr">
        <is>
          <t>1,789</t>
        </is>
      </c>
      <c r="T29" t="inlineStr">
        <is>
          <t>1,739</t>
        </is>
      </c>
      <c r="U29" t="inlineStr">
        <is>
          <t>1,729</t>
        </is>
      </c>
      <c r="V29" t="inlineStr">
        <is>
          <t>1,705</t>
        </is>
      </c>
      <c r="W29" t="inlineStr">
        <is>
          <t>1,686</t>
        </is>
      </c>
      <c r="X29" t="inlineStr">
        <is>
          <t>1,656</t>
        </is>
      </c>
      <c r="Y29" t="inlineStr">
        <is>
          <t>1,602</t>
        </is>
      </c>
      <c r="Z29" t="inlineStr">
        <is>
          <t>1,577</t>
        </is>
      </c>
      <c r="AA29" t="inlineStr">
        <is>
          <t>1,614</t>
        </is>
      </c>
      <c r="AB29" t="inlineStr">
        <is>
          <t>1,597</t>
        </is>
      </c>
      <c r="AC29" t="inlineStr">
        <is>
          <t>1,575</t>
        </is>
      </c>
      <c r="AD29" t="inlineStr">
        <is>
          <t>1,560</t>
        </is>
      </c>
      <c r="AE29" t="inlineStr">
        <is>
          <t>1,527</t>
        </is>
      </c>
      <c r="AF29" t="inlineStr">
        <is>
          <t>1,485</t>
        </is>
      </c>
      <c r="AG29" t="inlineStr">
        <is>
          <t>1,452</t>
        </is>
      </c>
      <c r="AH29" t="inlineStr">
        <is>
          <t>1,438</t>
        </is>
      </c>
      <c r="AI29" t="inlineStr">
        <is>
          <t>1,425</t>
        </is>
      </c>
      <c r="AJ29" t="inlineStr">
        <is>
          <t>1,407</t>
        </is>
      </c>
      <c r="AK29" t="inlineStr">
        <is>
          <t>1,392</t>
        </is>
      </c>
      <c r="AL29" t="inlineStr">
        <is>
          <t>1,389</t>
        </is>
      </c>
    </row>
    <row r="32">
      <c r="A32" s="2" t="inlineStr">
        <is>
          <t>revenue y/y</t>
        </is>
      </c>
      <c r="C32" s="32">
        <f>C2/B2-1</f>
        <v/>
      </c>
      <c r="D32" s="32">
        <f>D2/C2-1</f>
        <v/>
      </c>
      <c r="E32" s="32">
        <f>E2/D2-1</f>
        <v/>
      </c>
      <c r="F32" s="32">
        <f>F2/E2-1</f>
        <v/>
      </c>
      <c r="G32" s="32">
        <f>G2/F2-1</f>
        <v/>
      </c>
      <c r="H32" s="32">
        <f>H2/G2-1</f>
        <v/>
      </c>
      <c r="I32" s="32">
        <f>I2/H2-1</f>
        <v/>
      </c>
      <c r="J32" s="32">
        <f>J2/I2-1</f>
        <v/>
      </c>
      <c r="K32" s="32">
        <f>K2/J2-1</f>
        <v/>
      </c>
      <c r="L32" s="32">
        <f>L2/K2-1</f>
        <v/>
      </c>
      <c r="M32" s="32">
        <f>M2/L2-1</f>
        <v/>
      </c>
      <c r="N32" s="32">
        <f>N2/M2-1</f>
        <v/>
      </c>
      <c r="O32" s="32">
        <f>O2/N2-1</f>
        <v/>
      </c>
      <c r="P32" s="32">
        <f>P2/O2-1</f>
        <v/>
      </c>
      <c r="Q32" s="32">
        <f>Q2/P2-1</f>
        <v/>
      </c>
      <c r="R32" s="32">
        <f>R2/Q2-1</f>
        <v/>
      </c>
      <c r="S32" s="32">
        <f>S2/R2-1</f>
        <v/>
      </c>
      <c r="T32" s="32">
        <f>T2/S2-1</f>
        <v/>
      </c>
      <c r="U32" s="32">
        <f>U2/T2-1</f>
        <v/>
      </c>
      <c r="V32" s="32">
        <f>V2/U2-1</f>
        <v/>
      </c>
      <c r="W32" s="32">
        <f>W2/V2-1</f>
        <v/>
      </c>
      <c r="X32" s="32">
        <f>X2/W2-1</f>
        <v/>
      </c>
      <c r="Y32" s="32">
        <f>Y2/X2-1</f>
        <v/>
      </c>
      <c r="Z32" s="32">
        <f>Z2/Y2-1</f>
        <v/>
      </c>
      <c r="AA32" s="32">
        <f>AA2/Z2-1</f>
        <v/>
      </c>
      <c r="AB32" s="32">
        <f>AB2/AA2-1</f>
        <v/>
      </c>
      <c r="AC32" s="32">
        <f>AC2/AB2-1</f>
        <v/>
      </c>
      <c r="AD32" s="32">
        <f>AD2/AC2-1</f>
        <v/>
      </c>
      <c r="AE32" s="32">
        <f>AE2/AD2-1</f>
        <v/>
      </c>
      <c r="AF32" s="32">
        <f>AF2/AE2-1</f>
        <v/>
      </c>
      <c r="AG32" s="32">
        <f>AG2/AF2-1</f>
        <v/>
      </c>
      <c r="AH32" s="32">
        <f>AH2/AG2-1</f>
        <v/>
      </c>
      <c r="AI32" s="32">
        <f>AI2/AH2-1</f>
        <v/>
      </c>
      <c r="AJ32" s="32">
        <f>AJ2/AI2-1</f>
        <v/>
      </c>
      <c r="AK32" s="32">
        <f>AK2/AJ2-1</f>
        <v/>
      </c>
      <c r="AL32" s="32">
        <f>AL2/AK2-1</f>
        <v/>
      </c>
    </row>
    <row r="33" customFormat="1" s="32">
      <c r="A33" s="5" t="inlineStr">
        <is>
          <t>net profit y/y</t>
        </is>
      </c>
      <c r="C33" s="32">
        <f>C24/B24-1</f>
        <v/>
      </c>
      <c r="D33" s="32">
        <f>D24/C24-1</f>
        <v/>
      </c>
      <c r="E33" s="32">
        <f>E24/D24-1</f>
        <v/>
      </c>
      <c r="F33" s="32">
        <f>F24/E24-1</f>
        <v/>
      </c>
      <c r="G33" s="32">
        <f>G24/F24-1</f>
        <v/>
      </c>
      <c r="H33" s="32">
        <f>H24/G24-1</f>
        <v/>
      </c>
      <c r="I33" s="32">
        <f>I24/H24-1</f>
        <v/>
      </c>
      <c r="J33" s="32">
        <f>J24/I24-1</f>
        <v/>
      </c>
      <c r="K33" s="32">
        <f>K24/J24-1</f>
        <v/>
      </c>
      <c r="L33" s="32">
        <f>L24/K24-1</f>
        <v/>
      </c>
      <c r="M33" s="32">
        <f>M24/L24-1</f>
        <v/>
      </c>
      <c r="N33" s="32">
        <f>N24/M24-1</f>
        <v/>
      </c>
      <c r="O33" s="32">
        <f>O24/N24-1</f>
        <v/>
      </c>
      <c r="P33" s="32">
        <f>P24/O24-1</f>
        <v/>
      </c>
      <c r="Q33" s="32">
        <f>Q24/P24-1</f>
        <v/>
      </c>
      <c r="R33" s="32">
        <f>R24/Q24-1</f>
        <v/>
      </c>
      <c r="S33" s="32">
        <f>S24/R24-1</f>
        <v/>
      </c>
      <c r="T33" s="32">
        <f>T24/S24-1</f>
        <v/>
      </c>
      <c r="U33" s="32">
        <f>U24/T24-1</f>
        <v/>
      </c>
      <c r="V33" s="32">
        <f>V24/U24-1</f>
        <v/>
      </c>
      <c r="W33" s="32">
        <f>W24/V24-1</f>
        <v/>
      </c>
      <c r="X33" s="32">
        <f>X24/W24-1</f>
        <v/>
      </c>
      <c r="Y33" s="32">
        <f>Y24/X24-1</f>
        <v/>
      </c>
      <c r="Z33" s="32">
        <f>Z24/Y24-1</f>
        <v/>
      </c>
      <c r="AA33" s="32">
        <f>AA24/Z24-1</f>
        <v/>
      </c>
      <c r="AB33" s="32">
        <f>AB24/AA24-1</f>
        <v/>
      </c>
      <c r="AC33" s="32">
        <f>AC24/AB24-1</f>
        <v/>
      </c>
      <c r="AD33" s="32">
        <f>AD24/AC24-1</f>
        <v/>
      </c>
      <c r="AE33" s="32">
        <f>AE24/AD24-1</f>
        <v/>
      </c>
      <c r="AF33" s="32">
        <f>AF24/AE24-1</f>
        <v/>
      </c>
      <c r="AG33" s="32">
        <f>AG24/AF24-1</f>
        <v/>
      </c>
      <c r="AH33" s="32">
        <f>AH24/AG24-1</f>
        <v/>
      </c>
      <c r="AI33" s="32">
        <f>AI24/AH24-1</f>
        <v/>
      </c>
      <c r="AJ33" s="32">
        <f>AJ24/AI24-1</f>
        <v/>
      </c>
      <c r="AK33" s="32">
        <f>AK24/AJ24-1</f>
        <v/>
      </c>
      <c r="AL33" s="32">
        <f>AL24/AK24-1</f>
        <v/>
      </c>
    </row>
    <row r="35">
      <c r="A35" t="inlineStr">
        <is>
          <t xml:space="preserve">Gross Margin </t>
        </is>
      </c>
      <c r="B35" s="32">
        <f>B4/B2</f>
        <v/>
      </c>
      <c r="C35" s="32">
        <f>C4/C2</f>
        <v/>
      </c>
      <c r="D35" s="32">
        <f>D4/D2</f>
        <v/>
      </c>
      <c r="E35" s="32">
        <f>E4/E2</f>
        <v/>
      </c>
      <c r="F35" s="32">
        <f>F4/F2</f>
        <v/>
      </c>
      <c r="G35" s="32">
        <f>G4/G2</f>
        <v/>
      </c>
      <c r="H35" s="32">
        <f>H4/H2</f>
        <v/>
      </c>
      <c r="I35" s="32">
        <f>I4/I2</f>
        <v/>
      </c>
      <c r="J35" s="32">
        <f>J4/J2</f>
        <v/>
      </c>
      <c r="K35" s="32">
        <f>K4/K2</f>
        <v/>
      </c>
      <c r="L35" s="32">
        <f>L4/L2</f>
        <v/>
      </c>
      <c r="M35" s="32">
        <f>M4/M2</f>
        <v/>
      </c>
      <c r="N35" s="32">
        <f>N4/N2</f>
        <v/>
      </c>
      <c r="O35" s="32">
        <f>O4/O2</f>
        <v/>
      </c>
      <c r="P35" s="32">
        <f>P4/P2</f>
        <v/>
      </c>
      <c r="Q35" s="32">
        <f>Q4/Q2</f>
        <v/>
      </c>
      <c r="R35" s="32">
        <f>R4/R2</f>
        <v/>
      </c>
      <c r="S35" s="32">
        <f>S4/S2</f>
        <v/>
      </c>
      <c r="T35" s="32">
        <f>T4/T2</f>
        <v/>
      </c>
      <c r="U35" s="32">
        <f>U4/U2</f>
        <v/>
      </c>
      <c r="V35" s="32">
        <f>V4/V2</f>
        <v/>
      </c>
      <c r="W35" s="32">
        <f>W4/W2</f>
        <v/>
      </c>
      <c r="X35" s="32">
        <f>X4/X2</f>
        <v/>
      </c>
      <c r="Y35" s="32">
        <f>Y4/Y2</f>
        <v/>
      </c>
      <c r="Z35" s="32">
        <f>Z4/Z2</f>
        <v/>
      </c>
      <c r="AA35" s="32">
        <f>AA4/AA2</f>
        <v/>
      </c>
      <c r="AB35" s="32">
        <f>AB4/AB2</f>
        <v/>
      </c>
      <c r="AC35" s="32">
        <f>AC4/AC2</f>
        <v/>
      </c>
      <c r="AD35" s="32">
        <f>AD4/AD2</f>
        <v/>
      </c>
      <c r="AE35" s="32">
        <f>AE4/AE2</f>
        <v/>
      </c>
      <c r="AF35" s="32">
        <f>AF4/AF2</f>
        <v/>
      </c>
      <c r="AG35" s="32">
        <f>AG4/AG2</f>
        <v/>
      </c>
      <c r="AH35" s="32">
        <f>AH4/AH2</f>
        <v/>
      </c>
      <c r="AI35" s="32">
        <f>AI4/AI2</f>
        <v/>
      </c>
      <c r="AJ35" s="32">
        <f>AJ4/AJ2</f>
        <v/>
      </c>
      <c r="AK35" s="32">
        <f>AK4/AK2</f>
        <v/>
      </c>
      <c r="AL35" s="32">
        <f>AL4/AL2</f>
        <v/>
      </c>
    </row>
    <row r="36">
      <c r="A36" t="inlineStr">
        <is>
          <t>Operating Margin</t>
        </is>
      </c>
      <c r="B36" s="32">
        <f>B18/B4</f>
        <v/>
      </c>
      <c r="C36" s="32">
        <f>C18/C4</f>
        <v/>
      </c>
      <c r="D36" s="32">
        <f>D18/D4</f>
        <v/>
      </c>
      <c r="E36" s="32">
        <f>E18/E4</f>
        <v/>
      </c>
      <c r="F36" s="32">
        <f>F18/F4</f>
        <v/>
      </c>
      <c r="G36" s="32">
        <f>G18/G4</f>
        <v/>
      </c>
      <c r="H36" s="32">
        <f>H18/H4</f>
        <v/>
      </c>
      <c r="I36" s="32">
        <f>I18/I4</f>
        <v/>
      </c>
      <c r="J36" s="32">
        <f>J18/J4</f>
        <v/>
      </c>
      <c r="K36" s="32">
        <f>K18/K4</f>
        <v/>
      </c>
      <c r="L36" s="32">
        <f>L18/L4</f>
        <v/>
      </c>
      <c r="M36" s="32">
        <f>M18/M4</f>
        <v/>
      </c>
      <c r="N36" s="32">
        <f>N18/N4</f>
        <v/>
      </c>
      <c r="O36" s="32">
        <f>O18/O4</f>
        <v/>
      </c>
      <c r="P36" s="32">
        <f>P18/P4</f>
        <v/>
      </c>
      <c r="Q36" s="32">
        <f>Q18/Q4</f>
        <v/>
      </c>
      <c r="R36" s="32">
        <f>R18/R4</f>
        <v/>
      </c>
      <c r="S36" s="32">
        <f>S18/S4</f>
        <v/>
      </c>
      <c r="T36" s="32">
        <f>T18/T4</f>
        <v/>
      </c>
      <c r="U36" s="32">
        <f>U18/U4</f>
        <v/>
      </c>
      <c r="V36" s="32">
        <f>V18/V4</f>
        <v/>
      </c>
      <c r="W36" s="32">
        <f>W18/W4</f>
        <v/>
      </c>
      <c r="X36" s="32">
        <f>X18/X4</f>
        <v/>
      </c>
      <c r="Y36" s="32">
        <f>Y18/Y4</f>
        <v/>
      </c>
      <c r="Z36" s="32">
        <f>Z18/Z4</f>
        <v/>
      </c>
      <c r="AA36" s="32">
        <f>AA18/AA4</f>
        <v/>
      </c>
      <c r="AB36" s="32">
        <f>AB18/AB4</f>
        <v/>
      </c>
      <c r="AC36" s="32">
        <f>AC18/AC4</f>
        <v/>
      </c>
      <c r="AD36" s="32">
        <f>AD18/AD4</f>
        <v/>
      </c>
      <c r="AE36" s="32">
        <f>AE18/AE4</f>
        <v/>
      </c>
      <c r="AF36" s="32">
        <f>AF18/AF4</f>
        <v/>
      </c>
      <c r="AG36" s="32">
        <f>AG18/AG4</f>
        <v/>
      </c>
      <c r="AH36" s="32">
        <f>AH18/AH4</f>
        <v/>
      </c>
      <c r="AI36" s="32">
        <f>AI18/AI4</f>
        <v/>
      </c>
      <c r="AJ36" s="32">
        <f>AJ18/AJ4</f>
        <v/>
      </c>
      <c r="AK36" s="32">
        <f>AK18/AK4</f>
        <v/>
      </c>
      <c r="AL36" s="32">
        <f>AL18/AL4</f>
        <v/>
      </c>
    </row>
    <row r="37">
      <c r="A37" t="inlineStr">
        <is>
          <t>Net Margin</t>
        </is>
      </c>
      <c r="B37" s="32">
        <f>B24/B4</f>
        <v/>
      </c>
      <c r="C37" s="32">
        <f>C24/C4</f>
        <v/>
      </c>
      <c r="D37" s="32">
        <f>D24/D4</f>
        <v/>
      </c>
      <c r="E37" s="32">
        <f>E24/E4</f>
        <v/>
      </c>
      <c r="F37" s="32">
        <f>F24/F4</f>
        <v/>
      </c>
      <c r="G37" s="32">
        <f>G24/G4</f>
        <v/>
      </c>
      <c r="H37" s="32">
        <f>H24/H4</f>
        <v/>
      </c>
      <c r="I37" s="32">
        <f>I24/I4</f>
        <v/>
      </c>
      <c r="J37" s="32">
        <f>J24/J4</f>
        <v/>
      </c>
      <c r="K37" s="32">
        <f>K24/K4</f>
        <v/>
      </c>
      <c r="L37" s="32">
        <f>L24/L4</f>
        <v/>
      </c>
      <c r="M37" s="32">
        <f>M24/M4</f>
        <v/>
      </c>
      <c r="N37" s="32">
        <f>N24/N4</f>
        <v/>
      </c>
      <c r="O37" s="32">
        <f>O24/O4</f>
        <v/>
      </c>
      <c r="P37" s="32">
        <f>P24/P4</f>
        <v/>
      </c>
      <c r="Q37" s="32">
        <f>Q24/Q4</f>
        <v/>
      </c>
      <c r="R37" s="32">
        <f>R24/R4</f>
        <v/>
      </c>
      <c r="S37" s="32">
        <f>S24/S4</f>
        <v/>
      </c>
      <c r="T37" s="32">
        <f>T24/T4</f>
        <v/>
      </c>
      <c r="U37" s="32">
        <f>U24/U4</f>
        <v/>
      </c>
      <c r="V37" s="32">
        <f>V24/V4</f>
        <v/>
      </c>
      <c r="W37" s="32">
        <f>W24/W4</f>
        <v/>
      </c>
      <c r="X37" s="32">
        <f>X24/X4</f>
        <v/>
      </c>
      <c r="Y37" s="32">
        <f>Y24/Y4</f>
        <v/>
      </c>
      <c r="Z37" s="32">
        <f>Z24/Z4</f>
        <v/>
      </c>
      <c r="AA37" s="32">
        <f>AA24/AA4</f>
        <v/>
      </c>
      <c r="AB37" s="32">
        <f>AB24/AB4</f>
        <v/>
      </c>
      <c r="AC37" s="32">
        <f>AC24/AC4</f>
        <v/>
      </c>
      <c r="AD37" s="32">
        <f>AD24/AD4</f>
        <v/>
      </c>
      <c r="AE37" s="32">
        <f>AE24/AE4</f>
        <v/>
      </c>
      <c r="AF37" s="32">
        <f>AF24/AF4</f>
        <v/>
      </c>
      <c r="AG37" s="32">
        <f>AG24/AG4</f>
        <v/>
      </c>
      <c r="AH37" s="32">
        <f>AH24/AH4</f>
        <v/>
      </c>
      <c r="AI37" s="32">
        <f>AI24/AI4</f>
        <v/>
      </c>
      <c r="AJ37" s="32">
        <f>AJ24/AJ4</f>
        <v/>
      </c>
      <c r="AK37" s="32">
        <f>AK24/AK4</f>
        <v/>
      </c>
      <c r="AL37" s="32">
        <f>AL24/AL4</f>
        <v/>
      </c>
    </row>
    <row r="39">
      <c r="A39" t="inlineStr">
        <is>
          <t>EPS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- -</t>
        </is>
      </c>
      <c r="L2" t="inlineStr">
        <is>
          <t>382</t>
        </is>
      </c>
      <c r="M2" t="inlineStr">
        <is>
          <t>447</t>
        </is>
      </c>
      <c r="N2" t="inlineStr">
        <is>
          <t>1,928</t>
        </is>
      </c>
      <c r="O2" t="inlineStr">
        <is>
          <t>311</t>
        </is>
      </c>
      <c r="P2" t="inlineStr">
        <is>
          <t>964</t>
        </is>
      </c>
      <c r="Q2" t="inlineStr">
        <is>
          <t>864</t>
        </is>
      </c>
      <c r="R2" t="inlineStr">
        <is>
          <t>683</t>
        </is>
      </c>
      <c r="S2" t="inlineStr">
        <is>
          <t>1,638</t>
        </is>
      </c>
      <c r="T2" t="inlineStr">
        <is>
          <t>820</t>
        </is>
      </c>
      <c r="U2" t="inlineStr">
        <is>
          <t>1,280</t>
        </is>
      </c>
      <c r="V2" t="inlineStr">
        <is>
          <t>1,716</t>
        </is>
      </c>
      <c r="W2" t="inlineStr">
        <is>
          <t>1,651</t>
        </is>
      </c>
      <c r="X2" t="inlineStr">
        <is>
          <t>910</t>
        </is>
      </c>
      <c r="Y2" t="inlineStr">
        <is>
          <t>2,064</t>
        </is>
      </c>
      <c r="Z2" t="inlineStr">
        <is>
          <t>3,943</t>
        </is>
      </c>
      <c r="AA2" t="inlineStr">
        <is>
          <t>5,943</t>
        </is>
      </c>
      <c r="AB2" t="inlineStr">
        <is>
          <t>4,067</t>
        </is>
      </c>
      <c r="AC2" t="inlineStr">
        <is>
          <t>6,297</t>
        </is>
      </c>
      <c r="AD2" t="inlineStr">
        <is>
          <t>9,375</t>
        </is>
      </c>
      <c r="AE2" t="inlineStr">
        <is>
          <t>6,134</t>
        </is>
      </c>
      <c r="AF2" t="inlineStr">
        <is>
          <t>9,096</t>
        </is>
      </c>
      <c r="AG2" t="inlineStr">
        <is>
          <t>9,158</t>
        </is>
      </c>
      <c r="AH2" t="inlineStr">
        <is>
          <t>10,610</t>
        </is>
      </c>
      <c r="AI2" t="inlineStr">
        <is>
          <t>8,721</t>
        </is>
      </c>
      <c r="AJ2" t="inlineStr">
        <is>
          <t>5,509</t>
        </is>
      </c>
      <c r="AK2" t="inlineStr">
        <is>
          <t>8,185</t>
        </is>
      </c>
      <c r="AL2" t="inlineStr">
        <is>
          <t>5,596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1,116</t>
        </is>
      </c>
      <c r="M3" t="inlineStr">
        <is>
          <t>339</t>
        </is>
      </c>
      <c r="N3" t="inlineStr">
        <is>
          <t>955</t>
        </is>
      </c>
      <c r="O3" t="inlineStr">
        <is>
          <t>83</t>
        </is>
      </c>
      <c r="P3" t="inlineStr">
        <is>
          <t>92</t>
        </is>
      </c>
      <c r="Q3" t="inlineStr">
        <is>
          <t>466</t>
        </is>
      </c>
      <c r="R3" t="inlineStr">
        <is>
          <t>966</t>
        </is>
      </c>
      <c r="S3" t="inlineStr">
        <is>
          <t>207</t>
        </is>
      </c>
      <c r="T3" t="inlineStr">
        <is>
          <t>1,181</t>
        </is>
      </c>
      <c r="U3" t="inlineStr">
        <is>
          <t>2,165</t>
        </is>
      </c>
      <c r="V3" t="inlineStr">
        <is>
          <t>3,166</t>
        </is>
      </c>
      <c r="W3" t="inlineStr">
        <is>
          <t>1,171</t>
        </is>
      </c>
      <c r="X3" t="inlineStr">
        <is>
          <t>1,571</t>
        </is>
      </c>
      <c r="Y3" t="inlineStr">
        <is>
          <t>213</t>
        </is>
      </c>
      <c r="Z3" t="inlineStr">
        <is>
          <t>192</t>
        </is>
      </c>
      <c r="AA3" t="inlineStr">
        <is>
          <t>426</t>
        </is>
      </c>
      <c r="AB3" t="inlineStr">
        <is>
          <t>358</t>
        </is>
      </c>
      <c r="AC3" t="inlineStr">
        <is>
          <t>322</t>
        </is>
      </c>
      <c r="AD3" t="inlineStr">
        <is>
          <t>303</t>
        </is>
      </c>
      <c r="AE3" t="inlineStr">
        <is>
          <t>2,592</t>
        </is>
      </c>
      <c r="AF3" t="inlineStr">
        <is>
          <t>2,913</t>
        </is>
      </c>
      <c r="AG3" t="inlineStr">
        <is>
          <t>6,967</t>
        </is>
      </c>
      <c r="AH3" t="inlineStr">
        <is>
          <t>8,900</t>
        </is>
      </c>
      <c r="AI3" t="inlineStr">
        <is>
          <t>272</t>
        </is>
      </c>
      <c r="AJ3" t="inlineStr">
        <is>
          <t>229</t>
        </is>
      </c>
      <c r="AK3" t="inlineStr">
        <is>
          <t>1,366</t>
        </is>
      </c>
      <c r="AL3" t="inlineStr">
        <is>
          <t>392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1,498</t>
        </is>
      </c>
      <c r="M4" t="inlineStr">
        <is>
          <t>786</t>
        </is>
      </c>
      <c r="N4" t="inlineStr">
        <is>
          <t>2,883</t>
        </is>
      </c>
      <c r="O4" t="inlineStr">
        <is>
          <t>394</t>
        </is>
      </c>
      <c r="P4" t="inlineStr">
        <is>
          <t>1,056</t>
        </is>
      </c>
      <c r="Q4" t="inlineStr">
        <is>
          <t>1,330</t>
        </is>
      </c>
      <c r="R4" t="inlineStr">
        <is>
          <t>1,649</t>
        </is>
      </c>
      <c r="S4" t="inlineStr">
        <is>
          <t>1,845</t>
        </is>
      </c>
      <c r="T4" t="inlineStr">
        <is>
          <t>2,001</t>
        </is>
      </c>
      <c r="U4" t="inlineStr">
        <is>
          <t>3,445</t>
        </is>
      </c>
      <c r="V4" t="inlineStr">
        <is>
          <t>4,882</t>
        </is>
      </c>
      <c r="W4" t="inlineStr">
        <is>
          <t>2,822</t>
        </is>
      </c>
      <c r="X4" t="inlineStr">
        <is>
          <t>2,481</t>
        </is>
      </c>
      <c r="Y4" t="inlineStr">
        <is>
          <t>2,277</t>
        </is>
      </c>
      <c r="Z4" t="inlineStr">
        <is>
          <t>4,135</t>
        </is>
      </c>
      <c r="AA4" t="inlineStr">
        <is>
          <t>6,369</t>
        </is>
      </c>
      <c r="AB4" t="inlineStr">
        <is>
          <t>4,425</t>
        </is>
      </c>
      <c r="AC4" t="inlineStr">
        <is>
          <t>6,619</t>
        </is>
      </c>
      <c r="AD4" t="inlineStr">
        <is>
          <t>9,678</t>
        </is>
      </c>
      <c r="AE4" t="inlineStr">
        <is>
          <t>8,726</t>
        </is>
      </c>
      <c r="AF4" t="inlineStr">
        <is>
          <t>12,009</t>
        </is>
      </c>
      <c r="AG4" t="inlineStr">
        <is>
          <t>16,125</t>
        </is>
      </c>
      <c r="AH4" t="inlineStr">
        <is>
          <t>19,510</t>
        </is>
      </c>
      <c r="AI4" t="inlineStr">
        <is>
          <t>8,993</t>
        </is>
      </c>
      <c r="AJ4" t="inlineStr">
        <is>
          <t>5,738</t>
        </is>
      </c>
      <c r="AK4" t="inlineStr">
        <is>
          <t>9,551</t>
        </is>
      </c>
      <c r="AL4" t="inlineStr">
        <is>
          <t>5,988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2,407</t>
        </is>
      </c>
      <c r="M5" t="inlineStr">
        <is>
          <t>2,516</t>
        </is>
      </c>
      <c r="N5" t="inlineStr">
        <is>
          <t>2,150</t>
        </is>
      </c>
      <c r="O5" t="inlineStr">
        <is>
          <t>2,453</t>
        </is>
      </c>
      <c r="P5" t="inlineStr">
        <is>
          <t>1,704</t>
        </is>
      </c>
      <c r="Q5" t="inlineStr">
        <is>
          <t>1,799</t>
        </is>
      </c>
      <c r="R5" t="inlineStr">
        <is>
          <t>2,142</t>
        </is>
      </c>
      <c r="S5" t="inlineStr">
        <is>
          <t>2,531</t>
        </is>
      </c>
      <c r="T5" t="inlineStr">
        <is>
          <t>2,830</t>
        </is>
      </c>
      <c r="U5" t="inlineStr">
        <is>
          <t>2,999</t>
        </is>
      </c>
      <c r="V5" t="inlineStr">
        <is>
          <t>3,261</t>
        </is>
      </c>
      <c r="W5" t="inlineStr">
        <is>
          <t>3,725</t>
        </is>
      </c>
      <c r="X5" t="inlineStr">
        <is>
          <t>4,389</t>
        </is>
      </c>
      <c r="Y5" t="inlineStr">
        <is>
          <t>4,683</t>
        </is>
      </c>
      <c r="Z5" t="inlineStr">
        <is>
          <t>4,624</t>
        </is>
      </c>
      <c r="AA5" t="inlineStr">
        <is>
          <t>6,323</t>
        </is>
      </c>
      <c r="AB5" t="inlineStr">
        <is>
          <t>6,912</t>
        </is>
      </c>
      <c r="AC5" t="inlineStr">
        <is>
          <t>7,041</t>
        </is>
      </c>
      <c r="AD5" t="inlineStr">
        <is>
          <t>6,954</t>
        </is>
      </c>
      <c r="AE5" t="inlineStr">
        <is>
          <t>6,651</t>
        </is>
      </c>
      <c r="AF5" t="inlineStr">
        <is>
          <t>6,437</t>
        </is>
      </c>
      <c r="AG5" t="inlineStr">
        <is>
          <t>6,694</t>
        </is>
      </c>
      <c r="AH5" t="inlineStr">
        <is>
          <t>7,024</t>
        </is>
      </c>
      <c r="AI5" t="inlineStr">
        <is>
          <t>7,142</t>
        </is>
      </c>
      <c r="AJ5" t="inlineStr">
        <is>
          <t>7,822</t>
        </is>
      </c>
      <c r="AK5" t="inlineStr">
        <is>
          <t>8,404</t>
        </is>
      </c>
      <c r="AL5" t="inlineStr">
        <is>
          <t>8,680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1,051</t>
        </is>
      </c>
      <c r="M6" t="inlineStr">
        <is>
          <t>1,038</t>
        </is>
      </c>
      <c r="N6" t="inlineStr">
        <is>
          <t>732</t>
        </is>
      </c>
      <c r="O6" t="inlineStr">
        <is>
          <t>1,016</t>
        </is>
      </c>
      <c r="P6" t="inlineStr">
        <is>
          <t>899</t>
        </is>
      </c>
      <c r="Q6" t="inlineStr">
        <is>
          <t>905</t>
        </is>
      </c>
      <c r="R6" t="inlineStr">
        <is>
          <t>1,310</t>
        </is>
      </c>
      <c r="S6" t="inlineStr">
        <is>
          <t>1,342</t>
        </is>
      </c>
      <c r="T6" t="inlineStr">
        <is>
          <t>1,412</t>
        </is>
      </c>
      <c r="U6" t="inlineStr">
        <is>
          <t>1,541</t>
        </is>
      </c>
      <c r="V6" t="inlineStr">
        <is>
          <t>1,693</t>
        </is>
      </c>
      <c r="W6" t="inlineStr">
        <is>
          <t>1,926</t>
        </is>
      </c>
      <c r="X6" t="inlineStr">
        <is>
          <t>2,290</t>
        </is>
      </c>
      <c r="Y6" t="inlineStr">
        <is>
          <t>2,522</t>
        </is>
      </c>
      <c r="Z6" t="inlineStr">
        <is>
          <t>2,618</t>
        </is>
      </c>
      <c r="AA6" t="inlineStr">
        <is>
          <t>3,372</t>
        </is>
      </c>
      <c r="AB6" t="inlineStr">
        <is>
          <t>3,827</t>
        </is>
      </c>
      <c r="AC6" t="inlineStr">
        <is>
          <t>3,581</t>
        </is>
      </c>
      <c r="AD6" t="inlineStr">
        <is>
          <t>3,409</t>
        </is>
      </c>
      <c r="AE6" t="inlineStr">
        <is>
          <t>3,143</t>
        </is>
      </c>
      <c r="AF6" t="inlineStr">
        <is>
          <t>2,720</t>
        </is>
      </c>
      <c r="AG6" t="inlineStr">
        <is>
          <t>2,723</t>
        </is>
      </c>
      <c r="AH6" t="inlineStr">
        <is>
          <t>2,947</t>
        </is>
      </c>
      <c r="AI6" t="inlineStr">
        <is>
          <t>3,128</t>
        </is>
      </c>
      <c r="AJ6" t="inlineStr">
        <is>
          <t>3,338</t>
        </is>
      </c>
      <c r="AK6" t="inlineStr">
        <is>
          <t>4,172</t>
        </is>
      </c>
      <c r="AL6" t="inlineStr">
        <is>
          <t>4,347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590</t>
        </is>
      </c>
      <c r="M7" t="inlineStr">
        <is>
          <t>799</t>
        </is>
      </c>
      <c r="N7" t="inlineStr">
        <is>
          <t>486</t>
        </is>
      </c>
      <c r="O7" t="inlineStr">
        <is>
          <t>499</t>
        </is>
      </c>
      <c r="P7" t="inlineStr">
        <is>
          <t>514</t>
        </is>
      </c>
      <c r="Q7" t="inlineStr">
        <is>
          <t>570</t>
        </is>
      </c>
      <c r="R7" t="inlineStr">
        <is>
          <t>752</t>
        </is>
      </c>
      <c r="S7" t="inlineStr">
        <is>
          <t>695</t>
        </is>
      </c>
      <c r="T7" t="inlineStr">
        <is>
          <t>687</t>
        </is>
      </c>
      <c r="U7" t="inlineStr">
        <is>
          <t>654</t>
        </is>
      </c>
      <c r="V7" t="inlineStr">
        <is>
          <t>618</t>
        </is>
      </c>
      <c r="W7" t="inlineStr">
        <is>
          <t>657</t>
        </is>
      </c>
      <c r="X7" t="inlineStr">
        <is>
          <t>991</t>
        </is>
      </c>
      <c r="Y7" t="inlineStr">
        <is>
          <t>1,324</t>
        </is>
      </c>
      <c r="Z7" t="inlineStr">
        <is>
          <t>1,194</t>
        </is>
      </c>
      <c r="AA7" t="inlineStr">
        <is>
          <t>1,505</t>
        </is>
      </c>
      <c r="AB7" t="inlineStr">
        <is>
          <t>2,277</t>
        </is>
      </c>
      <c r="AC7" t="inlineStr">
        <is>
          <t>1,479</t>
        </is>
      </c>
      <c r="AD7" t="inlineStr">
        <is>
          <t>2,162</t>
        </is>
      </c>
      <c r="AE7" t="inlineStr">
        <is>
          <t>2,143</t>
        </is>
      </c>
      <c r="AF7" t="inlineStr">
        <is>
          <t>1,865</t>
        </is>
      </c>
      <c r="AG7" t="inlineStr">
        <is>
          <t>1,547</t>
        </is>
      </c>
      <c r="AH7" t="inlineStr">
        <is>
          <t>1,546</t>
        </is>
      </c>
      <c r="AI7" t="inlineStr">
        <is>
          <t>2,630</t>
        </is>
      </c>
      <c r="AJ7" t="inlineStr">
        <is>
          <t>747</t>
        </is>
      </c>
      <c r="AK7" t="inlineStr">
        <is>
          <t>874</t>
        </is>
      </c>
      <c r="AL7" t="inlineStr">
        <is>
          <t>2,768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5,546</t>
        </is>
      </c>
      <c r="M8" t="inlineStr">
        <is>
          <t>5,139</t>
        </is>
      </c>
      <c r="N8" t="inlineStr">
        <is>
          <t>6,251</t>
        </is>
      </c>
      <c r="O8" t="inlineStr">
        <is>
          <t>4,362</t>
        </is>
      </c>
      <c r="P8" t="inlineStr">
        <is>
          <t>4,173</t>
        </is>
      </c>
      <c r="Q8" t="inlineStr">
        <is>
          <t>4,604</t>
        </is>
      </c>
      <c r="R8" t="inlineStr">
        <is>
          <t>5,853</t>
        </is>
      </c>
      <c r="S8" t="inlineStr">
        <is>
          <t>6,413</t>
        </is>
      </c>
      <c r="T8" t="inlineStr">
        <is>
          <t>6,930</t>
        </is>
      </c>
      <c r="U8" t="inlineStr">
        <is>
          <t>8,639</t>
        </is>
      </c>
      <c r="V8" t="inlineStr">
        <is>
          <t>10,454</t>
        </is>
      </c>
      <c r="W8" t="inlineStr">
        <is>
          <t>9,130</t>
        </is>
      </c>
      <c r="X8" t="inlineStr">
        <is>
          <t>10,151</t>
        </is>
      </c>
      <c r="Y8" t="inlineStr">
        <is>
          <t>10,806</t>
        </is>
      </c>
      <c r="Z8" t="inlineStr">
        <is>
          <t>12,571</t>
        </is>
      </c>
      <c r="AA8" t="inlineStr">
        <is>
          <t>17,569</t>
        </is>
      </c>
      <c r="AB8" t="inlineStr">
        <is>
          <t>17,441</t>
        </is>
      </c>
      <c r="AC8" t="inlineStr">
        <is>
          <t>18,720</t>
        </is>
      </c>
      <c r="AD8" t="inlineStr">
        <is>
          <t>22,203</t>
        </is>
      </c>
      <c r="AE8" t="inlineStr">
        <is>
          <t>20,663</t>
        </is>
      </c>
      <c r="AF8" t="inlineStr">
        <is>
          <t>23,031</t>
        </is>
      </c>
      <c r="AG8" t="inlineStr">
        <is>
          <t>27,089</t>
        </is>
      </c>
      <c r="AH8" t="inlineStr">
        <is>
          <t>31,027</t>
        </is>
      </c>
      <c r="AI8" t="inlineStr">
        <is>
          <t>21,893</t>
        </is>
      </c>
      <c r="AJ8" t="inlineStr">
        <is>
          <t>17,645</t>
        </is>
      </c>
      <c r="AK8" t="inlineStr">
        <is>
          <t>23,001</t>
        </is>
      </c>
      <c r="AL8" t="inlineStr">
        <is>
          <t>21,783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9,870</t>
        </is>
      </c>
      <c r="M9" t="inlineStr">
        <is>
          <t>10,191</t>
        </is>
      </c>
      <c r="N9" t="inlineStr">
        <is>
          <t>6,261</t>
        </is>
      </c>
      <c r="O9" t="inlineStr">
        <is>
          <t>7,318</t>
        </is>
      </c>
      <c r="P9" t="inlineStr">
        <is>
          <t>5,266</t>
        </is>
      </c>
      <c r="Q9" t="inlineStr">
        <is>
          <t>5,438</t>
        </is>
      </c>
      <c r="R9" t="inlineStr">
        <is>
          <t>6,876</t>
        </is>
      </c>
      <c r="S9" t="inlineStr">
        <is>
          <t>7,390</t>
        </is>
      </c>
      <c r="T9" t="inlineStr">
        <is>
          <t>7,828</t>
        </is>
      </c>
      <c r="U9" t="inlineStr">
        <is>
          <t>8,149</t>
        </is>
      </c>
      <c r="V9" t="inlineStr">
        <is>
          <t>8,681</t>
        </is>
      </c>
      <c r="W9" t="inlineStr">
        <is>
          <t>9,687</t>
        </is>
      </c>
      <c r="X9" t="inlineStr">
        <is>
          <t>11,228</t>
        </is>
      </c>
      <c r="Y9" t="inlineStr">
        <is>
          <t>11,663</t>
        </is>
      </c>
      <c r="Z9" t="inlineStr">
        <is>
          <t>12,671</t>
        </is>
      </c>
      <c r="AA9" t="inlineStr">
        <is>
          <t>19,058</t>
        </is>
      </c>
      <c r="AB9" t="inlineStr">
        <is>
          <t>19,698</t>
        </is>
      </c>
      <c r="AC9" t="inlineStr">
        <is>
          <t>19,136</t>
        </is>
      </c>
      <c r="AD9" t="inlineStr">
        <is>
          <t>18,575</t>
        </is>
      </c>
      <c r="AE9" t="inlineStr">
        <is>
          <t>17,244</t>
        </is>
      </c>
      <c r="AF9" t="inlineStr">
        <is>
          <t>16,317</t>
        </is>
      </c>
      <c r="AG9" t="inlineStr">
        <is>
          <t>16,591</t>
        </is>
      </c>
      <c r="AH9" t="inlineStr">
        <is>
          <t>17,240</t>
        </is>
      </c>
      <c r="AI9" t="inlineStr">
        <is>
          <t>17,589</t>
        </is>
      </c>
      <c r="AJ9" t="inlineStr">
        <is>
          <t>20,853</t>
        </is>
      </c>
      <c r="AK9" t="inlineStr">
        <is>
          <t>23,039</t>
        </is>
      </c>
      <c r="AL9" t="inlineStr">
        <is>
          <t>24,427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2,761</t>
        </is>
      </c>
      <c r="M10" t="inlineStr">
        <is>
          <t>2,490</t>
        </is>
      </c>
      <c r="N10" t="inlineStr">
        <is>
          <t>2,298</t>
        </is>
      </c>
      <c r="O10" t="inlineStr">
        <is>
          <t>5,131</t>
        </is>
      </c>
      <c r="P10" t="inlineStr">
        <is>
          <t>3,808</t>
        </is>
      </c>
      <c r="Q10" t="inlineStr">
        <is>
          <t>3,576</t>
        </is>
      </c>
      <c r="R10" t="inlineStr">
        <is>
          <t>3,374</t>
        </is>
      </c>
      <c r="S10" t="inlineStr">
        <is>
          <t>4,418</t>
        </is>
      </c>
      <c r="T10" t="inlineStr">
        <is>
          <t>- -</t>
        </is>
      </c>
      <c r="U10" t="inlineStr">
        <is>
          <t>4,842</t>
        </is>
      </c>
      <c r="V10" t="inlineStr">
        <is>
          <t>4,088</t>
        </is>
      </c>
      <c r="W10" t="inlineStr">
        <is>
          <t>4,594</t>
        </is>
      </c>
      <c r="X10" t="inlineStr">
        <is>
          <t>5,169</t>
        </is>
      </c>
      <c r="Y10" t="inlineStr">
        <is>
          <t>5,124</t>
        </is>
      </c>
      <c r="Z10" t="inlineStr">
        <is>
          <t>6,534</t>
        </is>
      </c>
      <c r="AA10" t="inlineStr">
        <is>
          <t>14,661</t>
        </is>
      </c>
      <c r="AB10" t="inlineStr">
        <is>
          <t>16,800</t>
        </is>
      </c>
      <c r="AC10" t="inlineStr">
        <is>
          <t>16,971</t>
        </is>
      </c>
      <c r="AD10" t="inlineStr">
        <is>
          <t>16,613</t>
        </is>
      </c>
      <c r="AE10" t="inlineStr">
        <is>
          <t>14,965</t>
        </is>
      </c>
      <c r="AF10" t="inlineStr">
        <is>
          <t>14,177</t>
        </is>
      </c>
      <c r="AG10" t="inlineStr">
        <is>
          <t>14,430</t>
        </is>
      </c>
      <c r="AH10" t="inlineStr">
        <is>
          <t>14,744</t>
        </is>
      </c>
      <c r="AI10" t="inlineStr">
        <is>
          <t>14,808</t>
        </is>
      </c>
      <c r="AJ10" t="inlineStr">
        <is>
          <t>15,501</t>
        </is>
      </c>
      <c r="AK10" t="inlineStr">
        <is>
          <t>18,757</t>
        </is>
      </c>
      <c r="AL10" t="inlineStr">
        <is>
          <t>18,381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4,823</t>
        </is>
      </c>
      <c r="M11" t="inlineStr">
        <is>
          <t>4,646</t>
        </is>
      </c>
      <c r="N11" t="inlineStr">
        <is>
          <t>3,557</t>
        </is>
      </c>
      <c r="O11" t="inlineStr">
        <is>
          <t>3,865</t>
        </is>
      </c>
      <c r="P11" t="inlineStr">
        <is>
          <t>927</t>
        </is>
      </c>
      <c r="Q11" t="inlineStr">
        <is>
          <t>909</t>
        </is>
      </c>
      <c r="R11" t="inlineStr">
        <is>
          <t>1,467</t>
        </is>
      </c>
      <c r="S11" t="inlineStr">
        <is>
          <t>801</t>
        </is>
      </c>
      <c r="T11" t="inlineStr">
        <is>
          <t>5,383</t>
        </is>
      </c>
      <c r="U11" t="inlineStr">
        <is>
          <t>598</t>
        </is>
      </c>
      <c r="V11" t="inlineStr">
        <is>
          <t>1,616</t>
        </is>
      </c>
      <c r="W11" t="inlineStr">
        <is>
          <t>1,849</t>
        </is>
      </c>
      <c r="X11" t="inlineStr">
        <is>
          <t>2,044</t>
        </is>
      </c>
      <c r="Y11" t="inlineStr">
        <is>
          <t>1,860</t>
        </is>
      </c>
      <c r="Z11" t="inlineStr">
        <is>
          <t>2,623</t>
        </is>
      </c>
      <c r="AA11" t="inlineStr">
        <is>
          <t>13,808</t>
        </is>
      </c>
      <c r="AB11" t="inlineStr">
        <is>
          <t>16,445</t>
        </is>
      </c>
      <c r="AC11" t="inlineStr">
        <is>
          <t>16,525</t>
        </is>
      </c>
      <c r="AD11" t="inlineStr">
        <is>
          <t>16,039</t>
        </is>
      </c>
      <c r="AE11" t="inlineStr">
        <is>
          <t>14,088</t>
        </is>
      </c>
      <c r="AF11" t="inlineStr">
        <is>
          <t>13,081</t>
        </is>
      </c>
      <c r="AG11" t="inlineStr">
        <is>
          <t>13,433</t>
        </is>
      </c>
      <c r="AH11" t="inlineStr">
        <is>
          <t>13,838</t>
        </is>
      </c>
      <c r="AI11" t="inlineStr">
        <is>
          <t>15,825</t>
        </is>
      </c>
      <c r="AJ11" t="inlineStr">
        <is>
          <t>16,043</t>
        </is>
      </c>
      <c r="AK11" t="inlineStr">
        <is>
          <t>19,315</t>
        </is>
      </c>
      <c r="AL11" t="inlineStr">
        <is>
          <t>18,665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7,584</t>
        </is>
      </c>
      <c r="M12" t="inlineStr">
        <is>
          <t>7,136</t>
        </is>
      </c>
      <c r="N12" t="inlineStr">
        <is>
          <t>5,855</t>
        </is>
      </c>
      <c r="O12" t="inlineStr">
        <is>
          <t>8,996</t>
        </is>
      </c>
      <c r="P12" t="inlineStr">
        <is>
          <t>4,735</t>
        </is>
      </c>
      <c r="Q12" t="inlineStr">
        <is>
          <t>4,485</t>
        </is>
      </c>
      <c r="R12" t="inlineStr">
        <is>
          <t>4,841</t>
        </is>
      </c>
      <c r="S12" t="inlineStr">
        <is>
          <t>5,219</t>
        </is>
      </c>
      <c r="T12" t="inlineStr">
        <is>
          <t>5,383</t>
        </is>
      </c>
      <c r="U12" t="inlineStr">
        <is>
          <t>5,440</t>
        </is>
      </c>
      <c r="V12" t="inlineStr">
        <is>
          <t>5,704</t>
        </is>
      </c>
      <c r="W12" t="inlineStr">
        <is>
          <t>6,443</t>
        </is>
      </c>
      <c r="X12" t="inlineStr">
        <is>
          <t>7,213</t>
        </is>
      </c>
      <c r="Y12" t="inlineStr">
        <is>
          <t>6,984</t>
        </is>
      </c>
      <c r="Z12" t="inlineStr">
        <is>
          <t>9,157</t>
        </is>
      </c>
      <c r="AA12" t="inlineStr">
        <is>
          <t>28,469</t>
        </is>
      </c>
      <c r="AB12" t="inlineStr">
        <is>
          <t>33,245</t>
        </is>
      </c>
      <c r="AC12" t="inlineStr">
        <is>
          <t>33,496</t>
        </is>
      </c>
      <c r="AD12" t="inlineStr">
        <is>
          <t>32,652</t>
        </is>
      </c>
      <c r="AE12" t="inlineStr">
        <is>
          <t>29,053</t>
        </is>
      </c>
      <c r="AF12" t="inlineStr">
        <is>
          <t>27,258</t>
        </is>
      </c>
      <c r="AG12" t="inlineStr">
        <is>
          <t>27,863</t>
        </is>
      </c>
      <c r="AH12" t="inlineStr">
        <is>
          <t>28,582</t>
        </is>
      </c>
      <c r="AI12" t="inlineStr">
        <is>
          <t>30,633</t>
        </is>
      </c>
      <c r="AJ12" t="inlineStr">
        <is>
          <t>31,544</t>
        </is>
      </c>
      <c r="AK12" t="inlineStr">
        <is>
          <t>38,072</t>
        </is>
      </c>
      <c r="AL12" t="inlineStr">
        <is>
          <t>37,046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1,635</t>
        </is>
      </c>
      <c r="M13" t="inlineStr">
        <is>
          <t>1,375</t>
        </is>
      </c>
      <c r="N13" t="inlineStr">
        <is>
          <t>1,201</t>
        </is>
      </c>
      <c r="O13" t="inlineStr">
        <is>
          <t>1,396</t>
        </is>
      </c>
      <c r="P13" t="inlineStr">
        <is>
          <t>2,846</t>
        </is>
      </c>
      <c r="Q13" t="inlineStr">
        <is>
          <t>2,978</t>
        </is>
      </c>
      <c r="R13" t="inlineStr">
        <is>
          <t>2,871</t>
        </is>
      </c>
      <c r="S13" t="inlineStr">
        <is>
          <t>2,611</t>
        </is>
      </c>
      <c r="T13" t="inlineStr">
        <is>
          <t>- -</t>
        </is>
      </c>
      <c r="U13" t="inlineStr">
        <is>
          <t>3,284</t>
        </is>
      </c>
      <c r="V13" t="inlineStr">
        <is>
          <t>3,485</t>
        </is>
      </c>
      <c r="W13" t="inlineStr">
        <is>
          <t>3,690</t>
        </is>
      </c>
      <c r="X13" t="inlineStr">
        <is>
          <t>4,354</t>
        </is>
      </c>
      <c r="Y13" t="inlineStr">
        <is>
          <t>3,883</t>
        </is>
      </c>
      <c r="Z13" t="inlineStr">
        <is>
          <t>4,484</t>
        </is>
      </c>
      <c r="AA13" t="inlineStr">
        <is>
          <t>1,368</t>
        </is>
      </c>
      <c r="AB13" t="inlineStr">
        <is>
          <t>1,566</t>
        </is>
      </c>
      <c r="AC13" t="inlineStr">
        <is>
          <t>2,351</t>
        </is>
      </c>
      <c r="AD13" t="inlineStr">
        <is>
          <t>2,623</t>
        </is>
      </c>
      <c r="AE13" t="inlineStr">
        <is>
          <t>2,689</t>
        </is>
      </c>
      <c r="AF13" t="inlineStr">
        <is>
          <t>2,311</t>
        </is>
      </c>
      <c r="AG13" t="inlineStr">
        <is>
          <t>1,950</t>
        </is>
      </c>
      <c r="AH13" t="inlineStr">
        <is>
          <t>2,042</t>
        </is>
      </c>
      <c r="AI13" t="inlineStr">
        <is>
          <t>2,409</t>
        </is>
      </c>
      <c r="AJ13" t="inlineStr">
        <is>
          <t>2,683</t>
        </is>
      </c>
      <c r="AK13" t="inlineStr">
        <is>
          <t>2,792</t>
        </is>
      </c>
      <c r="AL13" t="inlineStr">
        <is>
          <t>2,627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1,885</t>
        </is>
      </c>
      <c r="M14" t="inlineStr">
        <is>
          <t>1,778</t>
        </is>
      </c>
      <c r="N14" t="inlineStr">
        <is>
          <t>1,697</t>
        </is>
      </c>
      <c r="O14" t="inlineStr">
        <is>
          <t>2,003</t>
        </is>
      </c>
      <c r="P14" t="inlineStr">
        <is>
          <t>1,209</t>
        </is>
      </c>
      <c r="Q14" t="inlineStr">
        <is>
          <t>1,361</t>
        </is>
      </c>
      <c r="R14" t="inlineStr">
        <is>
          <t>1,496</t>
        </is>
      </c>
      <c r="S14" t="inlineStr">
        <is>
          <t>1,718</t>
        </is>
      </c>
      <c r="T14" t="inlineStr">
        <is>
          <t>- -</t>
        </is>
      </c>
      <c r="U14" t="inlineStr">
        <is>
          <t>1,216</t>
        </is>
      </c>
      <c r="V14" t="inlineStr">
        <is>
          <t>- -</t>
        </is>
      </c>
      <c r="W14" t="inlineStr">
        <is>
          <t>528</t>
        </is>
      </c>
      <c r="X14" t="inlineStr">
        <is>
          <t>646</t>
        </is>
      </c>
      <c r="Y14" t="inlineStr">
        <is>
          <t>226</t>
        </is>
      </c>
      <c r="Z14" t="inlineStr">
        <is>
          <t>659</t>
        </is>
      </c>
      <c r="AA14" t="inlineStr">
        <is>
          <t>4,057</t>
        </is>
      </c>
      <c r="AB14" t="inlineStr">
        <is>
          <t>- -</t>
        </is>
      </c>
      <c r="AC14" t="inlineStr">
        <is>
          <t>5,063</t>
        </is>
      </c>
      <c r="AD14" t="inlineStr">
        <is>
          <t>5,986</t>
        </is>
      </c>
      <c r="AE14" t="inlineStr">
        <is>
          <t>5,304</t>
        </is>
      </c>
      <c r="AF14" t="inlineStr">
        <is>
          <t>4,959</t>
        </is>
      </c>
      <c r="AG14" t="inlineStr">
        <is>
          <t>- -</t>
        </is>
      </c>
      <c r="AH14" t="inlineStr">
        <is>
          <t>3,242</t>
        </is>
      </c>
      <c r="AI14" t="inlineStr">
        <is>
          <t>3,499</t>
        </is>
      </c>
      <c r="AJ14" t="inlineStr">
        <is>
          <t>4,091</t>
        </is>
      </c>
      <c r="AK14" t="inlineStr">
        <is>
          <t>4,372</t>
        </is>
      </c>
      <c r="AL14" t="inlineStr">
        <is>
          <t>4,310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(1,088)</t>
        </is>
      </c>
      <c r="M15" t="inlineStr">
        <is>
          <t>(1,107)</t>
        </is>
      </c>
      <c r="N15" t="inlineStr">
        <is>
          <t>(1,164)</t>
        </is>
      </c>
      <c r="O15" t="inlineStr">
        <is>
          <t>(1,415)</t>
        </is>
      </c>
      <c r="P15" t="inlineStr">
        <is>
          <t>(678)</t>
        </is>
      </c>
      <c r="Q15" t="inlineStr">
        <is>
          <t>(527)</t>
        </is>
      </c>
      <c r="R15" t="inlineStr">
        <is>
          <t>(242)</t>
        </is>
      </c>
      <c r="S15" t="inlineStr">
        <is>
          <t>123</t>
        </is>
      </c>
      <c r="T15" t="inlineStr">
        <is>
          <t>5,186</t>
        </is>
      </c>
      <c r="U15" t="inlineStr">
        <is>
          <t>1,259</t>
        </is>
      </c>
      <c r="V15" t="inlineStr">
        <is>
          <t>3,403</t>
        </is>
      </c>
      <c r="W15" t="inlineStr">
        <is>
          <t>452</t>
        </is>
      </c>
      <c r="X15" t="inlineStr">
        <is>
          <t>1,036</t>
        </is>
      </c>
      <c r="Y15" t="inlineStr">
        <is>
          <t>2,432</t>
        </is>
      </c>
      <c r="Z15" t="inlineStr">
        <is>
          <t>306</t>
        </is>
      </c>
      <c r="AA15" t="inlineStr">
        <is>
          <t>(2,368)</t>
        </is>
      </c>
      <c r="AB15" t="inlineStr">
        <is>
          <t>932</t>
        </is>
      </c>
      <c r="AC15" t="inlineStr">
        <is>
          <t>(4,128)</t>
        </is>
      </c>
      <c r="AD15" t="inlineStr">
        <is>
          <t>(4,561)</t>
        </is>
      </c>
      <c r="AE15" t="inlineStr">
        <is>
          <t>(4,444)</t>
        </is>
      </c>
      <c r="AF15" t="inlineStr">
        <is>
          <t>(4,209)</t>
        </is>
      </c>
      <c r="AG15" t="inlineStr">
        <is>
          <t>636</t>
        </is>
      </c>
      <c r="AH15" t="inlineStr">
        <is>
          <t>(2,329)</t>
        </is>
      </c>
      <c r="AI15" t="inlineStr">
        <is>
          <t>1,625</t>
        </is>
      </c>
      <c r="AJ15" t="inlineStr">
        <is>
          <t>1,731</t>
        </is>
      </c>
      <c r="AK15" t="inlineStr">
        <is>
          <t>1,642</t>
        </is>
      </c>
      <c r="AL15" t="inlineStr">
        <is>
          <t>2,184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19,886</t>
        </is>
      </c>
      <c r="M16" t="inlineStr">
        <is>
          <t>19,373</t>
        </is>
      </c>
      <c r="N16" t="inlineStr">
        <is>
          <t>13,850</t>
        </is>
      </c>
      <c r="O16" t="inlineStr">
        <is>
          <t>18,298</t>
        </is>
      </c>
      <c r="P16" t="inlineStr">
        <is>
          <t>13,378</t>
        </is>
      </c>
      <c r="Q16" t="inlineStr">
        <is>
          <t>13,735</t>
        </is>
      </c>
      <c r="R16" t="inlineStr">
        <is>
          <t>15,842</t>
        </is>
      </c>
      <c r="S16" t="inlineStr">
        <is>
          <t>17,061</t>
        </is>
      </c>
      <c r="T16" t="inlineStr">
        <is>
          <t>18,397</t>
        </is>
      </c>
      <c r="U16" t="inlineStr">
        <is>
          <t>19,348</t>
        </is>
      </c>
      <c r="V16" t="inlineStr">
        <is>
          <t>21,273</t>
        </is>
      </c>
      <c r="W16" t="inlineStr">
        <is>
          <t>20,800</t>
        </is>
      </c>
      <c r="X16" t="inlineStr">
        <is>
          <t>24,477</t>
        </is>
      </c>
      <c r="Y16" t="inlineStr">
        <is>
          <t>25,188</t>
        </is>
      </c>
      <c r="Z16" t="inlineStr">
        <is>
          <t>27,277</t>
        </is>
      </c>
      <c r="AA16" t="inlineStr">
        <is>
          <t>50,584</t>
        </is>
      </c>
      <c r="AB16" t="inlineStr">
        <is>
          <t>55,441</t>
        </is>
      </c>
      <c r="AC16" t="inlineStr">
        <is>
          <t>55,918</t>
        </is>
      </c>
      <c r="AD16" t="inlineStr">
        <is>
          <t>55,275</t>
        </is>
      </c>
      <c r="AE16" t="inlineStr">
        <is>
          <t>49,846</t>
        </is>
      </c>
      <c r="AF16" t="inlineStr">
        <is>
          <t>46,636</t>
        </is>
      </c>
      <c r="AG16" t="inlineStr">
        <is>
          <t>47,040</t>
        </is>
      </c>
      <c r="AH16" t="inlineStr">
        <is>
          <t>48,777</t>
        </is>
      </c>
      <c r="AI16" t="inlineStr">
        <is>
          <t>55,755</t>
        </is>
      </c>
      <c r="AJ16" t="inlineStr">
        <is>
          <t>60,902</t>
        </is>
      </c>
      <c r="AK16" t="inlineStr">
        <is>
          <t>69,917</t>
        </is>
      </c>
      <c r="AL16" t="inlineStr">
        <is>
          <t>70,594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- -</t>
        </is>
      </c>
      <c r="L18" t="inlineStr">
        <is>
          <t>25,432</t>
        </is>
      </c>
      <c r="M18" t="inlineStr">
        <is>
          <t>24,512</t>
        </is>
      </c>
      <c r="N18" t="inlineStr">
        <is>
          <t>20,101</t>
        </is>
      </c>
      <c r="O18" t="inlineStr">
        <is>
          <t>22,660</t>
        </is>
      </c>
      <c r="P18" t="inlineStr">
        <is>
          <t>17,551</t>
        </is>
      </c>
      <c r="Q18" t="inlineStr">
        <is>
          <t>18,339</t>
        </is>
      </c>
      <c r="R18" t="inlineStr">
        <is>
          <t>21,695</t>
        </is>
      </c>
      <c r="S18" t="inlineStr">
        <is>
          <t>23,474</t>
        </is>
      </c>
      <c r="T18" t="inlineStr">
        <is>
          <t>25,327</t>
        </is>
      </c>
      <c r="U18" t="inlineStr">
        <is>
          <t>27,987</t>
        </is>
      </c>
      <c r="V18" t="inlineStr">
        <is>
          <t>31,727</t>
        </is>
      </c>
      <c r="W18" t="inlineStr">
        <is>
          <t>29,930</t>
        </is>
      </c>
      <c r="X18" t="inlineStr">
        <is>
          <t>34,628</t>
        </is>
      </c>
      <c r="Y18" t="inlineStr">
        <is>
          <t>35,994</t>
        </is>
      </c>
      <c r="Z18" t="inlineStr">
        <is>
          <t>39,848</t>
        </is>
      </c>
      <c r="AA18" t="inlineStr">
        <is>
          <t>68,153</t>
        </is>
      </c>
      <c r="AB18" t="inlineStr">
        <is>
          <t>72,882</t>
        </is>
      </c>
      <c r="AC18" t="inlineStr">
        <is>
          <t>74,638</t>
        </is>
      </c>
      <c r="AD18" t="inlineStr">
        <is>
          <t>77,478</t>
        </is>
      </c>
      <c r="AE18" t="inlineStr">
        <is>
          <t>70,509</t>
        </is>
      </c>
      <c r="AF18" t="inlineStr">
        <is>
          <t>69,667</t>
        </is>
      </c>
      <c r="AG18" t="inlineStr">
        <is>
          <t>74,129</t>
        </is>
      </c>
      <c r="AH18" t="inlineStr">
        <is>
          <t>79,804</t>
        </is>
      </c>
      <c r="AI18" t="inlineStr">
        <is>
          <t>77,648</t>
        </is>
      </c>
      <c r="AJ18" t="inlineStr">
        <is>
          <t>78,547</t>
        </is>
      </c>
      <c r="AK18" t="inlineStr">
        <is>
          <t>92,918</t>
        </is>
      </c>
      <c r="AL18" t="inlineStr">
        <is>
          <t>92,377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1,556</t>
        </is>
      </c>
      <c r="M19" t="inlineStr">
        <is>
          <t>4,626</t>
        </is>
      </c>
      <c r="N19" t="inlineStr">
        <is>
          <t>1,047</t>
        </is>
      </c>
      <c r="O19" t="inlineStr">
        <is>
          <t>1,180</t>
        </is>
      </c>
      <c r="P19" t="inlineStr">
        <is>
          <t>1,121</t>
        </is>
      </c>
      <c r="Q19" t="inlineStr">
        <is>
          <t>1,210</t>
        </is>
      </c>
      <c r="R19" t="inlineStr">
        <is>
          <t>1,396</t>
        </is>
      </c>
      <c r="S19" t="inlineStr">
        <is>
          <t>1,711</t>
        </is>
      </c>
      <c r="T19" t="inlineStr">
        <is>
          <t>5,213</t>
        </is>
      </c>
      <c r="U19" t="inlineStr">
        <is>
          <t>1,862</t>
        </is>
      </c>
      <c r="V19" t="inlineStr">
        <is>
          <t>5,971</t>
        </is>
      </c>
      <c r="W19" t="inlineStr">
        <is>
          <t>2,102</t>
        </is>
      </c>
      <c r="X19" t="inlineStr">
        <is>
          <t>2,562</t>
        </is>
      </c>
      <c r="Y19" t="inlineStr">
        <is>
          <t>2,846</t>
        </is>
      </c>
      <c r="Z19" t="inlineStr">
        <is>
          <t>2,881</t>
        </is>
      </c>
      <c r="AA19" t="inlineStr">
        <is>
          <t>3,865</t>
        </is>
      </c>
      <c r="AB19" t="inlineStr">
        <is>
          <t>4,083</t>
        </is>
      </c>
      <c r="AC19" t="inlineStr">
        <is>
          <t>4,451</t>
        </is>
      </c>
      <c r="AD19" t="inlineStr">
        <is>
          <t>4,874</t>
        </is>
      </c>
      <c r="AE19" t="inlineStr">
        <is>
          <t>5,127</t>
        </is>
      </c>
      <c r="AF19" t="inlineStr">
        <is>
          <t>5,546</t>
        </is>
      </c>
      <c r="AG19" t="inlineStr">
        <is>
          <t>6,158</t>
        </is>
      </c>
      <c r="AH19" t="inlineStr">
        <is>
          <t>6,727</t>
        </is>
      </c>
      <c r="AI19" t="inlineStr">
        <is>
          <t>7,213</t>
        </is>
      </c>
      <c r="AJ19" t="inlineStr">
        <is>
          <t>8,013</t>
        </is>
      </c>
      <c r="AK19" t="inlineStr">
        <is>
          <t>8,853</t>
        </is>
      </c>
      <c r="AL19" t="inlineStr">
        <is>
          <t>9,834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591</t>
        </is>
      </c>
      <c r="U20" t="inlineStr">
        <is>
          <t>- -</t>
        </is>
      </c>
      <c r="V20" t="inlineStr">
        <is>
          <t>2,889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6,205</t>
        </is>
      </c>
      <c r="AC20" t="inlineStr">
        <is>
          <t>- -</t>
        </is>
      </c>
      <c r="AD20" t="inlineStr">
        <is>
          <t>3,082</t>
        </is>
      </c>
      <c r="AE20" t="inlineStr">
        <is>
          <t>980</t>
        </is>
      </c>
      <c r="AF20" t="inlineStr">
        <is>
          <t>962</t>
        </is>
      </c>
      <c r="AG20" t="inlineStr">
        <is>
          <t>6,892</t>
        </is>
      </c>
      <c r="AH20" t="inlineStr">
        <is>
          <t>1,465</t>
        </is>
      </c>
      <c r="AI20" t="inlineStr">
        <is>
          <t>73</t>
        </is>
      </c>
      <c r="AJ20" t="inlineStr">
        <is>
          <t>72</t>
        </is>
      </c>
      <c r="AK20" t="inlineStr">
        <is>
          <t>4,240</t>
        </is>
      </c>
      <c r="AL20" t="inlineStr">
        <is>
          <t>4,754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492</t>
        </is>
      </c>
      <c r="T21" t="inlineStr">
        <is>
          <t>- -</t>
        </is>
      </c>
      <c r="U21" t="inlineStr">
        <is>
          <t>99</t>
        </is>
      </c>
      <c r="V21" t="inlineStr">
        <is>
          <t>- -</t>
        </is>
      </c>
      <c r="W21" t="inlineStr">
        <is>
          <t>90</t>
        </is>
      </c>
      <c r="X21" t="inlineStr">
        <is>
          <t>151</t>
        </is>
      </c>
      <c r="Y21" t="inlineStr">
        <is>
          <t>145</t>
        </is>
      </c>
      <c r="Z21" t="inlineStr">
        <is>
          <t>165</t>
        </is>
      </c>
      <c r="AA21" t="inlineStr">
        <is>
          <t>71</t>
        </is>
      </c>
      <c r="AB21" t="inlineStr">
        <is>
          <t>- -</t>
        </is>
      </c>
      <c r="AC21" t="inlineStr">
        <is>
          <t>371</t>
        </is>
      </c>
      <c r="AD21" t="inlineStr">
        <is>
          <t>- -</t>
        </is>
      </c>
      <c r="AE21" t="inlineStr">
        <is>
          <t>- -</t>
        </is>
      </c>
      <c r="AF21" t="inlineStr">
        <is>
          <t>- -</t>
        </is>
      </c>
      <c r="AG21" t="inlineStr">
        <is>
          <t>- -</t>
        </is>
      </c>
      <c r="AH21" t="inlineStr">
        <is>
          <t>- -</t>
        </is>
      </c>
      <c r="AI21" t="inlineStr">
        <is>
          <t>- -</t>
        </is>
      </c>
      <c r="AJ21" t="inlineStr">
        <is>
          <t>- -</t>
        </is>
      </c>
      <c r="AK21" t="inlineStr">
        <is>
          <t>- -</t>
        </is>
      </c>
      <c r="AL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- -</t>
        </is>
      </c>
      <c r="AG22" t="inlineStr">
        <is>
          <t>- -</t>
        </is>
      </c>
      <c r="AH22" t="inlineStr">
        <is>
          <t>- -</t>
        </is>
      </c>
      <c r="AI22" t="inlineStr">
        <is>
          <t>- -</t>
        </is>
      </c>
      <c r="AJ22" t="inlineStr">
        <is>
          <t>- -</t>
        </is>
      </c>
      <c r="AK22" t="inlineStr">
        <is>
          <t>- -</t>
        </is>
      </c>
      <c r="AL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- -</t>
        </is>
      </c>
      <c r="L23" t="inlineStr">
        <is>
          <t>3,674</t>
        </is>
      </c>
      <c r="M23" t="inlineStr">
        <is>
          <t>513</t>
        </is>
      </c>
      <c r="N23" t="inlineStr">
        <is>
          <t>3,210</t>
        </is>
      </c>
      <c r="O23" t="inlineStr">
        <is>
          <t>6,734</t>
        </is>
      </c>
      <c r="P23" t="inlineStr">
        <is>
          <t>2,667</t>
        </is>
      </c>
      <c r="Q23" t="inlineStr">
        <is>
          <t>2,725</t>
        </is>
      </c>
      <c r="R23" t="inlineStr">
        <is>
          <t>3,602</t>
        </is>
      </c>
      <c r="S23" t="inlineStr">
        <is>
          <t>2,623</t>
        </is>
      </c>
      <c r="T23" t="inlineStr">
        <is>
          <t>611</t>
        </is>
      </c>
      <c r="U23" t="inlineStr">
        <is>
          <t>3,674</t>
        </is>
      </c>
      <c r="V23" t="inlineStr">
        <is>
          <t>546</t>
        </is>
      </c>
      <c r="W23" t="inlineStr">
        <is>
          <t>4,230</t>
        </is>
      </c>
      <c r="X23" t="inlineStr">
        <is>
          <t>4,545</t>
        </is>
      </c>
      <c r="Y23" t="inlineStr">
        <is>
          <t>5,715</t>
        </is>
      </c>
      <c r="Z23" t="inlineStr">
        <is>
          <t>5,216</t>
        </is>
      </c>
      <c r="AA23" t="inlineStr">
        <is>
          <t>7,970</t>
        </is>
      </c>
      <c r="AB23" t="inlineStr">
        <is>
          <t>7,866</t>
        </is>
      </c>
      <c r="AC23" t="inlineStr">
        <is>
          <t>7,575</t>
        </is>
      </c>
      <c r="AD23" t="inlineStr">
        <is>
          <t>3,897</t>
        </is>
      </c>
      <c r="AE23" t="inlineStr">
        <is>
          <t>6,681</t>
        </is>
      </c>
      <c r="AF23" t="inlineStr">
        <is>
          <t>6,111</t>
        </is>
      </c>
      <c r="AG23" t="inlineStr">
        <is>
          <t>8,085</t>
        </is>
      </c>
      <c r="AH23" t="inlineStr">
        <is>
          <t>9,068</t>
        </is>
      </c>
      <c r="AI23" t="inlineStr">
        <is>
          <t>10,488</t>
        </is>
      </c>
      <c r="AJ23" t="inlineStr">
        <is>
          <t>8,017</t>
        </is>
      </c>
      <c r="AK23" t="inlineStr">
        <is>
          <t>10,279</t>
        </is>
      </c>
      <c r="AL23" t="inlineStr">
        <is>
          <t>11,632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- -</t>
        </is>
      </c>
      <c r="L24" t="inlineStr">
        <is>
          <t>5,230</t>
        </is>
      </c>
      <c r="M24" t="inlineStr">
        <is>
          <t>5,139</t>
        </is>
      </c>
      <c r="N24" t="inlineStr">
        <is>
          <t>4,257</t>
        </is>
      </c>
      <c r="O24" t="inlineStr">
        <is>
          <t>7,914</t>
        </is>
      </c>
      <c r="P24" t="inlineStr">
        <is>
          <t>3,788</t>
        </is>
      </c>
      <c r="Q24" t="inlineStr">
        <is>
          <t>3,935</t>
        </is>
      </c>
      <c r="R24" t="inlineStr">
        <is>
          <t>4,998</t>
        </is>
      </c>
      <c r="S24" t="inlineStr">
        <is>
          <t>6,052</t>
        </is>
      </c>
      <c r="T24" t="inlineStr">
        <is>
          <t>6,415</t>
        </is>
      </c>
      <c r="U24" t="inlineStr">
        <is>
          <t>6,752</t>
        </is>
      </c>
      <c r="V24" t="inlineStr">
        <is>
          <t>9,406</t>
        </is>
      </c>
      <c r="W24" t="inlineStr">
        <is>
          <t>6,860</t>
        </is>
      </c>
      <c r="X24" t="inlineStr">
        <is>
          <t>7,753</t>
        </is>
      </c>
      <c r="Y24" t="inlineStr">
        <is>
          <t>8,787</t>
        </is>
      </c>
      <c r="Z24" t="inlineStr">
        <is>
          <t>8,756</t>
        </is>
      </c>
      <c r="AA24" t="inlineStr">
        <is>
          <t>15,892</t>
        </is>
      </c>
      <c r="AB24" t="inlineStr">
        <is>
          <t>18,154</t>
        </is>
      </c>
      <c r="AC24" t="inlineStr">
        <is>
          <t>17,089</t>
        </is>
      </c>
      <c r="AD24" t="inlineStr">
        <is>
          <t>17,839</t>
        </is>
      </c>
      <c r="AE24" t="inlineStr">
        <is>
          <t>18,092</t>
        </is>
      </c>
      <c r="AF24" t="inlineStr">
        <is>
          <t>17,578</t>
        </is>
      </c>
      <c r="AG24" t="inlineStr">
        <is>
          <t>21,135</t>
        </is>
      </c>
      <c r="AH24" t="inlineStr">
        <is>
          <t>20,502</t>
        </is>
      </c>
      <c r="AI24" t="inlineStr">
        <is>
          <t>22,138</t>
        </is>
      </c>
      <c r="AJ24" t="inlineStr">
        <is>
          <t>20,461</t>
        </is>
      </c>
      <c r="AK24" t="inlineStr">
        <is>
          <t>23,372</t>
        </is>
      </c>
      <c r="AL24" t="inlineStr">
        <is>
          <t>26,220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8,509</t>
        </is>
      </c>
      <c r="M25" t="inlineStr">
        <is>
          <t>8,439</t>
        </is>
      </c>
      <c r="N25" t="inlineStr">
        <is>
          <t>4,946</t>
        </is>
      </c>
      <c r="O25" t="inlineStr">
        <is>
          <t>4,028</t>
        </is>
      </c>
      <c r="P25" t="inlineStr">
        <is>
          <t>2,812</t>
        </is>
      </c>
      <c r="Q25" t="inlineStr">
        <is>
          <t>2,346</t>
        </is>
      </c>
      <c r="R25" t="inlineStr">
        <is>
          <t>2,651</t>
        </is>
      </c>
      <c r="S25" t="inlineStr">
        <is>
          <t>2,187</t>
        </is>
      </c>
      <c r="T25" t="inlineStr">
        <is>
          <t>1,702</t>
        </is>
      </c>
      <c r="U25" t="inlineStr">
        <is>
          <t>2,397</t>
        </is>
      </c>
      <c r="V25" t="inlineStr">
        <is>
          <t>2,313</t>
        </is>
      </c>
      <c r="W25" t="inlineStr">
        <is>
          <t>2,550</t>
        </is>
      </c>
      <c r="X25" t="inlineStr">
        <is>
          <t>4,203</t>
        </is>
      </c>
      <c r="Y25" t="inlineStr">
        <is>
          <t>7,858</t>
        </is>
      </c>
      <c r="Z25" t="inlineStr">
        <is>
          <t>7,400</t>
        </is>
      </c>
      <c r="AA25" t="inlineStr">
        <is>
          <t>19,999</t>
        </is>
      </c>
      <c r="AB25" t="inlineStr">
        <is>
          <t>20,568</t>
        </is>
      </c>
      <c r="AC25" t="inlineStr">
        <is>
          <t>23,544</t>
        </is>
      </c>
      <c r="AD25" t="inlineStr">
        <is>
          <t>24,333</t>
        </is>
      </c>
      <c r="AE25" t="inlineStr">
        <is>
          <t>23,821</t>
        </is>
      </c>
      <c r="AF25" t="inlineStr">
        <is>
          <t>29,213</t>
        </is>
      </c>
      <c r="AG25" t="inlineStr">
        <is>
          <t>30,053</t>
        </is>
      </c>
      <c r="AH25" t="inlineStr">
        <is>
          <t>33,796</t>
        </is>
      </c>
      <c r="AI25" t="inlineStr">
        <is>
          <t>28,295</t>
        </is>
      </c>
      <c r="AJ25" t="inlineStr">
        <is>
          <t>29,148</t>
        </is>
      </c>
      <c r="AK25" t="inlineStr">
        <is>
          <t>40,370</t>
        </is>
      </c>
      <c r="AL25" t="inlineStr">
        <is>
          <t>36,026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- -</t>
        </is>
      </c>
      <c r="P26" t="inlineStr">
        <is>
          <t>- -</t>
        </is>
      </c>
      <c r="Q26" t="inlineStr">
        <is>
          <t>- -</t>
        </is>
      </c>
      <c r="R26" t="inlineStr">
        <is>
          <t>- -</t>
        </is>
      </c>
      <c r="S26" t="inlineStr">
        <is>
          <t>- -</t>
        </is>
      </c>
      <c r="T26" t="inlineStr">
        <is>
          <t>1,261</t>
        </is>
      </c>
      <c r="U26" t="inlineStr">
        <is>
          <t>- -</t>
        </is>
      </c>
      <c r="V26" t="inlineStr">
        <is>
          <t>1,434</t>
        </is>
      </c>
      <c r="W26" t="inlineStr">
        <is>
          <t>- -</t>
        </is>
      </c>
      <c r="X26" t="inlineStr">
        <is>
          <t>- -</t>
        </is>
      </c>
      <c r="Y26" t="inlineStr">
        <is>
          <t>- -</t>
        </is>
      </c>
      <c r="Z26" t="inlineStr">
        <is>
          <t>- -</t>
        </is>
      </c>
      <c r="AA26" t="inlineStr">
        <is>
          <t>4,057</t>
        </is>
      </c>
      <c r="AB26" t="inlineStr">
        <is>
          <t>4,995</t>
        </is>
      </c>
      <c r="AC26" t="inlineStr">
        <is>
          <t>5,063</t>
        </is>
      </c>
      <c r="AD26" t="inlineStr">
        <is>
          <t>5,986</t>
        </is>
      </c>
      <c r="AE26" t="inlineStr">
        <is>
          <t>5,304</t>
        </is>
      </c>
      <c r="AF26" t="inlineStr">
        <is>
          <t>4,959</t>
        </is>
      </c>
      <c r="AG26" t="inlineStr">
        <is>
          <t>5,073</t>
        </is>
      </c>
      <c r="AH26" t="inlineStr">
        <is>
          <t>3,242</t>
        </is>
      </c>
      <c r="AI26" t="inlineStr">
        <is>
          <t>3,499</t>
        </is>
      </c>
      <c r="AJ26" t="inlineStr">
        <is>
          <t>4,091</t>
        </is>
      </c>
      <c r="AK26" t="inlineStr">
        <is>
          <t>4,284</t>
        </is>
      </c>
      <c r="AL26" t="inlineStr">
        <is>
          <t>4,826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- -</t>
        </is>
      </c>
      <c r="L27" t="inlineStr">
        <is>
          <t>4,380</t>
        </is>
      </c>
      <c r="M27" t="inlineStr">
        <is>
          <t>4,311</t>
        </is>
      </c>
      <c r="N27" t="inlineStr">
        <is>
          <t>3,962</t>
        </is>
      </c>
      <c r="O27" t="inlineStr">
        <is>
          <t>4,317</t>
        </is>
      </c>
      <c r="P27" t="inlineStr">
        <is>
          <t>4,070</t>
        </is>
      </c>
      <c r="Q27" t="inlineStr">
        <is>
          <t>4,809</t>
        </is>
      </c>
      <c r="R27" t="inlineStr">
        <is>
          <t>5,372</t>
        </is>
      </c>
      <c r="S27" t="inlineStr">
        <is>
          <t>5,944</t>
        </is>
      </c>
      <c r="T27" t="inlineStr">
        <is>
          <t>4,053</t>
        </is>
      </c>
      <c r="U27" t="inlineStr">
        <is>
          <t>5,315</t>
        </is>
      </c>
      <c r="V27" t="inlineStr">
        <is>
          <t>4,254</t>
        </is>
      </c>
      <c r="W27" t="inlineStr">
        <is>
          <t>5,152</t>
        </is>
      </c>
      <c r="X27" t="inlineStr">
        <is>
          <t>5,438</t>
        </is>
      </c>
      <c r="Y27" t="inlineStr">
        <is>
          <t>7,243</t>
        </is>
      </c>
      <c r="Z27" t="inlineStr">
        <is>
          <t>6,888</t>
        </is>
      </c>
      <c r="AA27" t="inlineStr">
        <is>
          <t>7,041</t>
        </is>
      </c>
      <c r="AB27" t="inlineStr">
        <is>
          <t>8,266</t>
        </is>
      </c>
      <c r="AC27" t="inlineStr">
        <is>
          <t>6,648</t>
        </is>
      </c>
      <c r="AD27" t="inlineStr">
        <is>
          <t>5,041</t>
        </is>
      </c>
      <c r="AE27" t="inlineStr">
        <is>
          <t>5,854</t>
        </is>
      </c>
      <c r="AF27" t="inlineStr">
        <is>
          <t>5,994</t>
        </is>
      </c>
      <c r="AG27" t="inlineStr">
        <is>
          <t>6,669</t>
        </is>
      </c>
      <c r="AH27" t="inlineStr">
        <is>
          <t>11,375</t>
        </is>
      </c>
      <c r="AI27" t="inlineStr">
        <is>
          <t>9,198</t>
        </is>
      </c>
      <c r="AJ27" t="inlineStr">
        <is>
          <t>10,061</t>
        </is>
      </c>
      <c r="AK27" t="inlineStr">
        <is>
          <t>11,340</t>
        </is>
      </c>
      <c r="AL27" t="inlineStr">
        <is>
          <t>9,154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- -</t>
        </is>
      </c>
      <c r="G28" t="inlineStr">
        <is>
          <t>- -</t>
        </is>
      </c>
      <c r="H28" t="inlineStr">
        <is>
          <t>- -</t>
        </is>
      </c>
      <c r="I28" t="inlineStr">
        <is>
          <t>- -</t>
        </is>
      </c>
      <c r="J28" t="inlineStr">
        <is>
          <t>- -</t>
        </is>
      </c>
      <c r="K28" t="inlineStr">
        <is>
          <t>- -</t>
        </is>
      </c>
      <c r="L28" t="inlineStr">
        <is>
          <t>12,889</t>
        </is>
      </c>
      <c r="M28" t="inlineStr">
        <is>
          <t>12,750</t>
        </is>
      </c>
      <c r="N28" t="inlineStr">
        <is>
          <t>8,908</t>
        </is>
      </c>
      <c r="O28" t="inlineStr">
        <is>
          <t>8,345</t>
        </is>
      </c>
      <c r="P28" t="inlineStr">
        <is>
          <t>6,882</t>
        </is>
      </c>
      <c r="Q28" t="inlineStr">
        <is>
          <t>7,155</t>
        </is>
      </c>
      <c r="R28" t="inlineStr">
        <is>
          <t>8,023</t>
        </is>
      </c>
      <c r="S28" t="inlineStr">
        <is>
          <t>8,131</t>
        </is>
      </c>
      <c r="T28" t="inlineStr">
        <is>
          <t>7,016</t>
        </is>
      </c>
      <c r="U28" t="inlineStr">
        <is>
          <t>7,712</t>
        </is>
      </c>
      <c r="V28" t="inlineStr">
        <is>
          <t>8,001</t>
        </is>
      </c>
      <c r="W28" t="inlineStr">
        <is>
          <t>7,702</t>
        </is>
      </c>
      <c r="X28" t="inlineStr">
        <is>
          <t>9,641</t>
        </is>
      </c>
      <c r="Y28" t="inlineStr">
        <is>
          <t>15,101</t>
        </is>
      </c>
      <c r="Z28" t="inlineStr">
        <is>
          <t>14,288</t>
        </is>
      </c>
      <c r="AA28" t="inlineStr">
        <is>
          <t>31,097</t>
        </is>
      </c>
      <c r="AB28" t="inlineStr">
        <is>
          <t>33,829</t>
        </is>
      </c>
      <c r="AC28" t="inlineStr">
        <is>
          <t>35,255</t>
        </is>
      </c>
      <c r="AD28" t="inlineStr">
        <is>
          <t>35,360</t>
        </is>
      </c>
      <c r="AE28" t="inlineStr">
        <is>
          <t>34,979</t>
        </is>
      </c>
      <c r="AF28" t="inlineStr">
        <is>
          <t>40,166</t>
        </is>
      </c>
      <c r="AG28" t="inlineStr">
        <is>
          <t>41,795</t>
        </is>
      </c>
      <c r="AH28" t="inlineStr">
        <is>
          <t>48,413</t>
        </is>
      </c>
      <c r="AI28" t="inlineStr">
        <is>
          <t>40,992</t>
        </is>
      </c>
      <c r="AJ28" t="inlineStr">
        <is>
          <t>43,300</t>
        </is>
      </c>
      <c r="AK28" t="inlineStr">
        <is>
          <t>55,994</t>
        </is>
      </c>
      <c r="AL28" t="inlineStr">
        <is>
          <t>50,006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369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- -</t>
        </is>
      </c>
      <c r="AE30" t="inlineStr">
        <is>
          <t>- -</t>
        </is>
      </c>
      <c r="AF30" t="inlineStr">
        <is>
          <t>- -</t>
        </is>
      </c>
      <c r="AG30" t="inlineStr">
        <is>
          <t>- -</t>
        </is>
      </c>
      <c r="AH30" t="inlineStr">
        <is>
          <t>- -</t>
        </is>
      </c>
      <c r="AI30" t="inlineStr">
        <is>
          <t>- -</t>
        </is>
      </c>
      <c r="AJ30" t="inlineStr">
        <is>
          <t>442</t>
        </is>
      </c>
      <c r="AK30" t="inlineStr">
        <is>
          <t>460</t>
        </is>
      </c>
      <c r="AL30" t="inlineStr">
        <is>
          <t>446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- -</t>
        </is>
      </c>
      <c r="E31" t="inlineStr">
        <is>
          <t>- -</t>
        </is>
      </c>
      <c r="F31" t="inlineStr">
        <is>
          <t>- -</t>
        </is>
      </c>
      <c r="G31" t="inlineStr">
        <is>
          <t>- -</t>
        </is>
      </c>
      <c r="H31" t="inlineStr">
        <is>
          <t>- -</t>
        </is>
      </c>
      <c r="I31" t="inlineStr">
        <is>
          <t>- -</t>
        </is>
      </c>
      <c r="J31" t="inlineStr">
        <is>
          <t>- -</t>
        </is>
      </c>
      <c r="K31" t="inlineStr">
        <is>
          <t>- -</t>
        </is>
      </c>
      <c r="L31" t="inlineStr">
        <is>
          <t>18,119</t>
        </is>
      </c>
      <c r="M31" t="inlineStr">
        <is>
          <t>17,889</t>
        </is>
      </c>
      <c r="N31" t="inlineStr">
        <is>
          <t>13,165</t>
        </is>
      </c>
      <c r="O31" t="inlineStr">
        <is>
          <t>16,259</t>
        </is>
      </c>
      <c r="P31" t="inlineStr">
        <is>
          <t>10,670</t>
        </is>
      </c>
      <c r="Q31" t="inlineStr">
        <is>
          <t>11,090</t>
        </is>
      </c>
      <c r="R31" t="inlineStr">
        <is>
          <t>13,021</t>
        </is>
      </c>
      <c r="S31" t="inlineStr">
        <is>
          <t>14,183</t>
        </is>
      </c>
      <c r="T31" t="inlineStr">
        <is>
          <t>13,431</t>
        </is>
      </c>
      <c r="U31" t="inlineStr">
        <is>
          <t>14,464</t>
        </is>
      </c>
      <c r="V31" t="inlineStr">
        <is>
          <t>17,407</t>
        </is>
      </c>
      <c r="W31" t="inlineStr">
        <is>
          <t>14,562</t>
        </is>
      </c>
      <c r="X31" t="inlineStr">
        <is>
          <t>17,394</t>
        </is>
      </c>
      <c r="Y31" t="inlineStr">
        <is>
          <t>23,888</t>
        </is>
      </c>
      <c r="Z31" t="inlineStr">
        <is>
          <t>23,044</t>
        </is>
      </c>
      <c r="AA31" t="inlineStr">
        <is>
          <t>46,989</t>
        </is>
      </c>
      <c r="AB31" t="inlineStr">
        <is>
          <t>51,983</t>
        </is>
      </c>
      <c r="AC31" t="inlineStr">
        <is>
          <t>52,344</t>
        </is>
      </c>
      <c r="AD31" t="inlineStr">
        <is>
          <t>53,199</t>
        </is>
      </c>
      <c r="AE31" t="inlineStr">
        <is>
          <t>53,071</t>
        </is>
      </c>
      <c r="AF31" t="inlineStr">
        <is>
          <t>57,744</t>
        </is>
      </c>
      <c r="AG31" t="inlineStr">
        <is>
          <t>62,930</t>
        </is>
      </c>
      <c r="AH31" t="inlineStr">
        <is>
          <t>68,915</t>
        </is>
      </c>
      <c r="AI31" t="inlineStr">
        <is>
          <t>63,130</t>
        </is>
      </c>
      <c r="AJ31" t="inlineStr">
        <is>
          <t>63,761</t>
        </is>
      </c>
      <c r="AK31" t="inlineStr">
        <is>
          <t>79,366</t>
        </is>
      </c>
      <c r="AL31" t="inlineStr">
        <is>
          <t>76,226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41</t>
        </is>
      </c>
      <c r="Z32" t="inlineStr">
        <is>
          <t>41</t>
        </is>
      </c>
      <c r="AA32" t="inlineStr">
        <is>
          <t>41</t>
        </is>
      </c>
      <c r="AB32" t="inlineStr">
        <is>
          <t>41</t>
        </is>
      </c>
      <c r="AC32" t="inlineStr">
        <is>
          <t>41</t>
        </is>
      </c>
      <c r="AD32" t="inlineStr">
        <is>
          <t>41</t>
        </is>
      </c>
      <c r="AE32" t="inlineStr">
        <is>
          <t>41</t>
        </is>
      </c>
      <c r="AF32" t="inlineStr">
        <is>
          <t>41</t>
        </is>
      </c>
      <c r="AG32" t="inlineStr">
        <is>
          <t>41</t>
        </is>
      </c>
      <c r="AH32" t="inlineStr">
        <is>
          <t>41</t>
        </is>
      </c>
      <c r="AI32" t="inlineStr">
        <is>
          <t>- -</t>
        </is>
      </c>
      <c r="AJ32" t="inlineStr">
        <is>
          <t>- -</t>
        </is>
      </c>
      <c r="AK32" t="inlineStr">
        <is>
          <t>- -</t>
        </is>
      </c>
      <c r="AL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29</t>
        </is>
      </c>
      <c r="M33" t="inlineStr">
        <is>
          <t>29</t>
        </is>
      </c>
      <c r="N33" t="inlineStr">
        <is>
          <t>29</t>
        </is>
      </c>
      <c r="O33" t="inlineStr">
        <is>
          <t>29</t>
        </is>
      </c>
      <c r="P33" t="inlineStr">
        <is>
          <t>29</t>
        </is>
      </c>
      <c r="Q33" t="inlineStr">
        <is>
          <t>29</t>
        </is>
      </c>
      <c r="R33" t="inlineStr">
        <is>
          <t>30</t>
        </is>
      </c>
      <c r="S33" t="inlineStr">
        <is>
          <t>30</t>
        </is>
      </c>
      <c r="T33" t="inlineStr">
        <is>
          <t>30</t>
        </is>
      </c>
      <c r="U33" t="inlineStr">
        <is>
          <t>30</t>
        </is>
      </c>
      <c r="V33" t="inlineStr">
        <is>
          <t>30</t>
        </is>
      </c>
      <c r="W33" t="inlineStr">
        <is>
          <t>30</t>
        </is>
      </c>
      <c r="X33" t="inlineStr">
        <is>
          <t>30</t>
        </is>
      </c>
      <c r="Y33" t="inlineStr">
        <is>
          <t>30</t>
        </is>
      </c>
      <c r="Z33" t="inlineStr">
        <is>
          <t>30</t>
        </is>
      </c>
      <c r="AA33" t="inlineStr">
        <is>
          <t>31</t>
        </is>
      </c>
      <c r="AB33" t="inlineStr">
        <is>
          <t>31</t>
        </is>
      </c>
      <c r="AC33" t="inlineStr">
        <is>
          <t>26</t>
        </is>
      </c>
      <c r="AD33" t="inlineStr">
        <is>
          <t>25</t>
        </is>
      </c>
      <c r="AE33" t="inlineStr">
        <is>
          <t>25</t>
        </is>
      </c>
      <c r="AF33" t="inlineStr">
        <is>
          <t>24</t>
        </is>
      </c>
      <c r="AG33" t="inlineStr">
        <is>
          <t>24</t>
        </is>
      </c>
      <c r="AH33" t="inlineStr">
        <is>
          <t>(28,737)</t>
        </is>
      </c>
      <c r="AI33" t="inlineStr">
        <is>
          <t>23</t>
        </is>
      </c>
      <c r="AJ33" t="inlineStr">
        <is>
          <t>23</t>
        </is>
      </c>
      <c r="AK33" t="inlineStr">
        <is>
          <t>23</t>
        </is>
      </c>
      <c r="AL33" t="inlineStr">
        <is>
          <t>23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- -</t>
        </is>
      </c>
      <c r="E34" t="inlineStr">
        <is>
          <t>- -</t>
        </is>
      </c>
      <c r="F34" t="inlineStr">
        <is>
          <t>- -</t>
        </is>
      </c>
      <c r="G34" t="inlineStr">
        <is>
          <t>- -</t>
        </is>
      </c>
      <c r="H34" t="inlineStr">
        <is>
          <t>- -</t>
        </is>
      </c>
      <c r="I34" t="inlineStr">
        <is>
          <t>- -</t>
        </is>
      </c>
      <c r="J34" t="inlineStr">
        <is>
          <t>- -</t>
        </is>
      </c>
      <c r="K34" t="inlineStr">
        <is>
          <t>- -</t>
        </is>
      </c>
      <c r="L34" t="inlineStr">
        <is>
          <t>8,730</t>
        </is>
      </c>
      <c r="M34" t="inlineStr">
        <is>
          <t>9,184</t>
        </is>
      </c>
      <c r="N34" t="inlineStr">
        <is>
          <t>11,567</t>
        </is>
      </c>
      <c r="O34" t="inlineStr">
        <is>
          <t>12,800</t>
        </is>
      </c>
      <c r="P34" t="inlineStr">
        <is>
          <t>14,066</t>
        </is>
      </c>
      <c r="Q34" t="inlineStr">
        <is>
          <t>15,448</t>
        </is>
      </c>
      <c r="R34" t="inlineStr">
        <is>
          <t>11,519</t>
        </is>
      </c>
      <c r="S34" t="inlineStr">
        <is>
          <t>13,464</t>
        </is>
      </c>
      <c r="T34" t="inlineStr">
        <is>
          <t>15,961</t>
        </is>
      </c>
      <c r="U34" t="inlineStr">
        <is>
          <t>18,730</t>
        </is>
      </c>
      <c r="V34" t="inlineStr">
        <is>
          <t>21,116</t>
        </is>
      </c>
      <c r="W34" t="inlineStr">
        <is>
          <t>24,837</t>
        </is>
      </c>
      <c r="X34" t="inlineStr">
        <is>
          <t>28,184</t>
        </is>
      </c>
      <c r="Y34" t="inlineStr">
        <is>
          <t>30,638</t>
        </is>
      </c>
      <c r="Z34" t="inlineStr">
        <is>
          <t>33,805</t>
        </is>
      </c>
      <c r="AA34" t="inlineStr">
        <is>
          <t>37,090</t>
        </is>
      </c>
      <c r="AB34" t="inlineStr">
        <is>
          <t>40,316</t>
        </is>
      </c>
      <c r="AC34" t="inlineStr">
        <is>
          <t>43,158</t>
        </is>
      </c>
      <c r="AD34" t="inlineStr">
        <is>
          <t>46,420</t>
        </is>
      </c>
      <c r="AE34" t="inlineStr">
        <is>
          <t>49,092</t>
        </is>
      </c>
      <c r="AF34" t="inlineStr">
        <is>
          <t>50,472</t>
        </is>
      </c>
      <c r="AG34" t="inlineStr">
        <is>
          <t>52,518</t>
        </is>
      </c>
      <c r="AH34" t="inlineStr">
        <is>
          <t>52,839</t>
        </is>
      </c>
      <c r="AI34" t="inlineStr">
        <is>
          <t>59,947</t>
        </is>
      </c>
      <c r="AJ34" t="inlineStr">
        <is>
          <t>61,946</t>
        </is>
      </c>
      <c r="AK34" t="inlineStr">
        <is>
          <t>63,443</t>
        </is>
      </c>
      <c r="AL34" t="inlineStr">
        <is>
          <t>65,165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  <c r="F35" t="inlineStr">
        <is>
          <t>- -</t>
        </is>
      </c>
      <c r="G35" t="inlineStr">
        <is>
          <t>- -</t>
        </is>
      </c>
      <c r="H35" t="inlineStr">
        <is>
          <t>- -</t>
        </is>
      </c>
      <c r="I35" t="inlineStr">
        <is>
          <t>- -</t>
        </is>
      </c>
      <c r="J35" t="inlineStr">
        <is>
          <t>- -</t>
        </is>
      </c>
      <c r="K35" t="inlineStr">
        <is>
          <t>- -</t>
        </is>
      </c>
      <c r="L35" t="inlineStr">
        <is>
          <t>(1,616)</t>
        </is>
      </c>
      <c r="M35" t="inlineStr">
        <is>
          <t>(1,536)</t>
        </is>
      </c>
      <c r="N35" t="inlineStr">
        <is>
          <t>(1,976)</t>
        </is>
      </c>
      <c r="O35" t="inlineStr">
        <is>
          <t>(2,118)</t>
        </is>
      </c>
      <c r="P35" t="inlineStr">
        <is>
          <t>(1,978)</t>
        </is>
      </c>
      <c r="Q35" t="inlineStr">
        <is>
          <t>(2,526)</t>
        </is>
      </c>
      <c r="R35" t="inlineStr">
        <is>
          <t>(3,292)</t>
        </is>
      </c>
      <c r="S35" t="inlineStr">
        <is>
          <t>(3,344)</t>
        </is>
      </c>
      <c r="T35" t="inlineStr">
        <is>
          <t>(1,267)</t>
        </is>
      </c>
      <c r="U35" t="inlineStr">
        <is>
          <t>(1,772)</t>
        </is>
      </c>
      <c r="V35" t="inlineStr">
        <is>
          <t>(1,053)</t>
        </is>
      </c>
      <c r="W35" t="inlineStr">
        <is>
          <t>(2,246)</t>
        </is>
      </c>
      <c r="X35" t="inlineStr">
        <is>
          <t>(952)</t>
        </is>
      </c>
      <c r="Y35" t="inlineStr">
        <is>
          <t>(4,694)</t>
        </is>
      </c>
      <c r="Z35" t="inlineStr">
        <is>
          <t>(3,794)</t>
        </is>
      </c>
      <c r="AA35" t="inlineStr">
        <is>
          <t>(3,630)</t>
        </is>
      </c>
      <c r="AB35" t="inlineStr">
        <is>
          <t>(6,229)</t>
        </is>
      </c>
      <c r="AC35" t="inlineStr">
        <is>
          <t>(5,487)</t>
        </is>
      </c>
      <c r="AD35" t="inlineStr">
        <is>
          <t>(5,127)</t>
        </is>
      </c>
      <c r="AE35" t="inlineStr">
        <is>
          <t>(10,669)</t>
        </is>
      </c>
      <c r="AF35" t="inlineStr">
        <is>
          <t>(13,319)</t>
        </is>
      </c>
      <c r="AG35" t="inlineStr">
        <is>
          <t>(13,919)</t>
        </is>
      </c>
      <c r="AH35" t="inlineStr">
        <is>
          <t>(13,057)</t>
        </is>
      </c>
      <c r="AI35" t="inlineStr">
        <is>
          <t>(15,119)</t>
        </is>
      </c>
      <c r="AJ35" t="inlineStr">
        <is>
          <t>(14,300)</t>
        </is>
      </c>
      <c r="AK35" t="inlineStr">
        <is>
          <t>(15,476)</t>
        </is>
      </c>
      <c r="AL35" t="inlineStr">
        <is>
          <t>(14,898)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- -</t>
        </is>
      </c>
      <c r="E36" t="inlineStr">
        <is>
          <t>- -</t>
        </is>
      </c>
      <c r="F36" t="inlineStr">
        <is>
          <t>- -</t>
        </is>
      </c>
      <c r="G36" t="inlineStr">
        <is>
          <t>- -</t>
        </is>
      </c>
      <c r="H36" t="inlineStr">
        <is>
          <t>- -</t>
        </is>
      </c>
      <c r="I36" t="inlineStr">
        <is>
          <t>- -</t>
        </is>
      </c>
      <c r="J36" t="inlineStr">
        <is>
          <t>- -</t>
        </is>
      </c>
      <c r="K36" t="inlineStr">
        <is>
          <t>- -</t>
        </is>
      </c>
      <c r="L36" t="inlineStr">
        <is>
          <t>170</t>
        </is>
      </c>
      <c r="M36" t="inlineStr">
        <is>
          <t>- -</t>
        </is>
      </c>
      <c r="N36" t="inlineStr">
        <is>
          <t>- -</t>
        </is>
      </c>
      <c r="O36" t="inlineStr">
        <is>
          <t>- -</t>
        </is>
      </c>
      <c r="P36" t="inlineStr">
        <is>
          <t>- -</t>
        </is>
      </c>
      <c r="Q36" t="inlineStr">
        <is>
          <t>- -</t>
        </is>
      </c>
      <c r="R36" t="inlineStr">
        <is>
          <t>417</t>
        </is>
      </c>
      <c r="S36" t="inlineStr">
        <is>
          <t>(852)</t>
        </is>
      </c>
      <c r="T36" t="inlineStr">
        <is>
          <t>- -</t>
        </is>
      </c>
      <c r="U36" t="inlineStr">
        <is>
          <t>(3,416)</t>
        </is>
      </c>
      <c r="V36" t="inlineStr">
        <is>
          <t>(5,773)</t>
        </is>
      </c>
      <c r="W36" t="inlineStr">
        <is>
          <t>(7,174)</t>
        </is>
      </c>
      <c r="X36" t="inlineStr">
        <is>
          <t>(9,937)</t>
        </is>
      </c>
      <c r="Y36" t="inlineStr">
        <is>
          <t>(13,909)</t>
        </is>
      </c>
      <c r="Z36" t="inlineStr">
        <is>
          <t>(13,278)</t>
        </is>
      </c>
      <c r="AA36" t="inlineStr">
        <is>
          <t>(12,368)</t>
        </is>
      </c>
      <c r="AB36" t="inlineStr">
        <is>
          <t>(13,571)</t>
        </is>
      </c>
      <c r="AC36" t="inlineStr">
        <is>
          <t>(15,444)</t>
        </is>
      </c>
      <c r="AD36" t="inlineStr">
        <is>
          <t>(17,080)</t>
        </is>
      </c>
      <c r="AE36" t="inlineStr">
        <is>
          <t>(21,051)</t>
        </is>
      </c>
      <c r="AF36" t="inlineStr">
        <is>
          <t>(25,295)</t>
        </is>
      </c>
      <c r="AG36" t="inlineStr">
        <is>
          <t>(27,569)</t>
        </is>
      </c>
      <c r="AH36" t="inlineStr">
        <is>
          <t>(197)</t>
        </is>
      </c>
      <c r="AI36" t="inlineStr">
        <is>
          <t>(30,333)</t>
        </is>
      </c>
      <c r="AJ36" t="inlineStr">
        <is>
          <t>(32,883)</t>
        </is>
      </c>
      <c r="AK36" t="inlineStr">
        <is>
          <t>(34,536)</t>
        </is>
      </c>
      <c r="AL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- -</t>
        </is>
      </c>
      <c r="E37" t="inlineStr">
        <is>
          <t>- -</t>
        </is>
      </c>
      <c r="F37" t="inlineStr">
        <is>
          <t>- -</t>
        </is>
      </c>
      <c r="G37" t="inlineStr">
        <is>
          <t>- -</t>
        </is>
      </c>
      <c r="H37" t="inlineStr">
        <is>
          <t>- -</t>
        </is>
      </c>
      <c r="I37" t="inlineStr">
        <is>
          <t>- -</t>
        </is>
      </c>
      <c r="J37" t="inlineStr">
        <is>
          <t>- -</t>
        </is>
      </c>
      <c r="K37" t="inlineStr">
        <is>
          <t>- -</t>
        </is>
      </c>
      <c r="L37" t="inlineStr">
        <is>
          <t>7,313</t>
        </is>
      </c>
      <c r="M37" t="inlineStr">
        <is>
          <t>6,623</t>
        </is>
      </c>
      <c r="N37" t="inlineStr">
        <is>
          <t>6,936</t>
        </is>
      </c>
      <c r="O37" t="inlineStr">
        <is>
          <t>6,401</t>
        </is>
      </c>
      <c r="P37" t="inlineStr">
        <is>
          <t>6,881</t>
        </is>
      </c>
      <c r="Q37" t="inlineStr">
        <is>
          <t>7,249</t>
        </is>
      </c>
      <c r="R37" t="inlineStr">
        <is>
          <t>8,674</t>
        </is>
      </c>
      <c r="S37" t="inlineStr">
        <is>
          <t>9,298</t>
        </is>
      </c>
      <c r="T37" t="inlineStr">
        <is>
          <t>11,896</t>
        </is>
      </c>
      <c r="U37" t="inlineStr">
        <is>
          <t>13,572</t>
        </is>
      </c>
      <c r="V37" t="inlineStr">
        <is>
          <t>14,320</t>
        </is>
      </c>
      <c r="W37" t="inlineStr">
        <is>
          <t>15,447</t>
        </is>
      </c>
      <c r="X37" t="inlineStr">
        <is>
          <t>17,325</t>
        </is>
      </c>
      <c r="Y37" t="inlineStr">
        <is>
          <t>12,106</t>
        </is>
      </c>
      <c r="Z37" t="inlineStr">
        <is>
          <t>16,804</t>
        </is>
      </c>
      <c r="AA37" t="inlineStr">
        <is>
          <t>21,164</t>
        </is>
      </c>
      <c r="AB37" t="inlineStr">
        <is>
          <t>20,588</t>
        </is>
      </c>
      <c r="AC37" t="inlineStr">
        <is>
          <t>22,294</t>
        </is>
      </c>
      <c r="AD37" t="inlineStr">
        <is>
          <t>24,279</t>
        </is>
      </c>
      <c r="AE37" t="inlineStr">
        <is>
          <t>17,438</t>
        </is>
      </c>
      <c r="AF37" t="inlineStr">
        <is>
          <t>11,923</t>
        </is>
      </c>
      <c r="AG37" t="inlineStr">
        <is>
          <t>11,095</t>
        </is>
      </c>
      <c r="AH37" t="inlineStr">
        <is>
          <t>10,889</t>
        </is>
      </c>
      <c r="AI37" t="inlineStr">
        <is>
          <t>14,518</t>
        </is>
      </c>
      <c r="AJ37" t="inlineStr">
        <is>
          <t>14,786</t>
        </is>
      </c>
      <c r="AK37" t="inlineStr">
        <is>
          <t>13,454</t>
        </is>
      </c>
      <c r="AL37" t="inlineStr">
        <is>
          <t>16,043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- -</t>
        </is>
      </c>
      <c r="E38" t="inlineStr">
        <is>
          <t>- -</t>
        </is>
      </c>
      <c r="F38" t="inlineStr">
        <is>
          <t>- -</t>
        </is>
      </c>
      <c r="G38" t="inlineStr">
        <is>
          <t>- -</t>
        </is>
      </c>
      <c r="H38" t="inlineStr">
        <is>
          <t>- -</t>
        </is>
      </c>
      <c r="I38" t="inlineStr">
        <is>
          <t>- -</t>
        </is>
      </c>
      <c r="J38" t="inlineStr">
        <is>
          <t>- -</t>
        </is>
      </c>
      <c r="K38" t="inlineStr">
        <is>
          <t>- -</t>
        </is>
      </c>
      <c r="L38" t="inlineStr">
        <is>
          <t>25,432</t>
        </is>
      </c>
      <c r="M38" t="inlineStr">
        <is>
          <t>24,512</t>
        </is>
      </c>
      <c r="N38" t="inlineStr">
        <is>
          <t>20,101</t>
        </is>
      </c>
      <c r="O38" t="inlineStr">
        <is>
          <t>22,660</t>
        </is>
      </c>
      <c r="P38" t="inlineStr">
        <is>
          <t>17,551</t>
        </is>
      </c>
      <c r="Q38" t="inlineStr">
        <is>
          <t>18,339</t>
        </is>
      </c>
      <c r="R38" t="inlineStr">
        <is>
          <t>21,695</t>
        </is>
      </c>
      <c r="S38" t="inlineStr">
        <is>
          <t>23,481</t>
        </is>
      </c>
      <c r="T38" t="inlineStr">
        <is>
          <t>25,327</t>
        </is>
      </c>
      <c r="U38" t="inlineStr">
        <is>
          <t>28,036</t>
        </is>
      </c>
      <c r="V38" t="inlineStr">
        <is>
          <t>31,727</t>
        </is>
      </c>
      <c r="W38" t="inlineStr">
        <is>
          <t>30,009</t>
        </is>
      </c>
      <c r="X38" t="inlineStr">
        <is>
          <t>34,719</t>
        </is>
      </c>
      <c r="Y38" t="inlineStr">
        <is>
          <t>35,994</t>
        </is>
      </c>
      <c r="Z38" t="inlineStr">
        <is>
          <t>39,848</t>
        </is>
      </c>
      <c r="AA38" t="inlineStr">
        <is>
          <t>68,153</t>
        </is>
      </c>
      <c r="AB38" t="inlineStr">
        <is>
          <t>72,571</t>
        </is>
      </c>
      <c r="AC38" t="inlineStr">
        <is>
          <t>74,638</t>
        </is>
      </c>
      <c r="AD38" t="inlineStr">
        <is>
          <t>77,478</t>
        </is>
      </c>
      <c r="AE38" t="inlineStr">
        <is>
          <t>70,509</t>
        </is>
      </c>
      <c r="AF38" t="inlineStr">
        <is>
          <t>69,667</t>
        </is>
      </c>
      <c r="AG38" t="inlineStr">
        <is>
          <t>74,025</t>
        </is>
      </c>
      <c r="AH38" t="inlineStr">
        <is>
          <t>79,804</t>
        </is>
      </c>
      <c r="AI38" t="inlineStr">
        <is>
          <t>77,648</t>
        </is>
      </c>
      <c r="AJ38" t="inlineStr">
        <is>
          <t>78,547</t>
        </is>
      </c>
      <c r="AK38" t="inlineStr">
        <is>
          <t>92,820</t>
        </is>
      </c>
      <c r="AL38" t="inlineStr">
        <is>
          <t>92,269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(7)</t>
        </is>
      </c>
      <c r="T39" t="inlineStr">
        <is>
          <t>- -</t>
        </is>
      </c>
      <c r="U39" t="inlineStr">
        <is>
          <t>(49)</t>
        </is>
      </c>
      <c r="V39" t="inlineStr">
        <is>
          <t>- -</t>
        </is>
      </c>
      <c r="W39" t="inlineStr">
        <is>
          <t>(79)</t>
        </is>
      </c>
      <c r="X39" t="inlineStr">
        <is>
          <t>(91)</t>
        </is>
      </c>
      <c r="Y39" t="inlineStr">
        <is>
          <t>- -</t>
        </is>
      </c>
      <c r="Z39" t="inlineStr">
        <is>
          <t>- -</t>
        </is>
      </c>
      <c r="AA39" t="inlineStr">
        <is>
          <t>- -</t>
        </is>
      </c>
      <c r="AB39" t="inlineStr">
        <is>
          <t>311</t>
        </is>
      </c>
      <c r="AC39" t="inlineStr">
        <is>
          <t>- -</t>
        </is>
      </c>
      <c r="AD39" t="inlineStr">
        <is>
          <t>- -</t>
        </is>
      </c>
      <c r="AE39" t="inlineStr">
        <is>
          <t>- -</t>
        </is>
      </c>
      <c r="AF39" t="inlineStr">
        <is>
          <t>- -</t>
        </is>
      </c>
      <c r="AG39" t="inlineStr">
        <is>
          <t>104</t>
        </is>
      </c>
      <c r="AH39" t="inlineStr">
        <is>
          <t>- -</t>
        </is>
      </c>
      <c r="AI39" t="inlineStr">
        <is>
          <t>- -</t>
        </is>
      </c>
      <c r="AJ39" t="inlineStr">
        <is>
          <t>- -</t>
        </is>
      </c>
      <c r="AK39" t="inlineStr">
        <is>
          <t>98</t>
        </is>
      </c>
      <c r="AL39" t="inlineStr">
        <is>
          <t>108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- -</t>
        </is>
      </c>
      <c r="E40" t="inlineStr">
        <is>
          <t>- -</t>
        </is>
      </c>
      <c r="F40" t="inlineStr">
        <is>
          <t>- -</t>
        </is>
      </c>
      <c r="G40" t="inlineStr">
        <is>
          <t>- -</t>
        </is>
      </c>
      <c r="H40" t="inlineStr">
        <is>
          <t>- -</t>
        </is>
      </c>
      <c r="I40" t="inlineStr">
        <is>
          <t>- -</t>
        </is>
      </c>
      <c r="J40" t="inlineStr">
        <is>
          <t>- -</t>
        </is>
      </c>
      <c r="K40" t="inlineStr">
        <is>
          <t>- -</t>
        </is>
      </c>
      <c r="L40" t="inlineStr">
        <is>
          <t>25,432</t>
        </is>
      </c>
      <c r="M40" t="inlineStr">
        <is>
          <t>24,512</t>
        </is>
      </c>
      <c r="N40" t="inlineStr">
        <is>
          <t>20,101</t>
        </is>
      </c>
      <c r="O40" t="inlineStr">
        <is>
          <t>22,660</t>
        </is>
      </c>
      <c r="P40" t="inlineStr">
        <is>
          <t>17,551</t>
        </is>
      </c>
      <c r="Q40" t="inlineStr">
        <is>
          <t>18,339</t>
        </is>
      </c>
      <c r="R40" t="inlineStr">
        <is>
          <t>21,695</t>
        </is>
      </c>
      <c r="S40" t="inlineStr">
        <is>
          <t>23,474</t>
        </is>
      </c>
      <c r="T40" t="inlineStr">
        <is>
          <t>25,327</t>
        </is>
      </c>
      <c r="U40" t="inlineStr">
        <is>
          <t>27,987</t>
        </is>
      </c>
      <c r="V40" t="inlineStr">
        <is>
          <t>31,727</t>
        </is>
      </c>
      <c r="W40" t="inlineStr">
        <is>
          <t>29,930</t>
        </is>
      </c>
      <c r="X40" t="inlineStr">
        <is>
          <t>34,628</t>
        </is>
      </c>
      <c r="Y40" t="inlineStr">
        <is>
          <t>35,994</t>
        </is>
      </c>
      <c r="Z40" t="inlineStr">
        <is>
          <t>39,848</t>
        </is>
      </c>
      <c r="AA40" t="inlineStr">
        <is>
          <t>68,153</t>
        </is>
      </c>
      <c r="AB40" t="inlineStr">
        <is>
          <t>72,882</t>
        </is>
      </c>
      <c r="AC40" t="inlineStr">
        <is>
          <t>74,638</t>
        </is>
      </c>
      <c r="AD40" t="inlineStr">
        <is>
          <t>77,478</t>
        </is>
      </c>
      <c r="AE40" t="inlineStr">
        <is>
          <t>70,509</t>
        </is>
      </c>
      <c r="AF40" t="inlineStr">
        <is>
          <t>69,667</t>
        </is>
      </c>
      <c r="AG40" t="inlineStr">
        <is>
          <t>74,129</t>
        </is>
      </c>
      <c r="AH40" t="inlineStr">
        <is>
          <t>79,804</t>
        </is>
      </c>
      <c r="AI40" t="inlineStr">
        <is>
          <t>77,648</t>
        </is>
      </c>
      <c r="AJ40" t="inlineStr">
        <is>
          <t>78,547</t>
        </is>
      </c>
      <c r="AK40" t="inlineStr">
        <is>
          <t>92,918</t>
        </is>
      </c>
      <c r="AL40" t="inlineStr">
        <is>
          <t>92,377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901</t>
        </is>
      </c>
      <c r="G2" t="inlineStr">
        <is>
          <t>1,077</t>
        </is>
      </c>
      <c r="H2" t="inlineStr">
        <is>
          <t>1,080</t>
        </is>
      </c>
      <c r="I2" t="inlineStr">
        <is>
          <t>374</t>
        </is>
      </c>
      <c r="J2" t="inlineStr">
        <is>
          <t>1,588</t>
        </is>
      </c>
      <c r="K2" t="inlineStr">
        <is>
          <t>1,752</t>
        </is>
      </c>
      <c r="L2" t="inlineStr">
        <is>
          <t>1,606</t>
        </is>
      </c>
      <c r="M2" t="inlineStr">
        <is>
          <t>1,149</t>
        </is>
      </c>
      <c r="N2" t="inlineStr">
        <is>
          <t>2,142</t>
        </is>
      </c>
      <c r="O2" t="inlineStr">
        <is>
          <t>1,993</t>
        </is>
      </c>
      <c r="P2" t="inlineStr">
        <is>
          <t>2,050</t>
        </is>
      </c>
      <c r="Q2" t="inlineStr">
        <is>
          <t>2,183</t>
        </is>
      </c>
      <c r="R2" t="inlineStr">
        <is>
          <t>2,662</t>
        </is>
      </c>
      <c r="S2" t="inlineStr">
        <is>
          <t>3,313</t>
        </is>
      </c>
      <c r="T2" t="inlineStr">
        <is>
          <t>3,568</t>
        </is>
      </c>
      <c r="U2" t="inlineStr">
        <is>
          <t>4,212</t>
        </is>
      </c>
      <c r="V2" t="inlineStr">
        <is>
          <t>4,078</t>
        </is>
      </c>
      <c r="W2" t="inlineStr">
        <is>
          <t>5,642</t>
        </is>
      </c>
      <c r="X2" t="inlineStr">
        <is>
          <t>5,658</t>
        </is>
      </c>
      <c r="Y2" t="inlineStr">
        <is>
          <t>5,142</t>
        </is>
      </c>
      <c r="Z2" t="inlineStr">
        <is>
          <t>5,946</t>
        </is>
      </c>
      <c r="AA2" t="inlineStr">
        <is>
          <t>6,320</t>
        </is>
      </c>
      <c r="AB2" t="inlineStr">
        <is>
          <t>6,443</t>
        </is>
      </c>
      <c r="AC2" t="inlineStr">
        <is>
          <t>6,178</t>
        </is>
      </c>
      <c r="AD2" t="inlineStr">
        <is>
          <t>6,740</t>
        </is>
      </c>
      <c r="AE2" t="inlineStr">
        <is>
          <t>6,513</t>
        </is>
      </c>
      <c r="AF2" t="inlineStr">
        <is>
          <t>5,452</t>
        </is>
      </c>
      <c r="AG2" t="inlineStr">
        <is>
          <t>6,329</t>
        </is>
      </c>
      <c r="AH2" t="inlineStr">
        <is>
          <t>4,857</t>
        </is>
      </c>
      <c r="AI2" t="inlineStr">
        <is>
          <t>12,515</t>
        </is>
      </c>
      <c r="AJ2" t="inlineStr">
        <is>
          <t>7,314</t>
        </is>
      </c>
      <c r="AK2" t="inlineStr">
        <is>
          <t>7,120</t>
        </is>
      </c>
      <c r="AL2" t="inlineStr">
        <is>
          <t>7,618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772</t>
        </is>
      </c>
      <c r="G3" t="inlineStr">
        <is>
          <t>884</t>
        </is>
      </c>
      <c r="H3" t="inlineStr">
        <is>
          <t>1,035</t>
        </is>
      </c>
      <c r="I3" t="inlineStr">
        <is>
          <t>1,215</t>
        </is>
      </c>
      <c r="J3" t="inlineStr">
        <is>
          <t>1,444</t>
        </is>
      </c>
      <c r="K3" t="inlineStr">
        <is>
          <t>1,577</t>
        </is>
      </c>
      <c r="L3" t="inlineStr">
        <is>
          <t>1,740</t>
        </is>
      </c>
      <c r="M3" t="inlineStr">
        <is>
          <t>1,719</t>
        </is>
      </c>
      <c r="N3" t="inlineStr">
        <is>
          <t>1,106</t>
        </is>
      </c>
      <c r="O3" t="inlineStr">
        <is>
          <t>1,234</t>
        </is>
      </c>
      <c r="P3" t="inlineStr">
        <is>
          <t>1,032</t>
        </is>
      </c>
      <c r="Q3" t="inlineStr">
        <is>
          <t>960</t>
        </is>
      </c>
      <c r="R3" t="inlineStr">
        <is>
          <t>1,082</t>
        </is>
      </c>
      <c r="S3" t="inlineStr">
        <is>
          <t>1,112</t>
        </is>
      </c>
      <c r="T3" t="inlineStr">
        <is>
          <t>1,221</t>
        </is>
      </c>
      <c r="U3" t="inlineStr">
        <is>
          <t>1,264</t>
        </is>
      </c>
      <c r="V3" t="inlineStr">
        <is>
          <t>1,308</t>
        </is>
      </c>
      <c r="W3" t="inlineStr">
        <is>
          <t>1,406</t>
        </is>
      </c>
      <c r="X3" t="inlineStr">
        <is>
          <t>1,426</t>
        </is>
      </c>
      <c r="Y3" t="inlineStr">
        <is>
          <t>1,543</t>
        </is>
      </c>
      <c r="Z3" t="inlineStr">
        <is>
          <t>1,635</t>
        </is>
      </c>
      <c r="AA3" t="inlineStr">
        <is>
          <t>2,327</t>
        </is>
      </c>
      <c r="AB3" t="inlineStr">
        <is>
          <t>2,737</t>
        </is>
      </c>
      <c r="AC3" t="inlineStr">
        <is>
          <t>2,689</t>
        </is>
      </c>
      <c r="AD3" t="inlineStr">
        <is>
          <t>2,663</t>
        </is>
      </c>
      <c r="AE3" t="inlineStr">
        <is>
          <t>2,625</t>
        </is>
      </c>
      <c r="AF3" t="inlineStr">
        <is>
          <t>2,416</t>
        </is>
      </c>
      <c r="AG3" t="inlineStr">
        <is>
          <t>2,368</t>
        </is>
      </c>
      <c r="AH3" t="inlineStr">
        <is>
          <t>2,369</t>
        </is>
      </c>
      <c r="AI3" t="inlineStr">
        <is>
          <t>2,399</t>
        </is>
      </c>
      <c r="AJ3" t="inlineStr">
        <is>
          <t>2,432</t>
        </is>
      </c>
      <c r="AK3" t="inlineStr">
        <is>
          <t>2,548</t>
        </is>
      </c>
      <c r="AL3" t="inlineStr">
        <is>
          <t>3,215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71</t>
        </is>
      </c>
      <c r="G4" t="inlineStr">
        <is>
          <t>106</t>
        </is>
      </c>
      <c r="H4" t="inlineStr">
        <is>
          <t>123</t>
        </is>
      </c>
      <c r="I4" t="inlineStr">
        <is>
          <t>(52)</t>
        </is>
      </c>
      <c r="J4" t="inlineStr">
        <is>
          <t>83</t>
        </is>
      </c>
      <c r="K4" t="inlineStr">
        <is>
          <t>(67)</t>
        </is>
      </c>
      <c r="L4" t="inlineStr">
        <is>
          <t>(111)</t>
        </is>
      </c>
      <c r="M4" t="inlineStr">
        <is>
          <t>11</t>
        </is>
      </c>
      <c r="N4" t="inlineStr">
        <is>
          <t>51</t>
        </is>
      </c>
      <c r="O4" t="inlineStr">
        <is>
          <t>150</t>
        </is>
      </c>
      <c r="P4" t="inlineStr">
        <is>
          <t>529</t>
        </is>
      </c>
      <c r="Q4" t="inlineStr">
        <is>
          <t>63</t>
        </is>
      </c>
      <c r="R4" t="inlineStr">
        <is>
          <t>162</t>
        </is>
      </c>
      <c r="S4" t="inlineStr">
        <is>
          <t>288</t>
        </is>
      </c>
      <c r="T4" t="inlineStr">
        <is>
          <t>(323)</t>
        </is>
      </c>
      <c r="U4" t="inlineStr">
        <is>
          <t>17</t>
        </is>
      </c>
      <c r="V4" t="inlineStr">
        <is>
          <t>440</t>
        </is>
      </c>
      <c r="W4" t="inlineStr">
        <is>
          <t>(510)</t>
        </is>
      </c>
      <c r="X4" t="inlineStr">
        <is>
          <t>118</t>
        </is>
      </c>
      <c r="Y4" t="inlineStr">
        <is>
          <t>573</t>
        </is>
      </c>
      <c r="Z4" t="inlineStr">
        <is>
          <t>284</t>
        </is>
      </c>
      <c r="AA4" t="inlineStr">
        <is>
          <t>500</t>
        </is>
      </c>
      <c r="AB4" t="inlineStr">
        <is>
          <t>495</t>
        </is>
      </c>
      <c r="AC4" t="inlineStr">
        <is>
          <t>321</t>
        </is>
      </c>
      <c r="AD4" t="inlineStr">
        <is>
          <t>(1,058)</t>
        </is>
      </c>
      <c r="AE4" t="inlineStr">
        <is>
          <t>(19)</t>
        </is>
      </c>
      <c r="AF4" t="inlineStr">
        <is>
          <t>78</t>
        </is>
      </c>
      <c r="AG4" t="inlineStr">
        <is>
          <t>452</t>
        </is>
      </c>
      <c r="AH4" t="inlineStr">
        <is>
          <t>3,070</t>
        </is>
      </c>
      <c r="AI4" t="inlineStr">
        <is>
          <t>(559)</t>
        </is>
      </c>
      <c r="AJ4" t="inlineStr">
        <is>
          <t>445</t>
        </is>
      </c>
      <c r="AK4" t="inlineStr">
        <is>
          <t>361</t>
        </is>
      </c>
      <c r="AL4" t="inlineStr">
        <is>
          <t>488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238</t>
        </is>
      </c>
      <c r="Z5" t="inlineStr">
        <is>
          <t>227</t>
        </is>
      </c>
      <c r="AA5" t="inlineStr">
        <is>
          <t>299</t>
        </is>
      </c>
      <c r="AB5" t="inlineStr">
        <is>
          <t>326</t>
        </is>
      </c>
      <c r="AC5" t="inlineStr">
        <is>
          <t>278</t>
        </is>
      </c>
      <c r="AD5" t="inlineStr">
        <is>
          <t>303</t>
        </is>
      </c>
      <c r="AE5" t="inlineStr">
        <is>
          <t>297</t>
        </is>
      </c>
      <c r="AF5" t="inlineStr">
        <is>
          <t>295</t>
        </is>
      </c>
      <c r="AG5" t="inlineStr">
        <is>
          <t>284</t>
        </is>
      </c>
      <c r="AH5" t="inlineStr">
        <is>
          <t>292</t>
        </is>
      </c>
      <c r="AI5" t="inlineStr">
        <is>
          <t>256</t>
        </is>
      </c>
      <c r="AJ5" t="inlineStr">
        <is>
          <t>237</t>
        </is>
      </c>
      <c r="AK5" t="inlineStr">
        <is>
          <t>264</t>
        </is>
      </c>
      <c r="AL5" t="inlineStr">
        <is>
          <t>301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13</t>
        </is>
      </c>
      <c r="G6" t="inlineStr">
        <is>
          <t>27</t>
        </is>
      </c>
      <c r="H6" t="inlineStr">
        <is>
          <t>(34)</t>
        </is>
      </c>
      <c r="I6" t="inlineStr">
        <is>
          <t>(69)</t>
        </is>
      </c>
      <c r="J6" t="inlineStr">
        <is>
          <t>(326)</t>
        </is>
      </c>
      <c r="K6" t="inlineStr">
        <is>
          <t>31</t>
        </is>
      </c>
      <c r="L6" t="inlineStr">
        <is>
          <t>(411)</t>
        </is>
      </c>
      <c r="M6" t="inlineStr">
        <is>
          <t>179</t>
        </is>
      </c>
      <c r="N6" t="inlineStr">
        <is>
          <t>196</t>
        </is>
      </c>
      <c r="O6" t="inlineStr">
        <is>
          <t>(398)</t>
        </is>
      </c>
      <c r="P6" t="inlineStr">
        <is>
          <t>98</t>
        </is>
      </c>
      <c r="Q6" t="inlineStr">
        <is>
          <t>518</t>
        </is>
      </c>
      <c r="R6" t="inlineStr">
        <is>
          <t>84</t>
        </is>
      </c>
      <c r="S6" t="inlineStr">
        <is>
          <t>313</t>
        </is>
      </c>
      <c r="T6" t="inlineStr">
        <is>
          <t>(75)</t>
        </is>
      </c>
      <c r="U6" t="inlineStr">
        <is>
          <t>(313)</t>
        </is>
      </c>
      <c r="V6" t="inlineStr">
        <is>
          <t>337</t>
        </is>
      </c>
      <c r="W6" t="inlineStr">
        <is>
          <t>(625)</t>
        </is>
      </c>
      <c r="X6" t="inlineStr">
        <is>
          <t>3</t>
        </is>
      </c>
      <c r="Y6" t="inlineStr">
        <is>
          <t>(791)</t>
        </is>
      </c>
      <c r="Z6" t="inlineStr">
        <is>
          <t>(17)</t>
        </is>
      </c>
      <c r="AA6" t="inlineStr">
        <is>
          <t>631</t>
        </is>
      </c>
      <c r="AB6" t="inlineStr">
        <is>
          <t>(844)</t>
        </is>
      </c>
      <c r="AC6" t="inlineStr">
        <is>
          <t>434</t>
        </is>
      </c>
      <c r="AD6" t="inlineStr">
        <is>
          <t>958</t>
        </is>
      </c>
      <c r="AE6" t="inlineStr">
        <is>
          <t>1,159</t>
        </is>
      </c>
      <c r="AF6" t="inlineStr">
        <is>
          <t>992</t>
        </is>
      </c>
      <c r="AG6" t="inlineStr">
        <is>
          <t>912</t>
        </is>
      </c>
      <c r="AH6" t="inlineStr">
        <is>
          <t>(487)</t>
        </is>
      </c>
      <c r="AI6" t="inlineStr">
        <is>
          <t>797</t>
        </is>
      </c>
      <c r="AJ6" t="inlineStr">
        <is>
          <t>(479)</t>
        </is>
      </c>
      <c r="AK6" t="inlineStr">
        <is>
          <t>(303)</t>
        </is>
      </c>
      <c r="AL6" t="inlineStr">
        <is>
          <t>718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(268)</t>
        </is>
      </c>
      <c r="AB7" t="inlineStr">
        <is>
          <t>(666)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- -</t>
        </is>
      </c>
      <c r="AH7" t="inlineStr">
        <is>
          <t>- -</t>
        </is>
      </c>
      <c r="AI7" t="inlineStr">
        <is>
          <t>- -</t>
        </is>
      </c>
      <c r="AJ7" t="inlineStr">
        <is>
          <t>- -</t>
        </is>
      </c>
      <c r="AK7" t="inlineStr">
        <is>
          <t>- -</t>
        </is>
      </c>
      <c r="AL7" t="inlineStr">
        <is>
          <t>- -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(50)</t>
        </is>
      </c>
      <c r="G8" t="inlineStr">
        <is>
          <t>(21)</t>
        </is>
      </c>
      <c r="H8" t="inlineStr">
        <is>
          <t>(55)</t>
        </is>
      </c>
      <c r="I8" t="inlineStr">
        <is>
          <t>(12)</t>
        </is>
      </c>
      <c r="J8" t="inlineStr">
        <is>
          <t>(90)</t>
        </is>
      </c>
      <c r="K8" t="inlineStr">
        <is>
          <t>(102)</t>
        </is>
      </c>
      <c r="L8" t="inlineStr">
        <is>
          <t>(129)</t>
        </is>
      </c>
      <c r="M8" t="inlineStr">
        <is>
          <t>(28)</t>
        </is>
      </c>
      <c r="N8" t="inlineStr">
        <is>
          <t>79</t>
        </is>
      </c>
      <c r="O8" t="inlineStr">
        <is>
          <t>29</t>
        </is>
      </c>
      <c r="P8" t="inlineStr">
        <is>
          <t>(186)</t>
        </is>
      </c>
      <c r="Q8" t="inlineStr">
        <is>
          <t>(26)</t>
        </is>
      </c>
      <c r="R8" t="inlineStr">
        <is>
          <t>(75)</t>
        </is>
      </c>
      <c r="S8" t="inlineStr">
        <is>
          <t>(53)</t>
        </is>
      </c>
      <c r="T8" t="inlineStr">
        <is>
          <t>(49)</t>
        </is>
      </c>
      <c r="U8" t="inlineStr">
        <is>
          <t>(100)</t>
        </is>
      </c>
      <c r="V8" t="inlineStr">
        <is>
          <t>(132)</t>
        </is>
      </c>
      <c r="W8" t="inlineStr">
        <is>
          <t>(186)</t>
        </is>
      </c>
      <c r="X8" t="inlineStr">
        <is>
          <t>(204)</t>
        </is>
      </c>
      <c r="Y8" t="inlineStr">
        <is>
          <t>(345)</t>
        </is>
      </c>
      <c r="Z8" t="inlineStr">
        <is>
          <t>17</t>
        </is>
      </c>
      <c r="AA8" t="inlineStr">
        <is>
          <t>276</t>
        </is>
      </c>
      <c r="AB8" t="inlineStr">
        <is>
          <t>(331)</t>
        </is>
      </c>
      <c r="AC8" t="inlineStr">
        <is>
          <t>144</t>
        </is>
      </c>
      <c r="AD8" t="inlineStr">
        <is>
          <t>4</t>
        </is>
      </c>
      <c r="AE8" t="inlineStr">
        <is>
          <t>(111)</t>
        </is>
      </c>
      <c r="AF8" t="inlineStr">
        <is>
          <t>(244)</t>
        </is>
      </c>
      <c r="AG8" t="inlineStr">
        <is>
          <t>(75)</t>
        </is>
      </c>
      <c r="AH8" t="inlineStr">
        <is>
          <t>(168)</t>
        </is>
      </c>
      <c r="AI8" t="inlineStr">
        <is>
          <t>(174)</t>
        </is>
      </c>
      <c r="AJ8" t="inlineStr">
        <is>
          <t>(190)</t>
        </is>
      </c>
      <c r="AK8" t="inlineStr">
        <is>
          <t>(516)</t>
        </is>
      </c>
      <c r="AL8" t="inlineStr">
        <is>
          <t>(582)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(133)</t>
        </is>
      </c>
      <c r="AA9" t="inlineStr">
        <is>
          <t>- -</t>
        </is>
      </c>
      <c r="AB9" t="inlineStr">
        <is>
          <t>520</t>
        </is>
      </c>
      <c r="AC9" t="inlineStr">
        <is>
          <t>548</t>
        </is>
      </c>
      <c r="AD9" t="inlineStr">
        <is>
          <t>1,007</t>
        </is>
      </c>
      <c r="AE9" t="inlineStr">
        <is>
          <t>1,162</t>
        </is>
      </c>
      <c r="AF9" t="inlineStr">
        <is>
          <t>1,692</t>
        </is>
      </c>
      <c r="AG9" t="inlineStr">
        <is>
          <t>997</t>
        </is>
      </c>
      <c r="AH9" t="inlineStr">
        <is>
          <t>201</t>
        </is>
      </c>
      <c r="AI9" t="inlineStr">
        <is>
          <t>882</t>
        </is>
      </c>
      <c r="AJ9" t="inlineStr">
        <is>
          <t>735</t>
        </is>
      </c>
      <c r="AK9" t="inlineStr">
        <is>
          <t>766</t>
        </is>
      </c>
      <c r="AL9" t="inlineStr">
        <is>
          <t>1,762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316</t>
        </is>
      </c>
      <c r="M10" t="inlineStr">
        <is>
          <t>- -</t>
        </is>
      </c>
      <c r="N10" t="inlineStr">
        <is>
          <t>1,994</t>
        </is>
      </c>
      <c r="O10" t="inlineStr">
        <is>
          <t>(3,552)</t>
        </is>
      </c>
      <c r="P10" t="inlineStr">
        <is>
          <t>385</t>
        </is>
      </c>
      <c r="Q10" t="inlineStr">
        <is>
          <t>669</t>
        </is>
      </c>
      <c r="R10" t="inlineStr">
        <is>
          <t>855</t>
        </is>
      </c>
      <c r="S10" t="inlineStr">
        <is>
          <t>361</t>
        </is>
      </c>
      <c r="T10" t="inlineStr">
        <is>
          <t>515</t>
        </is>
      </c>
      <c r="U10" t="inlineStr">
        <is>
          <t>1,887</t>
        </is>
      </c>
      <c r="V10" t="inlineStr">
        <is>
          <t>1,048</t>
        </is>
      </c>
      <c r="W10" t="inlineStr">
        <is>
          <t>2,270</t>
        </is>
      </c>
      <c r="X10" t="inlineStr">
        <is>
          <t>2,398</t>
        </is>
      </c>
      <c r="Y10" t="inlineStr">
        <is>
          <t>(367)</t>
        </is>
      </c>
      <c r="Z10" t="inlineStr">
        <is>
          <t>(281)</t>
        </is>
      </c>
      <c r="AA10" t="inlineStr">
        <is>
          <t>(132)</t>
        </is>
      </c>
      <c r="AB10" t="inlineStr">
        <is>
          <t>(688)</t>
        </is>
      </c>
      <c r="AC10" t="inlineStr">
        <is>
          <t>1,631</t>
        </is>
      </c>
      <c r="AD10" t="inlineStr">
        <is>
          <t>4,364</t>
        </is>
      </c>
      <c r="AE10" t="inlineStr">
        <is>
          <t>2,571</t>
        </is>
      </c>
      <c r="AF10" t="inlineStr">
        <is>
          <t>5,453</t>
        </is>
      </c>
      <c r="AG10" t="inlineStr">
        <is>
          <t>5,954</t>
        </is>
      </c>
      <c r="AH10" t="inlineStr">
        <is>
          <t>10,525</t>
        </is>
      </c>
      <c r="AI10" t="inlineStr">
        <is>
          <t>(245)</t>
        </is>
      </c>
      <c r="AJ10" t="inlineStr">
        <is>
          <t>(2,816)</t>
        </is>
      </c>
      <c r="AK10" t="inlineStr">
        <is>
          <t>(371)</t>
        </is>
      </c>
      <c r="AL10" t="inlineStr">
        <is>
          <t>(4,437)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128</t>
        </is>
      </c>
      <c r="G11" t="inlineStr">
        <is>
          <t>16</t>
        </is>
      </c>
      <c r="H11" t="inlineStr">
        <is>
          <t>227</t>
        </is>
      </c>
      <c r="I11" t="inlineStr">
        <is>
          <t>1,243</t>
        </is>
      </c>
      <c r="J11" t="inlineStr">
        <is>
          <t>345</t>
        </is>
      </c>
      <c r="K11" t="inlineStr">
        <is>
          <t>423</t>
        </is>
      </c>
      <c r="L11" t="inlineStr">
        <is>
          <t>918</t>
        </is>
      </c>
      <c r="M11" t="inlineStr">
        <is>
          <t>1,136</t>
        </is>
      </c>
      <c r="N11" t="inlineStr">
        <is>
          <t>6,160</t>
        </is>
      </c>
      <c r="O11" t="inlineStr">
        <is>
          <t>232</t>
        </is>
      </c>
      <c r="P11" t="inlineStr">
        <is>
          <t>(682)</t>
        </is>
      </c>
      <c r="Q11" t="inlineStr">
        <is>
          <t>187</t>
        </is>
      </c>
      <c r="R11" t="inlineStr">
        <is>
          <t>211</t>
        </is>
      </c>
      <c r="S11" t="inlineStr">
        <is>
          <t>(399)</t>
        </is>
      </c>
      <c r="T11" t="inlineStr">
        <is>
          <t>(63)</t>
        </is>
      </c>
      <c r="U11" t="inlineStr">
        <is>
          <t>(126)</t>
        </is>
      </c>
      <c r="V11" t="inlineStr">
        <is>
          <t>(311)</t>
        </is>
      </c>
      <c r="W11" t="inlineStr">
        <is>
          <t>171</t>
        </is>
      </c>
      <c r="X11" t="inlineStr">
        <is>
          <t>(271)</t>
        </is>
      </c>
      <c r="Y11" t="inlineStr">
        <is>
          <t>294</t>
        </is>
      </c>
      <c r="Z11" t="inlineStr">
        <is>
          <t>(1,279)</t>
        </is>
      </c>
      <c r="AA11" t="inlineStr">
        <is>
          <t>(1,629)</t>
        </is>
      </c>
      <c r="AB11" t="inlineStr">
        <is>
          <t>(213)</t>
        </is>
      </c>
      <c r="AC11" t="inlineStr">
        <is>
          <t>(1,421)</t>
        </is>
      </c>
      <c r="AD11" t="inlineStr">
        <is>
          <t>82</t>
        </is>
      </c>
      <c r="AE11" t="inlineStr">
        <is>
          <t>(69)</t>
        </is>
      </c>
      <c r="AF11" t="inlineStr">
        <is>
          <t>1,347</t>
        </is>
      </c>
      <c r="AG11" t="inlineStr">
        <is>
          <t>59</t>
        </is>
      </c>
      <c r="AH11" t="inlineStr">
        <is>
          <t>(107)</t>
        </is>
      </c>
      <c r="AI11" t="inlineStr">
        <is>
          <t>(5,993)</t>
        </is>
      </c>
      <c r="AJ11" t="inlineStr">
        <is>
          <t>(300)</t>
        </is>
      </c>
      <c r="AK11" t="inlineStr">
        <is>
          <t>623</t>
        </is>
      </c>
      <c r="AL11" t="inlineStr">
        <is>
          <t>(724)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1,886</t>
        </is>
      </c>
      <c r="G12" t="inlineStr">
        <is>
          <t>2,110</t>
        </is>
      </c>
      <c r="H12" t="inlineStr">
        <is>
          <t>2,430</t>
        </is>
      </c>
      <c r="I12" t="inlineStr">
        <is>
          <t>2,712</t>
        </is>
      </c>
      <c r="J12" t="inlineStr">
        <is>
          <t>3,134</t>
        </is>
      </c>
      <c r="K12" t="inlineStr">
        <is>
          <t>3,716</t>
        </is>
      </c>
      <c r="L12" t="inlineStr">
        <is>
          <t>3,742</t>
        </is>
      </c>
      <c r="M12" t="inlineStr">
        <is>
          <t>4,194</t>
        </is>
      </c>
      <c r="N12" t="inlineStr">
        <is>
          <t>9,655</t>
        </is>
      </c>
      <c r="O12" t="inlineStr">
        <is>
          <t>3,211</t>
        </is>
      </c>
      <c r="P12" t="inlineStr">
        <is>
          <t>3,027</t>
        </is>
      </c>
      <c r="Q12" t="inlineStr">
        <is>
          <t>3,911</t>
        </is>
      </c>
      <c r="R12" t="inlineStr">
        <is>
          <t>4,201</t>
        </is>
      </c>
      <c r="S12" t="inlineStr">
        <is>
          <t>4,627</t>
        </is>
      </c>
      <c r="T12" t="inlineStr">
        <is>
          <t>4,328</t>
        </is>
      </c>
      <c r="U12" t="inlineStr">
        <is>
          <t>5,054</t>
        </is>
      </c>
      <c r="V12" t="inlineStr">
        <is>
          <t>5,852</t>
        </is>
      </c>
      <c r="W12" t="inlineStr">
        <is>
          <t>6,084</t>
        </is>
      </c>
      <c r="X12" t="inlineStr">
        <is>
          <t>6,934</t>
        </is>
      </c>
      <c r="Y12" t="inlineStr">
        <is>
          <t>6,999</t>
        </is>
      </c>
      <c r="Z12" t="inlineStr">
        <is>
          <t>6,796</t>
        </is>
      </c>
      <c r="AA12" t="inlineStr">
        <is>
          <t>8,448</t>
        </is>
      </c>
      <c r="AB12" t="inlineStr">
        <is>
          <t>8,944</t>
        </is>
      </c>
      <c r="AC12" t="inlineStr">
        <is>
          <t>8,479</t>
        </is>
      </c>
      <c r="AD12" t="inlineStr">
        <is>
          <t>9,688</t>
        </is>
      </c>
      <c r="AE12" t="inlineStr">
        <is>
          <t>10,506</t>
        </is>
      </c>
      <c r="AF12" t="inlineStr">
        <is>
          <t>10,580</t>
        </is>
      </c>
      <c r="AG12" t="inlineStr">
        <is>
          <t>10,404</t>
        </is>
      </c>
      <c r="AH12" t="inlineStr">
        <is>
          <t>9,994</t>
        </is>
      </c>
      <c r="AI12" t="inlineStr">
        <is>
          <t>9,415</t>
        </is>
      </c>
      <c r="AJ12" t="inlineStr">
        <is>
          <t>9,649</t>
        </is>
      </c>
      <c r="AK12" t="inlineStr">
        <is>
          <t>10,613</t>
        </is>
      </c>
      <c r="AL12" t="inlineStr">
        <is>
          <t>11,616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(944)</t>
        </is>
      </c>
      <c r="G13" t="inlineStr">
        <is>
          <t>(1,180)</t>
        </is>
      </c>
      <c r="H13" t="inlineStr">
        <is>
          <t>(1,458)</t>
        </is>
      </c>
      <c r="I13" t="inlineStr">
        <is>
          <t>(1,550)</t>
        </is>
      </c>
      <c r="J13" t="inlineStr">
        <is>
          <t>(1,982)</t>
        </is>
      </c>
      <c r="K13" t="inlineStr">
        <is>
          <t>(2,253)</t>
        </is>
      </c>
      <c r="L13" t="inlineStr">
        <is>
          <t>(2,104)</t>
        </is>
      </c>
      <c r="M13" t="inlineStr">
        <is>
          <t>(2,287)</t>
        </is>
      </c>
      <c r="N13" t="inlineStr">
        <is>
          <t>(1,506)</t>
        </is>
      </c>
      <c r="O13" t="inlineStr">
        <is>
          <t>(5,942)</t>
        </is>
      </c>
      <c r="P13" t="inlineStr">
        <is>
          <t>(1,548)</t>
        </is>
      </c>
      <c r="Q13" t="inlineStr">
        <is>
          <t>(1,067)</t>
        </is>
      </c>
      <c r="R13" t="inlineStr">
        <is>
          <t>(1,324)</t>
        </is>
      </c>
      <c r="S13" t="inlineStr">
        <is>
          <t>(1,437)</t>
        </is>
      </c>
      <c r="T13" t="inlineStr">
        <is>
          <t>(1,345)</t>
        </is>
      </c>
      <c r="U13" t="inlineStr">
        <is>
          <t>(1,387)</t>
        </is>
      </c>
      <c r="V13" t="inlineStr">
        <is>
          <t>(1,736)</t>
        </is>
      </c>
      <c r="W13" t="inlineStr">
        <is>
          <t>(2,068)</t>
        </is>
      </c>
      <c r="X13" t="inlineStr">
        <is>
          <t>(2,430)</t>
        </is>
      </c>
      <c r="Y13" t="inlineStr">
        <is>
          <t>(2,446)</t>
        </is>
      </c>
      <c r="Z13" t="inlineStr">
        <is>
          <t>(2,128)</t>
        </is>
      </c>
      <c r="AA13" t="inlineStr">
        <is>
          <t>(3,253)</t>
        </is>
      </c>
      <c r="AB13" t="inlineStr">
        <is>
          <t>(3,339)</t>
        </is>
      </c>
      <c r="AC13" t="inlineStr">
        <is>
          <t>(2,714)</t>
        </is>
      </c>
      <c r="AD13" t="inlineStr">
        <is>
          <t>(2,795)</t>
        </is>
      </c>
      <c r="AE13" t="inlineStr">
        <is>
          <t>(2,859)</t>
        </is>
      </c>
      <c r="AF13" t="inlineStr">
        <is>
          <t>(2,758)</t>
        </is>
      </c>
      <c r="AG13" t="inlineStr">
        <is>
          <t>(3,040)</t>
        </is>
      </c>
      <c r="AH13" t="inlineStr">
        <is>
          <t>(2,969)</t>
        </is>
      </c>
      <c r="AI13" t="inlineStr">
        <is>
          <t>(3,282)</t>
        </is>
      </c>
      <c r="AJ13" t="inlineStr">
        <is>
          <t>(4,232)</t>
        </is>
      </c>
      <c r="AK13" t="inlineStr">
        <is>
          <t>(4,240)</t>
        </is>
      </c>
      <c r="AL13" t="inlineStr">
        <is>
          <t>(4,625)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(98)</t>
        </is>
      </c>
      <c r="R14" t="inlineStr">
        <is>
          <t>(432)</t>
        </is>
      </c>
      <c r="S14" t="inlineStr">
        <is>
          <t>(351)</t>
        </is>
      </c>
      <c r="T14" t="inlineStr">
        <is>
          <t>- -</t>
        </is>
      </c>
      <c r="U14" t="inlineStr">
        <is>
          <t>- -</t>
        </is>
      </c>
      <c r="V14" t="inlineStr">
        <is>
          <t>(1,095)</t>
        </is>
      </c>
      <c r="W14" t="inlineStr">
        <is>
          <t>(485)</t>
        </is>
      </c>
      <c r="X14" t="inlineStr">
        <is>
          <t>(1,320)</t>
        </is>
      </c>
      <c r="Y14" t="inlineStr">
        <is>
          <t>(1,959)</t>
        </is>
      </c>
      <c r="Z14" t="inlineStr">
        <is>
          <t>(386)</t>
        </is>
      </c>
      <c r="AA14" t="inlineStr">
        <is>
          <t>(3,804)</t>
        </is>
      </c>
      <c r="AB14" t="inlineStr">
        <is>
          <t>(2,413)</t>
        </is>
      </c>
      <c r="AC14" t="inlineStr">
        <is>
          <t>(459)</t>
        </is>
      </c>
      <c r="AD14" t="inlineStr">
        <is>
          <t>21</t>
        </is>
      </c>
      <c r="AE14" t="inlineStr">
        <is>
          <t>115</t>
        </is>
      </c>
      <c r="AF14" t="inlineStr">
        <is>
          <t>(578)</t>
        </is>
      </c>
      <c r="AG14" t="inlineStr">
        <is>
          <t>(127)</t>
        </is>
      </c>
      <c r="AH14" t="inlineStr">
        <is>
          <t>206</t>
        </is>
      </c>
      <c r="AI14" t="inlineStr">
        <is>
          <t>(991)</t>
        </is>
      </c>
      <c r="AJ14" t="inlineStr">
        <is>
          <t>(2,464)</t>
        </is>
      </c>
      <c r="AK14" t="inlineStr">
        <is>
          <t>(6,368)</t>
        </is>
      </c>
      <c r="AL14" t="inlineStr">
        <is>
          <t>108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(2,131)</t>
        </is>
      </c>
      <c r="G15" t="inlineStr">
        <is>
          <t>(2,321)</t>
        </is>
      </c>
      <c r="H15" t="inlineStr">
        <is>
          <t>(2,014)</t>
        </is>
      </c>
      <c r="I15" t="inlineStr">
        <is>
          <t>(1,424)</t>
        </is>
      </c>
      <c r="J15" t="inlineStr">
        <is>
          <t>(587)</t>
        </is>
      </c>
      <c r="K15" t="inlineStr">
        <is>
          <t>(229)</t>
        </is>
      </c>
      <c r="L15" t="inlineStr">
        <is>
          <t>(289)</t>
        </is>
      </c>
      <c r="M15" t="inlineStr">
        <is>
          <t>(235)</t>
        </is>
      </c>
      <c r="N15" t="inlineStr">
        <is>
          <t>(827)</t>
        </is>
      </c>
      <c r="O15" t="inlineStr">
        <is>
          <t>(525)</t>
        </is>
      </c>
      <c r="P15" t="inlineStr">
        <is>
          <t>(2,025)</t>
        </is>
      </c>
      <c r="Q15" t="inlineStr">
        <is>
          <t>(4,545)</t>
        </is>
      </c>
      <c r="R15" t="inlineStr">
        <is>
          <t>(2,578)</t>
        </is>
      </c>
      <c r="S15" t="inlineStr">
        <is>
          <t>(76)</t>
        </is>
      </c>
      <c r="T15" t="inlineStr">
        <is>
          <t>(981)</t>
        </is>
      </c>
      <c r="U15" t="inlineStr">
        <is>
          <t>(969)</t>
        </is>
      </c>
      <c r="V15" t="inlineStr">
        <is>
          <t>(1,075)</t>
        </is>
      </c>
      <c r="W15" t="inlineStr">
        <is>
          <t>(29)</t>
        </is>
      </c>
      <c r="X15" t="inlineStr">
        <is>
          <t>(496)</t>
        </is>
      </c>
      <c r="Y15" t="inlineStr">
        <is>
          <t>(156)</t>
        </is>
      </c>
      <c r="Z15" t="inlineStr">
        <is>
          <t>(29)</t>
        </is>
      </c>
      <c r="AA15" t="inlineStr">
        <is>
          <t>(704)</t>
        </is>
      </c>
      <c r="AB15" t="inlineStr">
        <is>
          <t>- -</t>
        </is>
      </c>
      <c r="AC15" t="inlineStr">
        <is>
          <t>- -</t>
        </is>
      </c>
      <c r="AD15" t="inlineStr">
        <is>
          <t>- -</t>
        </is>
      </c>
      <c r="AE15" t="inlineStr">
        <is>
          <t>(6,305)</t>
        </is>
      </c>
      <c r="AF15" t="inlineStr">
        <is>
          <t>(4,428)</t>
        </is>
      </c>
      <c r="AG15" t="inlineStr">
        <is>
          <t>(12,504)</t>
        </is>
      </c>
      <c r="AH15" t="inlineStr">
        <is>
          <t>(18,385)</t>
        </is>
      </c>
      <c r="AI15" t="inlineStr">
        <is>
          <t>(5,637)</t>
        </is>
      </c>
      <c r="AJ15" t="inlineStr">
        <is>
          <t>- -</t>
        </is>
      </c>
      <c r="AK15" t="inlineStr">
        <is>
          <t>(1,135)</t>
        </is>
      </c>
      <c r="AL15" t="inlineStr">
        <is>
          <t>(58)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2,143</t>
        </is>
      </c>
      <c r="G16" t="inlineStr">
        <is>
          <t>2,139</t>
        </is>
      </c>
      <c r="H16" t="inlineStr">
        <is>
          <t>1,873</t>
        </is>
      </c>
      <c r="I16" t="inlineStr">
        <is>
          <t>1,372</t>
        </is>
      </c>
      <c r="J16" t="inlineStr">
        <is>
          <t>846</t>
        </is>
      </c>
      <c r="K16" t="inlineStr">
        <is>
          <t>650</t>
        </is>
      </c>
      <c r="L16" t="inlineStr">
        <is>
          <t>353</t>
        </is>
      </c>
      <c r="M16" t="inlineStr">
        <is>
          <t>935</t>
        </is>
      </c>
      <c r="N16" t="inlineStr">
        <is>
          <t>177</t>
        </is>
      </c>
      <c r="O16" t="inlineStr">
        <is>
          <t>1,423</t>
        </is>
      </c>
      <c r="P16" t="inlineStr">
        <is>
          <t>2,020</t>
        </is>
      </c>
      <c r="Q16" t="inlineStr">
        <is>
          <t>4,171</t>
        </is>
      </c>
      <c r="R16" t="inlineStr">
        <is>
          <t>2,078</t>
        </is>
      </c>
      <c r="S16" t="inlineStr">
        <is>
          <t>833</t>
        </is>
      </c>
      <c r="T16" t="inlineStr">
        <is>
          <t>31</t>
        </is>
      </c>
      <c r="U16" t="inlineStr">
        <is>
          <t>52</t>
        </is>
      </c>
      <c r="V16" t="inlineStr">
        <is>
          <t>298</t>
        </is>
      </c>
      <c r="W16" t="inlineStr">
        <is>
          <t>2,364</t>
        </is>
      </c>
      <c r="X16" t="inlineStr">
        <is>
          <t>455</t>
        </is>
      </c>
      <c r="Y16" t="inlineStr">
        <is>
          <t>1,796</t>
        </is>
      </c>
      <c r="Z16" t="inlineStr">
        <is>
          <t>84</t>
        </is>
      </c>
      <c r="AA16" t="inlineStr">
        <is>
          <t>29</t>
        </is>
      </c>
      <c r="AB16" t="inlineStr">
        <is>
          <t>66</t>
        </is>
      </c>
      <c r="AC16" t="inlineStr">
        <is>
          <t>61</t>
        </is>
      </c>
      <c r="AD16" t="inlineStr">
        <is>
          <t>61</t>
        </is>
      </c>
      <c r="AE16" t="inlineStr">
        <is>
          <t>4,007</t>
        </is>
      </c>
      <c r="AF16" t="inlineStr">
        <is>
          <t>4,114</t>
        </is>
      </c>
      <c r="AG16" t="inlineStr">
        <is>
          <t>8,415</t>
        </is>
      </c>
      <c r="AH16" t="inlineStr">
        <is>
          <t>16,536</t>
        </is>
      </c>
      <c r="AI16" t="inlineStr">
        <is>
          <t>14,338</t>
        </is>
      </c>
      <c r="AJ16" t="inlineStr">
        <is>
          <t>97</t>
        </is>
      </c>
      <c r="AK16" t="inlineStr">
        <is>
          <t>27</t>
        </is>
      </c>
      <c r="AL16" t="inlineStr">
        <is>
          <t>1,135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(3,325)</t>
        </is>
      </c>
      <c r="G17" t="inlineStr">
        <is>
          <t>(575)</t>
        </is>
      </c>
      <c r="H17" t="inlineStr">
        <is>
          <t>(677)</t>
        </is>
      </c>
      <c r="I17" t="inlineStr">
        <is>
          <t>(1,152)</t>
        </is>
      </c>
      <c r="J17" t="inlineStr">
        <is>
          <t>(1,048)</t>
        </is>
      </c>
      <c r="K17" t="inlineStr">
        <is>
          <t>(529)</t>
        </is>
      </c>
      <c r="L17" t="inlineStr">
        <is>
          <t>(410)</t>
        </is>
      </c>
      <c r="M17" t="inlineStr">
        <is>
          <t>312</t>
        </is>
      </c>
      <c r="N17" t="inlineStr">
        <is>
          <t>86</t>
        </is>
      </c>
      <c r="O17" t="inlineStr">
        <is>
          <t>25</t>
        </is>
      </c>
      <c r="P17" t="inlineStr">
        <is>
          <t>481</t>
        </is>
      </c>
      <c r="Q17" t="inlineStr">
        <is>
          <t>(174)</t>
        </is>
      </c>
      <c r="R17" t="inlineStr">
        <is>
          <t>(381)</t>
        </is>
      </c>
      <c r="S17" t="inlineStr">
        <is>
          <t>504</t>
        </is>
      </c>
      <c r="T17" t="inlineStr">
        <is>
          <t>24</t>
        </is>
      </c>
      <c r="U17" t="inlineStr">
        <is>
          <t>(26)</t>
        </is>
      </c>
      <c r="V17" t="inlineStr">
        <is>
          <t>91</t>
        </is>
      </c>
      <c r="W17" t="inlineStr">
        <is>
          <t>24</t>
        </is>
      </c>
      <c r="X17" t="inlineStr">
        <is>
          <t>47</t>
        </is>
      </c>
      <c r="Y17" t="inlineStr">
        <is>
          <t>(2,348)</t>
        </is>
      </c>
      <c r="Z17" t="inlineStr">
        <is>
          <t>(2,070)</t>
        </is>
      </c>
      <c r="AA17" t="inlineStr">
        <is>
          <t>(3,189)</t>
        </is>
      </c>
      <c r="AB17" t="inlineStr">
        <is>
          <t>(3,271)</t>
        </is>
      </c>
      <c r="AC17" t="inlineStr">
        <is>
          <t>(2,607)</t>
        </is>
      </c>
      <c r="AD17" t="inlineStr">
        <is>
          <t>(2,707)</t>
        </is>
      </c>
      <c r="AE17" t="inlineStr">
        <is>
          <t>(2,754)</t>
        </is>
      </c>
      <c r="AF17" t="inlineStr">
        <is>
          <t>(2,677)</t>
        </is>
      </c>
      <c r="AG17" t="inlineStr">
        <is>
          <t>(2,932)</t>
        </is>
      </c>
      <c r="AH17" t="inlineStr">
        <is>
          <t>(2,760)</t>
        </is>
      </c>
      <c r="AI17" t="inlineStr">
        <is>
          <t>(3,146)</t>
        </is>
      </c>
      <c r="AJ17" t="inlineStr">
        <is>
          <t>(4,070)</t>
        </is>
      </c>
      <c r="AK17" t="inlineStr">
        <is>
          <t>(4,143)</t>
        </is>
      </c>
      <c r="AL17" t="inlineStr">
        <is>
          <t>(4,454)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(4,256)</t>
        </is>
      </c>
      <c r="G18" t="inlineStr">
        <is>
          <t>(1,937)</t>
        </is>
      </c>
      <c r="H18" t="inlineStr">
        <is>
          <t>(2,276)</t>
        </is>
      </c>
      <c r="I18" t="inlineStr">
        <is>
          <t>(2,754)</t>
        </is>
      </c>
      <c r="J18" t="inlineStr">
        <is>
          <t>(2,771)</t>
        </is>
      </c>
      <c r="K18" t="inlineStr">
        <is>
          <t>(2,361)</t>
        </is>
      </c>
      <c r="L18" t="inlineStr">
        <is>
          <t>(2,450)</t>
        </is>
      </c>
      <c r="M18" t="inlineStr">
        <is>
          <t>(1,275)</t>
        </is>
      </c>
      <c r="N18" t="inlineStr">
        <is>
          <t>(2,070)</t>
        </is>
      </c>
      <c r="O18" t="inlineStr">
        <is>
          <t>(5,019)</t>
        </is>
      </c>
      <c r="P18" t="inlineStr">
        <is>
          <t>(1,072)</t>
        </is>
      </c>
      <c r="Q18" t="inlineStr">
        <is>
          <t>(1,713)</t>
        </is>
      </c>
      <c r="R18" t="inlineStr">
        <is>
          <t>(2,637)</t>
        </is>
      </c>
      <c r="S18" t="inlineStr">
        <is>
          <t>(527)</t>
        </is>
      </c>
      <c r="T18" t="inlineStr">
        <is>
          <t>(2,271)</t>
        </is>
      </c>
      <c r="U18" t="inlineStr">
        <is>
          <t>(2,330)</t>
        </is>
      </c>
      <c r="V18" t="inlineStr">
        <is>
          <t>(3,517)</t>
        </is>
      </c>
      <c r="W18" t="inlineStr">
        <is>
          <t>(194)</t>
        </is>
      </c>
      <c r="X18" t="inlineStr">
        <is>
          <t>(3,744)</t>
        </is>
      </c>
      <c r="Y18" t="inlineStr">
        <is>
          <t>(2,667)</t>
        </is>
      </c>
      <c r="Z18" t="inlineStr">
        <is>
          <t>(2,401)</t>
        </is>
      </c>
      <c r="AA18" t="inlineStr">
        <is>
          <t>(7,668)</t>
        </is>
      </c>
      <c r="AB18" t="inlineStr">
        <is>
          <t>(5,618)</t>
        </is>
      </c>
      <c r="AC18" t="inlineStr">
        <is>
          <t>(3,005)</t>
        </is>
      </c>
      <c r="AD18" t="inlineStr">
        <is>
          <t>(2,625)</t>
        </is>
      </c>
      <c r="AE18" t="inlineStr">
        <is>
          <t>(4,937)</t>
        </is>
      </c>
      <c r="AF18" t="inlineStr">
        <is>
          <t>(3,569)</t>
        </is>
      </c>
      <c r="AG18" t="inlineStr">
        <is>
          <t>(7,148)</t>
        </is>
      </c>
      <c r="AH18" t="inlineStr">
        <is>
          <t>(4,403)</t>
        </is>
      </c>
      <c r="AI18" t="inlineStr">
        <is>
          <t>4,564</t>
        </is>
      </c>
      <c r="AJ18" t="inlineStr">
        <is>
          <t>(6,437)</t>
        </is>
      </c>
      <c r="AK18" t="inlineStr">
        <is>
          <t>(11,619)</t>
        </is>
      </c>
      <c r="AL18" t="inlineStr">
        <is>
          <t>(3,269)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(918)</t>
        </is>
      </c>
      <c r="Z19" t="inlineStr">
        <is>
          <t>(1,270)</t>
        </is>
      </c>
      <c r="AA19" t="inlineStr">
        <is>
          <t>(155)</t>
        </is>
      </c>
      <c r="AB19" t="inlineStr">
        <is>
          <t>(2,926)</t>
        </is>
      </c>
      <c r="AC19" t="inlineStr">
        <is>
          <t>(4,459)</t>
        </is>
      </c>
      <c r="AD19" t="inlineStr">
        <is>
          <t>(4,386)</t>
        </is>
      </c>
      <c r="AE19" t="inlineStr">
        <is>
          <t>(4,236)</t>
        </is>
      </c>
      <c r="AF19" t="inlineStr">
        <is>
          <t>(4,138)</t>
        </is>
      </c>
      <c r="AG19" t="inlineStr">
        <is>
          <t>(5,636)</t>
        </is>
      </c>
      <c r="AH19" t="inlineStr">
        <is>
          <t>(5,550)</t>
        </is>
      </c>
      <c r="AI19" t="inlineStr">
        <is>
          <t>(6,965)</t>
        </is>
      </c>
      <c r="AJ19" t="inlineStr">
        <is>
          <t>(4,982)</t>
        </is>
      </c>
      <c r="AK19" t="inlineStr">
        <is>
          <t>(6,593)</t>
        </is>
      </c>
      <c r="AL19" t="inlineStr">
        <is>
          <t>(8,696)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83</t>
        </is>
      </c>
      <c r="J20" t="inlineStr">
        <is>
          <t>69</t>
        </is>
      </c>
      <c r="K20" t="inlineStr">
        <is>
          <t>97</t>
        </is>
      </c>
      <c r="L20" t="inlineStr">
        <is>
          <t>252</t>
        </is>
      </c>
      <c r="M20" t="inlineStr">
        <is>
          <t>323</t>
        </is>
      </c>
      <c r="N20" t="inlineStr">
        <is>
          <t>403</t>
        </is>
      </c>
      <c r="O20" t="inlineStr">
        <is>
          <t>415</t>
        </is>
      </c>
      <c r="P20" t="inlineStr">
        <is>
          <t>308</t>
        </is>
      </c>
      <c r="Q20" t="inlineStr">
        <is>
          <t>559</t>
        </is>
      </c>
      <c r="R20" t="inlineStr">
        <is>
          <t>1,147</t>
        </is>
      </c>
      <c r="S20" t="inlineStr">
        <is>
          <t>456</t>
        </is>
      </c>
      <c r="T20" t="inlineStr">
        <is>
          <t>689</t>
        </is>
      </c>
      <c r="U20" t="inlineStr">
        <is>
          <t>965</t>
        </is>
      </c>
      <c r="V20" t="inlineStr">
        <is>
          <t>1,099</t>
        </is>
      </c>
      <c r="W20" t="inlineStr">
        <is>
          <t>1,194</t>
        </is>
      </c>
      <c r="X20" t="inlineStr">
        <is>
          <t>1,108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  <c r="AC20" t="inlineStr">
        <is>
          <t>- -</t>
        </is>
      </c>
      <c r="AD20" t="inlineStr">
        <is>
          <t>- -</t>
        </is>
      </c>
      <c r="AE20" t="inlineStr">
        <is>
          <t>- -</t>
        </is>
      </c>
      <c r="AF20" t="inlineStr">
        <is>
          <t>- -</t>
        </is>
      </c>
      <c r="AG20" t="inlineStr">
        <is>
          <t>- -</t>
        </is>
      </c>
      <c r="AH20" t="inlineStr">
        <is>
          <t>- -</t>
        </is>
      </c>
      <c r="AI20" t="inlineStr">
        <is>
          <t>- -</t>
        </is>
      </c>
      <c r="AJ20" t="inlineStr">
        <is>
          <t>- -</t>
        </is>
      </c>
      <c r="AK20" t="inlineStr">
        <is>
          <t>- -</t>
        </is>
      </c>
      <c r="AL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(195)</t>
        </is>
      </c>
      <c r="I21" t="inlineStr">
        <is>
          <t>(32)</t>
        </is>
      </c>
      <c r="J21" t="inlineStr">
        <is>
          <t>(464)</t>
        </is>
      </c>
      <c r="K21" t="inlineStr">
        <is>
          <t>(549)</t>
        </is>
      </c>
      <c r="L21" t="inlineStr">
        <is>
          <t>(541)</t>
        </is>
      </c>
      <c r="M21" t="inlineStr">
        <is>
          <t>(1,651)</t>
        </is>
      </c>
      <c r="N21" t="inlineStr">
        <is>
          <t>(2,459)</t>
        </is>
      </c>
      <c r="O21" t="inlineStr">
        <is>
          <t>(2,230)</t>
        </is>
      </c>
      <c r="P21" t="inlineStr">
        <is>
          <t>(1,285)</t>
        </is>
      </c>
      <c r="Q21" t="inlineStr">
        <is>
          <t>(1,430)</t>
        </is>
      </c>
      <c r="R21" t="inlineStr">
        <is>
          <t>(1,731)</t>
        </is>
      </c>
      <c r="S21" t="inlineStr">
        <is>
          <t>(2,190)</t>
        </is>
      </c>
      <c r="T21" t="inlineStr">
        <is>
          <t>(1,945)</t>
        </is>
      </c>
      <c r="U21" t="inlineStr">
        <is>
          <t>(3,055)</t>
        </is>
      </c>
      <c r="V21" t="inlineStr">
        <is>
          <t>(3,031)</t>
        </is>
      </c>
      <c r="W21" t="inlineStr">
        <is>
          <t>(3,010)</t>
        </is>
      </c>
      <c r="X21" t="inlineStr">
        <is>
          <t>(4,312)</t>
        </is>
      </c>
      <c r="Y21" t="inlineStr">
        <is>
          <t>(4,726)</t>
        </is>
      </c>
      <c r="Z21" t="inlineStr">
        <is>
          <t>(7)</t>
        </is>
      </c>
      <c r="AA21" t="inlineStr">
        <is>
          <t>(4,983)</t>
        </is>
      </c>
      <c r="AB21" t="inlineStr">
        <is>
          <t>(2,496)</t>
        </is>
      </c>
      <c r="AC21" t="inlineStr">
        <is>
          <t>(3,226)</t>
        </is>
      </c>
      <c r="AD21" t="inlineStr">
        <is>
          <t>(3,008)</t>
        </is>
      </c>
      <c r="AE21" t="inlineStr">
        <is>
          <t>(5,022)</t>
        </is>
      </c>
      <c r="AF21" t="inlineStr">
        <is>
          <t>(5,005)</t>
        </is>
      </c>
      <c r="AG21" t="inlineStr">
        <is>
          <t>(3,007)</t>
        </is>
      </c>
      <c r="AH21" t="inlineStr">
        <is>
          <t>(2,005)</t>
        </is>
      </c>
      <c r="AI21" t="inlineStr">
        <is>
          <t>(2,002)</t>
        </is>
      </c>
      <c r="AJ21" t="inlineStr">
        <is>
          <t>(3,000)</t>
        </is>
      </c>
      <c r="AK21" t="inlineStr">
        <is>
          <t>(2,000)</t>
        </is>
      </c>
      <c r="AL21" t="inlineStr">
        <is>
          <t>(106)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(242)</t>
        </is>
      </c>
      <c r="G22" t="inlineStr">
        <is>
          <t>(294)</t>
        </is>
      </c>
      <c r="H22" t="inlineStr">
        <is>
          <t>(343)</t>
        </is>
      </c>
      <c r="I22" t="inlineStr">
        <is>
          <t>(396)</t>
        </is>
      </c>
      <c r="J22" t="inlineStr">
        <is>
          <t>(462)</t>
        </is>
      </c>
      <c r="K22" t="inlineStr">
        <is>
          <t>(540)</t>
        </is>
      </c>
      <c r="L22" t="inlineStr">
        <is>
          <t>(599)</t>
        </is>
      </c>
      <c r="M22" t="inlineStr">
        <is>
          <t>(675)</t>
        </is>
      </c>
      <c r="N22" t="inlineStr">
        <is>
          <t>(736)</t>
        </is>
      </c>
      <c r="O22" t="inlineStr">
        <is>
          <t>(757)</t>
        </is>
      </c>
      <c r="P22" t="inlineStr">
        <is>
          <t>(778)</t>
        </is>
      </c>
      <c r="Q22" t="inlineStr">
        <is>
          <t>(796)</t>
        </is>
      </c>
      <c r="R22" t="inlineStr">
        <is>
          <t>(994)</t>
        </is>
      </c>
      <c r="S22" t="inlineStr">
        <is>
          <t>(1,041)</t>
        </is>
      </c>
      <c r="T22" t="inlineStr">
        <is>
          <t>(1,070)</t>
        </is>
      </c>
      <c r="U22" t="inlineStr">
        <is>
          <t>(1,329)</t>
        </is>
      </c>
      <c r="V22" t="inlineStr">
        <is>
          <t>(1,642)</t>
        </is>
      </c>
      <c r="W22" t="inlineStr">
        <is>
          <t>(1,854)</t>
        </is>
      </c>
      <c r="X22" t="inlineStr">
        <is>
          <t>(2,204)</t>
        </is>
      </c>
      <c r="Y22" t="inlineStr">
        <is>
          <t>(2,541)</t>
        </is>
      </c>
      <c r="Z22" t="inlineStr">
        <is>
          <t>(2,732)</t>
        </is>
      </c>
      <c r="AA22" t="inlineStr">
        <is>
          <t>(2,978)</t>
        </is>
      </c>
      <c r="AB22" t="inlineStr">
        <is>
          <t>(3,157)</t>
        </is>
      </c>
      <c r="AC22" t="inlineStr">
        <is>
          <t>(3,305)</t>
        </is>
      </c>
      <c r="AD22" t="inlineStr">
        <is>
          <t>(3,434)</t>
        </is>
      </c>
      <c r="AE22" t="inlineStr">
        <is>
          <t>(3,730)</t>
        </is>
      </c>
      <c r="AF22" t="inlineStr">
        <is>
          <t>(4,040)</t>
        </is>
      </c>
      <c r="AG22" t="inlineStr">
        <is>
          <t>(4,227)</t>
        </is>
      </c>
      <c r="AH22" t="inlineStr">
        <is>
          <t>(4,472)</t>
        </is>
      </c>
      <c r="AI22" t="inlineStr">
        <is>
          <t>(4,930)</t>
        </is>
      </c>
      <c r="AJ22" t="inlineStr">
        <is>
          <t>(5,304)</t>
        </is>
      </c>
      <c r="AK22" t="inlineStr">
        <is>
          <t>(5,509)</t>
        </is>
      </c>
      <c r="AL22" t="inlineStr">
        <is>
          <t>(5,815)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2,563</t>
        </is>
      </c>
      <c r="G23" t="inlineStr">
        <is>
          <t>217</t>
        </is>
      </c>
      <c r="H23" t="inlineStr">
        <is>
          <t>407</t>
        </is>
      </c>
      <c r="I23" t="inlineStr">
        <is>
          <t>369</t>
        </is>
      </c>
      <c r="J23" t="inlineStr">
        <is>
          <t>553</t>
        </is>
      </c>
      <c r="K23" t="inlineStr">
        <is>
          <t>(248)</t>
        </is>
      </c>
      <c r="L23" t="inlineStr">
        <is>
          <t>(345)</t>
        </is>
      </c>
      <c r="M23" t="inlineStr">
        <is>
          <t>(847)</t>
        </is>
      </c>
      <c r="N23" t="inlineStr">
        <is>
          <t>(3,170)</t>
        </is>
      </c>
      <c r="O23" t="inlineStr">
        <is>
          <t>2,762</t>
        </is>
      </c>
      <c r="P23" t="inlineStr">
        <is>
          <t>451</t>
        </is>
      </c>
      <c r="Q23" t="inlineStr">
        <is>
          <t>(631)</t>
        </is>
      </c>
      <c r="R23" t="inlineStr">
        <is>
          <t>(341)</t>
        </is>
      </c>
      <c r="S23" t="inlineStr">
        <is>
          <t>(404)</t>
        </is>
      </c>
      <c r="T23" t="inlineStr">
        <is>
          <t>(576)</t>
        </is>
      </c>
      <c r="U23" t="inlineStr">
        <is>
          <t>1,104</t>
        </is>
      </c>
      <c r="V23" t="inlineStr">
        <is>
          <t>1,696</t>
        </is>
      </c>
      <c r="W23" t="inlineStr">
        <is>
          <t>(2,313)</t>
        </is>
      </c>
      <c r="X23" t="inlineStr">
        <is>
          <t>1,402</t>
        </is>
      </c>
      <c r="Y23" t="inlineStr">
        <is>
          <t>5,160</t>
        </is>
      </c>
      <c r="Z23" t="inlineStr">
        <is>
          <t>1,512</t>
        </is>
      </c>
      <c r="AA23" t="inlineStr">
        <is>
          <t>9,502</t>
        </is>
      </c>
      <c r="AB23" t="inlineStr">
        <is>
          <t>3,444</t>
        </is>
      </c>
      <c r="AC23" t="inlineStr">
        <is>
          <t>7,684</t>
        </is>
      </c>
      <c r="AD23" t="inlineStr">
        <is>
          <t>7,039</t>
        </is>
      </c>
      <c r="AE23" t="inlineStr">
        <is>
          <t>4,724</t>
        </is>
      </c>
      <c r="AF23" t="inlineStr">
        <is>
          <t>9,355</t>
        </is>
      </c>
      <c r="AG23" t="inlineStr">
        <is>
          <t>9,928</t>
        </is>
      </c>
      <c r="AH23" t="inlineStr">
        <is>
          <t>7,841</t>
        </is>
      </c>
      <c r="AI23" t="inlineStr">
        <is>
          <t>128</t>
        </is>
      </c>
      <c r="AJ23" t="inlineStr">
        <is>
          <t>4,797</t>
        </is>
      </c>
      <c r="AK23" t="inlineStr">
        <is>
          <t>17,921</t>
        </is>
      </c>
      <c r="AL23" t="inlineStr">
        <is>
          <t>3,837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2,321</t>
        </is>
      </c>
      <c r="G24" t="inlineStr">
        <is>
          <t>(77)</t>
        </is>
      </c>
      <c r="H24" t="inlineStr">
        <is>
          <t>(131)</t>
        </is>
      </c>
      <c r="I24" t="inlineStr">
        <is>
          <t>25</t>
        </is>
      </c>
      <c r="J24" t="inlineStr">
        <is>
          <t>(303)</t>
        </is>
      </c>
      <c r="K24" t="inlineStr">
        <is>
          <t>(1,240)</t>
        </is>
      </c>
      <c r="L24" t="inlineStr">
        <is>
          <t>(1,233)</t>
        </is>
      </c>
      <c r="M24" t="inlineStr">
        <is>
          <t>(2,850)</t>
        </is>
      </c>
      <c r="N24" t="inlineStr">
        <is>
          <t>(5,962)</t>
        </is>
      </c>
      <c r="O24" t="inlineStr">
        <is>
          <t>190</t>
        </is>
      </c>
      <c r="P24" t="inlineStr">
        <is>
          <t>(1,304)</t>
        </is>
      </c>
      <c r="Q24" t="inlineStr">
        <is>
          <t>(2,298)</t>
        </is>
      </c>
      <c r="R24" t="inlineStr">
        <is>
          <t>(1,919)</t>
        </is>
      </c>
      <c r="S24" t="inlineStr">
        <is>
          <t>(3,179)</t>
        </is>
      </c>
      <c r="T24" t="inlineStr">
        <is>
          <t>(2,902)</t>
        </is>
      </c>
      <c r="U24" t="inlineStr">
        <is>
          <t>(2,315)</t>
        </is>
      </c>
      <c r="V24" t="inlineStr">
        <is>
          <t>(1,878)</t>
        </is>
      </c>
      <c r="W24" t="inlineStr">
        <is>
          <t>(5,983)</t>
        </is>
      </c>
      <c r="X24" t="inlineStr">
        <is>
          <t>(4,006)</t>
        </is>
      </c>
      <c r="Y24" t="inlineStr">
        <is>
          <t>(3,025)</t>
        </is>
      </c>
      <c r="Z24" t="inlineStr">
        <is>
          <t>(2,497)</t>
        </is>
      </c>
      <c r="AA24" t="inlineStr">
        <is>
          <t>1,386</t>
        </is>
      </c>
      <c r="AB24" t="inlineStr">
        <is>
          <t>(5,135)</t>
        </is>
      </c>
      <c r="AC24" t="inlineStr">
        <is>
          <t>(3,306)</t>
        </is>
      </c>
      <c r="AD24" t="inlineStr">
        <is>
          <t>(3,789)</t>
        </is>
      </c>
      <c r="AE24" t="inlineStr">
        <is>
          <t>(8,264)</t>
        </is>
      </c>
      <c r="AF24" t="inlineStr">
        <is>
          <t>(3,828)</t>
        </is>
      </c>
      <c r="AG24" t="inlineStr">
        <is>
          <t>(2,942)</t>
        </is>
      </c>
      <c r="AH24" t="inlineStr">
        <is>
          <t>(4,186)</t>
        </is>
      </c>
      <c r="AI24" t="inlineStr">
        <is>
          <t>(13,769)</t>
        </is>
      </c>
      <c r="AJ24" t="inlineStr">
        <is>
          <t>(8,489)</t>
        </is>
      </c>
      <c r="AK24" t="inlineStr">
        <is>
          <t>3,819</t>
        </is>
      </c>
      <c r="AL24" t="inlineStr">
        <is>
          <t>(10,780)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(17)</t>
        </is>
      </c>
      <c r="G25" t="inlineStr">
        <is>
          <t>(1)</t>
        </is>
      </c>
      <c r="H25" t="inlineStr">
        <is>
          <t>(8)</t>
        </is>
      </c>
      <c r="I25" t="inlineStr">
        <is>
          <t>0</t>
        </is>
      </c>
      <c r="J25" t="inlineStr">
        <is>
          <t>(3)</t>
        </is>
      </c>
      <c r="K25" t="inlineStr">
        <is>
          <t>(11)</t>
        </is>
      </c>
      <c r="L25" t="inlineStr">
        <is>
          <t>(8)</t>
        </is>
      </c>
      <c r="M25" t="inlineStr">
        <is>
          <t>(4)</t>
        </is>
      </c>
      <c r="N25" t="inlineStr">
        <is>
          <t>(2)</t>
        </is>
      </c>
      <c r="O25" t="inlineStr">
        <is>
          <t>1</t>
        </is>
      </c>
      <c r="P25" t="inlineStr">
        <is>
          <t>2</t>
        </is>
      </c>
      <c r="Q25" t="inlineStr">
        <is>
          <t>- -</t>
        </is>
      </c>
      <c r="R25" t="inlineStr">
        <is>
          <t>- -</t>
        </is>
      </c>
      <c r="S25" t="inlineStr">
        <is>
          <t>34</t>
        </is>
      </c>
      <c r="T25" t="inlineStr">
        <is>
          <t>27</t>
        </is>
      </c>
      <c r="U25" t="inlineStr">
        <is>
          <t>51</t>
        </is>
      </c>
      <c r="V25" t="inlineStr">
        <is>
          <t>(21)</t>
        </is>
      </c>
      <c r="W25" t="inlineStr">
        <is>
          <t>28</t>
        </is>
      </c>
      <c r="X25" t="inlineStr">
        <is>
          <t>75</t>
        </is>
      </c>
      <c r="Y25" t="inlineStr">
        <is>
          <t>(153)</t>
        </is>
      </c>
      <c r="Z25" t="inlineStr">
        <is>
          <t>(19)</t>
        </is>
      </c>
      <c r="AA25" t="inlineStr">
        <is>
          <t>(166)</t>
        </is>
      </c>
      <c r="AB25" t="inlineStr">
        <is>
          <t>(67)</t>
        </is>
      </c>
      <c r="AC25" t="inlineStr">
        <is>
          <t>62</t>
        </is>
      </c>
      <c r="AD25" t="inlineStr">
        <is>
          <t>(196)</t>
        </is>
      </c>
      <c r="AE25" t="inlineStr">
        <is>
          <t>(546)</t>
        </is>
      </c>
      <c r="AF25" t="inlineStr">
        <is>
          <t>(221)</t>
        </is>
      </c>
      <c r="AG25" t="inlineStr">
        <is>
          <t>(252)</t>
        </is>
      </c>
      <c r="AH25" t="inlineStr">
        <is>
          <t>47</t>
        </is>
      </c>
      <c r="AI25" t="inlineStr">
        <is>
          <t>(98)</t>
        </is>
      </c>
      <c r="AJ25" t="inlineStr">
        <is>
          <t>78</t>
        </is>
      </c>
      <c r="AK25" t="inlineStr">
        <is>
          <t>(129)</t>
        </is>
      </c>
      <c r="AL25" t="inlineStr">
        <is>
          <t>(114)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2,321</t>
        </is>
      </c>
      <c r="G26" t="inlineStr">
        <is>
          <t>(77)</t>
        </is>
      </c>
      <c r="H26" t="inlineStr">
        <is>
          <t>(131)</t>
        </is>
      </c>
      <c r="I26" t="inlineStr">
        <is>
          <t>25</t>
        </is>
      </c>
      <c r="J26" t="inlineStr">
        <is>
          <t>(303)</t>
        </is>
      </c>
      <c r="K26" t="inlineStr">
        <is>
          <t>(1,240)</t>
        </is>
      </c>
      <c r="L26" t="inlineStr">
        <is>
          <t>(1,233)</t>
        </is>
      </c>
      <c r="M26" t="inlineStr">
        <is>
          <t>(2,850)</t>
        </is>
      </c>
      <c r="N26" t="inlineStr">
        <is>
          <t>(5,962)</t>
        </is>
      </c>
      <c r="O26" t="inlineStr">
        <is>
          <t>190</t>
        </is>
      </c>
      <c r="P26" t="inlineStr">
        <is>
          <t>653</t>
        </is>
      </c>
      <c r="Q26" t="inlineStr">
        <is>
          <t>(100)</t>
        </is>
      </c>
      <c r="R26" t="inlineStr">
        <is>
          <t>(355)</t>
        </is>
      </c>
      <c r="S26" t="inlineStr">
        <is>
          <t>955</t>
        </is>
      </c>
      <c r="T26" t="inlineStr">
        <is>
          <t>(818)</t>
        </is>
      </c>
      <c r="U26" t="inlineStr">
        <is>
          <t>460</t>
        </is>
      </c>
      <c r="V26" t="inlineStr">
        <is>
          <t>436</t>
        </is>
      </c>
      <c r="W26" t="inlineStr">
        <is>
          <t>(65)</t>
        </is>
      </c>
      <c r="X26" t="inlineStr">
        <is>
          <t>(741)</t>
        </is>
      </c>
      <c r="Y26" t="inlineStr">
        <is>
          <t>1,154</t>
        </is>
      </c>
      <c r="Z26" t="inlineStr">
        <is>
          <t>1,879</t>
        </is>
      </c>
      <c r="AA26" t="inlineStr">
        <is>
          <t>2,000</t>
        </is>
      </c>
      <c r="AB26" t="inlineStr">
        <is>
          <t>(1,876)</t>
        </is>
      </c>
      <c r="AC26" t="inlineStr">
        <is>
          <t>2,230</t>
        </is>
      </c>
      <c r="AD26" t="inlineStr">
        <is>
          <t>3,078</t>
        </is>
      </c>
      <c r="AE26" t="inlineStr">
        <is>
          <t>(3,241)</t>
        </is>
      </c>
      <c r="AF26" t="inlineStr">
        <is>
          <t>2,962</t>
        </is>
      </c>
      <c r="AG26" t="inlineStr">
        <is>
          <t>62</t>
        </is>
      </c>
      <c r="AH26" t="inlineStr">
        <is>
          <t>1,452</t>
        </is>
      </c>
      <c r="AI26" t="inlineStr">
        <is>
          <t>112</t>
        </is>
      </c>
      <c r="AJ26" t="inlineStr">
        <is>
          <t>(5,199)</t>
        </is>
      </c>
      <c r="AK26" t="inlineStr">
        <is>
          <t>2,684</t>
        </is>
      </c>
      <c r="AL26" t="inlineStr">
        <is>
          <t>(2,547)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- -</t>
        </is>
      </c>
      <c r="L27" t="inlineStr">
        <is>
          <t>- -</t>
        </is>
      </c>
      <c r="M27" t="inlineStr">
        <is>
          <t>- -</t>
        </is>
      </c>
      <c r="N27" t="inlineStr">
        <is>
          <t>- -</t>
        </is>
      </c>
      <c r="O27" t="inlineStr">
        <is>
          <t>- -</t>
        </is>
      </c>
      <c r="P27" t="inlineStr">
        <is>
          <t>964</t>
        </is>
      </c>
      <c r="Q27" t="inlineStr">
        <is>
          <t>864</t>
        </is>
      </c>
      <c r="R27" t="inlineStr">
        <is>
          <t>683</t>
        </is>
      </c>
      <c r="S27" t="inlineStr">
        <is>
          <t>1,638</t>
        </is>
      </c>
      <c r="T27" t="inlineStr">
        <is>
          <t>820</t>
        </is>
      </c>
      <c r="U27" t="inlineStr">
        <is>
          <t>1,280</t>
        </is>
      </c>
      <c r="V27" t="inlineStr">
        <is>
          <t>1,716</t>
        </is>
      </c>
      <c r="W27" t="inlineStr">
        <is>
          <t>1,651</t>
        </is>
      </c>
      <c r="X27" t="inlineStr">
        <is>
          <t>910</t>
        </is>
      </c>
      <c r="Y27" t="inlineStr">
        <is>
          <t>2,064</t>
        </is>
      </c>
      <c r="Z27" t="inlineStr">
        <is>
          <t>3,943</t>
        </is>
      </c>
      <c r="AA27" t="inlineStr">
        <is>
          <t>5,943</t>
        </is>
      </c>
      <c r="AB27" t="inlineStr">
        <is>
          <t>4,067</t>
        </is>
      </c>
      <c r="AC27" t="inlineStr">
        <is>
          <t>6,297</t>
        </is>
      </c>
      <c r="AD27" t="inlineStr">
        <is>
          <t>9,375</t>
        </is>
      </c>
      <c r="AE27" t="inlineStr">
        <is>
          <t>6,134</t>
        </is>
      </c>
      <c r="AF27" t="inlineStr">
        <is>
          <t>9,096</t>
        </is>
      </c>
      <c r="AG27" t="inlineStr">
        <is>
          <t>9,158</t>
        </is>
      </c>
      <c r="AH27" t="inlineStr">
        <is>
          <t>10,610</t>
        </is>
      </c>
      <c r="AI27" t="inlineStr">
        <is>
          <t>10,769</t>
        </is>
      </c>
      <c r="AJ27" t="inlineStr">
        <is>
          <t>5,570</t>
        </is>
      </c>
      <c r="AK27" t="inlineStr">
        <is>
          <t>8,254</t>
        </is>
      </c>
      <c r="AL27" t="inlineStr">
        <is>
          <t>5,707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143</t>
        </is>
      </c>
      <c r="G28" t="inlineStr">
        <is>
          <t>76</t>
        </is>
      </c>
      <c r="H28" t="inlineStr">
        <is>
          <t>171</t>
        </is>
      </c>
      <c r="I28" t="inlineStr">
        <is>
          <t>187</t>
        </is>
      </c>
      <c r="J28" t="inlineStr">
        <is>
          <t>170</t>
        </is>
      </c>
      <c r="K28" t="inlineStr">
        <is>
          <t>227</t>
        </is>
      </c>
      <c r="L28" t="inlineStr">
        <is>
          <t>331</t>
        </is>
      </c>
      <c r="M28" t="inlineStr">
        <is>
          <t>382</t>
        </is>
      </c>
      <c r="N28" t="inlineStr">
        <is>
          <t>307</t>
        </is>
      </c>
      <c r="O28" t="inlineStr">
        <is>
          <t>1,928</t>
        </is>
      </c>
      <c r="P28" t="inlineStr">
        <is>
          <t>311</t>
        </is>
      </c>
      <c r="Q28" t="inlineStr">
        <is>
          <t>964</t>
        </is>
      </c>
      <c r="R28" t="inlineStr">
        <is>
          <t>1,038</t>
        </is>
      </c>
      <c r="S28" t="inlineStr">
        <is>
          <t>683</t>
        </is>
      </c>
      <c r="T28" t="inlineStr">
        <is>
          <t>1,638</t>
        </is>
      </c>
      <c r="U28" t="inlineStr">
        <is>
          <t>820</t>
        </is>
      </c>
      <c r="V28" t="inlineStr">
        <is>
          <t>1,280</t>
        </is>
      </c>
      <c r="W28" t="inlineStr">
        <is>
          <t>1,716</t>
        </is>
      </c>
      <c r="X28" t="inlineStr">
        <is>
          <t>1,651</t>
        </is>
      </c>
      <c r="Y28" t="inlineStr">
        <is>
          <t>910</t>
        </is>
      </c>
      <c r="Z28" t="inlineStr">
        <is>
          <t>2,064</t>
        </is>
      </c>
      <c r="AA28" t="inlineStr">
        <is>
          <t>3,943</t>
        </is>
      </c>
      <c r="AB28" t="inlineStr">
        <is>
          <t>5,943</t>
        </is>
      </c>
      <c r="AC28" t="inlineStr">
        <is>
          <t>4,067</t>
        </is>
      </c>
      <c r="AD28" t="inlineStr">
        <is>
          <t>6,297</t>
        </is>
      </c>
      <c r="AE28" t="inlineStr">
        <is>
          <t>9,375</t>
        </is>
      </c>
      <c r="AF28" t="inlineStr">
        <is>
          <t>6,134</t>
        </is>
      </c>
      <c r="AG28" t="inlineStr">
        <is>
          <t>9,096</t>
        </is>
      </c>
      <c r="AH28" t="inlineStr">
        <is>
          <t>9,158</t>
        </is>
      </c>
      <c r="AI28" t="inlineStr">
        <is>
          <t>10,657</t>
        </is>
      </c>
      <c r="AJ28" t="inlineStr">
        <is>
          <t>10,769</t>
        </is>
      </c>
      <c r="AK28" t="inlineStr">
        <is>
          <t>5,570</t>
        </is>
      </c>
      <c r="AL28" t="inlineStr">
        <is>
          <t>8,254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942</t>
        </is>
      </c>
      <c r="G29" t="inlineStr">
        <is>
          <t>930</t>
        </is>
      </c>
      <c r="H29" t="inlineStr">
        <is>
          <t>973</t>
        </is>
      </c>
      <c r="I29" t="inlineStr">
        <is>
          <t>1,162</t>
        </is>
      </c>
      <c r="J29" t="inlineStr">
        <is>
          <t>1,153</t>
        </is>
      </c>
      <c r="K29" t="inlineStr">
        <is>
          <t>1,463</t>
        </is>
      </c>
      <c r="L29" t="inlineStr">
        <is>
          <t>1,638</t>
        </is>
      </c>
      <c r="M29" t="inlineStr">
        <is>
          <t>1,907</t>
        </is>
      </c>
      <c r="N29" t="inlineStr">
        <is>
          <t>8,149</t>
        </is>
      </c>
      <c r="O29" t="inlineStr">
        <is>
          <t>(2,731)</t>
        </is>
      </c>
      <c r="P29" t="inlineStr">
        <is>
          <t>1,479</t>
        </is>
      </c>
      <c r="Q29" t="inlineStr">
        <is>
          <t>2,844</t>
        </is>
      </c>
      <c r="R29" t="inlineStr">
        <is>
          <t>2,877</t>
        </is>
      </c>
      <c r="S29" t="inlineStr">
        <is>
          <t>3,190</t>
        </is>
      </c>
      <c r="T29" t="inlineStr">
        <is>
          <t>2,983</t>
        </is>
      </c>
      <c r="U29" t="inlineStr">
        <is>
          <t>3,667</t>
        </is>
      </c>
      <c r="V29" t="inlineStr">
        <is>
          <t>4,116</t>
        </is>
      </c>
      <c r="W29" t="inlineStr">
        <is>
          <t>4,016</t>
        </is>
      </c>
      <c r="X29" t="inlineStr">
        <is>
          <t>4,504</t>
        </is>
      </c>
      <c r="Y29" t="inlineStr">
        <is>
          <t>4,553</t>
        </is>
      </c>
      <c r="Z29" t="inlineStr">
        <is>
          <t>4,668</t>
        </is>
      </c>
      <c r="AA29" t="inlineStr">
        <is>
          <t>5,195</t>
        </is>
      </c>
      <c r="AB29" t="inlineStr">
        <is>
          <t>5,605</t>
        </is>
      </c>
      <c r="AC29" t="inlineStr">
        <is>
          <t>5,765</t>
        </is>
      </c>
      <c r="AD29" t="inlineStr">
        <is>
          <t>6,893</t>
        </is>
      </c>
      <c r="AE29" t="inlineStr">
        <is>
          <t>7,647</t>
        </is>
      </c>
      <c r="AF29" t="inlineStr">
        <is>
          <t>7,822</t>
        </is>
      </c>
      <c r="AG29" t="inlineStr">
        <is>
          <t>7,364</t>
        </is>
      </c>
      <c r="AH29" t="inlineStr">
        <is>
          <t>7,025</t>
        </is>
      </c>
      <c r="AI29" t="inlineStr">
        <is>
          <t>6,133</t>
        </is>
      </c>
      <c r="AJ29" t="inlineStr">
        <is>
          <t>5,417</t>
        </is>
      </c>
      <c r="AK29" t="inlineStr">
        <is>
          <t>6,373</t>
        </is>
      </c>
      <c r="AL29" t="inlineStr">
        <is>
          <t>6,991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2022-08-16T16:17:28Z</dcterms:created>
  <dcterms:modified xmlns:dcterms="http://purl.org/dc/terms/" xmlns:xsi="http://www.w3.org/2001/XMLSchema-instance" xsi:type="dcterms:W3CDTF">2023-03-21T03:05:28Z</dcterms:modified>
  <cp:lastModifiedBy>William Kruta</cp:lastModifiedBy>
</cp:coreProperties>
</file>