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534a1defcf7f9d1a/Company Models CloudSave/MDA/"/>
    </mc:Choice>
  </mc:AlternateContent>
  <xr:revisionPtr revIDLastSave="738" documentId="8_{79C5E012-4C27-4998-B110-CACE03ABE8C7}" xr6:coauthVersionLast="47" xr6:coauthVersionMax="47" xr10:uidLastSave="{4688C518-AD24-44B9-BBB8-B36D0F8ACB59}"/>
  <bookViews>
    <workbookView xWindow="0" yWindow="0" windowWidth="19200" windowHeight="21600" activeTab="2" xr2:uid="{B1EC459F-4B59-4AC9-96C2-F84874D26883}"/>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8" i="1" l="1"/>
  <c r="AG28" i="1"/>
  <c r="AG29" i="1" s="1"/>
  <c r="AH28" i="1"/>
  <c r="AI28" i="1"/>
  <c r="AJ28" i="1"/>
  <c r="AK28" i="1"/>
  <c r="AL28" i="1"/>
  <c r="AM28" i="1"/>
  <c r="AN28" i="1"/>
  <c r="AO28" i="1"/>
  <c r="AO29" i="1" s="1"/>
  <c r="AO30" i="1" s="1"/>
  <c r="AP28" i="1"/>
  <c r="AQ28" i="1"/>
  <c r="AQ29" i="1" s="1"/>
  <c r="AR28" i="1"/>
  <c r="AR29" i="1" s="1"/>
  <c r="AS28" i="1"/>
  <c r="AS29" i="1" s="1"/>
  <c r="AT28" i="1"/>
  <c r="AF29" i="1"/>
  <c r="AF37" i="1" s="1"/>
  <c r="AH29" i="1"/>
  <c r="AI29" i="1"/>
  <c r="AJ29" i="1"/>
  <c r="AK29" i="1"/>
  <c r="AL29" i="1"/>
  <c r="AM29" i="1"/>
  <c r="AN29" i="1"/>
  <c r="AP29" i="1"/>
  <c r="AT29" i="1"/>
  <c r="AT37" i="1" s="1"/>
  <c r="AH30" i="1"/>
  <c r="AI30" i="1"/>
  <c r="AJ30" i="1"/>
  <c r="AK30" i="1"/>
  <c r="AL30" i="1"/>
  <c r="AM30" i="1"/>
  <c r="AN30" i="1"/>
  <c r="AP30" i="1"/>
  <c r="AF36" i="1"/>
  <c r="AG36" i="1"/>
  <c r="AH36" i="1"/>
  <c r="AH37" i="1" s="1"/>
  <c r="AI36" i="1"/>
  <c r="AJ36" i="1"/>
  <c r="AK36" i="1"/>
  <c r="AL36" i="1"/>
  <c r="AM36" i="1"/>
  <c r="AN36" i="1"/>
  <c r="AO36" i="1"/>
  <c r="AP36" i="1"/>
  <c r="AP37" i="1" s="1"/>
  <c r="AQ36" i="1"/>
  <c r="AR36" i="1"/>
  <c r="AS36" i="1"/>
  <c r="AT36" i="1"/>
  <c r="AI37" i="1"/>
  <c r="AI43" i="1" s="1"/>
  <c r="AI45" i="1" s="1"/>
  <c r="AJ37" i="1"/>
  <c r="AK37" i="1"/>
  <c r="AL37" i="1"/>
  <c r="AM37" i="1"/>
  <c r="AN37" i="1"/>
  <c r="AJ38" i="1"/>
  <c r="AK38" i="1"/>
  <c r="AL38" i="1"/>
  <c r="AM38" i="1"/>
  <c r="AN38" i="1"/>
  <c r="AJ43" i="1"/>
  <c r="AK43" i="1"/>
  <c r="AK45" i="1" s="1"/>
  <c r="AL43" i="1"/>
  <c r="AM43" i="1"/>
  <c r="AN43" i="1"/>
  <c r="AJ45" i="1"/>
  <c r="AJ52" i="1" s="1"/>
  <c r="AL45" i="1"/>
  <c r="AL52" i="1" s="1"/>
  <c r="AM45" i="1"/>
  <c r="AN45" i="1"/>
  <c r="AM49" i="1"/>
  <c r="AN49" i="1"/>
  <c r="AM51" i="1"/>
  <c r="AN51" i="1"/>
  <c r="AM52" i="1"/>
  <c r="AN52" i="1"/>
  <c r="AE36" i="1"/>
  <c r="AE29" i="1"/>
  <c r="AE37" i="1" s="1"/>
  <c r="AE28" i="1"/>
  <c r="AF19" i="1"/>
  <c r="AG19" i="1"/>
  <c r="AH19" i="1"/>
  <c r="AI19" i="1"/>
  <c r="AJ19" i="1"/>
  <c r="AK19" i="1"/>
  <c r="AL19" i="1"/>
  <c r="AM19" i="1"/>
  <c r="AN19" i="1"/>
  <c r="AO19" i="1"/>
  <c r="AP19" i="1"/>
  <c r="AQ19" i="1"/>
  <c r="AR19" i="1"/>
  <c r="AS19" i="1"/>
  <c r="AT19" i="1"/>
  <c r="AE19" i="1"/>
  <c r="AO12" i="1"/>
  <c r="AO13" i="1" s="1"/>
  <c r="AF13" i="1"/>
  <c r="AG13" i="1"/>
  <c r="AH13" i="1"/>
  <c r="AI13" i="1"/>
  <c r="AJ13" i="1"/>
  <c r="AK13" i="1"/>
  <c r="AL13" i="1"/>
  <c r="AM13" i="1"/>
  <c r="AN13" i="1"/>
  <c r="AP13" i="1"/>
  <c r="AQ13" i="1"/>
  <c r="AR13" i="1"/>
  <c r="AS13" i="1"/>
  <c r="AT13" i="1"/>
  <c r="AE13" i="1"/>
  <c r="N99" i="1"/>
  <c r="N100" i="1" s="1"/>
  <c r="R99" i="1"/>
  <c r="R100" i="1" s="1"/>
  <c r="O99" i="1"/>
  <c r="S99" i="1"/>
  <c r="S100" i="1" s="1"/>
  <c r="F100" i="1"/>
  <c r="G100" i="1"/>
  <c r="H100" i="1"/>
  <c r="I100" i="1"/>
  <c r="J100" i="1"/>
  <c r="K100" i="1"/>
  <c r="L100" i="1"/>
  <c r="M100" i="1"/>
  <c r="O100" i="1"/>
  <c r="P100" i="1"/>
  <c r="Q100" i="1"/>
  <c r="T100" i="1"/>
  <c r="U100" i="1"/>
  <c r="V100" i="1"/>
  <c r="W100" i="1"/>
  <c r="E100" i="1"/>
  <c r="M99" i="1"/>
  <c r="Q99" i="1"/>
  <c r="AF95" i="1"/>
  <c r="AG95" i="1"/>
  <c r="AH95" i="1"/>
  <c r="AI95" i="1"/>
  <c r="AJ95" i="1"/>
  <c r="AJ96" i="1" s="1"/>
  <c r="AK95" i="1"/>
  <c r="AL95" i="1"/>
  <c r="AL96" i="1" s="1"/>
  <c r="AM95" i="1"/>
  <c r="AN95" i="1"/>
  <c r="AN96" i="1" s="1"/>
  <c r="AO95" i="1"/>
  <c r="AO96" i="1" s="1"/>
  <c r="AP95" i="1"/>
  <c r="AP96" i="1" s="1"/>
  <c r="AQ95" i="1"/>
  <c r="AQ96" i="1" s="1"/>
  <c r="AR95" i="1"/>
  <c r="AR96" i="1" s="1"/>
  <c r="AS95" i="1"/>
  <c r="AS96" i="1" s="1"/>
  <c r="AT95" i="1"/>
  <c r="AT96" i="1" s="1"/>
  <c r="AF96" i="1"/>
  <c r="AG96" i="1"/>
  <c r="AH96" i="1"/>
  <c r="AI96" i="1"/>
  <c r="AK96" i="1"/>
  <c r="AM96" i="1"/>
  <c r="AE96" i="1"/>
  <c r="AE95" i="1"/>
  <c r="F95" i="1"/>
  <c r="G95" i="1"/>
  <c r="H95" i="1"/>
  <c r="I95" i="1"/>
  <c r="J95" i="1"/>
  <c r="K95" i="1"/>
  <c r="L95" i="1"/>
  <c r="L96" i="1" s="1"/>
  <c r="M95" i="1"/>
  <c r="N95" i="1"/>
  <c r="O95" i="1"/>
  <c r="P95" i="1"/>
  <c r="Q95" i="1"/>
  <c r="R95" i="1"/>
  <c r="S95" i="1"/>
  <c r="T95" i="1"/>
  <c r="T96" i="1" s="1"/>
  <c r="U95" i="1"/>
  <c r="U96" i="1" s="1"/>
  <c r="V95" i="1"/>
  <c r="W95" i="1"/>
  <c r="F96" i="1"/>
  <c r="G96" i="1"/>
  <c r="H96" i="1"/>
  <c r="I96" i="1"/>
  <c r="J96" i="1"/>
  <c r="K96" i="1"/>
  <c r="M96" i="1"/>
  <c r="N96" i="1"/>
  <c r="O96" i="1"/>
  <c r="P96" i="1"/>
  <c r="Q96" i="1"/>
  <c r="V96" i="1"/>
  <c r="W96" i="1"/>
  <c r="E96" i="1"/>
  <c r="E95" i="1"/>
  <c r="AF81" i="1"/>
  <c r="AG81" i="1"/>
  <c r="AH81" i="1"/>
  <c r="AI81" i="1"/>
  <c r="AJ81" i="1"/>
  <c r="AK81" i="1"/>
  <c r="AL81" i="1"/>
  <c r="AM81" i="1"/>
  <c r="AN81" i="1"/>
  <c r="AO81" i="1"/>
  <c r="AP81" i="1"/>
  <c r="AQ81" i="1"/>
  <c r="AR81" i="1"/>
  <c r="AS81" i="1"/>
  <c r="AT81" i="1"/>
  <c r="AF88" i="1"/>
  <c r="AF89" i="1" s="1"/>
  <c r="AG88" i="1"/>
  <c r="AH88" i="1"/>
  <c r="AH89" i="1" s="1"/>
  <c r="AI88" i="1"/>
  <c r="AJ88" i="1"/>
  <c r="AK88" i="1"/>
  <c r="AL88" i="1"/>
  <c r="AM88" i="1"/>
  <c r="AM89" i="1" s="1"/>
  <c r="AN88" i="1"/>
  <c r="AO88" i="1"/>
  <c r="AO89" i="1" s="1"/>
  <c r="AP88" i="1"/>
  <c r="AQ88" i="1"/>
  <c r="AR88" i="1"/>
  <c r="AR89" i="1" s="1"/>
  <c r="AS88" i="1"/>
  <c r="AS89" i="1" s="1"/>
  <c r="AT88" i="1"/>
  <c r="AT89" i="1" s="1"/>
  <c r="AG89" i="1"/>
  <c r="AI89" i="1"/>
  <c r="AJ89" i="1"/>
  <c r="AK89" i="1"/>
  <c r="AL89" i="1"/>
  <c r="AN89" i="1"/>
  <c r="AQ89" i="1"/>
  <c r="AE89" i="1"/>
  <c r="AE88" i="1"/>
  <c r="AE81" i="1"/>
  <c r="F81" i="1"/>
  <c r="G81" i="1"/>
  <c r="H81" i="1"/>
  <c r="I81" i="1"/>
  <c r="J81" i="1"/>
  <c r="J89" i="1" s="1"/>
  <c r="K81" i="1"/>
  <c r="L81" i="1"/>
  <c r="M81" i="1"/>
  <c r="N81" i="1"/>
  <c r="O81" i="1"/>
  <c r="P81" i="1"/>
  <c r="Q81" i="1"/>
  <c r="R81" i="1"/>
  <c r="S81" i="1"/>
  <c r="T81" i="1"/>
  <c r="U81" i="1"/>
  <c r="V81" i="1"/>
  <c r="W81" i="1"/>
  <c r="E81" i="1"/>
  <c r="E89" i="1" s="1"/>
  <c r="F88" i="1"/>
  <c r="G88" i="1"/>
  <c r="H88" i="1"/>
  <c r="I88" i="1"/>
  <c r="J88" i="1"/>
  <c r="K88" i="1"/>
  <c r="L88" i="1"/>
  <c r="M88" i="1"/>
  <c r="N88" i="1"/>
  <c r="O88" i="1"/>
  <c r="O89" i="1" s="1"/>
  <c r="P88" i="1"/>
  <c r="Q88" i="1"/>
  <c r="R88" i="1"/>
  <c r="S88" i="1"/>
  <c r="T88" i="1"/>
  <c r="U88" i="1"/>
  <c r="V88" i="1"/>
  <c r="W88" i="1"/>
  <c r="F89" i="1"/>
  <c r="G89" i="1"/>
  <c r="H89" i="1"/>
  <c r="I89" i="1"/>
  <c r="K89" i="1"/>
  <c r="L89" i="1"/>
  <c r="M89" i="1"/>
  <c r="N89" i="1"/>
  <c r="P89" i="1"/>
  <c r="Q89" i="1"/>
  <c r="V89" i="1"/>
  <c r="W89" i="1"/>
  <c r="E88" i="1"/>
  <c r="AF72" i="1"/>
  <c r="AG72" i="1"/>
  <c r="AH72" i="1"/>
  <c r="AI72" i="1"/>
  <c r="AJ72" i="1"/>
  <c r="AK72" i="1"/>
  <c r="AK73" i="1" s="1"/>
  <c r="AL72" i="1"/>
  <c r="AL73" i="1" s="1"/>
  <c r="AM72" i="1"/>
  <c r="AN72" i="1"/>
  <c r="AN73" i="1" s="1"/>
  <c r="AO72" i="1"/>
  <c r="AO73" i="1" s="1"/>
  <c r="AP72" i="1"/>
  <c r="AQ72" i="1"/>
  <c r="AR72" i="1"/>
  <c r="AR73" i="1" s="1"/>
  <c r="AS72" i="1"/>
  <c r="AS73" i="1" s="1"/>
  <c r="AT72" i="1"/>
  <c r="AT73" i="1" s="1"/>
  <c r="AF73" i="1"/>
  <c r="AG73" i="1"/>
  <c r="AH73" i="1"/>
  <c r="AI73" i="1"/>
  <c r="AJ73" i="1"/>
  <c r="AM73" i="1"/>
  <c r="AQ73" i="1"/>
  <c r="AE73" i="1"/>
  <c r="AE72" i="1"/>
  <c r="F72" i="1"/>
  <c r="G72" i="1"/>
  <c r="H72" i="1"/>
  <c r="I72" i="1"/>
  <c r="J72" i="1"/>
  <c r="K72" i="1"/>
  <c r="L72" i="1"/>
  <c r="L73" i="1" s="1"/>
  <c r="M72" i="1"/>
  <c r="N72" i="1"/>
  <c r="O72" i="1"/>
  <c r="P72" i="1"/>
  <c r="Q72" i="1"/>
  <c r="R72" i="1"/>
  <c r="R73" i="1" s="1"/>
  <c r="S72" i="1"/>
  <c r="T72" i="1"/>
  <c r="T73" i="1" s="1"/>
  <c r="U72" i="1"/>
  <c r="U73" i="1" s="1"/>
  <c r="V72" i="1"/>
  <c r="W72" i="1"/>
  <c r="F73" i="1"/>
  <c r="G73" i="1"/>
  <c r="H73" i="1"/>
  <c r="I73" i="1"/>
  <c r="J73" i="1"/>
  <c r="K73" i="1"/>
  <c r="M73" i="1"/>
  <c r="N73" i="1"/>
  <c r="O73" i="1"/>
  <c r="P73" i="1"/>
  <c r="Q73" i="1"/>
  <c r="V73" i="1"/>
  <c r="W73" i="1"/>
  <c r="E72" i="1"/>
  <c r="E73" i="1" s="1"/>
  <c r="AF64" i="1"/>
  <c r="AG64" i="1"/>
  <c r="AH64" i="1"/>
  <c r="AI64" i="1"/>
  <c r="AJ64" i="1"/>
  <c r="AK64" i="1"/>
  <c r="AL64" i="1"/>
  <c r="AM64" i="1"/>
  <c r="AN64" i="1"/>
  <c r="AO64" i="1"/>
  <c r="AP64" i="1"/>
  <c r="AQ64" i="1"/>
  <c r="AR64" i="1"/>
  <c r="AS64" i="1"/>
  <c r="AT64" i="1"/>
  <c r="AE64" i="1"/>
  <c r="W64" i="1"/>
  <c r="V64" i="1"/>
  <c r="U64" i="1"/>
  <c r="T64" i="1"/>
  <c r="S64" i="1"/>
  <c r="R64" i="1"/>
  <c r="P64" i="1"/>
  <c r="O64" i="1"/>
  <c r="N64" i="1"/>
  <c r="M64" i="1"/>
  <c r="L64" i="1"/>
  <c r="K64" i="1"/>
  <c r="J64" i="1"/>
  <c r="I64" i="1"/>
  <c r="H64" i="1"/>
  <c r="G64" i="1"/>
  <c r="F64" i="1"/>
  <c r="E64" i="1"/>
  <c r="Q64" i="1"/>
  <c r="F36" i="1"/>
  <c r="G36" i="1"/>
  <c r="H36" i="1"/>
  <c r="I36" i="1"/>
  <c r="J36" i="1"/>
  <c r="K36" i="1"/>
  <c r="L36" i="1"/>
  <c r="M36" i="1"/>
  <c r="N36" i="1"/>
  <c r="O36" i="1"/>
  <c r="P36" i="1"/>
  <c r="Q36" i="1"/>
  <c r="R36" i="1"/>
  <c r="S36" i="1"/>
  <c r="T36" i="1"/>
  <c r="U36" i="1"/>
  <c r="V36" i="1"/>
  <c r="W36" i="1"/>
  <c r="E36" i="1"/>
  <c r="F28" i="1"/>
  <c r="F29" i="1" s="1"/>
  <c r="F30" i="1" s="1"/>
  <c r="G28" i="1"/>
  <c r="G29" i="1" s="1"/>
  <c r="G30" i="1" s="1"/>
  <c r="H28" i="1"/>
  <c r="H29" i="1" s="1"/>
  <c r="I28" i="1"/>
  <c r="I29" i="1" s="1"/>
  <c r="I30" i="1" s="1"/>
  <c r="J28" i="1"/>
  <c r="J29" i="1" s="1"/>
  <c r="J30" i="1" s="1"/>
  <c r="K28" i="1"/>
  <c r="K29" i="1" s="1"/>
  <c r="K30" i="1" s="1"/>
  <c r="L28" i="1"/>
  <c r="L29" i="1" s="1"/>
  <c r="L30" i="1" s="1"/>
  <c r="M28" i="1"/>
  <c r="M29" i="1" s="1"/>
  <c r="M30" i="1" s="1"/>
  <c r="N28" i="1"/>
  <c r="N29" i="1" s="1"/>
  <c r="N30" i="1" s="1"/>
  <c r="O28" i="1"/>
  <c r="O29" i="1" s="1"/>
  <c r="O30" i="1" s="1"/>
  <c r="P28" i="1"/>
  <c r="Q28" i="1"/>
  <c r="Q29" i="1" s="1"/>
  <c r="Q30" i="1" s="1"/>
  <c r="R28" i="1"/>
  <c r="R29" i="1" s="1"/>
  <c r="R30" i="1" s="1"/>
  <c r="S28" i="1"/>
  <c r="S29" i="1" s="1"/>
  <c r="S30" i="1" s="1"/>
  <c r="T28" i="1"/>
  <c r="T29" i="1" s="1"/>
  <c r="T30" i="1" s="1"/>
  <c r="U28" i="1"/>
  <c r="U29" i="1" s="1"/>
  <c r="U30" i="1" s="1"/>
  <c r="V28" i="1"/>
  <c r="V29" i="1" s="1"/>
  <c r="V30" i="1" s="1"/>
  <c r="W28" i="1"/>
  <c r="W29" i="1" s="1"/>
  <c r="W30" i="1" s="1"/>
  <c r="E28" i="1"/>
  <c r="E29" i="1" s="1"/>
  <c r="E30" i="1" s="1"/>
  <c r="N13" i="1"/>
  <c r="O13" i="1"/>
  <c r="P13" i="1"/>
  <c r="Q13" i="1"/>
  <c r="R13" i="1"/>
  <c r="S13" i="1"/>
  <c r="T13" i="1"/>
  <c r="U13" i="1"/>
  <c r="V13" i="1"/>
  <c r="W13" i="1"/>
  <c r="M13" i="1"/>
  <c r="F19" i="1"/>
  <c r="G19" i="1"/>
  <c r="H19" i="1"/>
  <c r="I19" i="1"/>
  <c r="J19" i="1"/>
  <c r="K19" i="1"/>
  <c r="L19" i="1"/>
  <c r="M19" i="1"/>
  <c r="N19" i="1"/>
  <c r="O19" i="1"/>
  <c r="P19" i="1"/>
  <c r="Q19" i="1"/>
  <c r="R19" i="1"/>
  <c r="S19" i="1"/>
  <c r="T19" i="1"/>
  <c r="U19" i="1"/>
  <c r="V19" i="1"/>
  <c r="W19" i="1"/>
  <c r="E19" i="1"/>
  <c r="B3" i="3" a="1"/>
  <c r="B3" i="3" s="1"/>
  <c r="B2" i="3" a="1"/>
  <c r="B2" i="3" s="1"/>
  <c r="P29" i="1" l="1"/>
  <c r="P30" i="1" s="1"/>
  <c r="AO37" i="1"/>
  <c r="AO43" i="1" s="1"/>
  <c r="AO45" i="1" s="1"/>
  <c r="AP38" i="1"/>
  <c r="AP43" i="1"/>
  <c r="AP45" i="1" s="1"/>
  <c r="AF43" i="1"/>
  <c r="AF45" i="1" s="1"/>
  <c r="AF38" i="1"/>
  <c r="AS37" i="1"/>
  <c r="AS30" i="1"/>
  <c r="AR37" i="1"/>
  <c r="AR30" i="1"/>
  <c r="AQ37" i="1"/>
  <c r="AQ30" i="1"/>
  <c r="AT43" i="1"/>
  <c r="AT45" i="1" s="1"/>
  <c r="AT38" i="1"/>
  <c r="AK52" i="1"/>
  <c r="AK51" i="1"/>
  <c r="AK49" i="1"/>
  <c r="AH43" i="1"/>
  <c r="AH45" i="1" s="1"/>
  <c r="AH38" i="1"/>
  <c r="AI52" i="1"/>
  <c r="AI51" i="1"/>
  <c r="AI49" i="1"/>
  <c r="AG30" i="1"/>
  <c r="AG37" i="1"/>
  <c r="AL49" i="1"/>
  <c r="AI38" i="1"/>
  <c r="AF30" i="1"/>
  <c r="AL51" i="1"/>
  <c r="AJ49" i="1"/>
  <c r="AT30" i="1"/>
  <c r="AJ51" i="1"/>
  <c r="AE43" i="1"/>
  <c r="AE45" i="1" s="1"/>
  <c r="AE38" i="1"/>
  <c r="AE30" i="1"/>
  <c r="R89" i="1"/>
  <c r="R96" i="1" s="1"/>
  <c r="S89" i="1"/>
  <c r="S96" i="1" s="1"/>
  <c r="S73" i="1"/>
  <c r="B4" i="3"/>
  <c r="AP89" i="1"/>
  <c r="U89" i="1"/>
  <c r="T89" i="1"/>
  <c r="AP73" i="1"/>
  <c r="S37" i="1"/>
  <c r="S38" i="1" s="1"/>
  <c r="G37" i="1"/>
  <c r="G38" i="1" s="1"/>
  <c r="F37" i="1"/>
  <c r="F43" i="1" s="1"/>
  <c r="F45" i="1" s="1"/>
  <c r="F52" i="1" s="1"/>
  <c r="H30" i="1"/>
  <c r="H37" i="1"/>
  <c r="U37" i="1"/>
  <c r="W37" i="1"/>
  <c r="T37" i="1"/>
  <c r="V37" i="1"/>
  <c r="R37" i="1"/>
  <c r="Q37" i="1"/>
  <c r="N37" i="1"/>
  <c r="O37" i="1"/>
  <c r="K37" i="1"/>
  <c r="E37" i="1"/>
  <c r="J37" i="1"/>
  <c r="L37" i="1"/>
  <c r="I37" i="1"/>
  <c r="M37" i="1"/>
  <c r="P37" i="1" l="1"/>
  <c r="P38" i="1" s="1"/>
  <c r="AO38" i="1"/>
  <c r="AP51" i="1"/>
  <c r="AP49" i="1"/>
  <c r="AP52" i="1"/>
  <c r="AG43" i="1"/>
  <c r="AG45" i="1" s="1"/>
  <c r="AG38" i="1"/>
  <c r="AQ43" i="1"/>
  <c r="AQ45" i="1" s="1"/>
  <c r="AQ38" i="1"/>
  <c r="AR43" i="1"/>
  <c r="AR45" i="1" s="1"/>
  <c r="AR38" i="1"/>
  <c r="AS43" i="1"/>
  <c r="AS45" i="1" s="1"/>
  <c r="AS38" i="1"/>
  <c r="AO51" i="1"/>
  <c r="AO49" i="1"/>
  <c r="AO52" i="1"/>
  <c r="AH52" i="1"/>
  <c r="AH51" i="1"/>
  <c r="AH49" i="1"/>
  <c r="AT52" i="1"/>
  <c r="AT51" i="1"/>
  <c r="AT49" i="1"/>
  <c r="AF52" i="1"/>
  <c r="AF51" i="1"/>
  <c r="AF49" i="1"/>
  <c r="AE51" i="1"/>
  <c r="AE49" i="1"/>
  <c r="AE52" i="1"/>
  <c r="S43" i="1"/>
  <c r="S45" i="1" s="1"/>
  <c r="S49" i="1" s="1"/>
  <c r="F38" i="1"/>
  <c r="G43" i="1"/>
  <c r="G45" i="1" s="1"/>
  <c r="G52" i="1" s="1"/>
  <c r="F51" i="1"/>
  <c r="F49" i="1"/>
  <c r="Q38" i="1"/>
  <c r="Q43" i="1"/>
  <c r="Q45" i="1" s="1"/>
  <c r="U38" i="1"/>
  <c r="U43" i="1"/>
  <c r="U45" i="1" s="1"/>
  <c r="R38" i="1"/>
  <c r="R43" i="1"/>
  <c r="R45" i="1" s="1"/>
  <c r="W38" i="1"/>
  <c r="W43" i="1"/>
  <c r="W45" i="1" s="1"/>
  <c r="H38" i="1"/>
  <c r="H43" i="1"/>
  <c r="H45" i="1" s="1"/>
  <c r="J38" i="1"/>
  <c r="J43" i="1"/>
  <c r="J45" i="1" s="1"/>
  <c r="E38" i="1"/>
  <c r="E43" i="1"/>
  <c r="E45" i="1" s="1"/>
  <c r="N43" i="1"/>
  <c r="N45" i="1" s="1"/>
  <c r="N38" i="1"/>
  <c r="V38" i="1"/>
  <c r="V43" i="1"/>
  <c r="V45" i="1" s="1"/>
  <c r="T38" i="1"/>
  <c r="T43" i="1"/>
  <c r="T45" i="1" s="1"/>
  <c r="I38" i="1"/>
  <c r="I43" i="1"/>
  <c r="I45" i="1" s="1"/>
  <c r="K43" i="1"/>
  <c r="K45" i="1" s="1"/>
  <c r="K38" i="1"/>
  <c r="L38" i="1"/>
  <c r="L43" i="1"/>
  <c r="L45" i="1" s="1"/>
  <c r="O38" i="1"/>
  <c r="O43" i="1"/>
  <c r="O45" i="1" s="1"/>
  <c r="M38" i="1"/>
  <c r="M43" i="1"/>
  <c r="M45" i="1" s="1"/>
  <c r="P43" i="1" l="1"/>
  <c r="P45" i="1" s="1"/>
  <c r="P49" i="1" s="1"/>
  <c r="AQ52" i="1"/>
  <c r="AQ51" i="1"/>
  <c r="AQ49" i="1"/>
  <c r="AS52" i="1"/>
  <c r="AS51" i="1"/>
  <c r="AS49" i="1"/>
  <c r="AR52" i="1"/>
  <c r="AR51" i="1"/>
  <c r="AR49" i="1"/>
  <c r="AG52" i="1"/>
  <c r="AG51" i="1"/>
  <c r="AG49" i="1"/>
  <c r="S51" i="1"/>
  <c r="S52" i="1"/>
  <c r="G51" i="1"/>
  <c r="G49" i="1"/>
  <c r="I51" i="1"/>
  <c r="I52" i="1"/>
  <c r="I49" i="1"/>
  <c r="W51" i="1"/>
  <c r="W52" i="1"/>
  <c r="W49" i="1"/>
  <c r="H51" i="1"/>
  <c r="H52" i="1"/>
  <c r="H49" i="1"/>
  <c r="V52" i="1"/>
  <c r="V49" i="1"/>
  <c r="V51" i="1"/>
  <c r="R49" i="1"/>
  <c r="R51" i="1"/>
  <c r="R52" i="1"/>
  <c r="U52" i="1"/>
  <c r="U51" i="1"/>
  <c r="U49" i="1"/>
  <c r="Q49" i="1"/>
  <c r="Q51" i="1"/>
  <c r="Q52" i="1"/>
  <c r="J51" i="1"/>
  <c r="J52" i="1"/>
  <c r="J49" i="1"/>
  <c r="K51" i="1"/>
  <c r="K52" i="1"/>
  <c r="K49" i="1"/>
  <c r="T49" i="1"/>
  <c r="T52" i="1"/>
  <c r="T51" i="1"/>
  <c r="M49" i="1"/>
  <c r="M51" i="1"/>
  <c r="M52" i="1"/>
  <c r="O51" i="1"/>
  <c r="O52" i="1"/>
  <c r="O49" i="1"/>
  <c r="L51" i="1"/>
  <c r="L52" i="1"/>
  <c r="L49" i="1"/>
  <c r="N51" i="1"/>
  <c r="N52" i="1"/>
  <c r="N49" i="1"/>
  <c r="E51" i="1"/>
  <c r="E52" i="1"/>
  <c r="E49" i="1"/>
  <c r="P52" i="1" l="1"/>
  <c r="P5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<sst xmlns="http://schemas.openxmlformats.org/spreadsheetml/2006/main" count="117" uniqueCount="113">
  <si>
    <t>Price</t>
  </si>
  <si>
    <t>Shares</t>
  </si>
  <si>
    <t>Marketcap</t>
  </si>
  <si>
    <t>Quarter</t>
  </si>
  <si>
    <t>Filing Date</t>
  </si>
  <si>
    <t>Period of Report</t>
  </si>
  <si>
    <t>Stock Prices</t>
  </si>
  <si>
    <t>High</t>
  </si>
  <si>
    <t>Low</t>
  </si>
  <si>
    <t>Average</t>
  </si>
  <si>
    <t>Revenue by Segment *in millions, CAD</t>
  </si>
  <si>
    <t>Geointelligence</t>
  </si>
  <si>
    <t>Robotics &amp; Space Operations</t>
  </si>
  <si>
    <t>Satellite Systems</t>
  </si>
  <si>
    <t>Total Revenue</t>
  </si>
  <si>
    <t>Backlog</t>
  </si>
  <si>
    <t>Opening Backlog</t>
  </si>
  <si>
    <t>Less: Revenue Recognized</t>
  </si>
  <si>
    <t>Add: Order Bookings</t>
  </si>
  <si>
    <t>Ending Backlog</t>
  </si>
  <si>
    <t>Income Statement *in millions, CAD</t>
  </si>
  <si>
    <t>x</t>
  </si>
  <si>
    <t>Revenue</t>
  </si>
  <si>
    <t>COGs</t>
  </si>
  <si>
    <t>Materials, labour, and subcontractors</t>
  </si>
  <si>
    <t>D&amp;A</t>
  </si>
  <si>
    <t>Total COGs</t>
  </si>
  <si>
    <t>Gross Profits</t>
  </si>
  <si>
    <t>Gross Margin</t>
  </si>
  <si>
    <t>Other Income (expenses)</t>
  </si>
  <si>
    <t>Unrealized loss on financial instruments</t>
  </si>
  <si>
    <t>Foreign exchange gain (loss)</t>
  </si>
  <si>
    <t>Finance cost</t>
  </si>
  <si>
    <t>Income before tax</t>
  </si>
  <si>
    <t>Tax</t>
  </si>
  <si>
    <t>Net Income before other expenses</t>
  </si>
  <si>
    <t>Gain on translation of foreign operations</t>
  </si>
  <si>
    <t>Loss on cash flow hedges</t>
  </si>
  <si>
    <t>Remeasurement gain on defined benefit plans</t>
  </si>
  <si>
    <t xml:space="preserve">Net Income   </t>
  </si>
  <si>
    <t>EPS - Basic</t>
  </si>
  <si>
    <t>EPS - Diluted</t>
  </si>
  <si>
    <t>Shares - Basic</t>
  </si>
  <si>
    <t>Shares - Diluted</t>
  </si>
  <si>
    <t>Operating Expenses</t>
  </si>
  <si>
    <t>SG&amp;A</t>
  </si>
  <si>
    <t>R&amp;D</t>
  </si>
  <si>
    <t>Amortization of intangible assets</t>
  </si>
  <si>
    <t>Share based compensation</t>
  </si>
  <si>
    <t>Total Operating expenses</t>
  </si>
  <si>
    <t>Operating Income</t>
  </si>
  <si>
    <t>Operating Margin</t>
  </si>
  <si>
    <t>Cash</t>
  </si>
  <si>
    <t>AR</t>
  </si>
  <si>
    <t>Unbilled receivables</t>
  </si>
  <si>
    <t>Inventories</t>
  </si>
  <si>
    <t>Other current assets</t>
  </si>
  <si>
    <t>Total Current Assets</t>
  </si>
  <si>
    <t>Non-current Assets</t>
  </si>
  <si>
    <t>PP&amp;E</t>
  </si>
  <si>
    <t>Right-of-use assets</t>
  </si>
  <si>
    <t>Intangible assets</t>
  </si>
  <si>
    <t>Goodwill</t>
  </si>
  <si>
    <t>Deferred income tax assets</t>
  </si>
  <si>
    <t>Other non-current assets</t>
  </si>
  <si>
    <t>Total Non-current assets</t>
  </si>
  <si>
    <t>Total Assets</t>
  </si>
  <si>
    <t>Current Liabilities</t>
  </si>
  <si>
    <t>AP and accrued liabilities</t>
  </si>
  <si>
    <t>Income taxes payable</t>
  </si>
  <si>
    <t>Income taxes recievable</t>
  </si>
  <si>
    <t>Contract liabilities</t>
  </si>
  <si>
    <t>Current portion of net employee benefit payable</t>
  </si>
  <si>
    <t>Current poriton of lease liabilities</t>
  </si>
  <si>
    <t>Other current liabilities</t>
  </si>
  <si>
    <t>Total Current Liabilities</t>
  </si>
  <si>
    <t>Non-current Liabilities</t>
  </si>
  <si>
    <t>Net employee defined benefit payable</t>
  </si>
  <si>
    <t>Lease liabilities</t>
  </si>
  <si>
    <t>Long-term debt</t>
  </si>
  <si>
    <t>Deferred income taxes</t>
  </si>
  <si>
    <t>Othere non-current liabilities</t>
  </si>
  <si>
    <t>Total Non-current Liabilities</t>
  </si>
  <si>
    <t>Total Liabilities</t>
  </si>
  <si>
    <t>Cash Flow*in millions, CAD</t>
  </si>
  <si>
    <t>Equity</t>
  </si>
  <si>
    <t>Common shares</t>
  </si>
  <si>
    <t>Contributes surplus</t>
  </si>
  <si>
    <t>Accumulated other comprehensive income</t>
  </si>
  <si>
    <t>Retained earnings</t>
  </si>
  <si>
    <t>Total Equity</t>
  </si>
  <si>
    <t>Total Equity &amp; Liabilities</t>
  </si>
  <si>
    <t>CFFO</t>
  </si>
  <si>
    <t>CapEx</t>
  </si>
  <si>
    <t>FCF</t>
  </si>
  <si>
    <t>SBI</t>
  </si>
  <si>
    <t>SBC</t>
  </si>
  <si>
    <t>SBB</t>
  </si>
  <si>
    <t>Dividends</t>
  </si>
  <si>
    <t>Risks</t>
  </si>
  <si>
    <t xml:space="preserve">Depening on the Canadian 2024 election results, the Canadian Inovation Exchange (CIE) may get reduced funding. </t>
  </si>
  <si>
    <t>If CIE gets reduced funding, Aerospace projects will see less contracts</t>
  </si>
  <si>
    <t>Facts &amp; Figures</t>
  </si>
  <si>
    <t>Field</t>
  </si>
  <si>
    <t>Robotics Commands Executed</t>
  </si>
  <si>
    <t xml:space="preserve">Robotics Commands Executed using new autonomous operations sofware developed by MDA. </t>
  </si>
  <si>
    <t>Days that Robotic operations were performed</t>
  </si>
  <si>
    <t>Payloads grasped by DEXTRE</t>
  </si>
  <si>
    <t>Robotically performed health inspections of ISS components or visiting space craft</t>
  </si>
  <si>
    <t>Years of MDA sensor's in operations of NASA Mars Curiousity Rover</t>
  </si>
  <si>
    <t>Spacewalks supproted by MDA-Built Robotics</t>
  </si>
  <si>
    <t xml:space="preserve">Capture and relsease of visiting free-flying spacecraft. </t>
  </si>
  <si>
    <t>Balance Sheet *in millions,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</si>
</sst>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1009]* #,##0.00_-;\-[$$-1009]* #,##0.00_-;_-[$$-1009]* &quot;-&quot;??_-;_-@_-"/>
    <numFmt numFmtId="165" formatCode="#,##0.0"/>
  </numFmts>
  <fonts count="4"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164" fontId="0" fillId="0" borderId="0" xfId="0" applyNumberFormat="1"/>
    <xf numFmtId="4" fontId="0" fillId="0" borderId="0" xfId="0" applyNumberFormat="1"/>
    <xf numFmtId="0" fontId="1" fillId="2" borderId="0" xfId="0" applyFont="1" applyFill="1"/>
    <xf numFmtId="0" fontId="0" fillId="0" borderId="1" xfId="0" applyBorder="1"/>
    <xf numFmtId="14" fontId="0" fillId="0" borderId="0" xfId="0" applyNumberFormat="1"/>
    <xf numFmtId="0" fontId="2" fillId="0" borderId="0" xfId="0" applyFont="1"/>
    <xf numFmtId="0" fontId="3" fillId="3" borderId="0" xfId="0" applyFont="1" applyFill="1"/>
    <xf numFmtId="0" fontId="0" fillId="0" borderId="2" xfId="0" applyBorder="1"/>
    <xf numFmtId="9" fontId="0" fillId="0" borderId="0" xfId="0" applyNumberFormat="1"/>
    <xf numFmtId="9" fontId="3" fillId="3" borderId="0" xfId="0" applyNumberFormat="1" applyFont="1" applyFill="1"/>
    <xf numFmtId="165" fontId="0" fillId="0" borderId="0" xfId="0" applyNumberFormat="1"/>
    <xf numFmtId="165" fontId="0" fillId="0" borderId="1" xfId="0" applyNumberFormat="1" applyBorder="1"/>
    <xf numFmtId="165" fontId="0" fillId="0" borderId="2"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https://www.bing.com/financeapi/forcetrigger?t=c1g2sm&amp;q=XTSE%3aMDA&amp;form=skydnc</v>
    <v>Learn more on Bing</v>
  </rv>
  <rv s="1">
    <v>en-US</v>
    <v>c1g2sm</v>
    <v>268435456</v>
    <v>1</v>
    <v>Powered by Refinitiv</v>
    <v>0</v>
    <v>MDA Ltd. (XTSE:MDA)</v>
    <v>2</v>
    <v>3</v>
    <v>Finance</v>
    <v>4</v>
    <v>13.3</v>
    <v>6.21</v>
    <v>0.98699999999999999</v>
    <v>0.49</v>
    <v>3.9106000000000002E-2</v>
    <v>CAD</v>
    <v>MDA Ltd. is a provider of advanced technology and services to the global space industry. The Company designs, manufactures, and services space robotics, satellite systems and components, and intelligence systems. It also provides geo intelligence and earth observation solutions that incorporate data from the Company’s owned and operated satellite, RADARSAT-2, as well as third party satellite missions. It operates across three business areas: Geointelligence, Robotics &amp; Space Operations, and Satellite Systems. In Geointelligence, it provides end-to-end solutions and services related to earth observation (EO) and defense intelligence systems. In Robotics &amp; Space Operations, it provides autonomous robotics and vision sensors that operate in space and on the surfaces of the Moon and Mars. In Satellite Systems, it provides systems and subsystems used in low earth orbit (LEO), medium earth orbit (MEO), and geosynchronous orbit (GEO) satellites and offers digital payload expertise.</v>
    <v>Toronto Stock Exchange</v>
    <v>XTSE</v>
    <v>XTSE</v>
    <v>9445 Airport Road, BRAMPTON, ON, L6S 4J3 CA</v>
    <v>13.3</v>
    <v>Aerospace &amp; Defense</v>
    <v>Stock</v>
    <v>45334.794895833336</v>
    <v>0</v>
    <v>12.48</v>
    <v>1557117786</v>
    <v>MDA Ltd.</v>
    <v>MDA Ltd.</v>
    <v>12.55</v>
    <v>34.3825</v>
    <v>12.53</v>
    <v>13.02</v>
    <v>119594300</v>
    <v>MDA</v>
    <v>MDA Ltd. (XTSE:MDA)</v>
    <v>336772</v>
    <v>86470</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5</v>
      <v>6</v>
      <v>1</v>
      <v>1</v>
      <v>1</v>
      <v>4</v>
      <v>7</v>
      <v>8</v>
      <v>9</v>
      <v>4</v>
    </spb>
    <spb s="4">
      <v>Delayed 20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#,##0.00_-;-[$$-en-CA]* #,##0.00_-;_-[$$-en-CA]* "-"??_-;_-@_-</rpv>
    </rSty>
    <rSty dxfid="5">
      <rpv i="0">#,##0.00</rpv>
    </rSty>
    <rSty>
      <rpv i="1">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05EB2-38C9-4DDF-850D-E62A0E591A92}">
  <dimension ref="A1:B4"/>
  <sheetViews>
    <sheetView workbookViewId="0">
      <selection activeCell="C3" sqref="C3"/>
    </sheetView>
  </sheetViews>
  <sheetFormatPr defaultRowHeight="14.5" x14ac:dyDescent="0.35"/>
  <cols>
    <col min="2" max="2" width="10.08984375" bestFit="1" customWidth="1"/>
  </cols>
  <sheetData>
    <row r="1" spans="1:2" x14ac:dyDescent="0.35">
      <c r="A1" t="e" vm="1">
        <v>#VALUE!</v>
      </c>
    </row>
    <row r="2" spans="1:2" x14ac:dyDescent="0.35">
      <c r="A2" t="s">
        <v>0</v>
      </c>
      <c r="B2" s="1" cm="1">
        <f t="array" ref="B2">_FV(A1,"Price")</f>
        <v>13.02</v>
      </c>
    </row>
    <row r="3" spans="1:2" s="2" customFormat="1" x14ac:dyDescent="0.35">
      <c r="A3" s="2" t="s">
        <v>1</v>
      </c>
      <c r="B3" s="2" cm="1">
        <f t="array" ref="B3">_FV(A1,"Shares outstanding",TRUE)/1000000</f>
        <v>119.5943</v>
      </c>
    </row>
    <row r="4" spans="1:2" s="2" customFormat="1" x14ac:dyDescent="0.35">
      <c r="A4" s="2" t="s">
        <v>2</v>
      </c>
      <c r="B4" s="2">
        <f>B2*B3</f>
        <v>1557.117786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4B68A-FBCA-4716-A5C4-1F766FAE1CA5}">
  <dimension ref="A17:F35"/>
  <sheetViews>
    <sheetView workbookViewId="0">
      <selection activeCell="F36" sqref="F36"/>
    </sheetView>
  </sheetViews>
  <sheetFormatPr defaultRowHeight="14.5" x14ac:dyDescent="0.35"/>
  <sheetData>
    <row r="17" spans="1:6" s="3" customFormat="1" x14ac:dyDescent="0.35">
      <c r="A17" s="3" t="s">
        <v>99</v>
      </c>
    </row>
    <row r="18" spans="1:6" x14ac:dyDescent="0.35">
      <c r="A18" t="s">
        <v>100</v>
      </c>
    </row>
    <row r="19" spans="1:6" x14ac:dyDescent="0.35">
      <c r="A19" t="s">
        <v>101</v>
      </c>
    </row>
    <row r="26" spans="1:6" s="3" customFormat="1" x14ac:dyDescent="0.35">
      <c r="A26" s="3" t="s">
        <v>102</v>
      </c>
    </row>
    <row r="27" spans="1:6" s="7" customFormat="1" x14ac:dyDescent="0.35">
      <c r="A27" s="7" t="s">
        <v>103</v>
      </c>
      <c r="F27" s="7">
        <v>2022</v>
      </c>
    </row>
    <row r="28" spans="1:6" x14ac:dyDescent="0.35">
      <c r="A28" t="s">
        <v>104</v>
      </c>
      <c r="F28">
        <v>78796</v>
      </c>
    </row>
    <row r="29" spans="1:6" x14ac:dyDescent="0.35">
      <c r="A29" t="s">
        <v>105</v>
      </c>
      <c r="F29">
        <v>2500</v>
      </c>
    </row>
    <row r="30" spans="1:6" x14ac:dyDescent="0.35">
      <c r="A30" t="s">
        <v>106</v>
      </c>
      <c r="F30">
        <v>127</v>
      </c>
    </row>
    <row r="31" spans="1:6" x14ac:dyDescent="0.35">
      <c r="A31" t="s">
        <v>107</v>
      </c>
      <c r="F31">
        <v>45</v>
      </c>
    </row>
    <row r="32" spans="1:6" x14ac:dyDescent="0.35">
      <c r="A32" t="s">
        <v>108</v>
      </c>
      <c r="F32">
        <v>26</v>
      </c>
    </row>
    <row r="33" spans="1:6" x14ac:dyDescent="0.35">
      <c r="A33" t="s">
        <v>109</v>
      </c>
      <c r="F33">
        <v>10</v>
      </c>
    </row>
    <row r="34" spans="1:6" x14ac:dyDescent="0.35">
      <c r="A34" t="s">
        <v>110</v>
      </c>
      <c r="F34">
        <v>7</v>
      </c>
    </row>
    <row r="35" spans="1:6" x14ac:dyDescent="0.35">
      <c r="A35" t="s">
        <v>111</v>
      </c>
      <c r="F35">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748D-E85F-466F-ABD4-B3602AB6F6E8}">
  <dimension ref="A1:AT105"/>
  <sheetViews>
    <sheetView tabSelected="1" zoomScale="55" zoomScaleNormal="55" workbookViewId="0">
      <pane xSplit="2" ySplit="7" topLeftCell="C8" activePane="bottomRight" state="frozen"/>
      <selection pane="topRight" activeCell="C1" sqref="C1"/>
      <selection pane="bottomLeft" activeCell="A8" sqref="A8"/>
      <selection pane="bottomRight" activeCell="Y29" sqref="Y29"/>
    </sheetView>
  </sheetViews>
  <sheetFormatPr defaultRowHeight="14.5" x14ac:dyDescent="0.35"/>
  <cols>
    <col min="2" max="2" width="16.1796875" customWidth="1"/>
    <col min="13" max="15" width="9.453125" bestFit="1" customWidth="1"/>
    <col min="17" max="19" width="9.453125" bestFit="1" customWidth="1"/>
  </cols>
  <sheetData>
    <row r="1" spans="1:46" x14ac:dyDescent="0.35">
      <c r="B1" t="s">
        <v>3</v>
      </c>
    </row>
    <row r="2" spans="1:46" x14ac:dyDescent="0.35">
      <c r="B2" t="s">
        <v>4</v>
      </c>
    </row>
    <row r="3" spans="1:46" x14ac:dyDescent="0.35">
      <c r="B3" t="s">
        <v>5</v>
      </c>
      <c r="M3" s="5">
        <v>44651</v>
      </c>
      <c r="N3" s="5">
        <v>44742</v>
      </c>
      <c r="O3" s="5">
        <v>44834</v>
      </c>
      <c r="Q3" s="5">
        <v>45016</v>
      </c>
      <c r="R3" s="5">
        <v>45107</v>
      </c>
      <c r="S3" s="5">
        <v>45199</v>
      </c>
      <c r="AO3">
        <v>2021</v>
      </c>
      <c r="AP3">
        <v>2022</v>
      </c>
    </row>
    <row r="4" spans="1:46" s="3" customFormat="1" x14ac:dyDescent="0.35">
      <c r="B4" s="3" t="s">
        <v>6</v>
      </c>
    </row>
    <row r="5" spans="1:46" x14ac:dyDescent="0.35">
      <c r="B5" t="s">
        <v>7</v>
      </c>
    </row>
    <row r="6" spans="1:46" x14ac:dyDescent="0.35">
      <c r="B6" t="s">
        <v>8</v>
      </c>
    </row>
    <row r="7" spans="1:46" x14ac:dyDescent="0.35">
      <c r="B7" t="s">
        <v>9</v>
      </c>
    </row>
    <row r="9" spans="1:46" s="3" customFormat="1" x14ac:dyDescent="0.35">
      <c r="A9" s="3" t="s">
        <v>21</v>
      </c>
      <c r="B9" s="3" t="s">
        <v>15</v>
      </c>
    </row>
    <row r="10" spans="1:46" x14ac:dyDescent="0.35">
      <c r="B10" t="s">
        <v>16</v>
      </c>
      <c r="M10">
        <v>864.3</v>
      </c>
      <c r="N10">
        <v>1516.8</v>
      </c>
      <c r="O10">
        <v>1520.8</v>
      </c>
      <c r="Q10">
        <v>1378.2</v>
      </c>
      <c r="R10">
        <v>1232.4000000000001</v>
      </c>
      <c r="S10">
        <v>1098.3</v>
      </c>
      <c r="AO10">
        <v>829.9</v>
      </c>
      <c r="AP10">
        <v>1405.1</v>
      </c>
    </row>
    <row r="11" spans="1:46" x14ac:dyDescent="0.35">
      <c r="B11" t="s">
        <v>17</v>
      </c>
      <c r="M11">
        <v>-128.4</v>
      </c>
      <c r="N11">
        <v>-154.69999999999999</v>
      </c>
      <c r="O11">
        <v>-172</v>
      </c>
      <c r="Q11">
        <v>-201.9</v>
      </c>
      <c r="R11">
        <v>-196</v>
      </c>
      <c r="S11">
        <v>-204.7</v>
      </c>
      <c r="AO11">
        <v>-115.5</v>
      </c>
      <c r="AP11">
        <v>-186.1</v>
      </c>
    </row>
    <row r="12" spans="1:46" s="4" customFormat="1" x14ac:dyDescent="0.35">
      <c r="B12" s="4" t="s">
        <v>18</v>
      </c>
      <c r="M12" s="4">
        <v>780.9</v>
      </c>
      <c r="N12" s="4">
        <v>158.69999999999999</v>
      </c>
      <c r="O12" s="4">
        <v>56.3</v>
      </c>
      <c r="Q12" s="4">
        <v>56.1</v>
      </c>
      <c r="R12" s="4">
        <v>61.9</v>
      </c>
      <c r="S12" s="4">
        <v>2175.1</v>
      </c>
      <c r="AO12" s="4">
        <f>140.1-10.8</f>
        <v>129.29999999999998</v>
      </c>
      <c r="AP12" s="4">
        <v>159.19999999999999</v>
      </c>
    </row>
    <row r="13" spans="1:46" s="6" customFormat="1" x14ac:dyDescent="0.35">
      <c r="B13" s="6" t="s">
        <v>19</v>
      </c>
      <c r="M13" s="6">
        <f>SUM(M10:M12)</f>
        <v>1516.8</v>
      </c>
      <c r="N13" s="6">
        <f t="shared" ref="N13:W13" si="0">SUM(N10:N12)</f>
        <v>1520.8</v>
      </c>
      <c r="O13" s="6">
        <f t="shared" si="0"/>
        <v>1405.1</v>
      </c>
      <c r="P13" s="6">
        <f t="shared" si="0"/>
        <v>0</v>
      </c>
      <c r="Q13" s="6">
        <f t="shared" si="0"/>
        <v>1232.3999999999999</v>
      </c>
      <c r="R13" s="6">
        <f t="shared" si="0"/>
        <v>1098.3000000000002</v>
      </c>
      <c r="S13" s="6">
        <f t="shared" si="0"/>
        <v>3068.7</v>
      </c>
      <c r="T13" s="6">
        <f t="shared" si="0"/>
        <v>0</v>
      </c>
      <c r="U13" s="6">
        <f t="shared" si="0"/>
        <v>0</v>
      </c>
      <c r="V13" s="6">
        <f t="shared" si="0"/>
        <v>0</v>
      </c>
      <c r="W13" s="6">
        <f t="shared" si="0"/>
        <v>0</v>
      </c>
      <c r="AE13" s="6">
        <f>SUM(AE10:AE12)</f>
        <v>0</v>
      </c>
      <c r="AF13" s="6">
        <f t="shared" ref="AF13:AT13" si="1">SUM(AF10:AF12)</f>
        <v>0</v>
      </c>
      <c r="AG13" s="6">
        <f t="shared" si="1"/>
        <v>0</v>
      </c>
      <c r="AH13" s="6">
        <f t="shared" si="1"/>
        <v>0</v>
      </c>
      <c r="AI13" s="6">
        <f t="shared" si="1"/>
        <v>0</v>
      </c>
      <c r="AJ13" s="6">
        <f t="shared" si="1"/>
        <v>0</v>
      </c>
      <c r="AK13" s="6">
        <f t="shared" si="1"/>
        <v>0</v>
      </c>
      <c r="AL13" s="6">
        <f t="shared" si="1"/>
        <v>0</v>
      </c>
      <c r="AM13" s="6">
        <f t="shared" si="1"/>
        <v>0</v>
      </c>
      <c r="AN13" s="6">
        <f t="shared" si="1"/>
        <v>0</v>
      </c>
      <c r="AO13" s="6">
        <f t="shared" si="1"/>
        <v>843.69999999999993</v>
      </c>
      <c r="AP13" s="6">
        <f t="shared" si="1"/>
        <v>1378.2</v>
      </c>
      <c r="AQ13" s="6">
        <f t="shared" si="1"/>
        <v>0</v>
      </c>
      <c r="AR13" s="6">
        <f t="shared" si="1"/>
        <v>0</v>
      </c>
      <c r="AS13" s="6">
        <f t="shared" si="1"/>
        <v>0</v>
      </c>
      <c r="AT13" s="6">
        <f t="shared" si="1"/>
        <v>0</v>
      </c>
    </row>
    <row r="15" spans="1:46" s="3" customFormat="1" x14ac:dyDescent="0.35">
      <c r="A15" s="3" t="s">
        <v>21</v>
      </c>
      <c r="B15" s="3" t="s">
        <v>10</v>
      </c>
    </row>
    <row r="16" spans="1:46" x14ac:dyDescent="0.35">
      <c r="B16" t="s">
        <v>11</v>
      </c>
      <c r="M16">
        <v>48.9</v>
      </c>
      <c r="N16">
        <v>47</v>
      </c>
      <c r="O16">
        <v>45.5</v>
      </c>
      <c r="Q16">
        <v>51.3</v>
      </c>
      <c r="R16">
        <v>47.9</v>
      </c>
      <c r="S16">
        <v>48.4</v>
      </c>
      <c r="AO16">
        <v>52.8</v>
      </c>
      <c r="AP16">
        <v>53.9</v>
      </c>
    </row>
    <row r="17" spans="1:46" x14ac:dyDescent="0.35">
      <c r="B17" t="s">
        <v>12</v>
      </c>
      <c r="M17">
        <v>42.4</v>
      </c>
      <c r="N17">
        <v>48.8</v>
      </c>
      <c r="O17">
        <v>54.6</v>
      </c>
      <c r="Q17">
        <v>62.9</v>
      </c>
      <c r="R17">
        <v>58.7</v>
      </c>
      <c r="S17">
        <v>61.9</v>
      </c>
      <c r="AO17">
        <v>29.9</v>
      </c>
      <c r="AP17">
        <v>47.9</v>
      </c>
    </row>
    <row r="18" spans="1:46" s="4" customFormat="1" x14ac:dyDescent="0.35">
      <c r="B18" s="4" t="s">
        <v>13</v>
      </c>
      <c r="M18" s="4">
        <v>37.1</v>
      </c>
      <c r="N18" s="4">
        <v>58.9</v>
      </c>
      <c r="O18" s="4">
        <v>71.900000000000006</v>
      </c>
      <c r="Q18" s="4">
        <v>87.7</v>
      </c>
      <c r="R18" s="4">
        <v>89.4</v>
      </c>
      <c r="S18" s="4">
        <v>94.4</v>
      </c>
      <c r="AO18" s="4">
        <v>32.799999999999997</v>
      </c>
      <c r="AP18" s="4">
        <v>84.3</v>
      </c>
    </row>
    <row r="19" spans="1:46" x14ac:dyDescent="0.35">
      <c r="B19" t="s">
        <v>14</v>
      </c>
      <c r="E19">
        <f>SUM(E16:E18)</f>
        <v>0</v>
      </c>
      <c r="F19">
        <f t="shared" ref="F19:W19" si="2">SUM(F16:F18)</f>
        <v>0</v>
      </c>
      <c r="G19">
        <f t="shared" si="2"/>
        <v>0</v>
      </c>
      <c r="H19">
        <f t="shared" si="2"/>
        <v>0</v>
      </c>
      <c r="I19">
        <f t="shared" si="2"/>
        <v>0</v>
      </c>
      <c r="J19">
        <f t="shared" si="2"/>
        <v>0</v>
      </c>
      <c r="K19">
        <f t="shared" si="2"/>
        <v>0</v>
      </c>
      <c r="L19">
        <f t="shared" si="2"/>
        <v>0</v>
      </c>
      <c r="M19">
        <f t="shared" si="2"/>
        <v>128.4</v>
      </c>
      <c r="N19">
        <f t="shared" si="2"/>
        <v>154.69999999999999</v>
      </c>
      <c r="O19">
        <f t="shared" si="2"/>
        <v>172</v>
      </c>
      <c r="P19">
        <f t="shared" si="2"/>
        <v>0</v>
      </c>
      <c r="Q19">
        <f t="shared" si="2"/>
        <v>201.89999999999998</v>
      </c>
      <c r="R19">
        <f t="shared" si="2"/>
        <v>196</v>
      </c>
      <c r="S19">
        <f t="shared" si="2"/>
        <v>204.7</v>
      </c>
      <c r="T19">
        <f t="shared" si="2"/>
        <v>0</v>
      </c>
      <c r="U19">
        <f t="shared" si="2"/>
        <v>0</v>
      </c>
      <c r="V19">
        <f t="shared" si="2"/>
        <v>0</v>
      </c>
      <c r="W19">
        <f t="shared" si="2"/>
        <v>0</v>
      </c>
      <c r="AE19">
        <f>SUM(AE16:AE18)</f>
        <v>0</v>
      </c>
      <c r="AF19">
        <f t="shared" ref="AF19:AT19" si="3">SUM(AF16:AF18)</f>
        <v>0</v>
      </c>
      <c r="AG19">
        <f t="shared" si="3"/>
        <v>0</v>
      </c>
      <c r="AH19">
        <f t="shared" si="3"/>
        <v>0</v>
      </c>
      <c r="AI19">
        <f t="shared" si="3"/>
        <v>0</v>
      </c>
      <c r="AJ19">
        <f t="shared" si="3"/>
        <v>0</v>
      </c>
      <c r="AK19">
        <f t="shared" si="3"/>
        <v>0</v>
      </c>
      <c r="AL19">
        <f t="shared" si="3"/>
        <v>0</v>
      </c>
      <c r="AM19">
        <f t="shared" si="3"/>
        <v>0</v>
      </c>
      <c r="AN19">
        <f t="shared" si="3"/>
        <v>0</v>
      </c>
      <c r="AO19">
        <f t="shared" si="3"/>
        <v>115.49999999999999</v>
      </c>
      <c r="AP19">
        <f t="shared" si="3"/>
        <v>186.1</v>
      </c>
      <c r="AQ19">
        <f t="shared" si="3"/>
        <v>0</v>
      </c>
      <c r="AR19">
        <f t="shared" si="3"/>
        <v>0</v>
      </c>
      <c r="AS19">
        <f t="shared" si="3"/>
        <v>0</v>
      </c>
      <c r="AT19">
        <f t="shared" si="3"/>
        <v>0</v>
      </c>
    </row>
    <row r="23" spans="1:46" s="3" customFormat="1" x14ac:dyDescent="0.35">
      <c r="A23" s="3" t="s">
        <v>21</v>
      </c>
      <c r="B23" s="3" t="s">
        <v>20</v>
      </c>
    </row>
    <row r="24" spans="1:46" x14ac:dyDescent="0.35">
      <c r="B24" t="s">
        <v>22</v>
      </c>
      <c r="M24">
        <v>128.4</v>
      </c>
      <c r="N24">
        <v>154.69999999999999</v>
      </c>
      <c r="O24">
        <v>172</v>
      </c>
      <c r="P24">
        <v>186.1</v>
      </c>
      <c r="Q24">
        <v>201.9</v>
      </c>
      <c r="R24">
        <v>196</v>
      </c>
      <c r="S24">
        <v>204.7</v>
      </c>
      <c r="AO24">
        <v>115.5</v>
      </c>
      <c r="AP24">
        <v>186.1</v>
      </c>
    </row>
    <row r="25" spans="1:46" s="7" customFormat="1" x14ac:dyDescent="0.35">
      <c r="B25" s="7" t="s">
        <v>23</v>
      </c>
    </row>
    <row r="26" spans="1:46" x14ac:dyDescent="0.35">
      <c r="B26" t="s">
        <v>24</v>
      </c>
      <c r="M26">
        <v>-60.9</v>
      </c>
      <c r="N26">
        <v>-97.5</v>
      </c>
      <c r="O26">
        <v>-109.8</v>
      </c>
      <c r="P26">
        <v>-120.9</v>
      </c>
      <c r="Q26">
        <v>-128.1</v>
      </c>
      <c r="R26">
        <v>-127.7</v>
      </c>
      <c r="S26">
        <v>-138.19999999999999</v>
      </c>
      <c r="AO26">
        <v>-64</v>
      </c>
      <c r="AP26">
        <v>-120.9</v>
      </c>
    </row>
    <row r="27" spans="1:46" s="4" customFormat="1" x14ac:dyDescent="0.35">
      <c r="B27" s="4" t="s">
        <v>25</v>
      </c>
      <c r="M27" s="4">
        <v>-5.8</v>
      </c>
      <c r="N27" s="4">
        <v>-5.8</v>
      </c>
      <c r="O27" s="4">
        <v>-5.8</v>
      </c>
      <c r="P27" s="4">
        <v>-6.3</v>
      </c>
      <c r="Q27" s="4">
        <v>-6.6</v>
      </c>
      <c r="R27" s="4">
        <v>-7</v>
      </c>
      <c r="S27" s="4">
        <v>-8.8000000000000007</v>
      </c>
      <c r="AO27" s="4">
        <v>-6.1</v>
      </c>
      <c r="AP27" s="4">
        <v>-6.3</v>
      </c>
    </row>
    <row r="28" spans="1:46" s="8" customFormat="1" x14ac:dyDescent="0.35">
      <c r="B28" s="8" t="s">
        <v>26</v>
      </c>
      <c r="E28" s="8">
        <f>SUM(E26:E27)</f>
        <v>0</v>
      </c>
      <c r="F28" s="8">
        <f t="shared" ref="F28:W28" si="4">SUM(F26:F27)</f>
        <v>0</v>
      </c>
      <c r="G28" s="8">
        <f t="shared" si="4"/>
        <v>0</v>
      </c>
      <c r="H28" s="8">
        <f t="shared" si="4"/>
        <v>0</v>
      </c>
      <c r="I28" s="8">
        <f t="shared" si="4"/>
        <v>0</v>
      </c>
      <c r="J28" s="8">
        <f t="shared" si="4"/>
        <v>0</v>
      </c>
      <c r="K28" s="8">
        <f t="shared" si="4"/>
        <v>0</v>
      </c>
      <c r="L28" s="8">
        <f t="shared" si="4"/>
        <v>0</v>
      </c>
      <c r="M28" s="8">
        <f t="shared" si="4"/>
        <v>-66.7</v>
      </c>
      <c r="N28" s="8">
        <f t="shared" si="4"/>
        <v>-103.3</v>
      </c>
      <c r="O28" s="8">
        <f t="shared" si="4"/>
        <v>-115.6</v>
      </c>
      <c r="P28" s="8">
        <f t="shared" si="4"/>
        <v>-127.2</v>
      </c>
      <c r="Q28" s="8">
        <f t="shared" si="4"/>
        <v>-134.69999999999999</v>
      </c>
      <c r="R28" s="8">
        <f t="shared" si="4"/>
        <v>-134.69999999999999</v>
      </c>
      <c r="S28" s="8">
        <f t="shared" si="4"/>
        <v>-147</v>
      </c>
      <c r="T28" s="8">
        <f t="shared" si="4"/>
        <v>0</v>
      </c>
      <c r="U28" s="8">
        <f t="shared" si="4"/>
        <v>0</v>
      </c>
      <c r="V28" s="8">
        <f t="shared" si="4"/>
        <v>0</v>
      </c>
      <c r="W28" s="8">
        <f t="shared" si="4"/>
        <v>0</v>
      </c>
      <c r="AE28" s="8">
        <f t="shared" ref="AE28:AT28" si="5">SUM(AE26:AE27)</f>
        <v>0</v>
      </c>
      <c r="AF28" s="8">
        <f t="shared" si="5"/>
        <v>0</v>
      </c>
      <c r="AG28" s="8">
        <f t="shared" si="5"/>
        <v>0</v>
      </c>
      <c r="AH28" s="8">
        <f t="shared" si="5"/>
        <v>0</v>
      </c>
      <c r="AI28" s="8">
        <f t="shared" si="5"/>
        <v>0</v>
      </c>
      <c r="AJ28" s="8">
        <f t="shared" si="5"/>
        <v>0</v>
      </c>
      <c r="AK28" s="8">
        <f t="shared" si="5"/>
        <v>0</v>
      </c>
      <c r="AL28" s="8">
        <f t="shared" si="5"/>
        <v>0</v>
      </c>
      <c r="AM28" s="8">
        <f t="shared" si="5"/>
        <v>0</v>
      </c>
      <c r="AN28" s="8">
        <f t="shared" si="5"/>
        <v>0</v>
      </c>
      <c r="AO28" s="8">
        <f t="shared" si="5"/>
        <v>-70.099999999999994</v>
      </c>
      <c r="AP28" s="8">
        <f t="shared" si="5"/>
        <v>-127.2</v>
      </c>
      <c r="AQ28" s="8">
        <f t="shared" si="5"/>
        <v>0</v>
      </c>
      <c r="AR28" s="8">
        <f t="shared" si="5"/>
        <v>0</v>
      </c>
      <c r="AS28" s="8">
        <f t="shared" si="5"/>
        <v>0</v>
      </c>
      <c r="AT28" s="8">
        <f t="shared" si="5"/>
        <v>0</v>
      </c>
    </row>
    <row r="29" spans="1:46" x14ac:dyDescent="0.35">
      <c r="B29" t="s">
        <v>27</v>
      </c>
      <c r="E29">
        <f>E24+E28</f>
        <v>0</v>
      </c>
      <c r="F29">
        <f t="shared" ref="F29:W29" si="6">F24+F28</f>
        <v>0</v>
      </c>
      <c r="G29">
        <f t="shared" si="6"/>
        <v>0</v>
      </c>
      <c r="H29">
        <f t="shared" si="6"/>
        <v>0</v>
      </c>
      <c r="I29">
        <f t="shared" si="6"/>
        <v>0</v>
      </c>
      <c r="J29">
        <f t="shared" si="6"/>
        <v>0</v>
      </c>
      <c r="K29">
        <f t="shared" si="6"/>
        <v>0</v>
      </c>
      <c r="L29">
        <f t="shared" si="6"/>
        <v>0</v>
      </c>
      <c r="M29">
        <f t="shared" si="6"/>
        <v>61.7</v>
      </c>
      <c r="N29">
        <f t="shared" si="6"/>
        <v>51.399999999999991</v>
      </c>
      <c r="O29">
        <f t="shared" si="6"/>
        <v>56.400000000000006</v>
      </c>
      <c r="P29">
        <f t="shared" si="6"/>
        <v>58.899999999999991</v>
      </c>
      <c r="Q29">
        <f t="shared" si="6"/>
        <v>67.200000000000017</v>
      </c>
      <c r="R29">
        <f t="shared" si="6"/>
        <v>61.300000000000011</v>
      </c>
      <c r="S29">
        <f t="shared" si="6"/>
        <v>57.699999999999989</v>
      </c>
      <c r="T29">
        <f t="shared" si="6"/>
        <v>0</v>
      </c>
      <c r="U29">
        <f t="shared" si="6"/>
        <v>0</v>
      </c>
      <c r="V29">
        <f t="shared" si="6"/>
        <v>0</v>
      </c>
      <c r="W29">
        <f t="shared" si="6"/>
        <v>0</v>
      </c>
      <c r="AE29">
        <f t="shared" ref="AE29:AT29" si="7">AE24+AE28</f>
        <v>0</v>
      </c>
      <c r="AF29">
        <f t="shared" si="7"/>
        <v>0</v>
      </c>
      <c r="AG29">
        <f t="shared" si="7"/>
        <v>0</v>
      </c>
      <c r="AH29">
        <f t="shared" si="7"/>
        <v>0</v>
      </c>
      <c r="AI29">
        <f t="shared" si="7"/>
        <v>0</v>
      </c>
      <c r="AJ29">
        <f t="shared" si="7"/>
        <v>0</v>
      </c>
      <c r="AK29">
        <f t="shared" si="7"/>
        <v>0</v>
      </c>
      <c r="AL29">
        <f t="shared" si="7"/>
        <v>0</v>
      </c>
      <c r="AM29">
        <f t="shared" si="7"/>
        <v>0</v>
      </c>
      <c r="AN29">
        <f t="shared" si="7"/>
        <v>0</v>
      </c>
      <c r="AO29">
        <f t="shared" si="7"/>
        <v>45.400000000000006</v>
      </c>
      <c r="AP29">
        <f t="shared" si="7"/>
        <v>58.899999999999991</v>
      </c>
      <c r="AQ29">
        <f t="shared" si="7"/>
        <v>0</v>
      </c>
      <c r="AR29">
        <f t="shared" si="7"/>
        <v>0</v>
      </c>
      <c r="AS29">
        <f t="shared" si="7"/>
        <v>0</v>
      </c>
      <c r="AT29">
        <f t="shared" si="7"/>
        <v>0</v>
      </c>
    </row>
    <row r="30" spans="1:46" s="9" customFormat="1" x14ac:dyDescent="0.35">
      <c r="B30" s="9" t="s">
        <v>28</v>
      </c>
      <c r="E30" s="9" t="e">
        <f>E29/E24</f>
        <v>#DIV/0!</v>
      </c>
      <c r="F30" s="9" t="e">
        <f t="shared" ref="F30:W30" si="8">F29/F24</f>
        <v>#DIV/0!</v>
      </c>
      <c r="G30" s="9" t="e">
        <f t="shared" si="8"/>
        <v>#DIV/0!</v>
      </c>
      <c r="H30" s="9" t="e">
        <f t="shared" si="8"/>
        <v>#DIV/0!</v>
      </c>
      <c r="I30" s="9" t="e">
        <f t="shared" si="8"/>
        <v>#DIV/0!</v>
      </c>
      <c r="J30" s="9" t="e">
        <f t="shared" si="8"/>
        <v>#DIV/0!</v>
      </c>
      <c r="K30" s="9" t="e">
        <f t="shared" si="8"/>
        <v>#DIV/0!</v>
      </c>
      <c r="L30" s="9" t="e">
        <f t="shared" si="8"/>
        <v>#DIV/0!</v>
      </c>
      <c r="M30" s="9">
        <f t="shared" si="8"/>
        <v>0.48052959501557635</v>
      </c>
      <c r="N30" s="9">
        <f t="shared" si="8"/>
        <v>0.33225597931480283</v>
      </c>
      <c r="O30" s="9">
        <f t="shared" si="8"/>
        <v>0.32790697674418606</v>
      </c>
      <c r="P30" s="9">
        <f t="shared" si="8"/>
        <v>0.31649650725416439</v>
      </c>
      <c r="Q30" s="9">
        <f t="shared" si="8"/>
        <v>0.33283803863298672</v>
      </c>
      <c r="R30" s="9">
        <f t="shared" si="8"/>
        <v>0.31275510204081636</v>
      </c>
      <c r="S30" s="9">
        <f t="shared" si="8"/>
        <v>0.28187591597459694</v>
      </c>
      <c r="T30" s="9" t="e">
        <f t="shared" si="8"/>
        <v>#DIV/0!</v>
      </c>
      <c r="U30" s="9" t="e">
        <f t="shared" si="8"/>
        <v>#DIV/0!</v>
      </c>
      <c r="V30" s="9" t="e">
        <f t="shared" si="8"/>
        <v>#DIV/0!</v>
      </c>
      <c r="W30" s="9" t="e">
        <f t="shared" si="8"/>
        <v>#DIV/0!</v>
      </c>
      <c r="AE30" s="9" t="e">
        <f t="shared" ref="AE30:AT30" si="9">AE29/AE24</f>
        <v>#DIV/0!</v>
      </c>
      <c r="AF30" s="9" t="e">
        <f t="shared" si="9"/>
        <v>#DIV/0!</v>
      </c>
      <c r="AG30" s="9" t="e">
        <f t="shared" si="9"/>
        <v>#DIV/0!</v>
      </c>
      <c r="AH30" s="9" t="e">
        <f t="shared" si="9"/>
        <v>#DIV/0!</v>
      </c>
      <c r="AI30" s="9" t="e">
        <f t="shared" si="9"/>
        <v>#DIV/0!</v>
      </c>
      <c r="AJ30" s="9" t="e">
        <f t="shared" si="9"/>
        <v>#DIV/0!</v>
      </c>
      <c r="AK30" s="9" t="e">
        <f t="shared" si="9"/>
        <v>#DIV/0!</v>
      </c>
      <c r="AL30" s="9" t="e">
        <f t="shared" si="9"/>
        <v>#DIV/0!</v>
      </c>
      <c r="AM30" s="9" t="e">
        <f t="shared" si="9"/>
        <v>#DIV/0!</v>
      </c>
      <c r="AN30" s="9" t="e">
        <f t="shared" si="9"/>
        <v>#DIV/0!</v>
      </c>
      <c r="AO30" s="9">
        <f t="shared" si="9"/>
        <v>0.39307359307359313</v>
      </c>
      <c r="AP30" s="9">
        <f t="shared" si="9"/>
        <v>0.31649650725416439</v>
      </c>
      <c r="AQ30" s="9" t="e">
        <f t="shared" si="9"/>
        <v>#DIV/0!</v>
      </c>
      <c r="AR30" s="9" t="e">
        <f t="shared" si="9"/>
        <v>#DIV/0!</v>
      </c>
      <c r="AS30" s="9" t="e">
        <f t="shared" si="9"/>
        <v>#DIV/0!</v>
      </c>
      <c r="AT30" s="9" t="e">
        <f t="shared" si="9"/>
        <v>#DIV/0!</v>
      </c>
    </row>
    <row r="31" spans="1:46" s="10" customFormat="1" x14ac:dyDescent="0.35">
      <c r="B31" s="10" t="s">
        <v>44</v>
      </c>
    </row>
    <row r="32" spans="1:46" s="11" customFormat="1" x14ac:dyDescent="0.35">
      <c r="B32" s="11" t="s">
        <v>45</v>
      </c>
      <c r="M32" s="11">
        <v>-14.3</v>
      </c>
      <c r="N32" s="11">
        <v>-13.8</v>
      </c>
      <c r="O32" s="11">
        <v>-15.5</v>
      </c>
      <c r="P32" s="11">
        <v>-16.399999999999999</v>
      </c>
      <c r="Q32" s="11">
        <v>-16.600000000000001</v>
      </c>
      <c r="R32" s="11">
        <v>-17.8</v>
      </c>
      <c r="S32" s="11">
        <v>-17.8</v>
      </c>
      <c r="AO32" s="11">
        <v>-17.100000000000001</v>
      </c>
      <c r="AP32" s="11">
        <v>-16.399999999999999</v>
      </c>
    </row>
    <row r="33" spans="2:46" s="11" customFormat="1" x14ac:dyDescent="0.35">
      <c r="B33" s="11" t="s">
        <v>46</v>
      </c>
      <c r="M33" s="11">
        <v>-8.5</v>
      </c>
      <c r="N33" s="11">
        <v>-8.6999999999999993</v>
      </c>
      <c r="O33" s="11">
        <v>-7.8</v>
      </c>
      <c r="P33" s="11">
        <v>-7.8</v>
      </c>
      <c r="Q33" s="11">
        <v>-10.1</v>
      </c>
      <c r="R33" s="11">
        <v>-10.3</v>
      </c>
      <c r="S33" s="11">
        <v>-10.4</v>
      </c>
      <c r="AO33" s="11">
        <v>-8.3000000000000007</v>
      </c>
      <c r="AP33" s="11">
        <v>-7.8</v>
      </c>
    </row>
    <row r="34" spans="2:46" s="11" customFormat="1" x14ac:dyDescent="0.35">
      <c r="B34" s="11" t="s">
        <v>47</v>
      </c>
      <c r="M34" s="11">
        <v>-14</v>
      </c>
      <c r="N34" s="11">
        <v>-12.9</v>
      </c>
      <c r="O34" s="11">
        <v>-12.8</v>
      </c>
      <c r="P34" s="11">
        <v>-12.8</v>
      </c>
      <c r="Q34" s="11">
        <v>-12.8</v>
      </c>
      <c r="R34" s="11">
        <v>-11</v>
      </c>
      <c r="S34" s="11">
        <v>-11</v>
      </c>
      <c r="AO34" s="11">
        <v>-14</v>
      </c>
      <c r="AP34" s="11">
        <v>-12.8</v>
      </c>
    </row>
    <row r="35" spans="2:46" s="12" customFormat="1" x14ac:dyDescent="0.35">
      <c r="B35" s="12" t="s">
        <v>48</v>
      </c>
      <c r="M35" s="12">
        <v>-1.6</v>
      </c>
      <c r="N35" s="12">
        <v>-1.4</v>
      </c>
      <c r="O35" s="12">
        <v>-2.5</v>
      </c>
      <c r="P35" s="12">
        <v>-3</v>
      </c>
      <c r="Q35" s="12">
        <v>-1.2</v>
      </c>
      <c r="R35" s="12">
        <v>-2.9</v>
      </c>
      <c r="S35" s="12">
        <v>-2.8</v>
      </c>
      <c r="AO35" s="12">
        <v>-3.9</v>
      </c>
      <c r="AP35" s="12">
        <v>-3</v>
      </c>
    </row>
    <row r="36" spans="2:46" s="13" customFormat="1" x14ac:dyDescent="0.35">
      <c r="B36" s="13" t="s">
        <v>49</v>
      </c>
      <c r="E36" s="13">
        <f>SUM(E32:E35)</f>
        <v>0</v>
      </c>
      <c r="F36" s="13">
        <f t="shared" ref="F36:W36" si="10">SUM(F32:F35)</f>
        <v>0</v>
      </c>
      <c r="G36" s="13">
        <f t="shared" si="10"/>
        <v>0</v>
      </c>
      <c r="H36" s="13">
        <f t="shared" si="10"/>
        <v>0</v>
      </c>
      <c r="I36" s="13">
        <f t="shared" si="10"/>
        <v>0</v>
      </c>
      <c r="J36" s="13">
        <f t="shared" si="10"/>
        <v>0</v>
      </c>
      <c r="K36" s="13">
        <f t="shared" si="10"/>
        <v>0</v>
      </c>
      <c r="L36" s="13">
        <f t="shared" si="10"/>
        <v>0</v>
      </c>
      <c r="M36" s="13">
        <f t="shared" si="10"/>
        <v>-38.4</v>
      </c>
      <c r="N36" s="13">
        <f t="shared" si="10"/>
        <v>-36.799999999999997</v>
      </c>
      <c r="O36" s="13">
        <f t="shared" si="10"/>
        <v>-38.6</v>
      </c>
      <c r="P36" s="13">
        <f t="shared" si="10"/>
        <v>-40</v>
      </c>
      <c r="Q36" s="13">
        <f t="shared" si="10"/>
        <v>-40.700000000000003</v>
      </c>
      <c r="R36" s="13">
        <f t="shared" si="10"/>
        <v>-42</v>
      </c>
      <c r="S36" s="13">
        <f t="shared" si="10"/>
        <v>-42</v>
      </c>
      <c r="T36" s="13">
        <f t="shared" si="10"/>
        <v>0</v>
      </c>
      <c r="U36" s="13">
        <f t="shared" si="10"/>
        <v>0</v>
      </c>
      <c r="V36" s="13">
        <f t="shared" si="10"/>
        <v>0</v>
      </c>
      <c r="W36" s="13">
        <f t="shared" si="10"/>
        <v>0</v>
      </c>
      <c r="AE36" s="13">
        <f t="shared" ref="AE36:AT36" si="11">SUM(AE32:AE35)</f>
        <v>0</v>
      </c>
      <c r="AF36" s="13">
        <f t="shared" si="11"/>
        <v>0</v>
      </c>
      <c r="AG36" s="13">
        <f t="shared" si="11"/>
        <v>0</v>
      </c>
      <c r="AH36" s="13">
        <f t="shared" si="11"/>
        <v>0</v>
      </c>
      <c r="AI36" s="13">
        <f t="shared" si="11"/>
        <v>0</v>
      </c>
      <c r="AJ36" s="13">
        <f t="shared" si="11"/>
        <v>0</v>
      </c>
      <c r="AK36" s="13">
        <f t="shared" si="11"/>
        <v>0</v>
      </c>
      <c r="AL36" s="13">
        <f t="shared" si="11"/>
        <v>0</v>
      </c>
      <c r="AM36" s="13">
        <f t="shared" si="11"/>
        <v>0</v>
      </c>
      <c r="AN36" s="13">
        <f t="shared" si="11"/>
        <v>0</v>
      </c>
      <c r="AO36" s="13">
        <f t="shared" si="11"/>
        <v>-43.300000000000004</v>
      </c>
      <c r="AP36" s="13">
        <f t="shared" si="11"/>
        <v>-40</v>
      </c>
      <c r="AQ36" s="13">
        <f t="shared" si="11"/>
        <v>0</v>
      </c>
      <c r="AR36" s="13">
        <f t="shared" si="11"/>
        <v>0</v>
      </c>
      <c r="AS36" s="13">
        <f t="shared" si="11"/>
        <v>0</v>
      </c>
      <c r="AT36" s="13">
        <f t="shared" si="11"/>
        <v>0</v>
      </c>
    </row>
    <row r="37" spans="2:46" s="11" customFormat="1" x14ac:dyDescent="0.35">
      <c r="B37" s="11" t="s">
        <v>50</v>
      </c>
      <c r="E37" s="11">
        <f>E29+E36</f>
        <v>0</v>
      </c>
      <c r="F37" s="11">
        <f t="shared" ref="F37:W37" si="12">F29+F36</f>
        <v>0</v>
      </c>
      <c r="G37" s="11">
        <f t="shared" si="12"/>
        <v>0</v>
      </c>
      <c r="H37" s="11">
        <f t="shared" si="12"/>
        <v>0</v>
      </c>
      <c r="I37" s="11">
        <f t="shared" si="12"/>
        <v>0</v>
      </c>
      <c r="J37" s="11">
        <f t="shared" si="12"/>
        <v>0</v>
      </c>
      <c r="K37" s="11">
        <f t="shared" si="12"/>
        <v>0</v>
      </c>
      <c r="L37" s="11">
        <f t="shared" si="12"/>
        <v>0</v>
      </c>
      <c r="M37" s="11">
        <f t="shared" si="12"/>
        <v>23.300000000000004</v>
      </c>
      <c r="N37" s="11">
        <f t="shared" si="12"/>
        <v>14.599999999999994</v>
      </c>
      <c r="O37" s="11">
        <f t="shared" si="12"/>
        <v>17.800000000000004</v>
      </c>
      <c r="P37" s="11">
        <f t="shared" si="12"/>
        <v>18.899999999999991</v>
      </c>
      <c r="Q37" s="11">
        <f t="shared" si="12"/>
        <v>26.500000000000014</v>
      </c>
      <c r="R37" s="11">
        <f t="shared" si="12"/>
        <v>19.300000000000011</v>
      </c>
      <c r="S37" s="11">
        <f t="shared" si="12"/>
        <v>15.699999999999989</v>
      </c>
      <c r="T37" s="11">
        <f t="shared" si="12"/>
        <v>0</v>
      </c>
      <c r="U37" s="11">
        <f t="shared" si="12"/>
        <v>0</v>
      </c>
      <c r="V37" s="11">
        <f t="shared" si="12"/>
        <v>0</v>
      </c>
      <c r="W37" s="11">
        <f t="shared" si="12"/>
        <v>0</v>
      </c>
      <c r="AE37" s="11">
        <f t="shared" ref="AE37:AT37" si="13">AE29+AE36</f>
        <v>0</v>
      </c>
      <c r="AF37" s="11">
        <f t="shared" si="13"/>
        <v>0</v>
      </c>
      <c r="AG37" s="11">
        <f t="shared" si="13"/>
        <v>0</v>
      </c>
      <c r="AH37" s="11">
        <f t="shared" si="13"/>
        <v>0</v>
      </c>
      <c r="AI37" s="11">
        <f t="shared" si="13"/>
        <v>0</v>
      </c>
      <c r="AJ37" s="11">
        <f t="shared" si="13"/>
        <v>0</v>
      </c>
      <c r="AK37" s="11">
        <f t="shared" si="13"/>
        <v>0</v>
      </c>
      <c r="AL37" s="11">
        <f t="shared" si="13"/>
        <v>0</v>
      </c>
      <c r="AM37" s="11">
        <f t="shared" si="13"/>
        <v>0</v>
      </c>
      <c r="AN37" s="11">
        <f t="shared" si="13"/>
        <v>0</v>
      </c>
      <c r="AO37" s="11">
        <f t="shared" si="13"/>
        <v>2.1000000000000014</v>
      </c>
      <c r="AP37" s="11">
        <f t="shared" si="13"/>
        <v>18.899999999999991</v>
      </c>
      <c r="AQ37" s="11">
        <f t="shared" si="13"/>
        <v>0</v>
      </c>
      <c r="AR37" s="11">
        <f t="shared" si="13"/>
        <v>0</v>
      </c>
      <c r="AS37" s="11">
        <f t="shared" si="13"/>
        <v>0</v>
      </c>
      <c r="AT37" s="11">
        <f t="shared" si="13"/>
        <v>0</v>
      </c>
    </row>
    <row r="38" spans="2:46" s="9" customFormat="1" x14ac:dyDescent="0.35">
      <c r="B38" s="9" t="s">
        <v>51</v>
      </c>
      <c r="E38" s="9" t="e">
        <f>E37/E24</f>
        <v>#DIV/0!</v>
      </c>
      <c r="F38" s="9" t="e">
        <f t="shared" ref="F38:W38" si="14">F37/F24</f>
        <v>#DIV/0!</v>
      </c>
      <c r="G38" s="9" t="e">
        <f t="shared" si="14"/>
        <v>#DIV/0!</v>
      </c>
      <c r="H38" s="9" t="e">
        <f t="shared" si="14"/>
        <v>#DIV/0!</v>
      </c>
      <c r="I38" s="9" t="e">
        <f t="shared" si="14"/>
        <v>#DIV/0!</v>
      </c>
      <c r="J38" s="9" t="e">
        <f t="shared" si="14"/>
        <v>#DIV/0!</v>
      </c>
      <c r="K38" s="9" t="e">
        <f t="shared" si="14"/>
        <v>#DIV/0!</v>
      </c>
      <c r="L38" s="9" t="e">
        <f t="shared" si="14"/>
        <v>#DIV/0!</v>
      </c>
      <c r="M38" s="9">
        <f t="shared" si="14"/>
        <v>0.18146417445482868</v>
      </c>
      <c r="N38" s="9">
        <f t="shared" si="14"/>
        <v>9.4376212023270817E-2</v>
      </c>
      <c r="O38" s="9">
        <f t="shared" si="14"/>
        <v>0.10348837209302328</v>
      </c>
      <c r="P38" s="9">
        <f t="shared" si="14"/>
        <v>0.10155830198817836</v>
      </c>
      <c r="Q38" s="9">
        <f t="shared" si="14"/>
        <v>0.13125309559187723</v>
      </c>
      <c r="R38" s="9">
        <f t="shared" si="14"/>
        <v>9.8469387755102097E-2</v>
      </c>
      <c r="S38" s="9">
        <f t="shared" si="14"/>
        <v>7.6697606253053191E-2</v>
      </c>
      <c r="T38" s="9" t="e">
        <f t="shared" si="14"/>
        <v>#DIV/0!</v>
      </c>
      <c r="U38" s="9" t="e">
        <f t="shared" si="14"/>
        <v>#DIV/0!</v>
      </c>
      <c r="V38" s="9" t="e">
        <f t="shared" si="14"/>
        <v>#DIV/0!</v>
      </c>
      <c r="W38" s="9" t="e">
        <f t="shared" si="14"/>
        <v>#DIV/0!</v>
      </c>
      <c r="AE38" s="9" t="e">
        <f t="shared" ref="AE38:AT38" si="15">AE37/AE24</f>
        <v>#DIV/0!</v>
      </c>
      <c r="AF38" s="9" t="e">
        <f t="shared" si="15"/>
        <v>#DIV/0!</v>
      </c>
      <c r="AG38" s="9" t="e">
        <f t="shared" si="15"/>
        <v>#DIV/0!</v>
      </c>
      <c r="AH38" s="9" t="e">
        <f t="shared" si="15"/>
        <v>#DIV/0!</v>
      </c>
      <c r="AI38" s="9" t="e">
        <f t="shared" si="15"/>
        <v>#DIV/0!</v>
      </c>
      <c r="AJ38" s="9" t="e">
        <f t="shared" si="15"/>
        <v>#DIV/0!</v>
      </c>
      <c r="AK38" s="9" t="e">
        <f t="shared" si="15"/>
        <v>#DIV/0!</v>
      </c>
      <c r="AL38" s="9" t="e">
        <f t="shared" si="15"/>
        <v>#DIV/0!</v>
      </c>
      <c r="AM38" s="9" t="e">
        <f t="shared" si="15"/>
        <v>#DIV/0!</v>
      </c>
      <c r="AN38" s="9" t="e">
        <f t="shared" si="15"/>
        <v>#DIV/0!</v>
      </c>
      <c r="AO38" s="9">
        <f t="shared" si="15"/>
        <v>1.8181818181818195E-2</v>
      </c>
      <c r="AP38" s="9">
        <f t="shared" si="15"/>
        <v>0.10155830198817836</v>
      </c>
      <c r="AQ38" s="9" t="e">
        <f t="shared" si="15"/>
        <v>#DIV/0!</v>
      </c>
      <c r="AR38" s="9" t="e">
        <f t="shared" si="15"/>
        <v>#DIV/0!</v>
      </c>
      <c r="AS38" s="9" t="e">
        <f t="shared" si="15"/>
        <v>#DIV/0!</v>
      </c>
      <c r="AT38" s="9" t="e">
        <f t="shared" si="15"/>
        <v>#DIV/0!</v>
      </c>
    </row>
    <row r="39" spans="2:46" s="7" customFormat="1" x14ac:dyDescent="0.35">
      <c r="B39" s="7" t="s">
        <v>29</v>
      </c>
    </row>
    <row r="40" spans="2:46" x14ac:dyDescent="0.35">
      <c r="B40" t="s">
        <v>30</v>
      </c>
      <c r="M40">
        <v>-5.3</v>
      </c>
      <c r="N40">
        <v>-4.0999999999999996</v>
      </c>
      <c r="O40">
        <v>0.3</v>
      </c>
      <c r="P40">
        <v>-2.6</v>
      </c>
      <c r="Q40">
        <v>-0.5</v>
      </c>
      <c r="R40">
        <v>-0.6</v>
      </c>
      <c r="S40">
        <v>1</v>
      </c>
      <c r="AO40">
        <v>0.7</v>
      </c>
      <c r="AP40">
        <v>-2.6</v>
      </c>
    </row>
    <row r="41" spans="2:46" x14ac:dyDescent="0.35">
      <c r="B41" t="s">
        <v>31</v>
      </c>
      <c r="M41">
        <v>-2.2000000000000002</v>
      </c>
      <c r="N41">
        <v>2.1</v>
      </c>
      <c r="O41">
        <v>5.6</v>
      </c>
      <c r="P41">
        <v>0</v>
      </c>
      <c r="Q41">
        <v>0.4</v>
      </c>
      <c r="R41">
        <v>-1.8</v>
      </c>
      <c r="S41">
        <v>0.6</v>
      </c>
      <c r="AO41">
        <v>0</v>
      </c>
      <c r="AP41">
        <v>0</v>
      </c>
    </row>
    <row r="42" spans="2:46" s="4" customFormat="1" x14ac:dyDescent="0.35">
      <c r="B42" s="4" t="s">
        <v>32</v>
      </c>
      <c r="M42" s="4">
        <v>-4.3</v>
      </c>
      <c r="N42" s="4">
        <v>-24.7</v>
      </c>
      <c r="O42" s="4">
        <v>-2.4</v>
      </c>
      <c r="P42" s="4">
        <v>-2.8</v>
      </c>
      <c r="Q42" s="4">
        <v>-2.2000000000000002</v>
      </c>
      <c r="R42" s="4">
        <v>-2.1</v>
      </c>
      <c r="S42" s="4">
        <v>-2.4</v>
      </c>
      <c r="AO42" s="4">
        <v>-2.2000000000000002</v>
      </c>
      <c r="AP42" s="4">
        <v>-2.8</v>
      </c>
    </row>
    <row r="43" spans="2:46" x14ac:dyDescent="0.35">
      <c r="B43" t="s">
        <v>33</v>
      </c>
      <c r="E43" s="11">
        <f>SUM(E40:E42)+E37</f>
        <v>0</v>
      </c>
      <c r="F43" s="11">
        <f t="shared" ref="F43:W43" si="16">SUM(F40:F42)+F37</f>
        <v>0</v>
      </c>
      <c r="G43" s="11">
        <f t="shared" si="16"/>
        <v>0</v>
      </c>
      <c r="H43" s="11">
        <f t="shared" si="16"/>
        <v>0</v>
      </c>
      <c r="I43" s="11">
        <f t="shared" si="16"/>
        <v>0</v>
      </c>
      <c r="J43" s="11">
        <f t="shared" si="16"/>
        <v>0</v>
      </c>
      <c r="K43" s="11">
        <f t="shared" si="16"/>
        <v>0</v>
      </c>
      <c r="L43" s="11">
        <f t="shared" si="16"/>
        <v>0</v>
      </c>
      <c r="M43" s="11">
        <f t="shared" si="16"/>
        <v>11.500000000000004</v>
      </c>
      <c r="N43" s="11">
        <f t="shared" si="16"/>
        <v>-12.100000000000005</v>
      </c>
      <c r="O43" s="11">
        <f t="shared" si="16"/>
        <v>21.300000000000004</v>
      </c>
      <c r="P43" s="11">
        <f t="shared" si="16"/>
        <v>13.499999999999991</v>
      </c>
      <c r="Q43" s="11">
        <f t="shared" si="16"/>
        <v>24.200000000000014</v>
      </c>
      <c r="R43" s="11">
        <f t="shared" si="16"/>
        <v>14.800000000000011</v>
      </c>
      <c r="S43" s="11">
        <f t="shared" si="16"/>
        <v>14.899999999999988</v>
      </c>
      <c r="T43" s="11">
        <f t="shared" si="16"/>
        <v>0</v>
      </c>
      <c r="U43" s="11">
        <f t="shared" si="16"/>
        <v>0</v>
      </c>
      <c r="V43" s="11">
        <f t="shared" si="16"/>
        <v>0</v>
      </c>
      <c r="W43" s="11">
        <f t="shared" si="16"/>
        <v>0</v>
      </c>
      <c r="AE43" s="11">
        <f t="shared" ref="AE43:AT43" si="17">SUM(AE40:AE42)+AE37</f>
        <v>0</v>
      </c>
      <c r="AF43" s="11">
        <f t="shared" si="17"/>
        <v>0</v>
      </c>
      <c r="AG43" s="11">
        <f t="shared" si="17"/>
        <v>0</v>
      </c>
      <c r="AH43" s="11">
        <f t="shared" si="17"/>
        <v>0</v>
      </c>
      <c r="AI43" s="11">
        <f t="shared" si="17"/>
        <v>0</v>
      </c>
      <c r="AJ43" s="11">
        <f t="shared" si="17"/>
        <v>0</v>
      </c>
      <c r="AK43" s="11">
        <f t="shared" si="17"/>
        <v>0</v>
      </c>
      <c r="AL43" s="11">
        <f t="shared" si="17"/>
        <v>0</v>
      </c>
      <c r="AM43" s="11">
        <f t="shared" si="17"/>
        <v>0</v>
      </c>
      <c r="AN43" s="11">
        <f t="shared" si="17"/>
        <v>0</v>
      </c>
      <c r="AO43" s="11">
        <f t="shared" si="17"/>
        <v>0.6000000000000012</v>
      </c>
      <c r="AP43" s="11">
        <f t="shared" si="17"/>
        <v>13.499999999999991</v>
      </c>
      <c r="AQ43" s="11">
        <f t="shared" si="17"/>
        <v>0</v>
      </c>
      <c r="AR43" s="11">
        <f t="shared" si="17"/>
        <v>0</v>
      </c>
      <c r="AS43" s="11">
        <f t="shared" si="17"/>
        <v>0</v>
      </c>
      <c r="AT43" s="11">
        <f t="shared" si="17"/>
        <v>0</v>
      </c>
    </row>
    <row r="44" spans="2:46" s="4" customFormat="1" x14ac:dyDescent="0.35">
      <c r="B44" s="4" t="s">
        <v>34</v>
      </c>
      <c r="M44" s="4">
        <v>-3.1</v>
      </c>
      <c r="N44" s="4">
        <v>3.3</v>
      </c>
      <c r="O44" s="4">
        <v>-3.4</v>
      </c>
      <c r="P44" s="4">
        <v>-4.7</v>
      </c>
      <c r="Q44" s="4">
        <v>-8.1</v>
      </c>
      <c r="R44" s="4">
        <v>-4.9000000000000004</v>
      </c>
      <c r="S44" s="4">
        <v>-5.6</v>
      </c>
      <c r="AO44" s="4">
        <v>0</v>
      </c>
      <c r="AP44" s="4">
        <v>-4.7</v>
      </c>
    </row>
    <row r="45" spans="2:46" x14ac:dyDescent="0.35">
      <c r="B45" t="s">
        <v>35</v>
      </c>
      <c r="E45" s="11">
        <f>SUM(E43:E44)</f>
        <v>0</v>
      </c>
      <c r="F45" s="11">
        <f t="shared" ref="F45:W45" si="18">SUM(F43:F44)</f>
        <v>0</v>
      </c>
      <c r="G45" s="11">
        <f t="shared" si="18"/>
        <v>0</v>
      </c>
      <c r="H45" s="11">
        <f t="shared" si="18"/>
        <v>0</v>
      </c>
      <c r="I45" s="11">
        <f t="shared" si="18"/>
        <v>0</v>
      </c>
      <c r="J45" s="11">
        <f t="shared" si="18"/>
        <v>0</v>
      </c>
      <c r="K45" s="11">
        <f t="shared" si="18"/>
        <v>0</v>
      </c>
      <c r="L45" s="11">
        <f t="shared" si="18"/>
        <v>0</v>
      </c>
      <c r="M45" s="11">
        <f t="shared" si="18"/>
        <v>8.4000000000000039</v>
      </c>
      <c r="N45" s="11">
        <f t="shared" si="18"/>
        <v>-8.8000000000000043</v>
      </c>
      <c r="O45" s="11">
        <f t="shared" si="18"/>
        <v>17.900000000000006</v>
      </c>
      <c r="P45" s="11">
        <f t="shared" si="18"/>
        <v>8.7999999999999901</v>
      </c>
      <c r="Q45" s="11">
        <f t="shared" si="18"/>
        <v>16.100000000000016</v>
      </c>
      <c r="R45" s="11">
        <f t="shared" si="18"/>
        <v>9.900000000000011</v>
      </c>
      <c r="S45" s="11">
        <f t="shared" si="18"/>
        <v>9.2999999999999883</v>
      </c>
      <c r="T45" s="11">
        <f t="shared" si="18"/>
        <v>0</v>
      </c>
      <c r="U45" s="11">
        <f t="shared" si="18"/>
        <v>0</v>
      </c>
      <c r="V45" s="11">
        <f t="shared" si="18"/>
        <v>0</v>
      </c>
      <c r="W45" s="11">
        <f t="shared" si="18"/>
        <v>0</v>
      </c>
      <c r="AE45" s="11">
        <f t="shared" ref="AE45:AT45" si="19">SUM(AE43:AE44)</f>
        <v>0</v>
      </c>
      <c r="AF45" s="11">
        <f t="shared" si="19"/>
        <v>0</v>
      </c>
      <c r="AG45" s="11">
        <f t="shared" si="19"/>
        <v>0</v>
      </c>
      <c r="AH45" s="11">
        <f t="shared" si="19"/>
        <v>0</v>
      </c>
      <c r="AI45" s="11">
        <f t="shared" si="19"/>
        <v>0</v>
      </c>
      <c r="AJ45" s="11">
        <f t="shared" si="19"/>
        <v>0</v>
      </c>
      <c r="AK45" s="11">
        <f t="shared" si="19"/>
        <v>0</v>
      </c>
      <c r="AL45" s="11">
        <f t="shared" si="19"/>
        <v>0</v>
      </c>
      <c r="AM45" s="11">
        <f t="shared" si="19"/>
        <v>0</v>
      </c>
      <c r="AN45" s="11">
        <f t="shared" si="19"/>
        <v>0</v>
      </c>
      <c r="AO45" s="11">
        <f t="shared" si="19"/>
        <v>0.6000000000000012</v>
      </c>
      <c r="AP45" s="11">
        <f t="shared" si="19"/>
        <v>8.7999999999999901</v>
      </c>
      <c r="AQ45" s="11">
        <f t="shared" si="19"/>
        <v>0</v>
      </c>
      <c r="AR45" s="11">
        <f t="shared" si="19"/>
        <v>0</v>
      </c>
      <c r="AS45" s="11">
        <f t="shared" si="19"/>
        <v>0</v>
      </c>
      <c r="AT45" s="11">
        <f t="shared" si="19"/>
        <v>0</v>
      </c>
    </row>
    <row r="46" spans="2:46" x14ac:dyDescent="0.35">
      <c r="B46" t="s">
        <v>36</v>
      </c>
      <c r="M46">
        <v>0.4</v>
      </c>
      <c r="N46" s="14">
        <v>0.1</v>
      </c>
      <c r="O46" s="14">
        <v>0.5</v>
      </c>
      <c r="P46" s="14">
        <v>0</v>
      </c>
      <c r="Q46">
        <v>-0.2</v>
      </c>
      <c r="R46" s="14">
        <v>-0.1</v>
      </c>
      <c r="S46" s="14">
        <v>0.3</v>
      </c>
      <c r="AO46" s="14">
        <v>0</v>
      </c>
      <c r="AP46" s="14">
        <v>0</v>
      </c>
    </row>
    <row r="47" spans="2:46" x14ac:dyDescent="0.35">
      <c r="B47" t="s">
        <v>37</v>
      </c>
      <c r="M47" s="11">
        <v>0</v>
      </c>
      <c r="N47" s="11">
        <v>0</v>
      </c>
      <c r="O47" s="11">
        <v>0</v>
      </c>
      <c r="P47" s="11">
        <v>0</v>
      </c>
      <c r="Q47" s="11">
        <v>-1.7</v>
      </c>
      <c r="R47" s="11">
        <v>3.6</v>
      </c>
      <c r="S47" s="11">
        <v>2.2000000000000002</v>
      </c>
      <c r="AO47" s="11">
        <v>0</v>
      </c>
      <c r="AP47" s="11">
        <v>0</v>
      </c>
    </row>
    <row r="48" spans="2:46" s="4" customFormat="1" x14ac:dyDescent="0.35">
      <c r="B48" s="4" t="s">
        <v>38</v>
      </c>
      <c r="M48" s="4">
        <v>0</v>
      </c>
      <c r="N48" s="4">
        <v>17.8</v>
      </c>
      <c r="O48" s="4">
        <v>-1.2</v>
      </c>
      <c r="P48" s="4">
        <v>0</v>
      </c>
      <c r="Q48" s="4">
        <v>1.7</v>
      </c>
      <c r="R48" s="4">
        <v>0</v>
      </c>
      <c r="S48" s="4">
        <v>4.7</v>
      </c>
      <c r="AO48" s="4">
        <v>0</v>
      </c>
      <c r="AP48" s="4">
        <v>0</v>
      </c>
    </row>
    <row r="49" spans="1:46" x14ac:dyDescent="0.35">
      <c r="B49" t="s">
        <v>39</v>
      </c>
      <c r="E49" s="11">
        <f>SUM(E45:E48)</f>
        <v>0</v>
      </c>
      <c r="F49" s="11">
        <f t="shared" ref="F49:W49" si="20">SUM(F45:F48)</f>
        <v>0</v>
      </c>
      <c r="G49" s="11">
        <f t="shared" si="20"/>
        <v>0</v>
      </c>
      <c r="H49" s="11">
        <f t="shared" si="20"/>
        <v>0</v>
      </c>
      <c r="I49" s="11">
        <f t="shared" si="20"/>
        <v>0</v>
      </c>
      <c r="J49" s="11">
        <f t="shared" si="20"/>
        <v>0</v>
      </c>
      <c r="K49" s="11">
        <f t="shared" si="20"/>
        <v>0</v>
      </c>
      <c r="L49" s="11">
        <f t="shared" si="20"/>
        <v>0</v>
      </c>
      <c r="M49" s="11">
        <f t="shared" si="20"/>
        <v>8.8000000000000043</v>
      </c>
      <c r="N49" s="11">
        <f t="shared" si="20"/>
        <v>9.0999999999999961</v>
      </c>
      <c r="O49" s="11">
        <f t="shared" si="20"/>
        <v>17.200000000000006</v>
      </c>
      <c r="P49" s="11">
        <f t="shared" si="20"/>
        <v>8.7999999999999901</v>
      </c>
      <c r="Q49" s="11">
        <f t="shared" si="20"/>
        <v>15.900000000000016</v>
      </c>
      <c r="R49" s="11">
        <f t="shared" si="20"/>
        <v>13.400000000000011</v>
      </c>
      <c r="S49" s="11">
        <f t="shared" si="20"/>
        <v>16.499999999999989</v>
      </c>
      <c r="T49" s="11">
        <f t="shared" si="20"/>
        <v>0</v>
      </c>
      <c r="U49" s="11">
        <f t="shared" si="20"/>
        <v>0</v>
      </c>
      <c r="V49" s="11">
        <f t="shared" si="20"/>
        <v>0</v>
      </c>
      <c r="W49" s="11">
        <f t="shared" si="20"/>
        <v>0</v>
      </c>
      <c r="AE49" s="11">
        <f t="shared" ref="AE49:AT49" si="21">SUM(AE45:AE48)</f>
        <v>0</v>
      </c>
      <c r="AF49" s="11">
        <f t="shared" si="21"/>
        <v>0</v>
      </c>
      <c r="AG49" s="11">
        <f t="shared" si="21"/>
        <v>0</v>
      </c>
      <c r="AH49" s="11">
        <f t="shared" si="21"/>
        <v>0</v>
      </c>
      <c r="AI49" s="11">
        <f t="shared" si="21"/>
        <v>0</v>
      </c>
      <c r="AJ49" s="11">
        <f t="shared" si="21"/>
        <v>0</v>
      </c>
      <c r="AK49" s="11">
        <f t="shared" si="21"/>
        <v>0</v>
      </c>
      <c r="AL49" s="11">
        <f t="shared" si="21"/>
        <v>0</v>
      </c>
      <c r="AM49" s="11">
        <f t="shared" si="21"/>
        <v>0</v>
      </c>
      <c r="AN49" s="11">
        <f t="shared" si="21"/>
        <v>0</v>
      </c>
      <c r="AO49" s="11">
        <f t="shared" si="21"/>
        <v>0.6000000000000012</v>
      </c>
      <c r="AP49" s="11">
        <f t="shared" si="21"/>
        <v>8.7999999999999901</v>
      </c>
      <c r="AQ49" s="11">
        <f t="shared" si="21"/>
        <v>0</v>
      </c>
      <c r="AR49" s="11">
        <f t="shared" si="21"/>
        <v>0</v>
      </c>
      <c r="AS49" s="11">
        <f t="shared" si="21"/>
        <v>0</v>
      </c>
      <c r="AT49" s="11">
        <f t="shared" si="21"/>
        <v>0</v>
      </c>
    </row>
    <row r="51" spans="1:46" s="2" customFormat="1" x14ac:dyDescent="0.35">
      <c r="B51" s="2" t="s">
        <v>40</v>
      </c>
      <c r="E51" s="2" t="e">
        <f>E45/E53</f>
        <v>#DIV/0!</v>
      </c>
      <c r="F51" s="2" t="e">
        <f t="shared" ref="F51:W51" si="22">F45/F53</f>
        <v>#DIV/0!</v>
      </c>
      <c r="G51" s="2" t="e">
        <f t="shared" si="22"/>
        <v>#DIV/0!</v>
      </c>
      <c r="H51" s="2" t="e">
        <f t="shared" si="22"/>
        <v>#DIV/0!</v>
      </c>
      <c r="I51" s="2" t="e">
        <f t="shared" si="22"/>
        <v>#DIV/0!</v>
      </c>
      <c r="J51" s="2" t="e">
        <f t="shared" si="22"/>
        <v>#DIV/0!</v>
      </c>
      <c r="K51" s="2" t="e">
        <f t="shared" si="22"/>
        <v>#DIV/0!</v>
      </c>
      <c r="L51" s="2" t="e">
        <f t="shared" si="22"/>
        <v>#DIV/0!</v>
      </c>
      <c r="M51" s="2" t="e">
        <f t="shared" si="22"/>
        <v>#DIV/0!</v>
      </c>
      <c r="N51" s="2">
        <f t="shared" si="22"/>
        <v>-7.414210007498466E-2</v>
      </c>
      <c r="O51" s="2">
        <f t="shared" si="22"/>
        <v>0.15049351784903572</v>
      </c>
      <c r="P51" s="2" t="e">
        <f t="shared" si="22"/>
        <v>#DIV/0!</v>
      </c>
      <c r="Q51" s="2">
        <f t="shared" si="22"/>
        <v>0.13521003745569996</v>
      </c>
      <c r="R51" s="2">
        <f t="shared" si="22"/>
        <v>8.3075993555316946E-2</v>
      </c>
      <c r="S51" s="2">
        <f t="shared" si="22"/>
        <v>7.7935790964476268E-2</v>
      </c>
      <c r="T51" s="2" t="e">
        <f t="shared" si="22"/>
        <v>#DIV/0!</v>
      </c>
      <c r="U51" s="2" t="e">
        <f t="shared" si="22"/>
        <v>#DIV/0!</v>
      </c>
      <c r="V51" s="2" t="e">
        <f t="shared" si="22"/>
        <v>#DIV/0!</v>
      </c>
      <c r="W51" s="2" t="e">
        <f t="shared" si="22"/>
        <v>#DIV/0!</v>
      </c>
      <c r="AE51" s="2" t="e">
        <f t="shared" ref="AE51:AT51" si="23">AE45/AE53</f>
        <v>#DIV/0!</v>
      </c>
      <c r="AF51" s="2" t="e">
        <f t="shared" si="23"/>
        <v>#DIV/0!</v>
      </c>
      <c r="AG51" s="2" t="e">
        <f t="shared" si="23"/>
        <v>#DIV/0!</v>
      </c>
      <c r="AH51" s="2" t="e">
        <f t="shared" si="23"/>
        <v>#DIV/0!</v>
      </c>
      <c r="AI51" s="2" t="e">
        <f t="shared" si="23"/>
        <v>#DIV/0!</v>
      </c>
      <c r="AJ51" s="2" t="e">
        <f t="shared" si="23"/>
        <v>#DIV/0!</v>
      </c>
      <c r="AK51" s="2" t="e">
        <f t="shared" si="23"/>
        <v>#DIV/0!</v>
      </c>
      <c r="AL51" s="2" t="e">
        <f t="shared" si="23"/>
        <v>#DIV/0!</v>
      </c>
      <c r="AM51" s="2" t="e">
        <f t="shared" si="23"/>
        <v>#DIV/0!</v>
      </c>
      <c r="AN51" s="2" t="e">
        <f t="shared" si="23"/>
        <v>#DIV/0!</v>
      </c>
      <c r="AO51" s="2" t="e">
        <f t="shared" si="23"/>
        <v>#DIV/0!</v>
      </c>
      <c r="AP51" s="2" t="e">
        <f t="shared" si="23"/>
        <v>#DIV/0!</v>
      </c>
      <c r="AQ51" s="2" t="e">
        <f t="shared" si="23"/>
        <v>#DIV/0!</v>
      </c>
      <c r="AR51" s="2" t="e">
        <f t="shared" si="23"/>
        <v>#DIV/0!</v>
      </c>
      <c r="AS51" s="2" t="e">
        <f t="shared" si="23"/>
        <v>#DIV/0!</v>
      </c>
      <c r="AT51" s="2" t="e">
        <f t="shared" si="23"/>
        <v>#DIV/0!</v>
      </c>
    </row>
    <row r="52" spans="1:46" s="2" customFormat="1" x14ac:dyDescent="0.35">
      <c r="B52" s="2" t="s">
        <v>41</v>
      </c>
      <c r="E52" s="2" t="e">
        <f>E45/E54</f>
        <v>#DIV/0!</v>
      </c>
      <c r="F52" s="2" t="e">
        <f t="shared" ref="F52:W52" si="24">F45/F54</f>
        <v>#DIV/0!</v>
      </c>
      <c r="G52" s="2" t="e">
        <f t="shared" si="24"/>
        <v>#DIV/0!</v>
      </c>
      <c r="H52" s="2" t="e">
        <f t="shared" si="24"/>
        <v>#DIV/0!</v>
      </c>
      <c r="I52" s="2" t="e">
        <f t="shared" si="24"/>
        <v>#DIV/0!</v>
      </c>
      <c r="J52" s="2" t="e">
        <f t="shared" si="24"/>
        <v>#DIV/0!</v>
      </c>
      <c r="K52" s="2" t="e">
        <f t="shared" si="24"/>
        <v>#DIV/0!</v>
      </c>
      <c r="L52" s="2" t="e">
        <f t="shared" si="24"/>
        <v>#DIV/0!</v>
      </c>
      <c r="M52" s="2" t="e">
        <f t="shared" si="24"/>
        <v>#DIV/0!</v>
      </c>
      <c r="N52" s="2">
        <f t="shared" si="24"/>
        <v>-7.414210007498466E-2</v>
      </c>
      <c r="O52" s="2">
        <f t="shared" si="24"/>
        <v>0.14608905719509013</v>
      </c>
      <c r="P52" s="2" t="e">
        <f t="shared" si="24"/>
        <v>#DIV/0!</v>
      </c>
      <c r="Q52" s="2">
        <f t="shared" si="24"/>
        <v>0.13458725182863127</v>
      </c>
      <c r="R52" s="2">
        <f t="shared" si="24"/>
        <v>8.232574384220076E-2</v>
      </c>
      <c r="S52" s="2">
        <f t="shared" si="24"/>
        <v>7.6284533105846736E-2</v>
      </c>
      <c r="T52" s="2" t="e">
        <f t="shared" si="24"/>
        <v>#DIV/0!</v>
      </c>
      <c r="U52" s="2" t="e">
        <f t="shared" si="24"/>
        <v>#DIV/0!</v>
      </c>
      <c r="V52" s="2" t="e">
        <f t="shared" si="24"/>
        <v>#DIV/0!</v>
      </c>
      <c r="W52" s="2" t="e">
        <f t="shared" si="24"/>
        <v>#DIV/0!</v>
      </c>
      <c r="AE52" s="2" t="e">
        <f t="shared" ref="AE52:AT52" si="25">AE45/AE54</f>
        <v>#DIV/0!</v>
      </c>
      <c r="AF52" s="2" t="e">
        <f t="shared" si="25"/>
        <v>#DIV/0!</v>
      </c>
      <c r="AG52" s="2" t="e">
        <f t="shared" si="25"/>
        <v>#DIV/0!</v>
      </c>
      <c r="AH52" s="2" t="e">
        <f t="shared" si="25"/>
        <v>#DIV/0!</v>
      </c>
      <c r="AI52" s="2" t="e">
        <f t="shared" si="25"/>
        <v>#DIV/0!</v>
      </c>
      <c r="AJ52" s="2" t="e">
        <f t="shared" si="25"/>
        <v>#DIV/0!</v>
      </c>
      <c r="AK52" s="2" t="e">
        <f t="shared" si="25"/>
        <v>#DIV/0!</v>
      </c>
      <c r="AL52" s="2" t="e">
        <f t="shared" si="25"/>
        <v>#DIV/0!</v>
      </c>
      <c r="AM52" s="2" t="e">
        <f t="shared" si="25"/>
        <v>#DIV/0!</v>
      </c>
      <c r="AN52" s="2" t="e">
        <f t="shared" si="25"/>
        <v>#DIV/0!</v>
      </c>
      <c r="AO52" s="2" t="e">
        <f t="shared" si="25"/>
        <v>#DIV/0!</v>
      </c>
      <c r="AP52" s="2" t="e">
        <f t="shared" si="25"/>
        <v>#DIV/0!</v>
      </c>
      <c r="AQ52" s="2" t="e">
        <f t="shared" si="25"/>
        <v>#DIV/0!</v>
      </c>
      <c r="AR52" s="2" t="e">
        <f t="shared" si="25"/>
        <v>#DIV/0!</v>
      </c>
      <c r="AS52" s="2" t="e">
        <f t="shared" si="25"/>
        <v>#DIV/0!</v>
      </c>
      <c r="AT52" s="2" t="e">
        <f t="shared" si="25"/>
        <v>#DIV/0!</v>
      </c>
    </row>
    <row r="53" spans="1:46" s="2" customFormat="1" x14ac:dyDescent="0.35">
      <c r="B53" s="2" t="s">
        <v>42</v>
      </c>
      <c r="N53" s="2">
        <v>118.691</v>
      </c>
      <c r="O53" s="2">
        <v>118.94199999999999</v>
      </c>
      <c r="Q53" s="2">
        <v>119.074</v>
      </c>
      <c r="R53" s="2">
        <v>119.16800000000001</v>
      </c>
      <c r="S53" s="2">
        <v>119.32899999999999</v>
      </c>
    </row>
    <row r="54" spans="1:46" s="2" customFormat="1" x14ac:dyDescent="0.35">
      <c r="B54" s="2" t="s">
        <v>43</v>
      </c>
      <c r="N54" s="2">
        <v>118.691</v>
      </c>
      <c r="O54" s="2">
        <v>122.52800000000001</v>
      </c>
      <c r="Q54" s="2">
        <v>119.625</v>
      </c>
      <c r="R54" s="2">
        <v>120.254</v>
      </c>
      <c r="S54" s="2">
        <v>121.91200000000001</v>
      </c>
    </row>
    <row r="56" spans="1:46" s="3" customFormat="1" x14ac:dyDescent="0.35">
      <c r="A56" s="3" t="s">
        <v>21</v>
      </c>
      <c r="B56" s="3" t="s">
        <v>112</v>
      </c>
    </row>
    <row r="57" spans="1:46" s="7" customFormat="1" x14ac:dyDescent="0.35"/>
    <row r="58" spans="1:46" x14ac:dyDescent="0.35">
      <c r="B58" t="s">
        <v>52</v>
      </c>
      <c r="Q58">
        <v>67.900000000000006</v>
      </c>
      <c r="R58">
        <v>39</v>
      </c>
      <c r="S58">
        <v>13.4</v>
      </c>
      <c r="AP58">
        <v>39.299999999999997</v>
      </c>
    </row>
    <row r="59" spans="1:46" x14ac:dyDescent="0.35">
      <c r="B59" t="s">
        <v>53</v>
      </c>
      <c r="Q59">
        <v>160.9</v>
      </c>
      <c r="R59">
        <v>87.8</v>
      </c>
      <c r="S59">
        <v>75.2</v>
      </c>
      <c r="AP59">
        <v>155.5</v>
      </c>
    </row>
    <row r="60" spans="1:46" x14ac:dyDescent="0.35">
      <c r="B60" t="s">
        <v>54</v>
      </c>
      <c r="Q60">
        <v>117.6</v>
      </c>
      <c r="R60">
        <v>165.3</v>
      </c>
      <c r="S60">
        <v>222.1</v>
      </c>
      <c r="AP60">
        <v>121</v>
      </c>
    </row>
    <row r="61" spans="1:46" x14ac:dyDescent="0.35">
      <c r="B61" t="s">
        <v>55</v>
      </c>
      <c r="Q61">
        <v>7.6</v>
      </c>
      <c r="R61">
        <v>11.3</v>
      </c>
      <c r="S61">
        <v>10.7</v>
      </c>
      <c r="AP61">
        <v>7.5</v>
      </c>
    </row>
    <row r="62" spans="1:46" x14ac:dyDescent="0.35">
      <c r="B62" t="s">
        <v>70</v>
      </c>
      <c r="Q62">
        <v>22.6</v>
      </c>
      <c r="R62">
        <v>27.1</v>
      </c>
      <c r="S62">
        <v>29.3</v>
      </c>
      <c r="AP62">
        <v>35.1</v>
      </c>
    </row>
    <row r="63" spans="1:46" s="4" customFormat="1" x14ac:dyDescent="0.35">
      <c r="B63" s="4" t="s">
        <v>56</v>
      </c>
      <c r="Q63" s="4">
        <v>19.2</v>
      </c>
      <c r="R63" s="4">
        <v>21.8</v>
      </c>
      <c r="S63" s="4">
        <v>22.6</v>
      </c>
      <c r="AP63" s="4">
        <v>19.8</v>
      </c>
    </row>
    <row r="64" spans="1:46" x14ac:dyDescent="0.35">
      <c r="B64" t="s">
        <v>57</v>
      </c>
      <c r="E64">
        <f t="shared" ref="E64:P64" si="26">SUM(E58:E63)</f>
        <v>0</v>
      </c>
      <c r="F64">
        <f t="shared" si="26"/>
        <v>0</v>
      </c>
      <c r="G64">
        <f t="shared" si="26"/>
        <v>0</v>
      </c>
      <c r="H64">
        <f t="shared" si="26"/>
        <v>0</v>
      </c>
      <c r="I64">
        <f t="shared" si="26"/>
        <v>0</v>
      </c>
      <c r="J64">
        <f t="shared" si="26"/>
        <v>0</v>
      </c>
      <c r="K64">
        <f t="shared" si="26"/>
        <v>0</v>
      </c>
      <c r="L64">
        <f t="shared" si="26"/>
        <v>0</v>
      </c>
      <c r="M64">
        <f t="shared" si="26"/>
        <v>0</v>
      </c>
      <c r="N64">
        <f t="shared" si="26"/>
        <v>0</v>
      </c>
      <c r="O64">
        <f t="shared" si="26"/>
        <v>0</v>
      </c>
      <c r="P64">
        <f t="shared" si="26"/>
        <v>0</v>
      </c>
      <c r="Q64">
        <f>SUM(Q58:Q63)</f>
        <v>395.8</v>
      </c>
      <c r="R64">
        <f t="shared" ref="R64:W64" si="27">SUM(R58:R63)</f>
        <v>352.30000000000007</v>
      </c>
      <c r="S64">
        <f t="shared" si="27"/>
        <v>373.3</v>
      </c>
      <c r="T64">
        <f t="shared" si="27"/>
        <v>0</v>
      </c>
      <c r="U64">
        <f t="shared" si="27"/>
        <v>0</v>
      </c>
      <c r="V64">
        <f t="shared" si="27"/>
        <v>0</v>
      </c>
      <c r="W64">
        <f t="shared" si="27"/>
        <v>0</v>
      </c>
      <c r="AE64">
        <f t="shared" ref="AE64" si="28">SUM(AE58:AE63)</f>
        <v>0</v>
      </c>
      <c r="AF64">
        <f t="shared" ref="AF64" si="29">SUM(AF58:AF63)</f>
        <v>0</v>
      </c>
      <c r="AG64">
        <f t="shared" ref="AG64" si="30">SUM(AG58:AG63)</f>
        <v>0</v>
      </c>
      <c r="AH64">
        <f t="shared" ref="AH64" si="31">SUM(AH58:AH63)</f>
        <v>0</v>
      </c>
      <c r="AI64">
        <f t="shared" ref="AI64" si="32">SUM(AI58:AI63)</f>
        <v>0</v>
      </c>
      <c r="AJ64">
        <f t="shared" ref="AJ64" si="33">SUM(AJ58:AJ63)</f>
        <v>0</v>
      </c>
      <c r="AK64">
        <f t="shared" ref="AK64" si="34">SUM(AK58:AK63)</f>
        <v>0</v>
      </c>
      <c r="AL64">
        <f t="shared" ref="AL64" si="35">SUM(AL58:AL63)</f>
        <v>0</v>
      </c>
      <c r="AM64">
        <f t="shared" ref="AM64" si="36">SUM(AM58:AM63)</f>
        <v>0</v>
      </c>
      <c r="AN64">
        <f t="shared" ref="AN64" si="37">SUM(AN58:AN63)</f>
        <v>0</v>
      </c>
      <c r="AO64">
        <f t="shared" ref="AO64" si="38">SUM(AO58:AO63)</f>
        <v>0</v>
      </c>
      <c r="AP64">
        <f t="shared" ref="AP64" si="39">SUM(AP58:AP63)</f>
        <v>378.20000000000005</v>
      </c>
      <c r="AQ64">
        <f t="shared" ref="AQ64" si="40">SUM(AQ58:AQ63)</f>
        <v>0</v>
      </c>
      <c r="AR64">
        <f t="shared" ref="AR64" si="41">SUM(AR58:AR63)</f>
        <v>0</v>
      </c>
      <c r="AS64">
        <f t="shared" ref="AS64" si="42">SUM(AS58:AS63)</f>
        <v>0</v>
      </c>
      <c r="AT64">
        <f t="shared" ref="AT64" si="43">SUM(AT58:AT63)</f>
        <v>0</v>
      </c>
    </row>
    <row r="65" spans="2:46" s="7" customFormat="1" x14ac:dyDescent="0.35">
      <c r="B65" s="7" t="s">
        <v>58</v>
      </c>
    </row>
    <row r="66" spans="2:46" x14ac:dyDescent="0.35">
      <c r="B66" t="s">
        <v>59</v>
      </c>
      <c r="Q66">
        <v>262</v>
      </c>
      <c r="R66">
        <v>292.39999999999998</v>
      </c>
      <c r="S66">
        <v>325.60000000000002</v>
      </c>
      <c r="AP66">
        <v>235.1</v>
      </c>
    </row>
    <row r="67" spans="2:46" x14ac:dyDescent="0.35">
      <c r="B67" t="s">
        <v>60</v>
      </c>
      <c r="Q67">
        <v>5.2</v>
      </c>
      <c r="R67">
        <v>6.8</v>
      </c>
      <c r="S67">
        <v>5</v>
      </c>
      <c r="AP67">
        <v>7.1</v>
      </c>
    </row>
    <row r="68" spans="2:46" x14ac:dyDescent="0.35">
      <c r="B68" t="s">
        <v>61</v>
      </c>
      <c r="Q68">
        <v>547.6</v>
      </c>
      <c r="R68">
        <v>546.5</v>
      </c>
      <c r="S68">
        <v>540.5</v>
      </c>
      <c r="AP68">
        <v>552.4</v>
      </c>
    </row>
    <row r="69" spans="2:46" x14ac:dyDescent="0.35">
      <c r="B69" t="s">
        <v>62</v>
      </c>
      <c r="Q69">
        <v>419.9</v>
      </c>
      <c r="R69">
        <v>419.9</v>
      </c>
      <c r="S69">
        <v>419.9</v>
      </c>
      <c r="AP69">
        <v>419.9</v>
      </c>
    </row>
    <row r="70" spans="2:46" x14ac:dyDescent="0.35">
      <c r="B70" t="s">
        <v>63</v>
      </c>
      <c r="Q70">
        <v>18</v>
      </c>
      <c r="R70">
        <v>14.1</v>
      </c>
      <c r="S70">
        <v>12.3</v>
      </c>
      <c r="AP70">
        <v>19.100000000000001</v>
      </c>
    </row>
    <row r="71" spans="2:46" s="4" customFormat="1" x14ac:dyDescent="0.35">
      <c r="B71" s="4" t="s">
        <v>64</v>
      </c>
      <c r="Q71" s="4">
        <v>158.6</v>
      </c>
      <c r="R71" s="4">
        <v>177.2</v>
      </c>
      <c r="S71" s="4">
        <v>196.3</v>
      </c>
      <c r="AP71" s="4">
        <v>139</v>
      </c>
    </row>
    <row r="72" spans="2:46" s="8" customFormat="1" x14ac:dyDescent="0.35">
      <c r="B72" s="8" t="s">
        <v>65</v>
      </c>
      <c r="E72" s="8">
        <f>SUM(E66:E71)</f>
        <v>0</v>
      </c>
      <c r="F72" s="8">
        <f t="shared" ref="F72:W72" si="44">SUM(F66:F71)</f>
        <v>0</v>
      </c>
      <c r="G72" s="8">
        <f t="shared" si="44"/>
        <v>0</v>
      </c>
      <c r="H72" s="8">
        <f t="shared" si="44"/>
        <v>0</v>
      </c>
      <c r="I72" s="8">
        <f t="shared" si="44"/>
        <v>0</v>
      </c>
      <c r="J72" s="8">
        <f t="shared" si="44"/>
        <v>0</v>
      </c>
      <c r="K72" s="8">
        <f t="shared" si="44"/>
        <v>0</v>
      </c>
      <c r="L72" s="8">
        <f t="shared" si="44"/>
        <v>0</v>
      </c>
      <c r="M72" s="8">
        <f t="shared" si="44"/>
        <v>0</v>
      </c>
      <c r="N72" s="8">
        <f t="shared" si="44"/>
        <v>0</v>
      </c>
      <c r="O72" s="8">
        <f t="shared" si="44"/>
        <v>0</v>
      </c>
      <c r="P72" s="8">
        <f t="shared" si="44"/>
        <v>0</v>
      </c>
      <c r="Q72" s="8">
        <f t="shared" si="44"/>
        <v>1411.2999999999997</v>
      </c>
      <c r="R72" s="8">
        <f t="shared" si="44"/>
        <v>1456.8999999999999</v>
      </c>
      <c r="S72" s="8">
        <f t="shared" si="44"/>
        <v>1499.6</v>
      </c>
      <c r="T72" s="8">
        <f t="shared" si="44"/>
        <v>0</v>
      </c>
      <c r="U72" s="8">
        <f t="shared" si="44"/>
        <v>0</v>
      </c>
      <c r="V72" s="8">
        <f t="shared" si="44"/>
        <v>0</v>
      </c>
      <c r="W72" s="8">
        <f t="shared" si="44"/>
        <v>0</v>
      </c>
      <c r="AE72" s="8">
        <f t="shared" ref="AE72" si="45">SUM(AE66:AE71)</f>
        <v>0</v>
      </c>
      <c r="AF72" s="8">
        <f t="shared" ref="AF72" si="46">SUM(AF66:AF71)</f>
        <v>0</v>
      </c>
      <c r="AG72" s="8">
        <f t="shared" ref="AG72" si="47">SUM(AG66:AG71)</f>
        <v>0</v>
      </c>
      <c r="AH72" s="8">
        <f t="shared" ref="AH72" si="48">SUM(AH66:AH71)</f>
        <v>0</v>
      </c>
      <c r="AI72" s="8">
        <f t="shared" ref="AI72" si="49">SUM(AI66:AI71)</f>
        <v>0</v>
      </c>
      <c r="AJ72" s="8">
        <f t="shared" ref="AJ72" si="50">SUM(AJ66:AJ71)</f>
        <v>0</v>
      </c>
      <c r="AK72" s="8">
        <f t="shared" ref="AK72" si="51">SUM(AK66:AK71)</f>
        <v>0</v>
      </c>
      <c r="AL72" s="8">
        <f t="shared" ref="AL72" si="52">SUM(AL66:AL71)</f>
        <v>0</v>
      </c>
      <c r="AM72" s="8">
        <f t="shared" ref="AM72" si="53">SUM(AM66:AM71)</f>
        <v>0</v>
      </c>
      <c r="AN72" s="8">
        <f t="shared" ref="AN72" si="54">SUM(AN66:AN71)</f>
        <v>0</v>
      </c>
      <c r="AO72" s="8">
        <f t="shared" ref="AO72" si="55">SUM(AO66:AO71)</f>
        <v>0</v>
      </c>
      <c r="AP72" s="8">
        <f t="shared" ref="AP72" si="56">SUM(AP66:AP71)</f>
        <v>1372.6</v>
      </c>
      <c r="AQ72" s="8">
        <f t="shared" ref="AQ72" si="57">SUM(AQ66:AQ71)</f>
        <v>0</v>
      </c>
      <c r="AR72" s="8">
        <f t="shared" ref="AR72" si="58">SUM(AR66:AR71)</f>
        <v>0</v>
      </c>
      <c r="AS72" s="8">
        <f t="shared" ref="AS72" si="59">SUM(AS66:AS71)</f>
        <v>0</v>
      </c>
      <c r="AT72" s="8">
        <f t="shared" ref="AT72" si="60">SUM(AT66:AT71)</f>
        <v>0</v>
      </c>
    </row>
    <row r="73" spans="2:46" x14ac:dyDescent="0.35">
      <c r="B73" t="s">
        <v>66</v>
      </c>
      <c r="E73">
        <f>E72+E64</f>
        <v>0</v>
      </c>
      <c r="F73">
        <f t="shared" ref="F73:W73" si="61">F72+F64</f>
        <v>0</v>
      </c>
      <c r="G73">
        <f t="shared" si="61"/>
        <v>0</v>
      </c>
      <c r="H73">
        <f t="shared" si="61"/>
        <v>0</v>
      </c>
      <c r="I73">
        <f t="shared" si="61"/>
        <v>0</v>
      </c>
      <c r="J73">
        <f t="shared" si="61"/>
        <v>0</v>
      </c>
      <c r="K73">
        <f t="shared" si="61"/>
        <v>0</v>
      </c>
      <c r="L73">
        <f t="shared" si="61"/>
        <v>0</v>
      </c>
      <c r="M73">
        <f t="shared" si="61"/>
        <v>0</v>
      </c>
      <c r="N73">
        <f t="shared" si="61"/>
        <v>0</v>
      </c>
      <c r="O73">
        <f t="shared" si="61"/>
        <v>0</v>
      </c>
      <c r="P73">
        <f t="shared" si="61"/>
        <v>0</v>
      </c>
      <c r="Q73">
        <f t="shared" si="61"/>
        <v>1807.0999999999997</v>
      </c>
      <c r="R73">
        <f t="shared" si="61"/>
        <v>1809.1999999999998</v>
      </c>
      <c r="S73">
        <f t="shared" si="61"/>
        <v>1872.8999999999999</v>
      </c>
      <c r="T73">
        <f t="shared" si="61"/>
        <v>0</v>
      </c>
      <c r="U73">
        <f t="shared" si="61"/>
        <v>0</v>
      </c>
      <c r="V73">
        <f t="shared" si="61"/>
        <v>0</v>
      </c>
      <c r="W73">
        <f t="shared" si="61"/>
        <v>0</v>
      </c>
      <c r="AE73">
        <f t="shared" ref="AE73" si="62">AE72+AE64</f>
        <v>0</v>
      </c>
      <c r="AF73">
        <f t="shared" ref="AF73" si="63">AF72+AF64</f>
        <v>0</v>
      </c>
      <c r="AG73">
        <f t="shared" ref="AG73" si="64">AG72+AG64</f>
        <v>0</v>
      </c>
      <c r="AH73">
        <f t="shared" ref="AH73" si="65">AH72+AH64</f>
        <v>0</v>
      </c>
      <c r="AI73">
        <f t="shared" ref="AI73" si="66">AI72+AI64</f>
        <v>0</v>
      </c>
      <c r="AJ73">
        <f t="shared" ref="AJ73" si="67">AJ72+AJ64</f>
        <v>0</v>
      </c>
      <c r="AK73">
        <f t="shared" ref="AK73" si="68">AK72+AK64</f>
        <v>0</v>
      </c>
      <c r="AL73">
        <f t="shared" ref="AL73" si="69">AL72+AL64</f>
        <v>0</v>
      </c>
      <c r="AM73">
        <f t="shared" ref="AM73" si="70">AM72+AM64</f>
        <v>0</v>
      </c>
      <c r="AN73">
        <f t="shared" ref="AN73" si="71">AN72+AN64</f>
        <v>0</v>
      </c>
      <c r="AO73">
        <f t="shared" ref="AO73" si="72">AO72+AO64</f>
        <v>0</v>
      </c>
      <c r="AP73">
        <f t="shared" ref="AP73" si="73">AP72+AP64</f>
        <v>1750.8</v>
      </c>
      <c r="AQ73">
        <f t="shared" ref="AQ73" si="74">AQ72+AQ64</f>
        <v>0</v>
      </c>
      <c r="AR73">
        <f t="shared" ref="AR73" si="75">AR72+AR64</f>
        <v>0</v>
      </c>
      <c r="AS73">
        <f t="shared" ref="AS73" si="76">AS72+AS64</f>
        <v>0</v>
      </c>
      <c r="AT73">
        <f t="shared" ref="AT73" si="77">AT72+AT64</f>
        <v>0</v>
      </c>
    </row>
    <row r="74" spans="2:46" s="7" customFormat="1" x14ac:dyDescent="0.35">
      <c r="B74" s="7" t="s">
        <v>67</v>
      </c>
    </row>
    <row r="75" spans="2:46" x14ac:dyDescent="0.35">
      <c r="B75" t="s">
        <v>68</v>
      </c>
      <c r="Q75">
        <v>146</v>
      </c>
      <c r="R75">
        <v>150</v>
      </c>
      <c r="S75">
        <v>186.2</v>
      </c>
      <c r="AP75">
        <v>124.3</v>
      </c>
    </row>
    <row r="76" spans="2:46" x14ac:dyDescent="0.35">
      <c r="B76" t="s">
        <v>69</v>
      </c>
      <c r="Q76">
        <v>12.1</v>
      </c>
      <c r="R76">
        <v>15.1</v>
      </c>
      <c r="S76">
        <v>15.8</v>
      </c>
      <c r="AP76">
        <v>11.9</v>
      </c>
    </row>
    <row r="77" spans="2:46" x14ac:dyDescent="0.35">
      <c r="B77" t="s">
        <v>71</v>
      </c>
      <c r="Q77">
        <v>110.2</v>
      </c>
      <c r="R77">
        <v>111.9</v>
      </c>
      <c r="S77">
        <v>65.900000000000006</v>
      </c>
      <c r="AP77">
        <v>110.8</v>
      </c>
    </row>
    <row r="78" spans="2:46" x14ac:dyDescent="0.35">
      <c r="B78" t="s">
        <v>72</v>
      </c>
      <c r="Q78">
        <v>49.4</v>
      </c>
      <c r="R78">
        <v>48.4</v>
      </c>
      <c r="S78">
        <v>48.2</v>
      </c>
      <c r="AP78">
        <v>54.1</v>
      </c>
    </row>
    <row r="79" spans="2:46" x14ac:dyDescent="0.35">
      <c r="B79" t="s">
        <v>73</v>
      </c>
      <c r="Q79">
        <v>5.8</v>
      </c>
      <c r="R79">
        <v>7.8</v>
      </c>
      <c r="S79">
        <v>6.3</v>
      </c>
      <c r="AP79">
        <v>6.7</v>
      </c>
    </row>
    <row r="80" spans="2:46" s="4" customFormat="1" x14ac:dyDescent="0.35">
      <c r="B80" s="4" t="s">
        <v>74</v>
      </c>
      <c r="Q80" s="4">
        <v>10</v>
      </c>
      <c r="R80" s="4">
        <v>9.6999999999999993</v>
      </c>
      <c r="S80" s="4">
        <v>9.9</v>
      </c>
      <c r="AP80" s="4">
        <v>10.8</v>
      </c>
    </row>
    <row r="81" spans="2:46" x14ac:dyDescent="0.35">
      <c r="B81" t="s">
        <v>75</v>
      </c>
      <c r="E81">
        <f>SUM(E75:E80)</f>
        <v>0</v>
      </c>
      <c r="F81">
        <f t="shared" ref="F81:W81" si="78">SUM(F75:F80)</f>
        <v>0</v>
      </c>
      <c r="G81">
        <f t="shared" si="78"/>
        <v>0</v>
      </c>
      <c r="H81">
        <f t="shared" si="78"/>
        <v>0</v>
      </c>
      <c r="I81">
        <f t="shared" si="78"/>
        <v>0</v>
      </c>
      <c r="J81">
        <f t="shared" si="78"/>
        <v>0</v>
      </c>
      <c r="K81">
        <f t="shared" si="78"/>
        <v>0</v>
      </c>
      <c r="L81">
        <f t="shared" si="78"/>
        <v>0</v>
      </c>
      <c r="M81">
        <f t="shared" si="78"/>
        <v>0</v>
      </c>
      <c r="N81">
        <f t="shared" si="78"/>
        <v>0</v>
      </c>
      <c r="O81">
        <f t="shared" si="78"/>
        <v>0</v>
      </c>
      <c r="P81">
        <f t="shared" si="78"/>
        <v>0</v>
      </c>
      <c r="Q81">
        <f t="shared" si="78"/>
        <v>333.5</v>
      </c>
      <c r="R81">
        <f t="shared" si="78"/>
        <v>342.9</v>
      </c>
      <c r="S81">
        <f t="shared" si="78"/>
        <v>332.29999999999995</v>
      </c>
      <c r="T81">
        <f t="shared" si="78"/>
        <v>0</v>
      </c>
      <c r="U81">
        <f t="shared" si="78"/>
        <v>0</v>
      </c>
      <c r="V81">
        <f t="shared" si="78"/>
        <v>0</v>
      </c>
      <c r="W81">
        <f t="shared" si="78"/>
        <v>0</v>
      </c>
      <c r="AE81">
        <f t="shared" ref="AE81" si="79">SUM(AE75:AE80)</f>
        <v>0</v>
      </c>
      <c r="AF81">
        <f t="shared" ref="AF81" si="80">SUM(AF75:AF80)</f>
        <v>0</v>
      </c>
      <c r="AG81">
        <f t="shared" ref="AG81" si="81">SUM(AG75:AG80)</f>
        <v>0</v>
      </c>
      <c r="AH81">
        <f t="shared" ref="AH81" si="82">SUM(AH75:AH80)</f>
        <v>0</v>
      </c>
      <c r="AI81">
        <f t="shared" ref="AI81" si="83">SUM(AI75:AI80)</f>
        <v>0</v>
      </c>
      <c r="AJ81">
        <f t="shared" ref="AJ81" si="84">SUM(AJ75:AJ80)</f>
        <v>0</v>
      </c>
      <c r="AK81">
        <f t="shared" ref="AK81" si="85">SUM(AK75:AK80)</f>
        <v>0</v>
      </c>
      <c r="AL81">
        <f t="shared" ref="AL81" si="86">SUM(AL75:AL80)</f>
        <v>0</v>
      </c>
      <c r="AM81">
        <f t="shared" ref="AM81" si="87">SUM(AM75:AM80)</f>
        <v>0</v>
      </c>
      <c r="AN81">
        <f t="shared" ref="AN81" si="88">SUM(AN75:AN80)</f>
        <v>0</v>
      </c>
      <c r="AO81">
        <f t="shared" ref="AO81" si="89">SUM(AO75:AO80)</f>
        <v>0</v>
      </c>
      <c r="AP81">
        <f t="shared" ref="AP81" si="90">SUM(AP75:AP80)</f>
        <v>318.60000000000002</v>
      </c>
      <c r="AQ81">
        <f t="shared" ref="AQ81" si="91">SUM(AQ75:AQ80)</f>
        <v>0</v>
      </c>
      <c r="AR81">
        <f t="shared" ref="AR81" si="92">SUM(AR75:AR80)</f>
        <v>0</v>
      </c>
      <c r="AS81">
        <f t="shared" ref="AS81" si="93">SUM(AS75:AS80)</f>
        <v>0</v>
      </c>
      <c r="AT81">
        <f t="shared" ref="AT81" si="94">SUM(AT75:AT80)</f>
        <v>0</v>
      </c>
    </row>
    <row r="82" spans="2:46" s="7" customFormat="1" x14ac:dyDescent="0.35">
      <c r="B82" s="7" t="s">
        <v>76</v>
      </c>
    </row>
    <row r="83" spans="2:46" x14ac:dyDescent="0.35">
      <c r="B83" t="s">
        <v>77</v>
      </c>
      <c r="Q83">
        <v>22.6</v>
      </c>
      <c r="R83">
        <v>23</v>
      </c>
      <c r="S83">
        <v>21.8</v>
      </c>
      <c r="AP83">
        <v>21.5</v>
      </c>
    </row>
    <row r="84" spans="2:46" x14ac:dyDescent="0.35">
      <c r="B84" t="s">
        <v>78</v>
      </c>
      <c r="Q84">
        <v>0.6</v>
      </c>
      <c r="R84">
        <v>0.6</v>
      </c>
      <c r="S84">
        <v>1.1000000000000001</v>
      </c>
      <c r="AP84">
        <v>1.6</v>
      </c>
    </row>
    <row r="85" spans="2:46" x14ac:dyDescent="0.35">
      <c r="B85" t="s">
        <v>79</v>
      </c>
      <c r="Q85">
        <v>268.7</v>
      </c>
      <c r="R85">
        <v>248.7</v>
      </c>
      <c r="S85">
        <v>303.8</v>
      </c>
      <c r="AP85">
        <v>243.6</v>
      </c>
    </row>
    <row r="86" spans="2:46" x14ac:dyDescent="0.35">
      <c r="B86" t="s">
        <v>80</v>
      </c>
      <c r="Q86">
        <v>162.6</v>
      </c>
      <c r="R86">
        <v>158.69999999999999</v>
      </c>
      <c r="S86">
        <v>158.1</v>
      </c>
      <c r="AP86">
        <v>163.80000000000001</v>
      </c>
    </row>
    <row r="87" spans="2:46" s="4" customFormat="1" x14ac:dyDescent="0.35">
      <c r="B87" s="4" t="s">
        <v>81</v>
      </c>
      <c r="Q87" s="4">
        <v>1</v>
      </c>
      <c r="R87" s="4">
        <v>1</v>
      </c>
      <c r="S87" s="4">
        <v>0.9</v>
      </c>
      <c r="AP87" s="4">
        <v>1.1000000000000001</v>
      </c>
    </row>
    <row r="88" spans="2:46" s="8" customFormat="1" x14ac:dyDescent="0.35">
      <c r="B88" s="8" t="s">
        <v>82</v>
      </c>
      <c r="E88" s="8">
        <f>SUM(E83:E87)</f>
        <v>0</v>
      </c>
      <c r="F88" s="8">
        <f t="shared" ref="F88:W88" si="95">SUM(F83:F87)</f>
        <v>0</v>
      </c>
      <c r="G88" s="8">
        <f t="shared" si="95"/>
        <v>0</v>
      </c>
      <c r="H88" s="8">
        <f t="shared" si="95"/>
        <v>0</v>
      </c>
      <c r="I88" s="8">
        <f t="shared" si="95"/>
        <v>0</v>
      </c>
      <c r="J88" s="8">
        <f t="shared" si="95"/>
        <v>0</v>
      </c>
      <c r="K88" s="8">
        <f t="shared" si="95"/>
        <v>0</v>
      </c>
      <c r="L88" s="8">
        <f t="shared" si="95"/>
        <v>0</v>
      </c>
      <c r="M88" s="8">
        <f t="shared" si="95"/>
        <v>0</v>
      </c>
      <c r="N88" s="8">
        <f t="shared" si="95"/>
        <v>0</v>
      </c>
      <c r="O88" s="8">
        <f t="shared" si="95"/>
        <v>0</v>
      </c>
      <c r="P88" s="8">
        <f t="shared" si="95"/>
        <v>0</v>
      </c>
      <c r="Q88" s="8">
        <f t="shared" si="95"/>
        <v>455.5</v>
      </c>
      <c r="R88" s="8">
        <f t="shared" si="95"/>
        <v>432</v>
      </c>
      <c r="S88" s="8">
        <f t="shared" si="95"/>
        <v>485.69999999999993</v>
      </c>
      <c r="T88" s="8">
        <f t="shared" si="95"/>
        <v>0</v>
      </c>
      <c r="U88" s="8">
        <f t="shared" si="95"/>
        <v>0</v>
      </c>
      <c r="V88" s="8">
        <f t="shared" si="95"/>
        <v>0</v>
      </c>
      <c r="W88" s="8">
        <f t="shared" si="95"/>
        <v>0</v>
      </c>
      <c r="AE88" s="8">
        <f t="shared" ref="AE88" si="96">SUM(AE83:AE87)</f>
        <v>0</v>
      </c>
      <c r="AF88" s="8">
        <f t="shared" ref="AF88" si="97">SUM(AF83:AF87)</f>
        <v>0</v>
      </c>
      <c r="AG88" s="8">
        <f t="shared" ref="AG88" si="98">SUM(AG83:AG87)</f>
        <v>0</v>
      </c>
      <c r="AH88" s="8">
        <f t="shared" ref="AH88" si="99">SUM(AH83:AH87)</f>
        <v>0</v>
      </c>
      <c r="AI88" s="8">
        <f t="shared" ref="AI88" si="100">SUM(AI83:AI87)</f>
        <v>0</v>
      </c>
      <c r="AJ88" s="8">
        <f t="shared" ref="AJ88" si="101">SUM(AJ83:AJ87)</f>
        <v>0</v>
      </c>
      <c r="AK88" s="8">
        <f t="shared" ref="AK88" si="102">SUM(AK83:AK87)</f>
        <v>0</v>
      </c>
      <c r="AL88" s="8">
        <f t="shared" ref="AL88" si="103">SUM(AL83:AL87)</f>
        <v>0</v>
      </c>
      <c r="AM88" s="8">
        <f t="shared" ref="AM88" si="104">SUM(AM83:AM87)</f>
        <v>0</v>
      </c>
      <c r="AN88" s="8">
        <f t="shared" ref="AN88" si="105">SUM(AN83:AN87)</f>
        <v>0</v>
      </c>
      <c r="AO88" s="8">
        <f t="shared" ref="AO88" si="106">SUM(AO83:AO87)</f>
        <v>0</v>
      </c>
      <c r="AP88" s="8">
        <f t="shared" ref="AP88" si="107">SUM(AP83:AP87)</f>
        <v>431.6</v>
      </c>
      <c r="AQ88" s="8">
        <f t="shared" ref="AQ88" si="108">SUM(AQ83:AQ87)</f>
        <v>0</v>
      </c>
      <c r="AR88" s="8">
        <f t="shared" ref="AR88" si="109">SUM(AR83:AR87)</f>
        <v>0</v>
      </c>
      <c r="AS88" s="8">
        <f t="shared" ref="AS88" si="110">SUM(AS83:AS87)</f>
        <v>0</v>
      </c>
      <c r="AT88" s="8">
        <f t="shared" ref="AT88" si="111">SUM(AT83:AT87)</f>
        <v>0</v>
      </c>
    </row>
    <row r="89" spans="2:46" x14ac:dyDescent="0.35">
      <c r="B89" t="s">
        <v>83</v>
      </c>
      <c r="E89">
        <f>E88+E81</f>
        <v>0</v>
      </c>
      <c r="F89">
        <f t="shared" ref="F89:W89" si="112">F88+F81</f>
        <v>0</v>
      </c>
      <c r="G89">
        <f t="shared" si="112"/>
        <v>0</v>
      </c>
      <c r="H89">
        <f t="shared" si="112"/>
        <v>0</v>
      </c>
      <c r="I89">
        <f t="shared" si="112"/>
        <v>0</v>
      </c>
      <c r="J89">
        <f t="shared" si="112"/>
        <v>0</v>
      </c>
      <c r="K89">
        <f t="shared" si="112"/>
        <v>0</v>
      </c>
      <c r="L89">
        <f t="shared" si="112"/>
        <v>0</v>
      </c>
      <c r="M89">
        <f t="shared" si="112"/>
        <v>0</v>
      </c>
      <c r="N89">
        <f t="shared" si="112"/>
        <v>0</v>
      </c>
      <c r="O89">
        <f t="shared" si="112"/>
        <v>0</v>
      </c>
      <c r="P89">
        <f t="shared" si="112"/>
        <v>0</v>
      </c>
      <c r="Q89">
        <f t="shared" si="112"/>
        <v>789</v>
      </c>
      <c r="R89">
        <f t="shared" si="112"/>
        <v>774.9</v>
      </c>
      <c r="S89">
        <f t="shared" si="112"/>
        <v>817.99999999999989</v>
      </c>
      <c r="T89">
        <f t="shared" si="112"/>
        <v>0</v>
      </c>
      <c r="U89">
        <f t="shared" si="112"/>
        <v>0</v>
      </c>
      <c r="V89">
        <f t="shared" si="112"/>
        <v>0</v>
      </c>
      <c r="W89">
        <f t="shared" si="112"/>
        <v>0</v>
      </c>
      <c r="AE89">
        <f t="shared" ref="AE89" si="113">AE88+AE81</f>
        <v>0</v>
      </c>
      <c r="AF89">
        <f t="shared" ref="AF89" si="114">AF88+AF81</f>
        <v>0</v>
      </c>
      <c r="AG89">
        <f t="shared" ref="AG89" si="115">AG88+AG81</f>
        <v>0</v>
      </c>
      <c r="AH89">
        <f t="shared" ref="AH89" si="116">AH88+AH81</f>
        <v>0</v>
      </c>
      <c r="AI89">
        <f t="shared" ref="AI89" si="117">AI88+AI81</f>
        <v>0</v>
      </c>
      <c r="AJ89">
        <f t="shared" ref="AJ89" si="118">AJ88+AJ81</f>
        <v>0</v>
      </c>
      <c r="AK89">
        <f t="shared" ref="AK89" si="119">AK88+AK81</f>
        <v>0</v>
      </c>
      <c r="AL89">
        <f t="shared" ref="AL89" si="120">AL88+AL81</f>
        <v>0</v>
      </c>
      <c r="AM89">
        <f t="shared" ref="AM89" si="121">AM88+AM81</f>
        <v>0</v>
      </c>
      <c r="AN89">
        <f t="shared" ref="AN89" si="122">AN88+AN81</f>
        <v>0</v>
      </c>
      <c r="AO89">
        <f t="shared" ref="AO89" si="123">AO88+AO81</f>
        <v>0</v>
      </c>
      <c r="AP89">
        <f t="shared" ref="AP89" si="124">AP88+AP81</f>
        <v>750.2</v>
      </c>
      <c r="AQ89">
        <f t="shared" ref="AQ89" si="125">AQ88+AQ81</f>
        <v>0</v>
      </c>
      <c r="AR89">
        <f t="shared" ref="AR89" si="126">AR88+AR81</f>
        <v>0</v>
      </c>
      <c r="AS89">
        <f t="shared" ref="AS89" si="127">AS88+AS81</f>
        <v>0</v>
      </c>
      <c r="AT89">
        <f t="shared" ref="AT89" si="128">AT88+AT81</f>
        <v>0</v>
      </c>
    </row>
    <row r="90" spans="2:46" s="7" customFormat="1" x14ac:dyDescent="0.35">
      <c r="B90" s="7" t="s">
        <v>85</v>
      </c>
    </row>
    <row r="91" spans="2:46" x14ac:dyDescent="0.35">
      <c r="B91" t="s">
        <v>86</v>
      </c>
      <c r="Q91">
        <v>952.1</v>
      </c>
      <c r="R91">
        <v>953.6</v>
      </c>
      <c r="S91">
        <v>955.1</v>
      </c>
      <c r="AP91">
        <v>951.6</v>
      </c>
    </row>
    <row r="92" spans="2:46" x14ac:dyDescent="0.35">
      <c r="B92" t="s">
        <v>87</v>
      </c>
      <c r="Q92">
        <v>26.1</v>
      </c>
      <c r="R92">
        <v>27.4</v>
      </c>
      <c r="S92">
        <v>29</v>
      </c>
      <c r="AP92">
        <v>25</v>
      </c>
    </row>
    <row r="93" spans="2:46" x14ac:dyDescent="0.35">
      <c r="B93" t="s">
        <v>88</v>
      </c>
      <c r="Q93">
        <v>13.9</v>
      </c>
      <c r="R93">
        <v>17.399999999999999</v>
      </c>
      <c r="S93">
        <v>24.6</v>
      </c>
      <c r="AP93">
        <v>14.1</v>
      </c>
    </row>
    <row r="94" spans="2:46" s="4" customFormat="1" x14ac:dyDescent="0.35">
      <c r="B94" s="4" t="s">
        <v>89</v>
      </c>
      <c r="Q94" s="4">
        <v>26</v>
      </c>
      <c r="R94" s="4">
        <v>35.9</v>
      </c>
      <c r="S94" s="4">
        <v>45.2</v>
      </c>
      <c r="AP94" s="4">
        <v>9.9</v>
      </c>
    </row>
    <row r="95" spans="2:46" s="8" customFormat="1" x14ac:dyDescent="0.35">
      <c r="B95" s="8" t="s">
        <v>90</v>
      </c>
      <c r="E95" s="8">
        <f>SUM(E91:E94)</f>
        <v>0</v>
      </c>
      <c r="F95" s="8">
        <f t="shared" ref="F95:W95" si="129">SUM(F91:F94)</f>
        <v>0</v>
      </c>
      <c r="G95" s="8">
        <f t="shared" si="129"/>
        <v>0</v>
      </c>
      <c r="H95" s="8">
        <f t="shared" si="129"/>
        <v>0</v>
      </c>
      <c r="I95" s="8">
        <f t="shared" si="129"/>
        <v>0</v>
      </c>
      <c r="J95" s="8">
        <f t="shared" si="129"/>
        <v>0</v>
      </c>
      <c r="K95" s="8">
        <f t="shared" si="129"/>
        <v>0</v>
      </c>
      <c r="L95" s="8">
        <f t="shared" si="129"/>
        <v>0</v>
      </c>
      <c r="M95" s="8">
        <f t="shared" si="129"/>
        <v>0</v>
      </c>
      <c r="N95" s="8">
        <f t="shared" si="129"/>
        <v>0</v>
      </c>
      <c r="O95" s="8">
        <f t="shared" si="129"/>
        <v>0</v>
      </c>
      <c r="P95" s="8">
        <f t="shared" si="129"/>
        <v>0</v>
      </c>
      <c r="Q95" s="8">
        <f t="shared" si="129"/>
        <v>1018.1</v>
      </c>
      <c r="R95" s="8">
        <f t="shared" si="129"/>
        <v>1034.3</v>
      </c>
      <c r="S95" s="8">
        <f t="shared" si="129"/>
        <v>1053.9000000000001</v>
      </c>
      <c r="T95" s="8">
        <f t="shared" si="129"/>
        <v>0</v>
      </c>
      <c r="U95" s="8">
        <f t="shared" si="129"/>
        <v>0</v>
      </c>
      <c r="V95" s="8">
        <f t="shared" si="129"/>
        <v>0</v>
      </c>
      <c r="W95" s="8">
        <f t="shared" si="129"/>
        <v>0</v>
      </c>
      <c r="AE95" s="8">
        <f t="shared" ref="AE95" si="130">SUM(AE91:AE94)</f>
        <v>0</v>
      </c>
      <c r="AF95" s="8">
        <f t="shared" ref="AF95" si="131">SUM(AF91:AF94)</f>
        <v>0</v>
      </c>
      <c r="AG95" s="8">
        <f t="shared" ref="AG95" si="132">SUM(AG91:AG94)</f>
        <v>0</v>
      </c>
      <c r="AH95" s="8">
        <f t="shared" ref="AH95" si="133">SUM(AH91:AH94)</f>
        <v>0</v>
      </c>
      <c r="AI95" s="8">
        <f t="shared" ref="AI95" si="134">SUM(AI91:AI94)</f>
        <v>0</v>
      </c>
      <c r="AJ95" s="8">
        <f t="shared" ref="AJ95" si="135">SUM(AJ91:AJ94)</f>
        <v>0</v>
      </c>
      <c r="AK95" s="8">
        <f t="shared" ref="AK95" si="136">SUM(AK91:AK94)</f>
        <v>0</v>
      </c>
      <c r="AL95" s="8">
        <f t="shared" ref="AL95" si="137">SUM(AL91:AL94)</f>
        <v>0</v>
      </c>
      <c r="AM95" s="8">
        <f t="shared" ref="AM95" si="138">SUM(AM91:AM94)</f>
        <v>0</v>
      </c>
      <c r="AN95" s="8">
        <f t="shared" ref="AN95" si="139">SUM(AN91:AN94)</f>
        <v>0</v>
      </c>
      <c r="AO95" s="8">
        <f t="shared" ref="AO95" si="140">SUM(AO91:AO94)</f>
        <v>0</v>
      </c>
      <c r="AP95" s="8">
        <f t="shared" ref="AP95" si="141">SUM(AP91:AP94)</f>
        <v>1000.6</v>
      </c>
      <c r="AQ95" s="8">
        <f t="shared" ref="AQ95" si="142">SUM(AQ91:AQ94)</f>
        <v>0</v>
      </c>
      <c r="AR95" s="8">
        <f t="shared" ref="AR95" si="143">SUM(AR91:AR94)</f>
        <v>0</v>
      </c>
      <c r="AS95" s="8">
        <f t="shared" ref="AS95" si="144">SUM(AS91:AS94)</f>
        <v>0</v>
      </c>
      <c r="AT95" s="8">
        <f t="shared" ref="AT95" si="145">SUM(AT91:AT94)</f>
        <v>0</v>
      </c>
    </row>
    <row r="96" spans="2:46" x14ac:dyDescent="0.35">
      <c r="B96" t="s">
        <v>91</v>
      </c>
      <c r="E96">
        <f>E95+E89</f>
        <v>0</v>
      </c>
      <c r="F96">
        <f t="shared" ref="F96:W96" si="146">F95+F89</f>
        <v>0</v>
      </c>
      <c r="G96">
        <f t="shared" si="146"/>
        <v>0</v>
      </c>
      <c r="H96">
        <f t="shared" si="146"/>
        <v>0</v>
      </c>
      <c r="I96">
        <f t="shared" si="146"/>
        <v>0</v>
      </c>
      <c r="J96">
        <f t="shared" si="146"/>
        <v>0</v>
      </c>
      <c r="K96">
        <f t="shared" si="146"/>
        <v>0</v>
      </c>
      <c r="L96">
        <f t="shared" si="146"/>
        <v>0</v>
      </c>
      <c r="M96">
        <f t="shared" si="146"/>
        <v>0</v>
      </c>
      <c r="N96">
        <f t="shared" si="146"/>
        <v>0</v>
      </c>
      <c r="O96">
        <f t="shared" si="146"/>
        <v>0</v>
      </c>
      <c r="P96">
        <f t="shared" si="146"/>
        <v>0</v>
      </c>
      <c r="Q96">
        <f t="shared" si="146"/>
        <v>1807.1</v>
      </c>
      <c r="R96">
        <f t="shared" si="146"/>
        <v>1809.1999999999998</v>
      </c>
      <c r="S96">
        <f t="shared" si="146"/>
        <v>1871.9</v>
      </c>
      <c r="T96">
        <f t="shared" si="146"/>
        <v>0</v>
      </c>
      <c r="U96">
        <f t="shared" si="146"/>
        <v>0</v>
      </c>
      <c r="V96">
        <f t="shared" si="146"/>
        <v>0</v>
      </c>
      <c r="W96">
        <f t="shared" si="146"/>
        <v>0</v>
      </c>
      <c r="AE96">
        <f t="shared" ref="AE96" si="147">AE95+AE89</f>
        <v>0</v>
      </c>
      <c r="AF96">
        <f t="shared" ref="AF96" si="148">AF95+AF89</f>
        <v>0</v>
      </c>
      <c r="AG96">
        <f t="shared" ref="AG96" si="149">AG95+AG89</f>
        <v>0</v>
      </c>
      <c r="AH96">
        <f t="shared" ref="AH96" si="150">AH95+AH89</f>
        <v>0</v>
      </c>
      <c r="AI96">
        <f t="shared" ref="AI96" si="151">AI95+AI89</f>
        <v>0</v>
      </c>
      <c r="AJ96">
        <f t="shared" ref="AJ96" si="152">AJ95+AJ89</f>
        <v>0</v>
      </c>
      <c r="AK96">
        <f t="shared" ref="AK96" si="153">AK95+AK89</f>
        <v>0</v>
      </c>
      <c r="AL96">
        <f t="shared" ref="AL96" si="154">AL95+AL89</f>
        <v>0</v>
      </c>
      <c r="AM96">
        <f t="shared" ref="AM96" si="155">AM95+AM89</f>
        <v>0</v>
      </c>
      <c r="AN96">
        <f t="shared" ref="AN96" si="156">AN95+AN89</f>
        <v>0</v>
      </c>
      <c r="AO96">
        <f t="shared" ref="AO96" si="157">AO95+AO89</f>
        <v>0</v>
      </c>
      <c r="AP96">
        <f t="shared" ref="AP96" si="158">AP95+AP89</f>
        <v>1750.8000000000002</v>
      </c>
      <c r="AQ96">
        <f t="shared" ref="AQ96" si="159">AQ95+AQ89</f>
        <v>0</v>
      </c>
      <c r="AR96">
        <f t="shared" ref="AR96" si="160">AR95+AR89</f>
        <v>0</v>
      </c>
      <c r="AS96">
        <f t="shared" ref="AS96" si="161">AS95+AS89</f>
        <v>0</v>
      </c>
      <c r="AT96">
        <f t="shared" ref="AT96" si="162">AT95+AT89</f>
        <v>0</v>
      </c>
    </row>
    <row r="97" spans="1:23" s="3" customFormat="1" x14ac:dyDescent="0.35">
      <c r="A97" s="3" t="s">
        <v>21</v>
      </c>
      <c r="B97" s="3" t="s">
        <v>84</v>
      </c>
    </row>
    <row r="98" spans="1:23" x14ac:dyDescent="0.35">
      <c r="B98" t="s">
        <v>92</v>
      </c>
      <c r="M98">
        <v>14.7</v>
      </c>
      <c r="N98">
        <v>-5</v>
      </c>
      <c r="O98">
        <v>11.9</v>
      </c>
      <c r="Q98">
        <v>45.8</v>
      </c>
      <c r="R98">
        <v>38.9</v>
      </c>
      <c r="S98">
        <v>-30</v>
      </c>
    </row>
    <row r="99" spans="1:23" s="4" customFormat="1" x14ac:dyDescent="0.35">
      <c r="B99" s="4" t="s">
        <v>93</v>
      </c>
      <c r="M99" s="4">
        <f>-24.9-12.2</f>
        <v>-37.099999999999994</v>
      </c>
      <c r="N99" s="4">
        <f>-42.8-12.2</f>
        <v>-55</v>
      </c>
      <c r="O99" s="4">
        <f>-2.9-2</f>
        <v>-4.9000000000000004</v>
      </c>
      <c r="Q99" s="4">
        <f>-29.7-10.8</f>
        <v>-40.5</v>
      </c>
      <c r="R99" s="4">
        <f>-33.9-11.8</f>
        <v>-45.7</v>
      </c>
      <c r="S99" s="4">
        <f>-37.1-12.3</f>
        <v>-49.400000000000006</v>
      </c>
    </row>
    <row r="100" spans="1:23" x14ac:dyDescent="0.35">
      <c r="B100" t="s">
        <v>94</v>
      </c>
      <c r="E100">
        <f>SUM(E98:E99)</f>
        <v>0</v>
      </c>
      <c r="F100">
        <f t="shared" ref="F100:W100" si="163">SUM(F98:F99)</f>
        <v>0</v>
      </c>
      <c r="G100">
        <f t="shared" si="163"/>
        <v>0</v>
      </c>
      <c r="H100">
        <f t="shared" si="163"/>
        <v>0</v>
      </c>
      <c r="I100">
        <f t="shared" si="163"/>
        <v>0</v>
      </c>
      <c r="J100">
        <f t="shared" si="163"/>
        <v>0</v>
      </c>
      <c r="K100">
        <f t="shared" si="163"/>
        <v>0</v>
      </c>
      <c r="L100">
        <f t="shared" si="163"/>
        <v>0</v>
      </c>
      <c r="M100">
        <f t="shared" si="163"/>
        <v>-22.399999999999995</v>
      </c>
      <c r="N100">
        <f t="shared" si="163"/>
        <v>-60</v>
      </c>
      <c r="O100">
        <f t="shared" si="163"/>
        <v>7</v>
      </c>
      <c r="P100">
        <f t="shared" si="163"/>
        <v>0</v>
      </c>
      <c r="Q100">
        <f t="shared" si="163"/>
        <v>5.2999999999999972</v>
      </c>
      <c r="R100">
        <f t="shared" si="163"/>
        <v>-6.8000000000000043</v>
      </c>
      <c r="S100">
        <f t="shared" si="163"/>
        <v>-79.400000000000006</v>
      </c>
      <c r="T100">
        <f t="shared" si="163"/>
        <v>0</v>
      </c>
      <c r="U100">
        <f t="shared" si="163"/>
        <v>0</v>
      </c>
      <c r="V100">
        <f t="shared" si="163"/>
        <v>0</v>
      </c>
      <c r="W100">
        <f t="shared" si="163"/>
        <v>0</v>
      </c>
    </row>
    <row r="102" spans="1:23" x14ac:dyDescent="0.35">
      <c r="B102" t="s">
        <v>95</v>
      </c>
      <c r="M102">
        <v>0</v>
      </c>
      <c r="N102">
        <v>0</v>
      </c>
      <c r="O102">
        <v>0</v>
      </c>
      <c r="Q102">
        <v>0</v>
      </c>
      <c r="R102">
        <v>0</v>
      </c>
      <c r="S102">
        <v>0</v>
      </c>
    </row>
    <row r="103" spans="1:23" x14ac:dyDescent="0.35">
      <c r="B103" t="s">
        <v>96</v>
      </c>
      <c r="M103">
        <v>1.6</v>
      </c>
      <c r="N103">
        <v>1.4</v>
      </c>
      <c r="O103">
        <v>2.5</v>
      </c>
      <c r="Q103">
        <v>1.2</v>
      </c>
      <c r="R103">
        <v>2.9</v>
      </c>
      <c r="S103">
        <v>2.8</v>
      </c>
    </row>
    <row r="104" spans="1:23" x14ac:dyDescent="0.35">
      <c r="B104" t="s">
        <v>97</v>
      </c>
      <c r="M104">
        <v>0</v>
      </c>
      <c r="N104">
        <v>0</v>
      </c>
      <c r="O104">
        <v>0</v>
      </c>
      <c r="Q104">
        <v>0</v>
      </c>
      <c r="R104">
        <v>0</v>
      </c>
      <c r="S104">
        <v>0</v>
      </c>
    </row>
    <row r="105" spans="1:23" x14ac:dyDescent="0.35">
      <c r="B105" t="s">
        <v>98</v>
      </c>
      <c r="M105">
        <v>0</v>
      </c>
      <c r="N105">
        <v>0</v>
      </c>
      <c r="O105">
        <v>0</v>
      </c>
      <c r="Q105">
        <v>0</v>
      </c>
      <c r="R105">
        <v>0</v>
      </c>
      <c r="S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2024-02-12T10:06:32Z</dcterms:created>
  <dcterms:modified xsi:type="dcterms:W3CDTF">2024-02-12T19:25:01Z</dcterms:modified>
</cp:coreProperties>
</file>