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https://d.docs.live.net/534a1defcf7f9d1a/Company Models CloudSave/BLK/"/>
    </mc:Choice>
  </mc:AlternateContent>
  <xr:revisionPtr revIDLastSave="624" documentId="11_90CED3CB3A83F3AA6DC0969B01178365C4F7FEA2" xr6:coauthVersionLast="47" xr6:coauthVersionMax="47" xr10:uidLastSave="{3D01BD47-1C6A-4248-919B-1421C2BE2419}"/>
  <bookViews>
    <workbookView xWindow="-8560" yWindow="5850" windowWidth="27760" windowHeight="4390" activeTab="2" xr2:uid="{00000000-000D-0000-FFFF-FFFF00000000}"/>
  </bookViews>
  <sheets>
    <sheet name="Main" sheetId="2" r:id="rId1"/>
    <sheet name="Info" sheetId="1" r:id="rId2"/>
    <sheet name="Model" sheetId="7" r:id="rId3"/>
    <sheet name="Summary" sheetId="3" r:id="rId4"/>
    <sheet name="Income Statement" sheetId="4" r:id="rId5"/>
    <sheet name="Balance Sheet" sheetId="5" r:id="rId6"/>
    <sheet name="Cash Flow" sheetId="6"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99" i="7" l="1"/>
  <c r="J99" i="7"/>
  <c r="K99" i="7"/>
  <c r="L99" i="7"/>
  <c r="M99" i="7"/>
  <c r="N96" i="7"/>
  <c r="N98" i="7" s="1"/>
  <c r="M96" i="7"/>
  <c r="M98" i="7" s="1"/>
  <c r="J34" i="7"/>
  <c r="J36" i="7" s="1"/>
  <c r="K34" i="7"/>
  <c r="L34" i="7"/>
  <c r="M34" i="7"/>
  <c r="N34" i="7"/>
  <c r="J35" i="7"/>
  <c r="K35" i="7"/>
  <c r="L35" i="7"/>
  <c r="M35" i="7"/>
  <c r="N35" i="7"/>
  <c r="P34" i="7"/>
  <c r="P35" i="7"/>
  <c r="O35" i="7"/>
  <c r="O34" i="7"/>
  <c r="J21" i="7"/>
  <c r="J22" i="7"/>
  <c r="K21" i="7"/>
  <c r="K23" i="7" s="1"/>
  <c r="L21" i="7"/>
  <c r="M21" i="7"/>
  <c r="N21" i="7"/>
  <c r="K22" i="7"/>
  <c r="L22" i="7"/>
  <c r="L23" i="7" s="1"/>
  <c r="M22" i="7"/>
  <c r="N22" i="7"/>
  <c r="P21" i="7"/>
  <c r="P22" i="7"/>
  <c r="O22" i="7"/>
  <c r="O21" i="7"/>
  <c r="J33" i="7"/>
  <c r="L33" i="7"/>
  <c r="M33" i="7"/>
  <c r="N33" i="7"/>
  <c r="O33" i="7"/>
  <c r="O36" i="7" s="1"/>
  <c r="J32" i="7"/>
  <c r="K32" i="7"/>
  <c r="K33" i="7" s="1"/>
  <c r="L32" i="7"/>
  <c r="M32" i="7"/>
  <c r="N32" i="7"/>
  <c r="O32" i="7"/>
  <c r="P32" i="7"/>
  <c r="P33" i="7" s="1"/>
  <c r="P23" i="7"/>
  <c r="J20" i="7"/>
  <c r="K20" i="7"/>
  <c r="L20" i="7"/>
  <c r="M20" i="7"/>
  <c r="M23" i="7" s="1"/>
  <c r="N20" i="7"/>
  <c r="O20" i="7"/>
  <c r="P20" i="7"/>
  <c r="L13" i="7"/>
  <c r="L16" i="7" s="1"/>
  <c r="P13" i="7"/>
  <c r="P16" i="7" s="1"/>
  <c r="J12" i="7"/>
  <c r="J13" i="7" s="1"/>
  <c r="J16" i="7" s="1"/>
  <c r="K12" i="7"/>
  <c r="K13" i="7" s="1"/>
  <c r="K16" i="7" s="1"/>
  <c r="L12" i="7"/>
  <c r="M12" i="7"/>
  <c r="M13" i="7" s="1"/>
  <c r="M16" i="7" s="1"/>
  <c r="N12" i="7"/>
  <c r="N13" i="7" s="1"/>
  <c r="N16" i="7" s="1"/>
  <c r="O12" i="7"/>
  <c r="O13" i="7" s="1"/>
  <c r="O16" i="7" s="1"/>
  <c r="P12" i="7"/>
  <c r="I104" i="7"/>
  <c r="J104" i="7"/>
  <c r="K104" i="7"/>
  <c r="L104" i="7"/>
  <c r="M104" i="7"/>
  <c r="N104" i="7"/>
  <c r="O104" i="7"/>
  <c r="P104" i="7"/>
  <c r="P63" i="7"/>
  <c r="P62" i="7"/>
  <c r="J54" i="7"/>
  <c r="K54" i="7"/>
  <c r="L54" i="7"/>
  <c r="M54" i="7"/>
  <c r="O54" i="7"/>
  <c r="P54" i="7"/>
  <c r="N54" i="7"/>
  <c r="J48" i="7"/>
  <c r="J49" i="7" s="1"/>
  <c r="K48" i="7"/>
  <c r="K49" i="7" s="1"/>
  <c r="L48" i="7"/>
  <c r="L49" i="7" s="1"/>
  <c r="M48" i="7"/>
  <c r="M49" i="7" s="1"/>
  <c r="N48" i="7"/>
  <c r="N49" i="7" s="1"/>
  <c r="N55" i="7" s="1"/>
  <c r="N57" i="7" s="1"/>
  <c r="N59" i="7" s="1"/>
  <c r="O48" i="7"/>
  <c r="O49" i="7" s="1"/>
  <c r="P48" i="7"/>
  <c r="P49" i="7" s="1"/>
  <c r="I96" i="7"/>
  <c r="I98" i="7" s="1"/>
  <c r="J96" i="7"/>
  <c r="J98" i="7" s="1"/>
  <c r="K96" i="7"/>
  <c r="K98" i="7" s="1"/>
  <c r="L96" i="7"/>
  <c r="L98" i="7" s="1"/>
  <c r="O96" i="7"/>
  <c r="O98" i="7" s="1"/>
  <c r="P96" i="7"/>
  <c r="P98" i="7" s="1"/>
  <c r="I88" i="7"/>
  <c r="J88" i="7"/>
  <c r="K88" i="7"/>
  <c r="L88" i="7"/>
  <c r="M88" i="7"/>
  <c r="N88" i="7"/>
  <c r="O88" i="7"/>
  <c r="P88" i="7"/>
  <c r="I78" i="7"/>
  <c r="J78" i="7"/>
  <c r="K78" i="7"/>
  <c r="L78" i="7"/>
  <c r="M78" i="7"/>
  <c r="N78" i="7"/>
  <c r="O78" i="7"/>
  <c r="P78" i="7"/>
  <c r="K3" i="7"/>
  <c r="L3" i="7" s="1"/>
  <c r="M3" i="7" s="1"/>
  <c r="N3" i="7" s="1"/>
  <c r="O3" i="7" s="1"/>
  <c r="P3" i="7" s="1"/>
  <c r="Q3" i="7" s="1"/>
  <c r="R3" i="7" s="1"/>
  <c r="B3" i="2" a="1"/>
  <c r="B3" i="2" s="1"/>
  <c r="B2" i="2" a="1"/>
  <c r="B2" i="2" s="1"/>
  <c r="J23" i="7" l="1"/>
  <c r="P36" i="7"/>
  <c r="N36" i="7"/>
  <c r="N23" i="7"/>
  <c r="K36" i="7"/>
  <c r="M36" i="7"/>
  <c r="L36" i="7"/>
  <c r="O23" i="7"/>
  <c r="L55" i="7"/>
  <c r="L57" i="7" s="1"/>
  <c r="L59" i="7" s="1"/>
  <c r="L61" i="7" s="1"/>
  <c r="K55" i="7"/>
  <c r="K57" i="7" s="1"/>
  <c r="K59" i="7" s="1"/>
  <c r="K61" i="7" s="1"/>
  <c r="J55" i="7"/>
  <c r="J57" i="7" s="1"/>
  <c r="J59" i="7" s="1"/>
  <c r="M55" i="7"/>
  <c r="M57" i="7" s="1"/>
  <c r="M59" i="7" s="1"/>
  <c r="M61" i="7" s="1"/>
  <c r="P55" i="7"/>
  <c r="P57" i="7" s="1"/>
  <c r="P59" i="7" s="1"/>
  <c r="P61" i="7" s="1"/>
  <c r="O55" i="7"/>
  <c r="O57" i="7" s="1"/>
  <c r="O59" i="7" s="1"/>
  <c r="O61" i="7" s="1"/>
  <c r="K60" i="7"/>
  <c r="J60" i="7"/>
  <c r="J61" i="7"/>
  <c r="N60" i="7"/>
  <c r="N61" i="7"/>
  <c r="P99" i="7"/>
  <c r="O99" i="7"/>
  <c r="N99" i="7"/>
  <c r="B4" i="2"/>
  <c r="L60" i="7" l="1"/>
  <c r="P60" i="7"/>
  <c r="O60" i="7"/>
  <c r="M60"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<sst xmlns="http://schemas.openxmlformats.org/spreadsheetml/2006/main" count="3012" uniqueCount="1768">
  <si>
    <t>Company Name</t>
  </si>
  <si>
    <t>Ticker</t>
  </si>
  <si>
    <t>BLK</t>
  </si>
  <si>
    <t>Price</t>
  </si>
  <si>
    <t>Shares</t>
  </si>
  <si>
    <t>MC</t>
  </si>
  <si>
    <t>Cash</t>
  </si>
  <si>
    <t>Debt</t>
  </si>
  <si>
    <t>EV</t>
  </si>
  <si>
    <t>2006</t>
  </si>
  <si>
    <t>2007</t>
  </si>
  <si>
    <t>2008</t>
  </si>
  <si>
    <t>2009</t>
  </si>
  <si>
    <t>2010</t>
  </si>
  <si>
    <t>2011</t>
  </si>
  <si>
    <t>2012</t>
  </si>
  <si>
    <t>2013</t>
  </si>
  <si>
    <t>2014</t>
  </si>
  <si>
    <t>2015</t>
  </si>
  <si>
    <t>2016</t>
  </si>
  <si>
    <t>2017</t>
  </si>
  <si>
    <t>2018</t>
  </si>
  <si>
    <t>2019</t>
  </si>
  <si>
    <t>2020</t>
  </si>
  <si>
    <t>2021</t>
  </si>
  <si>
    <t>TTM</t>
  </si>
  <si>
    <t>Revenue per share</t>
  </si>
  <si>
    <t>26.02</t>
  </si>
  <si>
    <t>37.70</t>
  </si>
  <si>
    <t>39.09</t>
  </si>
  <si>
    <t>34.39</t>
  </si>
  <si>
    <t>45.19</t>
  </si>
  <si>
    <t>49.28</t>
  </si>
  <si>
    <t>53.37</t>
  </si>
  <si>
    <t>59.82</t>
  </si>
  <si>
    <t>65.87</t>
  </si>
  <si>
    <t>68.52</t>
  </si>
  <si>
    <t>67.84</t>
  </si>
  <si>
    <t>77.03</t>
  </si>
  <si>
    <t>88.57</t>
  </si>
  <si>
    <t>93.19</t>
  </si>
  <si>
    <t>105.58</t>
  </si>
  <si>
    <t>126.22</t>
  </si>
  <si>
    <t>123.16</t>
  </si>
  <si>
    <t>Earnings per share</t>
  </si>
  <si>
    <t>4.00</t>
  </si>
  <si>
    <t>7.75</t>
  </si>
  <si>
    <t>6.07</t>
  </si>
  <si>
    <t>6.40</t>
  </si>
  <si>
    <t>10.83</t>
  </si>
  <si>
    <t>12.68</t>
  </si>
  <si>
    <t>14.05</t>
  </si>
  <si>
    <t>17.23</t>
  </si>
  <si>
    <t>19.58</t>
  </si>
  <si>
    <t>20.10</t>
  </si>
  <si>
    <t>19.29</t>
  </si>
  <si>
    <t>30.65</t>
  </si>
  <si>
    <t>26.86</t>
  </si>
  <si>
    <t>28.69</t>
  </si>
  <si>
    <t>32.13</t>
  </si>
  <si>
    <t>38.45</t>
  </si>
  <si>
    <t>36.74</t>
  </si>
  <si>
    <t>FCF per share</t>
  </si>
  <si>
    <t>7.90</t>
  </si>
  <si>
    <t>3.71</t>
  </si>
  <si>
    <t>14.20</t>
  </si>
  <si>
    <t>9.75</t>
  </si>
  <si>
    <t>12.36</t>
  </si>
  <si>
    <t>14.00</t>
  </si>
  <si>
    <t>11.95</t>
  </si>
  <si>
    <t>20.85</t>
  </si>
  <si>
    <t>17.92</t>
  </si>
  <si>
    <t>16.73</t>
  </si>
  <si>
    <t>12.38</t>
  </si>
  <si>
    <t>22.65</t>
  </si>
  <si>
    <t>17.91</t>
  </si>
  <si>
    <t>16.86</t>
  </si>
  <si>
    <t>23.12</t>
  </si>
  <si>
    <t>29.99</t>
  </si>
  <si>
    <t>28.90</t>
  </si>
  <si>
    <t>Dividends per share</t>
  </si>
  <si>
    <t>1.68</t>
  </si>
  <si>
    <t>2.75</t>
  </si>
  <si>
    <t>3.23</t>
  </si>
  <si>
    <t>2.90</t>
  </si>
  <si>
    <t>4.07</t>
  </si>
  <si>
    <t>5.50</t>
  </si>
  <si>
    <t>6.06</t>
  </si>
  <si>
    <t>6.86</t>
  </si>
  <si>
    <t>7.95</t>
  </si>
  <si>
    <t>8.87</t>
  </si>
  <si>
    <t>9.40</t>
  </si>
  <si>
    <t>10.25</t>
  </si>
  <si>
    <t>12.28</t>
  </si>
  <si>
    <t>13.43</t>
  </si>
  <si>
    <t>14.72</t>
  </si>
  <si>
    <t>16.59</t>
  </si>
  <si>
    <t>19.07</t>
  </si>
  <si>
    <t>CAPEX per share</t>
  </si>
  <si>
    <t>1.04</t>
  </si>
  <si>
    <t>0.87</t>
  </si>
  <si>
    <t>0.59</t>
  </si>
  <si>
    <t>0.49</t>
  </si>
  <si>
    <t>0.69</t>
  </si>
  <si>
    <t>1.34</t>
  </si>
  <si>
    <t>0.86</t>
  </si>
  <si>
    <t>0.55</t>
  </si>
  <si>
    <t>0.39</t>
  </si>
  <si>
    <t>1.33</t>
  </si>
  <si>
    <t>0.72</t>
  </si>
  <si>
    <t>0.96</t>
  </si>
  <si>
    <t>1.27</t>
  </si>
  <si>
    <t>1.63</t>
  </si>
  <si>
    <t>1.26</t>
  </si>
  <si>
    <t>2.22</t>
  </si>
  <si>
    <t>3.47</t>
  </si>
  <si>
    <t>Book Value per sh.</t>
  </si>
  <si>
    <t>133.71</t>
  </si>
  <si>
    <t>90.26</t>
  </si>
  <si>
    <t>93.14</t>
  </si>
  <si>
    <t>178.01</t>
  </si>
  <si>
    <t>136.94</t>
  </si>
  <si>
    <t>135.93</t>
  </si>
  <si>
    <t>145.19</t>
  </si>
  <si>
    <t>155.48</t>
  </si>
  <si>
    <t>162.67</t>
  </si>
  <si>
    <t>171.30</t>
  </si>
  <si>
    <t>176.97</t>
  </si>
  <si>
    <t>196.27</t>
  </si>
  <si>
    <t>201.96</t>
  </si>
  <si>
    <t>215.03</t>
  </si>
  <si>
    <t>229.87</t>
  </si>
  <si>
    <t>246.31</t>
  </si>
  <si>
    <t>247.00</t>
  </si>
  <si>
    <t>Comm.Shares outs.</t>
  </si>
  <si>
    <t>81</t>
  </si>
  <si>
    <t>128</t>
  </si>
  <si>
    <t>130</t>
  </si>
  <si>
    <t>137</t>
  </si>
  <si>
    <t>191</t>
  </si>
  <si>
    <t>184</t>
  </si>
  <si>
    <t>175</t>
  </si>
  <si>
    <t>170</t>
  </si>
  <si>
    <t>168</t>
  </si>
  <si>
    <t>166</t>
  </si>
  <si>
    <t>164</t>
  </si>
  <si>
    <t>162</t>
  </si>
  <si>
    <t>160</t>
  </si>
  <si>
    <t>156</t>
  </si>
  <si>
    <t>153</t>
  </si>
  <si>
    <t>151</t>
  </si>
  <si>
    <t>Avg. annual P/E ratio</t>
  </si>
  <si>
    <t>34.8</t>
  </si>
  <si>
    <t>21.8</t>
  </si>
  <si>
    <t>30.8</t>
  </si>
  <si>
    <t>26.9</t>
  </si>
  <si>
    <t>16.6</t>
  </si>
  <si>
    <t>14.2</t>
  </si>
  <si>
    <t>13.2</t>
  </si>
  <si>
    <t>15.6</t>
  </si>
  <si>
    <t>16.2</t>
  </si>
  <si>
    <t>17.2</t>
  </si>
  <si>
    <t>18.0</t>
  </si>
  <si>
    <t>13.8</t>
  </si>
  <si>
    <t>18.4</t>
  </si>
  <si>
    <t>17.3</t>
  </si>
  <si>
    <t>21.9</t>
  </si>
  <si>
    <t>19.5</t>
  </si>
  <si>
    <t>P/E to S&amp;P500</t>
  </si>
  <si>
    <t>1.9</t>
  </si>
  <si>
    <t>1.3</t>
  </si>
  <si>
    <t>1.4</t>
  </si>
  <si>
    <t>0.4</t>
  </si>
  <si>
    <t>0.8</t>
  </si>
  <si>
    <t>0.9</t>
  </si>
  <si>
    <t>0.6</t>
  </si>
  <si>
    <t>0.7</t>
  </si>
  <si>
    <t>0.5</t>
  </si>
  <si>
    <t>Avg. annual div. yield</t>
  </si>
  <si>
    <t>1.2%</t>
  </si>
  <si>
    <t>1.6%</t>
  </si>
  <si>
    <t>1.7%</t>
  </si>
  <si>
    <t>2.3%</t>
  </si>
  <si>
    <t>3.0%</t>
  </si>
  <si>
    <t>3.3%</t>
  </si>
  <si>
    <t>2.6%</t>
  </si>
  <si>
    <t>2.5%</t>
  </si>
  <si>
    <t>2.7%</t>
  </si>
  <si>
    <t>2.4%</t>
  </si>
  <si>
    <t>2.0%</t>
  </si>
  <si>
    <t>2.8%</t>
  </si>
  <si>
    <t>Revenue (m)</t>
  </si>
  <si>
    <t>2,098</t>
  </si>
  <si>
    <t>4,845</t>
  </si>
  <si>
    <t>5,064</t>
  </si>
  <si>
    <t>4,700</t>
  </si>
  <si>
    <t>8,612</t>
  </si>
  <si>
    <t>9,081</t>
  </si>
  <si>
    <t>9,337</t>
  </si>
  <si>
    <t>10,180</t>
  </si>
  <si>
    <t>11,081</t>
  </si>
  <si>
    <t>11,401</t>
  </si>
  <si>
    <t>11,155</t>
  </si>
  <si>
    <t>12,491</t>
  </si>
  <si>
    <t>14,198</t>
  </si>
  <si>
    <t>14,539</t>
  </si>
  <si>
    <t>16,205</t>
  </si>
  <si>
    <t>19,374</t>
  </si>
  <si>
    <t>18,642</t>
  </si>
  <si>
    <t>Operating margin</t>
  </si>
  <si>
    <t>22.5%</t>
  </si>
  <si>
    <t>26.7%</t>
  </si>
  <si>
    <t>31.5%</t>
  </si>
  <si>
    <t>27.2%</t>
  </si>
  <si>
    <t>34.8%</t>
  </si>
  <si>
    <t>35.8%</t>
  </si>
  <si>
    <t>37.7%</t>
  </si>
  <si>
    <t>37.9%</t>
  </si>
  <si>
    <t>40.4%</t>
  </si>
  <si>
    <t>40.9%</t>
  </si>
  <si>
    <t>41.0%</t>
  </si>
  <si>
    <t>42.2%</t>
  </si>
  <si>
    <t>38.4%</t>
  </si>
  <si>
    <t>38.2%</t>
  </si>
  <si>
    <t>35.1%</t>
  </si>
  <si>
    <t>38.5%</t>
  </si>
  <si>
    <t>37.4%</t>
  </si>
  <si>
    <t>Depreciation (m)</t>
  </si>
  <si>
    <t>73</t>
  </si>
  <si>
    <t>199</t>
  </si>
  <si>
    <t>232</t>
  </si>
  <si>
    <t>239</t>
  </si>
  <si>
    <t>310</t>
  </si>
  <si>
    <t>299</t>
  </si>
  <si>
    <t>295</t>
  </si>
  <si>
    <t>291</t>
  </si>
  <si>
    <t>278</t>
  </si>
  <si>
    <t>247</t>
  </si>
  <si>
    <t>229</t>
  </si>
  <si>
    <t>240</t>
  </si>
  <si>
    <t>220</t>
  </si>
  <si>
    <t>405</t>
  </si>
  <si>
    <t>358</t>
  </si>
  <si>
    <t>415</t>
  </si>
  <si>
    <t>418</t>
  </si>
  <si>
    <t>Net profit (m)</t>
  </si>
  <si>
    <t>323</t>
  </si>
  <si>
    <t>995</t>
  </si>
  <si>
    <t>786</t>
  </si>
  <si>
    <t>875</t>
  </si>
  <si>
    <t>2,063</t>
  </si>
  <si>
    <t>2,337</t>
  </si>
  <si>
    <t>2,458</t>
  </si>
  <si>
    <t>2,932</t>
  </si>
  <si>
    <t>3,294</t>
  </si>
  <si>
    <t>3,345</t>
  </si>
  <si>
    <t>3,172</t>
  </si>
  <si>
    <t>4,970</t>
  </si>
  <si>
    <t>4,305</t>
  </si>
  <si>
    <t>4,476</t>
  </si>
  <si>
    <t>4,932</t>
  </si>
  <si>
    <t>5,901</t>
  </si>
  <si>
    <t>5,562</t>
  </si>
  <si>
    <t>Income tax rate</t>
  </si>
  <si>
    <t>35.9%</t>
  </si>
  <si>
    <t>25.4%</t>
  </si>
  <si>
    <t>38.1%</t>
  </si>
  <si>
    <t>29.5%</t>
  </si>
  <si>
    <t>32.1%</t>
  </si>
  <si>
    <t>29.7%</t>
  </si>
  <si>
    <t>25.7%</t>
  </si>
  <si>
    <t>28.9%</t>
  </si>
  <si>
    <t>5.1%</t>
  </si>
  <si>
    <t>20.0%</t>
  </si>
  <si>
    <t>21.8%</t>
  </si>
  <si>
    <t>19.0%</t>
  </si>
  <si>
    <t>24.1%</t>
  </si>
  <si>
    <t>21.4%</t>
  </si>
  <si>
    <t>Net profit margin</t>
  </si>
  <si>
    <t>15.4%</t>
  </si>
  <si>
    <t>20.5%</t>
  </si>
  <si>
    <t>15.5%</t>
  </si>
  <si>
    <t>18.6%</t>
  </si>
  <si>
    <t>24.0%</t>
  </si>
  <si>
    <t>26.3%</t>
  </si>
  <si>
    <t>28.8%</t>
  </si>
  <si>
    <t>29.3%</t>
  </si>
  <si>
    <t>28.4%</t>
  </si>
  <si>
    <t>39.8%</t>
  </si>
  <si>
    <t>30.3%</t>
  </si>
  <si>
    <t>30.8%</t>
  </si>
  <si>
    <t>30.4%</t>
  </si>
  <si>
    <t>30.5%</t>
  </si>
  <si>
    <t>29.8%</t>
  </si>
  <si>
    <t>Working capital (m)</t>
  </si>
  <si>
    <t>(7,310)</t>
  </si>
  <si>
    <t>952</t>
  </si>
  <si>
    <t>1,568</t>
  </si>
  <si>
    <t>1,627</t>
  </si>
  <si>
    <t>2,960</t>
  </si>
  <si>
    <t>3,234</t>
  </si>
  <si>
    <t>6,061</t>
  </si>
  <si>
    <t>5,714</t>
  </si>
  <si>
    <t>7,086</t>
  </si>
  <si>
    <t>7,400</t>
  </si>
  <si>
    <t>7,431</t>
  </si>
  <si>
    <t>8,576</t>
  </si>
  <si>
    <t>7,853</t>
  </si>
  <si>
    <t>6,841</t>
  </si>
  <si>
    <t>11,171</t>
  </si>
  <si>
    <t>12,886</t>
  </si>
  <si>
    <t>15,292</t>
  </si>
  <si>
    <t>Long-term debt (m)</t>
  </si>
  <si>
    <t>497</t>
  </si>
  <si>
    <t>947</t>
  </si>
  <si>
    <t>946</t>
  </si>
  <si>
    <t>3,434</t>
  </si>
  <si>
    <t>4,537</t>
  </si>
  <si>
    <t>6,264</t>
  </si>
  <si>
    <t>8,089</t>
  </si>
  <si>
    <t>7,308</t>
  </si>
  <si>
    <t>8,327</t>
  </si>
  <si>
    <t>4,930</t>
  </si>
  <si>
    <t>4,915</t>
  </si>
  <si>
    <t>5,014</t>
  </si>
  <si>
    <t>5,063</t>
  </si>
  <si>
    <t>4,955</t>
  </si>
  <si>
    <t>7,264</t>
  </si>
  <si>
    <t>- -</t>
  </si>
  <si>
    <t>Equity (m)</t>
  </si>
  <si>
    <t>10,782</t>
  </si>
  <si>
    <t>11,597</t>
  </si>
  <si>
    <t>12,066</t>
  </si>
  <si>
    <t>24,329</t>
  </si>
  <si>
    <t>26,094</t>
  </si>
  <si>
    <t>25,048</t>
  </si>
  <si>
    <t>25,403</t>
  </si>
  <si>
    <t>26,460</t>
  </si>
  <si>
    <t>27,366</t>
  </si>
  <si>
    <t>28,503</t>
  </si>
  <si>
    <t>29,098</t>
  </si>
  <si>
    <t>31,825</t>
  </si>
  <si>
    <t>32,374</t>
  </si>
  <si>
    <t>33,547</t>
  </si>
  <si>
    <t>35,283</t>
  </si>
  <si>
    <t>37,806</t>
  </si>
  <si>
    <t>37,162</t>
  </si>
  <si>
    <t>ROIC</t>
  </si>
  <si>
    <t>5.7%</t>
  </si>
  <si>
    <t>4.3%</t>
  </si>
  <si>
    <t>0.5%</t>
  </si>
  <si>
    <t>1.4%</t>
  </si>
  <si>
    <t>1.3%</t>
  </si>
  <si>
    <t>1.5%</t>
  </si>
  <si>
    <t>2.9%</t>
  </si>
  <si>
    <t>5.0%</t>
  </si>
  <si>
    <t>Return on capital</t>
  </si>
  <si>
    <t>6.9%</t>
  </si>
  <si>
    <t>6.4%</t>
  </si>
  <si>
    <t>0.7%</t>
  </si>
  <si>
    <t>1.8%</t>
  </si>
  <si>
    <t>1.9%</t>
  </si>
  <si>
    <t>2.1%</t>
  </si>
  <si>
    <t>3.5%</t>
  </si>
  <si>
    <t>3.6%</t>
  </si>
  <si>
    <t>5.3%</t>
  </si>
  <si>
    <t>6.3%</t>
  </si>
  <si>
    <t>Return on equity</t>
  </si>
  <si>
    <t>8.6%</t>
  </si>
  <si>
    <t>6.5%</t>
  </si>
  <si>
    <t>7.9%</t>
  </si>
  <si>
    <t>9.3%</t>
  </si>
  <si>
    <t>9.7%</t>
  </si>
  <si>
    <t>11.1%</t>
  </si>
  <si>
    <t>12.0%</t>
  </si>
  <si>
    <t>11.7%</t>
  </si>
  <si>
    <t>10.9%</t>
  </si>
  <si>
    <t>15.6%</t>
  </si>
  <si>
    <t>13.3%</t>
  </si>
  <si>
    <t>14.0%</t>
  </si>
  <si>
    <t>15.0%</t>
  </si>
  <si>
    <t>Plowback ratio</t>
  </si>
  <si>
    <t>57.9%</t>
  </si>
  <si>
    <t>64.5%</t>
  </si>
  <si>
    <t>46.7%</t>
  </si>
  <si>
    <t>54.6%</t>
  </si>
  <si>
    <t>62.4%</t>
  </si>
  <si>
    <t>56.6%</t>
  </si>
  <si>
    <t>56.9%</t>
  </si>
  <si>
    <t>60.2%</t>
  </si>
  <si>
    <t>59.4%</t>
  </si>
  <si>
    <t>55.9%</t>
  </si>
  <si>
    <t>51.3%</t>
  </si>
  <si>
    <t>66.6%</t>
  </si>
  <si>
    <t>54.3%</t>
  </si>
  <si>
    <t>53.2%</t>
  </si>
  <si>
    <t>54.2%</t>
  </si>
  <si>
    <t>56.8%</t>
  </si>
  <si>
    <t>45.9%</t>
  </si>
  <si>
    <t>Div.&amp;Repurch./FCF</t>
  </si>
  <si>
    <t>24.7%</t>
  </si>
  <si>
    <t>138.6%</t>
  </si>
  <si>
    <t>25.0%</t>
  </si>
  <si>
    <t>(177.3)%</t>
  </si>
  <si>
    <t>43.9%</t>
  </si>
  <si>
    <t>151.0%</t>
  </si>
  <si>
    <t>129.1%</t>
  </si>
  <si>
    <t>67.8%</t>
  </si>
  <si>
    <t>89.0%</t>
  </si>
  <si>
    <t>100.9%</t>
  </si>
  <si>
    <t>144.7%</t>
  </si>
  <si>
    <t>83.9%</t>
  </si>
  <si>
    <t>141.2%</t>
  </si>
  <si>
    <t>152.4%</t>
  </si>
  <si>
    <t>114.7%</t>
  </si>
  <si>
    <t>79.2%</t>
  </si>
  <si>
    <t>92.8%</t>
  </si>
  <si>
    <t>1998</t>
  </si>
  <si>
    <t>1999</t>
  </si>
  <si>
    <t>2000</t>
  </si>
  <si>
    <t>2001</t>
  </si>
  <si>
    <t>2002</t>
  </si>
  <si>
    <t>2003</t>
  </si>
  <si>
    <t>2004</t>
  </si>
  <si>
    <t>2005</t>
  </si>
  <si>
    <t>Revenue</t>
  </si>
  <si>
    <t>342</t>
  </si>
  <si>
    <t>381</t>
  </si>
  <si>
    <t>477</t>
  </si>
  <si>
    <t>533</t>
  </si>
  <si>
    <t>577</t>
  </si>
  <si>
    <t>598</t>
  </si>
  <si>
    <t>725</t>
  </si>
  <si>
    <t>1,191</t>
  </si>
  <si>
    <t>COGS</t>
  </si>
  <si>
    <t>548</t>
  </si>
  <si>
    <t>597</t>
  </si>
  <si>
    <t>408</t>
  </si>
  <si>
    <t>386</t>
  </si>
  <si>
    <t>4,297</t>
  </si>
  <si>
    <t>4,622</t>
  </si>
  <si>
    <t>4,997</t>
  </si>
  <si>
    <t>5,229</t>
  </si>
  <si>
    <t>5,109</t>
  </si>
  <si>
    <t>5,668</t>
  </si>
  <si>
    <t>6,993</t>
  </si>
  <si>
    <t>7,133</t>
  </si>
  <si>
    <t>7,939</t>
  </si>
  <si>
    <t>9,556</t>
  </si>
  <si>
    <t>Gross Profit</t>
  </si>
  <si>
    <t>4,467</t>
  </si>
  <si>
    <t>4,223</t>
  </si>
  <si>
    <t>8,204</t>
  </si>
  <si>
    <t>8,695</t>
  </si>
  <si>
    <t>5,040</t>
  </si>
  <si>
    <t>5,558</t>
  </si>
  <si>
    <t>6,084</t>
  </si>
  <si>
    <t>6,172</t>
  </si>
  <si>
    <t>6,046</t>
  </si>
  <si>
    <t>6,823</t>
  </si>
  <si>
    <t>7,205</t>
  </si>
  <si>
    <t>7,406</t>
  </si>
  <si>
    <t>8,266</t>
  </si>
  <si>
    <t>9,818</t>
  </si>
  <si>
    <t>Gross Profit Ratio</t>
  </si>
  <si>
    <t>88.70%</t>
  </si>
  <si>
    <t>88.21%</t>
  </si>
  <si>
    <t>89.85%</t>
  </si>
  <si>
    <t>95.26%</t>
  </si>
  <si>
    <t>95.75%</t>
  </si>
  <si>
    <t>53.98%</t>
  </si>
  <si>
    <t>54.60%</t>
  </si>
  <si>
    <t>54.90%</t>
  </si>
  <si>
    <t>54.14%</t>
  </si>
  <si>
    <t>54.20%</t>
  </si>
  <si>
    <t>54.62%</t>
  </si>
  <si>
    <t>50.75%</t>
  </si>
  <si>
    <t>50.94%</t>
  </si>
  <si>
    <t>51.01%</t>
  </si>
  <si>
    <t>50.68%</t>
  </si>
  <si>
    <t>Operating Expenses</t>
  </si>
  <si>
    <t>(108)</t>
  </si>
  <si>
    <t>270</t>
  </si>
  <si>
    <t>334</t>
  </si>
  <si>
    <t>363</t>
  </si>
  <si>
    <t>362</t>
  </si>
  <si>
    <t>370</t>
  </si>
  <si>
    <t>553</t>
  </si>
  <si>
    <t>851</t>
  </si>
  <si>
    <t>1,626</t>
  </si>
  <si>
    <t>3,003</t>
  </si>
  <si>
    <t>2,836</t>
  </si>
  <si>
    <t>2,923</t>
  </si>
  <si>
    <t>5,206</t>
  </si>
  <si>
    <t>5,414</t>
  </si>
  <si>
    <t>1,516</t>
  </si>
  <si>
    <t>1,701</t>
  </si>
  <si>
    <t>1,560</t>
  </si>
  <si>
    <t>1,508</t>
  </si>
  <si>
    <t>1,400</t>
  </si>
  <si>
    <t>1,551</t>
  </si>
  <si>
    <t>1,607</t>
  </si>
  <si>
    <t>1,771</t>
  </si>
  <si>
    <t>1,953</t>
  </si>
  <si>
    <t>2,330</t>
  </si>
  <si>
    <t>R&amp;D Expenses</t>
  </si>
  <si>
    <t>Selling, G&amp;A Exp.</t>
  </si>
  <si>
    <t>148</t>
  </si>
  <si>
    <t>49</t>
  </si>
  <si>
    <t>58</t>
  </si>
  <si>
    <t>77</t>
  </si>
  <si>
    <t>90</t>
  </si>
  <si>
    <t>107</t>
  </si>
  <si>
    <t>129</t>
  </si>
  <si>
    <t>205</t>
  </si>
  <si>
    <t>443</t>
  </si>
  <si>
    <t>2,766</t>
  </si>
  <si>
    <t>2,560</t>
  </si>
  <si>
    <t>2,676</t>
  </si>
  <si>
    <t>4,944</t>
  </si>
  <si>
    <t>5,177</t>
  </si>
  <si>
    <t>1,359</t>
  </si>
  <si>
    <t>1,540</t>
  </si>
  <si>
    <t>1,403</t>
  </si>
  <si>
    <t>1,380</t>
  </si>
  <si>
    <t>1,301</t>
  </si>
  <si>
    <t>1,462</t>
  </si>
  <si>
    <t>1,557</t>
  </si>
  <si>
    <t>1,674</t>
  </si>
  <si>
    <t>1,847</t>
  </si>
  <si>
    <t>2,183</t>
  </si>
  <si>
    <t>General and Admin. Exp.</t>
  </si>
  <si>
    <t>990</t>
  </si>
  <si>
    <t>1,015</t>
  </si>
  <si>
    <t>976</t>
  </si>
  <si>
    <t>1,129</t>
  </si>
  <si>
    <t>1,196</t>
  </si>
  <si>
    <t>1,324</t>
  </si>
  <si>
    <t>1,618</t>
  </si>
  <si>
    <t>1,945</t>
  </si>
  <si>
    <t>Selling and Marketing Exp.</t>
  </si>
  <si>
    <t>413</t>
  </si>
  <si>
    <t>365</t>
  </si>
  <si>
    <t>325</t>
  </si>
  <si>
    <t>333</t>
  </si>
  <si>
    <t>361</t>
  </si>
  <si>
    <t>350</t>
  </si>
  <si>
    <t>238</t>
  </si>
  <si>
    <t>Other Expenses</t>
  </si>
  <si>
    <t>(256)</t>
  </si>
  <si>
    <t>221</t>
  </si>
  <si>
    <t>276</t>
  </si>
  <si>
    <t>286</t>
  </si>
  <si>
    <t>272</t>
  </si>
  <si>
    <t>263</t>
  </si>
  <si>
    <t>425</t>
  </si>
  <si>
    <t>646</t>
  </si>
  <si>
    <t>1,183</t>
  </si>
  <si>
    <t>262</t>
  </si>
  <si>
    <t>237</t>
  </si>
  <si>
    <t>157</t>
  </si>
  <si>
    <t>161</t>
  </si>
  <si>
    <t>99</t>
  </si>
  <si>
    <t>89</t>
  </si>
  <si>
    <t>50</t>
  </si>
  <si>
    <t>97</t>
  </si>
  <si>
    <t>106</t>
  </si>
  <si>
    <t>147</t>
  </si>
  <si>
    <t>COGS and Expenses</t>
  </si>
  <si>
    <t>3,551</t>
  </si>
  <si>
    <t>3,433</t>
  </si>
  <si>
    <t>3,400</t>
  </si>
  <si>
    <t>5,614</t>
  </si>
  <si>
    <t>5,800</t>
  </si>
  <si>
    <t>5,813</t>
  </si>
  <si>
    <t>6,323</t>
  </si>
  <si>
    <t>6,557</t>
  </si>
  <si>
    <t>6,737</t>
  </si>
  <si>
    <t>6,509</t>
  </si>
  <si>
    <t>7,219</t>
  </si>
  <si>
    <t>8,600</t>
  </si>
  <si>
    <t>8,904</t>
  </si>
  <si>
    <t>9,892</t>
  </si>
  <si>
    <t>11,886</t>
  </si>
  <si>
    <t>Interest Income</t>
  </si>
  <si>
    <t>74</t>
  </si>
  <si>
    <t>65</t>
  </si>
  <si>
    <t>20</t>
  </si>
  <si>
    <t>29</t>
  </si>
  <si>
    <t>34</t>
  </si>
  <si>
    <t>36</t>
  </si>
  <si>
    <t>22</t>
  </si>
  <si>
    <t>26</t>
  </si>
  <si>
    <t>40</t>
  </si>
  <si>
    <t>104</t>
  </si>
  <si>
    <t>62</t>
  </si>
  <si>
    <t>87</t>
  </si>
  <si>
    <t>Interest Expense</t>
  </si>
  <si>
    <t>66</t>
  </si>
  <si>
    <t>68</t>
  </si>
  <si>
    <t>150</t>
  </si>
  <si>
    <t>176</t>
  </si>
  <si>
    <t>215</t>
  </si>
  <si>
    <t>211</t>
  </si>
  <si>
    <t>204</t>
  </si>
  <si>
    <t>203</t>
  </si>
  <si>
    <t>Depreciation and Amortization</t>
  </si>
  <si>
    <t>13</t>
  </si>
  <si>
    <t>18</t>
  </si>
  <si>
    <t>21</t>
  </si>
  <si>
    <t>31</t>
  </si>
  <si>
    <t>EBITDA</t>
  </si>
  <si>
    <t>122</t>
  </si>
  <si>
    <t>207</t>
  </si>
  <si>
    <t>244</t>
  </si>
  <si>
    <t>216</t>
  </si>
  <si>
    <t>403</t>
  </si>
  <si>
    <t>585</t>
  </si>
  <si>
    <t>1,707</t>
  </si>
  <si>
    <t>1,472</t>
  </si>
  <si>
    <t>3,494</t>
  </si>
  <si>
    <t>3,608</t>
  </si>
  <si>
    <t>3,998</t>
  </si>
  <si>
    <t>4,456</t>
  </si>
  <si>
    <t>4,935</t>
  </si>
  <si>
    <t>5,046</t>
  </si>
  <si>
    <t>4,896</t>
  </si>
  <si>
    <t>5,685</t>
  </si>
  <si>
    <t>5,785</t>
  </si>
  <si>
    <t>6,345</t>
  </si>
  <si>
    <t>6,733</t>
  </si>
  <si>
    <t>8,489</t>
  </si>
  <si>
    <t>EBITDA ratio</t>
  </si>
  <si>
    <t>23.69%</t>
  </si>
  <si>
    <t>31.92%</t>
  </si>
  <si>
    <t>35.63%</t>
  </si>
  <si>
    <t>38.83%</t>
  </si>
  <si>
    <t>42.32%</t>
  </si>
  <si>
    <t>45.47%</t>
  </si>
  <si>
    <t>29.79%</t>
  </si>
  <si>
    <t>33.86%</t>
  </si>
  <si>
    <t>27.88%</t>
  </si>
  <si>
    <t>35.24%</t>
  </si>
  <si>
    <t>29.07%</t>
  </si>
  <si>
    <t>33.13%</t>
  </si>
  <si>
    <t>40.57%</t>
  </si>
  <si>
    <t>39.73%</t>
  </si>
  <si>
    <t>42.82%</t>
  </si>
  <si>
    <t>43.77%</t>
  </si>
  <si>
    <t>44.54%</t>
  </si>
  <si>
    <t>44.26%</t>
  </si>
  <si>
    <t>43.89%</t>
  </si>
  <si>
    <t>45.51%</t>
  </si>
  <si>
    <t>40.75%</t>
  </si>
  <si>
    <t>43.64%</t>
  </si>
  <si>
    <t>41.55%</t>
  </si>
  <si>
    <t>43.82%</t>
  </si>
  <si>
    <t>Operating Income</t>
  </si>
  <si>
    <t>449</t>
  </si>
  <si>
    <t>111</t>
  </si>
  <si>
    <t>143</t>
  </si>
  <si>
    <t>228</t>
  </si>
  <si>
    <t>341</t>
  </si>
  <si>
    <t>472</t>
  </si>
  <si>
    <t>1,294</t>
  </si>
  <si>
    <t>1,593</t>
  </si>
  <si>
    <t>1,278</t>
  </si>
  <si>
    <t>2,998</t>
  </si>
  <si>
    <t>3,249</t>
  </si>
  <si>
    <t>3,524</t>
  </si>
  <si>
    <t>3,857</t>
  </si>
  <si>
    <t>4,474</t>
  </si>
  <si>
    <t>4,664</t>
  </si>
  <si>
    <t>4,570</t>
  </si>
  <si>
    <t>5,272</t>
  </si>
  <si>
    <t>5,457</t>
  </si>
  <si>
    <t>5,551</t>
  </si>
  <si>
    <t>5,695</t>
  </si>
  <si>
    <t>7,450</t>
  </si>
  <si>
    <t>Operating Income ratio</t>
  </si>
  <si>
    <t>131.48%</t>
  </si>
  <si>
    <t>29.12%</t>
  </si>
  <si>
    <t>30.00%</t>
  </si>
  <si>
    <t>37.29%</t>
  </si>
  <si>
    <t>38.16%</t>
  </si>
  <si>
    <t>22.86%</t>
  </si>
  <si>
    <t>28.58%</t>
  </si>
  <si>
    <t>22.49%</t>
  </si>
  <si>
    <t>26.70%</t>
  </si>
  <si>
    <t>31.46%</t>
  </si>
  <si>
    <t>27.19%</t>
  </si>
  <si>
    <t>34.81%</t>
  </si>
  <si>
    <t>35.78%</t>
  </si>
  <si>
    <t>37.74%</t>
  </si>
  <si>
    <t>37.89%</t>
  </si>
  <si>
    <t>40.38%</t>
  </si>
  <si>
    <t>40.91%</t>
  </si>
  <si>
    <t>40.97%</t>
  </si>
  <si>
    <t>42.21%</t>
  </si>
  <si>
    <t>38.43%</t>
  </si>
  <si>
    <t>38.18%</t>
  </si>
  <si>
    <t>35.14%</t>
  </si>
  <si>
    <t>38.45%</t>
  </si>
  <si>
    <t>Total Other Income Exp.(Gains)</t>
  </si>
  <si>
    <t>(381)</t>
  </si>
  <si>
    <t>(7)</t>
  </si>
  <si>
    <t>7</t>
  </si>
  <si>
    <t>11</t>
  </si>
  <si>
    <t>9</t>
  </si>
  <si>
    <t>23</t>
  </si>
  <si>
    <t>35</t>
  </si>
  <si>
    <t>56</t>
  </si>
  <si>
    <t>529</t>
  </si>
  <si>
    <t>(574)</t>
  </si>
  <si>
    <t>(6)</t>
  </si>
  <si>
    <t>(114)</t>
  </si>
  <si>
    <t>(54)</t>
  </si>
  <si>
    <t>116</t>
  </si>
  <si>
    <t>(79)</t>
  </si>
  <si>
    <t>(62)</t>
  </si>
  <si>
    <t>(110)</t>
  </si>
  <si>
    <t>5</t>
  </si>
  <si>
    <t>236</t>
  </si>
  <si>
    <t>829</t>
  </si>
  <si>
    <t>723</t>
  </si>
  <si>
    <t>Income Before Tax</t>
  </si>
  <si>
    <t>103</t>
  </si>
  <si>
    <t>181</t>
  </si>
  <si>
    <t>224</t>
  </si>
  <si>
    <t>251</t>
  </si>
  <si>
    <t>200</t>
  </si>
  <si>
    <t>376</t>
  </si>
  <si>
    <t>528</t>
  </si>
  <si>
    <t>1,823</t>
  </si>
  <si>
    <t>1,019</t>
  </si>
  <si>
    <t>1,272</t>
  </si>
  <si>
    <t>3,021</t>
  </si>
  <si>
    <t>3,135</t>
  </si>
  <si>
    <t>3,470</t>
  </si>
  <si>
    <t>3,973</t>
  </si>
  <si>
    <t>4,395</t>
  </si>
  <si>
    <t>4,602</t>
  </si>
  <si>
    <t>4,460</t>
  </si>
  <si>
    <t>5,277</t>
  </si>
  <si>
    <t>5,378</t>
  </si>
  <si>
    <t>5,787</t>
  </si>
  <si>
    <t>6,524</t>
  </si>
  <si>
    <t>8,173</t>
  </si>
  <si>
    <t>Income Before Tax ratio</t>
  </si>
  <si>
    <t>19.91%</t>
  </si>
  <si>
    <t>27.15%</t>
  </si>
  <si>
    <t>31.44%</t>
  </si>
  <si>
    <t>33.95%</t>
  </si>
  <si>
    <t>38.81%</t>
  </si>
  <si>
    <t>41.94%</t>
  </si>
  <si>
    <t>27.63%</t>
  </si>
  <si>
    <t>31.54%</t>
  </si>
  <si>
    <t>25.18%</t>
  </si>
  <si>
    <t>37.62%</t>
  </si>
  <si>
    <t>20.12%</t>
  </si>
  <si>
    <t>27.06%</t>
  </si>
  <si>
    <t>35.08%</t>
  </si>
  <si>
    <t>34.52%</t>
  </si>
  <si>
    <t>37.16%</t>
  </si>
  <si>
    <t>39.03%</t>
  </si>
  <si>
    <t>39.66%</t>
  </si>
  <si>
    <t>40.36%</t>
  </si>
  <si>
    <t>39.98%</t>
  </si>
  <si>
    <t>42.25%</t>
  </si>
  <si>
    <t>37.88%</t>
  </si>
  <si>
    <t>39.80%</t>
  </si>
  <si>
    <t>40.26%</t>
  </si>
  <si>
    <t>42.19%</t>
  </si>
  <si>
    <t>Income Tax Expense (Gain)</t>
  </si>
  <si>
    <t>32</t>
  </si>
  <si>
    <t>44</t>
  </si>
  <si>
    <t>63</t>
  </si>
  <si>
    <t>91</t>
  </si>
  <si>
    <t>95</t>
  </si>
  <si>
    <t>52</t>
  </si>
  <si>
    <t>139</t>
  </si>
  <si>
    <t>189</t>
  </si>
  <si>
    <t>464</t>
  </si>
  <si>
    <t>388</t>
  </si>
  <si>
    <t>375</t>
  </si>
  <si>
    <t>971</t>
  </si>
  <si>
    <t>796</t>
  </si>
  <si>
    <t>1,030</t>
  </si>
  <si>
    <t>1,022</t>
  </si>
  <si>
    <t>1,131</t>
  </si>
  <si>
    <t>1,250</t>
  </si>
  <si>
    <t>1,290</t>
  </si>
  <si>
    <t>1,076</t>
  </si>
  <si>
    <t>1,261</t>
  </si>
  <si>
    <t>1,238</t>
  </si>
  <si>
    <t>1,968</t>
  </si>
  <si>
    <t>Net Income</t>
  </si>
  <si>
    <t>59</t>
  </si>
  <si>
    <t>133</t>
  </si>
  <si>
    <t>155</t>
  </si>
  <si>
    <t>234</t>
  </si>
  <si>
    <t>Net Income Ratio</t>
  </si>
  <si>
    <t>10.42%</t>
  </si>
  <si>
    <t>15.60%</t>
  </si>
  <si>
    <t>18.32%</t>
  </si>
  <si>
    <t>20.15%</t>
  </si>
  <si>
    <t>23.09%</t>
  </si>
  <si>
    <t>25.98%</t>
  </si>
  <si>
    <t>19.74%</t>
  </si>
  <si>
    <t>19.63%</t>
  </si>
  <si>
    <t>15.38%</t>
  </si>
  <si>
    <t>20.54%</t>
  </si>
  <si>
    <t>15.52%</t>
  </si>
  <si>
    <t>18.62%</t>
  </si>
  <si>
    <t>23.95%</t>
  </si>
  <si>
    <t>25.74%</t>
  </si>
  <si>
    <t>26.33%</t>
  </si>
  <si>
    <t>28.80%</t>
  </si>
  <si>
    <t>29.73%</t>
  </si>
  <si>
    <t>29.34%</t>
  </si>
  <si>
    <t>28.44%</t>
  </si>
  <si>
    <t>39.79%</t>
  </si>
  <si>
    <t>30.32%</t>
  </si>
  <si>
    <t>30.79%</t>
  </si>
  <si>
    <t>30.44%</t>
  </si>
  <si>
    <t>30.46%</t>
  </si>
  <si>
    <t>EPS</t>
  </si>
  <si>
    <t>0.67</t>
  </si>
  <si>
    <t>1.37</t>
  </si>
  <si>
    <t>1.67</t>
  </si>
  <si>
    <t>2.06</t>
  </si>
  <si>
    <t>2.40</t>
  </si>
  <si>
    <t>2.25</t>
  </si>
  <si>
    <t>3.64</t>
  </si>
  <si>
    <t>6.24</t>
  </si>
  <si>
    <t>10.67</t>
  </si>
  <si>
    <t>12.56</t>
  </si>
  <si>
    <t>14.03</t>
  </si>
  <si>
    <t>30.54</t>
  </si>
  <si>
    <t>EPS Diluted</t>
  </si>
  <si>
    <t>1.35</t>
  </si>
  <si>
    <t>1.65</t>
  </si>
  <si>
    <t>2.04</t>
  </si>
  <si>
    <t>2.36</t>
  </si>
  <si>
    <t>2.17</t>
  </si>
  <si>
    <t>3.50</t>
  </si>
  <si>
    <t>3.87</t>
  </si>
  <si>
    <t>7.53</t>
  </si>
  <si>
    <t>5.91</t>
  </si>
  <si>
    <t>6.11</t>
  </si>
  <si>
    <t>10.55</t>
  </si>
  <si>
    <t>12.37</t>
  </si>
  <si>
    <t>13.79</t>
  </si>
  <si>
    <t>16.87</t>
  </si>
  <si>
    <t>19.25</t>
  </si>
  <si>
    <t>19.79</t>
  </si>
  <si>
    <t>19.04</t>
  </si>
  <si>
    <t>30.12</t>
  </si>
  <si>
    <t>26.58</t>
  </si>
  <si>
    <t>28.43</t>
  </si>
  <si>
    <t>31.85</t>
  </si>
  <si>
    <t>38.11</t>
  </si>
  <si>
    <t>Weighted Avg. Shares Outs.</t>
  </si>
  <si>
    <t>54</t>
  </si>
  <si>
    <t>57</t>
  </si>
  <si>
    <t>64</t>
  </si>
  <si>
    <t>Weighted Avg. Shares Outs. Dil.</t>
  </si>
  <si>
    <t>67</t>
  </si>
  <si>
    <t>83</t>
  </si>
  <si>
    <t>132</t>
  </si>
  <si>
    <t>193</t>
  </si>
  <si>
    <t>187</t>
  </si>
  <si>
    <t>178</t>
  </si>
  <si>
    <t>174</t>
  </si>
  <si>
    <t>171</t>
  </si>
  <si>
    <t>169</t>
  </si>
  <si>
    <t>167</t>
  </si>
  <si>
    <t>Cash and Cash Equivalents</t>
  </si>
  <si>
    <t>186</t>
  </si>
  <si>
    <t>255</t>
  </si>
  <si>
    <t>316</t>
  </si>
  <si>
    <t>458</t>
  </si>
  <si>
    <t>484</t>
  </si>
  <si>
    <t>1,160</t>
  </si>
  <si>
    <t>1,656</t>
  </si>
  <si>
    <t>2,032</t>
  </si>
  <si>
    <t>4,708</t>
  </si>
  <si>
    <t>3,460</t>
  </si>
  <si>
    <t>3,560</t>
  </si>
  <si>
    <t>4,903</t>
  </si>
  <si>
    <t>4,551</t>
  </si>
  <si>
    <t>6,001</t>
  </si>
  <si>
    <t>6,231</t>
  </si>
  <si>
    <t>6,175</t>
  </si>
  <si>
    <t>7,038</t>
  </si>
  <si>
    <t>6,488</t>
  </si>
  <si>
    <t>4,829</t>
  </si>
  <si>
    <t>8,664</t>
  </si>
  <si>
    <t>9,323</t>
  </si>
  <si>
    <t>Short-Term Investments</t>
  </si>
  <si>
    <t>3</t>
  </si>
  <si>
    <t>2</t>
  </si>
  <si>
    <t>209</t>
  </si>
  <si>
    <t>235</t>
  </si>
  <si>
    <t>227</t>
  </si>
  <si>
    <t>7,262</t>
  </si>
  <si>
    <t>Cash &amp; Short-Term Investments</t>
  </si>
  <si>
    <t>159</t>
  </si>
  <si>
    <t>206</t>
  </si>
  <si>
    <t>326</t>
  </si>
  <si>
    <t>551</t>
  </si>
  <si>
    <t>685</t>
  </si>
  <si>
    <t>783</t>
  </si>
  <si>
    <t>3,258</t>
  </si>
  <si>
    <t>16,585</t>
  </si>
  <si>
    <t>Net Receivables</t>
  </si>
  <si>
    <t>114</t>
  </si>
  <si>
    <t>127</t>
  </si>
  <si>
    <t>165</t>
  </si>
  <si>
    <t>340</t>
  </si>
  <si>
    <t>1,078</t>
  </si>
  <si>
    <t>1,411</t>
  </si>
  <si>
    <t>1,210</t>
  </si>
  <si>
    <t>1,919</t>
  </si>
  <si>
    <t>2,245</t>
  </si>
  <si>
    <t>2,102</t>
  </si>
  <si>
    <t>2,327</t>
  </si>
  <si>
    <t>2,247</t>
  </si>
  <si>
    <t>2,120</t>
  </si>
  <si>
    <t>2,237</t>
  </si>
  <si>
    <t>2,350</t>
  </si>
  <si>
    <t>2,699</t>
  </si>
  <si>
    <t>2,657</t>
  </si>
  <si>
    <t>3,179</t>
  </si>
  <si>
    <t>3,535</t>
  </si>
  <si>
    <t>3,789</t>
  </si>
  <si>
    <t>Inventory</t>
  </si>
  <si>
    <t>Other Current Assets</t>
  </si>
  <si>
    <t>222</t>
  </si>
  <si>
    <t>69</t>
  </si>
  <si>
    <t>10</t>
  </si>
  <si>
    <t>17</t>
  </si>
  <si>
    <t>112</t>
  </si>
  <si>
    <t>(2,211)</t>
  </si>
  <si>
    <t>Total Current Assets</t>
  </si>
  <si>
    <t>225</t>
  </si>
  <si>
    <t>231</t>
  </si>
  <si>
    <t>432</t>
  </si>
  <si>
    <t>587</t>
  </si>
  <si>
    <t>688</t>
  </si>
  <si>
    <t>867</t>
  </si>
  <si>
    <t>1,235</t>
  </si>
  <si>
    <t>2,125</t>
  </si>
  <si>
    <t>3,242</t>
  </si>
  <si>
    <t>6,627</t>
  </si>
  <si>
    <t>5,705</t>
  </si>
  <si>
    <t>5,662</t>
  </si>
  <si>
    <t>7,230</t>
  </si>
  <si>
    <t>6,798</t>
  </si>
  <si>
    <t>8,121</t>
  </si>
  <si>
    <t>8,468</t>
  </si>
  <si>
    <t>8,525</t>
  </si>
  <si>
    <t>9,737</t>
  </si>
  <si>
    <t>9,145</t>
  </si>
  <si>
    <t>8,008</t>
  </si>
  <si>
    <t>12,199</t>
  </si>
  <si>
    <t>20,374</t>
  </si>
  <si>
    <t>PP&amp;E</t>
  </si>
  <si>
    <t>12</t>
  </si>
  <si>
    <t>46</t>
  </si>
  <si>
    <t>71</t>
  </si>
  <si>
    <t>94</t>
  </si>
  <si>
    <t>266</t>
  </si>
  <si>
    <t>260</t>
  </si>
  <si>
    <t>445</t>
  </si>
  <si>
    <t>428</t>
  </si>
  <si>
    <t>537</t>
  </si>
  <si>
    <t>557</t>
  </si>
  <si>
    <t>525</t>
  </si>
  <si>
    <t>467</t>
  </si>
  <si>
    <t>581</t>
  </si>
  <si>
    <t>559</t>
  </si>
  <si>
    <t>592</t>
  </si>
  <si>
    <t>643</t>
  </si>
  <si>
    <t>715</t>
  </si>
  <si>
    <t>681</t>
  </si>
  <si>
    <t>2,383</t>
  </si>
  <si>
    <t>Goodwill</t>
  </si>
  <si>
    <t>194</t>
  </si>
  <si>
    <t>5,257</t>
  </si>
  <si>
    <t>5,520</t>
  </si>
  <si>
    <t>5,533</t>
  </si>
  <si>
    <t>12,570</t>
  </si>
  <si>
    <t>12,805</t>
  </si>
  <si>
    <t>12,792</t>
  </si>
  <si>
    <t>12,910</t>
  </si>
  <si>
    <t>12,980</t>
  </si>
  <si>
    <t>12,961</t>
  </si>
  <si>
    <t>13,123</t>
  </si>
  <si>
    <t>13,118</t>
  </si>
  <si>
    <t>13,220</t>
  </si>
  <si>
    <t>13,526</t>
  </si>
  <si>
    <t>14,562</t>
  </si>
  <si>
    <t>14,551</t>
  </si>
  <si>
    <t>15,351</t>
  </si>
  <si>
    <t>Intangible Assets</t>
  </si>
  <si>
    <t>192</t>
  </si>
  <si>
    <t>182</t>
  </si>
  <si>
    <t>183</t>
  </si>
  <si>
    <t>5,882</t>
  </si>
  <si>
    <t>6,553</t>
  </si>
  <si>
    <t>6,441</t>
  </si>
  <si>
    <t>17,648</t>
  </si>
  <si>
    <t>17,512</t>
  </si>
  <si>
    <t>17,356</t>
  </si>
  <si>
    <t>17,402</t>
  </si>
  <si>
    <t>17,501</t>
  </si>
  <si>
    <t>17,344</t>
  </si>
  <si>
    <t>17,372</t>
  </si>
  <si>
    <t>17,363</t>
  </si>
  <si>
    <t>17,389</t>
  </si>
  <si>
    <t>17,839</t>
  </si>
  <si>
    <t>18,369</t>
  </si>
  <si>
    <t>18,263</t>
  </si>
  <si>
    <t>18,453</t>
  </si>
  <si>
    <t>Goodwill and Intangible Assets</t>
  </si>
  <si>
    <t>11,139</t>
  </si>
  <si>
    <t>12,073</t>
  </si>
  <si>
    <t>11,974</t>
  </si>
  <si>
    <t>30,218</t>
  </si>
  <si>
    <t>30,317</t>
  </si>
  <si>
    <t>30,148</t>
  </si>
  <si>
    <t>30,312</t>
  </si>
  <si>
    <t>30,481</t>
  </si>
  <si>
    <t>30,305</t>
  </si>
  <si>
    <t>30,495</t>
  </si>
  <si>
    <t>30,609</t>
  </si>
  <si>
    <t>31,365</t>
  </si>
  <si>
    <t>32,931</t>
  </si>
  <si>
    <t>32,814</t>
  </si>
  <si>
    <t>33,804</t>
  </si>
  <si>
    <t>Investments</t>
  </si>
  <si>
    <t>2,000</t>
  </si>
  <si>
    <t>1,429</t>
  </si>
  <si>
    <t>1,049</t>
  </si>
  <si>
    <t>2,852</t>
  </si>
  <si>
    <t>3,270</t>
  </si>
  <si>
    <t>1,750</t>
  </si>
  <si>
    <t>2,151</t>
  </si>
  <si>
    <t>1,921</t>
  </si>
  <si>
    <t>1,578</t>
  </si>
  <si>
    <t>1,595</t>
  </si>
  <si>
    <t>1,981</t>
  </si>
  <si>
    <t>1,796</t>
  </si>
  <si>
    <t>5,489</t>
  </si>
  <si>
    <t>6,919</t>
  </si>
  <si>
    <t>Tax Assets</t>
  </si>
  <si>
    <t>Other Non-Current Assets</t>
  </si>
  <si>
    <t>(209)</t>
  </si>
  <si>
    <t>(235)</t>
  </si>
  <si>
    <t>(227)</t>
  </si>
  <si>
    <t>(299)</t>
  </si>
  <si>
    <t>(2,098)</t>
  </si>
  <si>
    <t>4,980</t>
  </si>
  <si>
    <t>3,019</t>
  </si>
  <si>
    <t>139,655</t>
  </si>
  <si>
    <t>139,157</t>
  </si>
  <si>
    <t>140,279</t>
  </si>
  <si>
    <t>160,602</t>
  </si>
  <si>
    <t>179,918</t>
  </si>
  <si>
    <t>198,994</t>
  </si>
  <si>
    <t>184,139</t>
  </si>
  <si>
    <t>179,017</t>
  </si>
  <si>
    <t>177,298</t>
  </si>
  <si>
    <t>116,624</t>
  </si>
  <si>
    <t>121,479</t>
  </si>
  <si>
    <t>124,369</t>
  </si>
  <si>
    <t>Total Non-Current Assets</t>
  </si>
  <si>
    <t>217</t>
  </si>
  <si>
    <t>252</t>
  </si>
  <si>
    <t>277</t>
  </si>
  <si>
    <t>279</t>
  </si>
  <si>
    <t>613</t>
  </si>
  <si>
    <t>11,354</t>
  </si>
  <si>
    <t>19,320</t>
  </si>
  <si>
    <t>16,682</t>
  </si>
  <si>
    <t>171,367</t>
  </si>
  <si>
    <t>172,754</t>
  </si>
  <si>
    <t>174,234</t>
  </si>
  <si>
    <t>193,221</t>
  </si>
  <si>
    <t>213,075</t>
  </si>
  <si>
    <t>231,687</t>
  </si>
  <si>
    <t>216,793</t>
  </si>
  <si>
    <t>211,652</t>
  </si>
  <si>
    <t>210,480</t>
  </si>
  <si>
    <t>150,428</t>
  </si>
  <si>
    <t>160,614</t>
  </si>
  <si>
    <t>164,783</t>
  </si>
  <si>
    <t>36,187</t>
  </si>
  <si>
    <t>Other Assets</t>
  </si>
  <si>
    <t>168,461</t>
  </si>
  <si>
    <t>Total Assets</t>
  </si>
  <si>
    <t>441</t>
  </si>
  <si>
    <t>448</t>
  </si>
  <si>
    <t>684</t>
  </si>
  <si>
    <t>864</t>
  </si>
  <si>
    <t>967</t>
  </si>
  <si>
    <t>1,145</t>
  </si>
  <si>
    <t>1,848</t>
  </si>
  <si>
    <t>13,479</t>
  </si>
  <si>
    <t>22,562</t>
  </si>
  <si>
    <t>19,924</t>
  </si>
  <si>
    <t>177,994</t>
  </si>
  <si>
    <t>178,459</t>
  </si>
  <si>
    <t>179,896</t>
  </si>
  <si>
    <t>200,451</t>
  </si>
  <si>
    <t>219,873</t>
  </si>
  <si>
    <t>239,808</t>
  </si>
  <si>
    <t>225,261</t>
  </si>
  <si>
    <t>220,177</t>
  </si>
  <si>
    <t>220,217</t>
  </si>
  <si>
    <t>159,573</t>
  </si>
  <si>
    <t>168,622</t>
  </si>
  <si>
    <t>176,982</t>
  </si>
  <si>
    <t>152,648</t>
  </si>
  <si>
    <t>Accounts Payable</t>
  </si>
  <si>
    <t>1</t>
  </si>
  <si>
    <t>789</t>
  </si>
  <si>
    <t>545</t>
  </si>
  <si>
    <t>845</t>
  </si>
  <si>
    <t>1,068</t>
  </si>
  <si>
    <t>923</t>
  </si>
  <si>
    <t>1,055</t>
  </si>
  <si>
    <t>1,084</t>
  </si>
  <si>
    <t>1,035</t>
  </si>
  <si>
    <t>1,094</t>
  </si>
  <si>
    <t>1,161</t>
  </si>
  <si>
    <t>1,292</t>
  </si>
  <si>
    <t>1,167</t>
  </si>
  <si>
    <t>1,028</t>
  </si>
  <si>
    <t>Short-Term Debt</t>
  </si>
  <si>
    <t>19</t>
  </si>
  <si>
    <t>28</t>
  </si>
  <si>
    <t>300</t>
  </si>
  <si>
    <t>2,234</t>
  </si>
  <si>
    <t>100</t>
  </si>
  <si>
    <t>7,488</t>
  </si>
  <si>
    <t>Tax Payable</t>
  </si>
  <si>
    <t>Deferred Revenue</t>
  </si>
  <si>
    <t>Other Current Liabilities</t>
  </si>
  <si>
    <t>9,435</t>
  </si>
  <si>
    <t>1,201</t>
  </si>
  <si>
    <t>929</t>
  </si>
  <si>
    <t>1,577</t>
  </si>
  <si>
    <t>1,405</t>
  </si>
  <si>
    <t>14</t>
  </si>
  <si>
    <t>(3,673)</t>
  </si>
  <si>
    <t>Total Current Liabilities</t>
  </si>
  <si>
    <t>2,290</t>
  </si>
  <si>
    <t>5,000</t>
  </si>
  <si>
    <t>2,745</t>
  </si>
  <si>
    <t>2,428</t>
  </si>
  <si>
    <t>1,169</t>
  </si>
  <si>
    <t>Long-Term Debt</t>
  </si>
  <si>
    <t>254</t>
  </si>
  <si>
    <t>Deferred Tax Liabilities</t>
  </si>
  <si>
    <t>1,739</t>
  </si>
  <si>
    <t>2,060</t>
  </si>
  <si>
    <t>1,825</t>
  </si>
  <si>
    <t>5,526</t>
  </si>
  <si>
    <t>5,477</t>
  </si>
  <si>
    <t>5,323</t>
  </si>
  <si>
    <t>5,293</t>
  </si>
  <si>
    <t>5,085</t>
  </si>
  <si>
    <t>4,989</t>
  </si>
  <si>
    <t>4,851</t>
  </si>
  <si>
    <t>4,840</t>
  </si>
  <si>
    <t>3,538</t>
  </si>
  <si>
    <t>3,571</t>
  </si>
  <si>
    <t>3,734</t>
  </si>
  <si>
    <t>3,673</t>
  </si>
  <si>
    <t>2,758</t>
  </si>
  <si>
    <t>Other Non-Current Liabilities</t>
  </si>
  <si>
    <t>(1,983)</t>
  </si>
  <si>
    <t>5,089</t>
  </si>
  <si>
    <t>2,922</t>
  </si>
  <si>
    <t>139,432</t>
  </si>
  <si>
    <t>139,366</t>
  </si>
  <si>
    <t>140,519</t>
  </si>
  <si>
    <t>160,315</t>
  </si>
  <si>
    <t>179,780</t>
  </si>
  <si>
    <t>197,972</t>
  </si>
  <si>
    <t>185,832</t>
  </si>
  <si>
    <t>180,178</t>
  </si>
  <si>
    <t>178,629</t>
  </si>
  <si>
    <t>117,214</t>
  </si>
  <si>
    <t>125,153</t>
  </si>
  <si>
    <t>129,683</t>
  </si>
  <si>
    <t>103,509</t>
  </si>
  <si>
    <t>Total Non-Current Liabilities</t>
  </si>
  <si>
    <t>253</t>
  </si>
  <si>
    <t>8,096</t>
  </si>
  <si>
    <t>5,693</t>
  </si>
  <si>
    <t>148,392</t>
  </si>
  <si>
    <t>149,380</t>
  </si>
  <si>
    <t>152,106</t>
  </si>
  <si>
    <t>173,697</t>
  </si>
  <si>
    <t>192,173</t>
  </si>
  <si>
    <t>211,288</t>
  </si>
  <si>
    <t>195,613</t>
  </si>
  <si>
    <t>189,933</t>
  </si>
  <si>
    <t>187,181</t>
  </si>
  <si>
    <t>125,848</t>
  </si>
  <si>
    <t>133,842</t>
  </si>
  <si>
    <t>140,620</t>
  </si>
  <si>
    <t>106,267</t>
  </si>
  <si>
    <t>Other Liabilities</t>
  </si>
  <si>
    <t>494</t>
  </si>
  <si>
    <t>198</t>
  </si>
  <si>
    <t>230</t>
  </si>
  <si>
    <t>360</t>
  </si>
  <si>
    <t>1,170</t>
  </si>
  <si>
    <t>Capital Lease Obligations</t>
  </si>
  <si>
    <t>Total Liabilities</t>
  </si>
  <si>
    <t>335</t>
  </si>
  <si>
    <t>916</t>
  </si>
  <si>
    <t>8,579</t>
  </si>
  <si>
    <t>10,386</t>
  </si>
  <si>
    <t>7,367</t>
  </si>
  <si>
    <t>153,392</t>
  </si>
  <si>
    <t>152,125</t>
  </si>
  <si>
    <t>154,534</t>
  </si>
  <si>
    <t>174,866</t>
  </si>
  <si>
    <t>193,257</t>
  </si>
  <si>
    <t>212,323</t>
  </si>
  <si>
    <t>196,681</t>
  </si>
  <si>
    <t>191,027</t>
  </si>
  <si>
    <t>188,342</t>
  </si>
  <si>
    <t>127,140</t>
  </si>
  <si>
    <t>135,009</t>
  </si>
  <si>
    <t>141,648</t>
  </si>
  <si>
    <t>113,755</t>
  </si>
  <si>
    <t>Preferred Stock</t>
  </si>
  <si>
    <t>0</t>
  </si>
  <si>
    <t>Common Stock</t>
  </si>
  <si>
    <t>Retained Earnings</t>
  </si>
  <si>
    <t>53</t>
  </si>
  <si>
    <t>113</t>
  </si>
  <si>
    <t>307</t>
  </si>
  <si>
    <t>571</t>
  </si>
  <si>
    <t>650</t>
  </si>
  <si>
    <t>807</t>
  </si>
  <si>
    <t>994</t>
  </si>
  <si>
    <t>1,622</t>
  </si>
  <si>
    <t>1,991</t>
  </si>
  <si>
    <t>2,436</t>
  </si>
  <si>
    <t>3,798</t>
  </si>
  <si>
    <t>5,118</t>
  </si>
  <si>
    <t>6,473</t>
  </si>
  <si>
    <t>8,230</t>
  </si>
  <si>
    <t>10,145</t>
  </si>
  <si>
    <t>12,033</t>
  </si>
  <si>
    <t>13,660</t>
  </si>
  <si>
    <t>16,966</t>
  </si>
  <si>
    <t>19,282</t>
  </si>
  <si>
    <t>21,662</t>
  </si>
  <si>
    <t>24,334</t>
  </si>
  <si>
    <t>27,688</t>
  </si>
  <si>
    <t>Other Compreh. Income(Loss)</t>
  </si>
  <si>
    <t>6</t>
  </si>
  <si>
    <t>8</t>
  </si>
  <si>
    <t>45</t>
  </si>
  <si>
    <t>(186)</t>
  </si>
  <si>
    <t>(96)</t>
  </si>
  <si>
    <t>(127)</t>
  </si>
  <si>
    <t>(59)</t>
  </si>
  <si>
    <t>(35)</t>
  </si>
  <si>
    <t>(273)</t>
  </si>
  <si>
    <t>(448)</t>
  </si>
  <si>
    <t>(716)</t>
  </si>
  <si>
    <t>(432)</t>
  </si>
  <si>
    <t>(691)</t>
  </si>
  <si>
    <t>(571)</t>
  </si>
  <si>
    <t>(337)</t>
  </si>
  <si>
    <t>(550)</t>
  </si>
  <si>
    <t>Other Total Stockhold. Equity</t>
  </si>
  <si>
    <t>136</t>
  </si>
  <si>
    <t>109</t>
  </si>
  <si>
    <t>9,742</t>
  </si>
  <si>
    <t>9,903</t>
  </si>
  <si>
    <t>10,260</t>
  </si>
  <si>
    <t>21,987</t>
  </si>
  <si>
    <t>22,390</t>
  </si>
  <si>
    <t>20,056</t>
  </si>
  <si>
    <t>18,987</t>
  </si>
  <si>
    <t>17,492</t>
  </si>
  <si>
    <t>16,916</t>
  </si>
  <si>
    <t>16,152</t>
  </si>
  <si>
    <t>15,289</t>
  </si>
  <si>
    <t>13,781</t>
  </si>
  <si>
    <t>12,454</t>
  </si>
  <si>
    <t>11,284</t>
  </si>
  <si>
    <t>10,666</t>
  </si>
  <si>
    <t>Total Stockholders Equity</t>
  </si>
  <si>
    <t>281</t>
  </si>
  <si>
    <t>368</t>
  </si>
  <si>
    <t>486</t>
  </si>
  <si>
    <t>635</t>
  </si>
  <si>
    <t>713</t>
  </si>
  <si>
    <t>768</t>
  </si>
  <si>
    <t>922</t>
  </si>
  <si>
    <t>Total Liab.&amp;Stockhold. Equity</t>
  </si>
  <si>
    <t>966</t>
  </si>
  <si>
    <t>1,128</t>
  </si>
  <si>
    <t>1,838</t>
  </si>
  <si>
    <t>19,360</t>
  </si>
  <si>
    <t>21,983</t>
  </si>
  <si>
    <t>19,433</t>
  </si>
  <si>
    <t>177,721</t>
  </si>
  <si>
    <t>178,219</t>
  </si>
  <si>
    <t>179,582</t>
  </si>
  <si>
    <t>200,269</t>
  </si>
  <si>
    <t>219,717</t>
  </si>
  <si>
    <t>239,689</t>
  </si>
  <si>
    <t>225,184</t>
  </si>
  <si>
    <t>220,125</t>
  </si>
  <si>
    <t>220,167</t>
  </si>
  <si>
    <t>159,514</t>
  </si>
  <si>
    <t>168,556</t>
  </si>
  <si>
    <t>176,931</t>
  </si>
  <si>
    <t>151,561</t>
  </si>
  <si>
    <t>Minority Interest</t>
  </si>
  <si>
    <t>(5,881)</t>
  </si>
  <si>
    <t>578</t>
  </si>
  <si>
    <t>491</t>
  </si>
  <si>
    <t>273</t>
  </si>
  <si>
    <t>314</t>
  </si>
  <si>
    <t>119</t>
  </si>
  <si>
    <t>51</t>
  </si>
  <si>
    <t>1,087</t>
  </si>
  <si>
    <t>Total Liabilities &amp; Equity</t>
  </si>
  <si>
    <t>Deferred Income Tax</t>
  </si>
  <si>
    <t>(8)</t>
  </si>
  <si>
    <t>(2)</t>
  </si>
  <si>
    <t>(25)</t>
  </si>
  <si>
    <t>(43)</t>
  </si>
  <si>
    <t>(105)</t>
  </si>
  <si>
    <t>(232)</t>
  </si>
  <si>
    <t>(89)</t>
  </si>
  <si>
    <t>(137)</t>
  </si>
  <si>
    <t>(61)</t>
  </si>
  <si>
    <t>(193)</t>
  </si>
  <si>
    <t>(104)</t>
  </si>
  <si>
    <t>(156)</t>
  </si>
  <si>
    <t>(14)</t>
  </si>
  <si>
    <t>(1,221)</t>
  </si>
  <si>
    <t>(226)</t>
  </si>
  <si>
    <t>(157)</t>
  </si>
  <si>
    <t>(865)</t>
  </si>
  <si>
    <t>Stock Based Compensation</t>
  </si>
  <si>
    <t>188</t>
  </si>
  <si>
    <t>317</t>
  </si>
  <si>
    <t>451</t>
  </si>
  <si>
    <t>453</t>
  </si>
  <si>
    <t>514</t>
  </si>
  <si>
    <t>521</t>
  </si>
  <si>
    <t>542</t>
  </si>
  <si>
    <t>564</t>
  </si>
  <si>
    <t>567</t>
  </si>
  <si>
    <t>622</t>
  </si>
  <si>
    <t>734</t>
  </si>
  <si>
    <t>Change in Working Capital</t>
  </si>
  <si>
    <t>39</t>
  </si>
  <si>
    <t>(0)</t>
  </si>
  <si>
    <t>(5)</t>
  </si>
  <si>
    <t>(107)</t>
  </si>
  <si>
    <t>(380)</t>
  </si>
  <si>
    <t>(280)</t>
  </si>
  <si>
    <t>(294)</t>
  </si>
  <si>
    <t>(383)</t>
  </si>
  <si>
    <t>(559)</t>
  </si>
  <si>
    <t>(320)</t>
  </si>
  <si>
    <t>(542)</t>
  </si>
  <si>
    <t>(753)</t>
  </si>
  <si>
    <t>(152)</t>
  </si>
  <si>
    <t>(158)</t>
  </si>
  <si>
    <t>(608)</t>
  </si>
  <si>
    <t>658</t>
  </si>
  <si>
    <t>Accounts Receivable</t>
  </si>
  <si>
    <t>(69)</t>
  </si>
  <si>
    <t>37</t>
  </si>
  <si>
    <t>(22)</t>
  </si>
  <si>
    <t>(13)</t>
  </si>
  <si>
    <t>(28)</t>
  </si>
  <si>
    <t>(205)</t>
  </si>
  <si>
    <t>339</t>
  </si>
  <si>
    <t>(223)</t>
  </si>
  <si>
    <t>(364)</t>
  </si>
  <si>
    <t>124</t>
  </si>
  <si>
    <t>(292)</t>
  </si>
  <si>
    <t>78</t>
  </si>
  <si>
    <t>(154)</t>
  </si>
  <si>
    <t>(86)</t>
  </si>
  <si>
    <t>(521)</t>
  </si>
  <si>
    <t>4</t>
  </si>
  <si>
    <t>(433)</t>
  </si>
  <si>
    <t>(313)</t>
  </si>
  <si>
    <t>(322)</t>
  </si>
  <si>
    <t>72</t>
  </si>
  <si>
    <t>(18)</t>
  </si>
  <si>
    <t>(3)</t>
  </si>
  <si>
    <t>25</t>
  </si>
  <si>
    <t>308</t>
  </si>
  <si>
    <t>43</t>
  </si>
  <si>
    <t>Other Working Capital</t>
  </si>
  <si>
    <t>(60)</t>
  </si>
  <si>
    <t>(26)</t>
  </si>
  <si>
    <t>(12)</t>
  </si>
  <si>
    <t>(10)</t>
  </si>
  <si>
    <t>(202)</t>
  </si>
  <si>
    <t>76</t>
  </si>
  <si>
    <t>(100)</t>
  </si>
  <si>
    <t>(174)</t>
  </si>
  <si>
    <t>101</t>
  </si>
  <si>
    <t>98</t>
  </si>
  <si>
    <t>(230)</t>
  </si>
  <si>
    <t>487</t>
  </si>
  <si>
    <t>412</t>
  </si>
  <si>
    <t>Other Non-Cash Items</t>
  </si>
  <si>
    <t>(310)</t>
  </si>
  <si>
    <t>741</t>
  </si>
  <si>
    <t>337</t>
  </si>
  <si>
    <t>(39)</t>
  </si>
  <si>
    <t>213</t>
  </si>
  <si>
    <t>(344)</t>
  </si>
  <si>
    <t>(520)</t>
  </si>
  <si>
    <t>(404)</t>
  </si>
  <si>
    <t>(1,001)</t>
  </si>
  <si>
    <t>(551)</t>
  </si>
  <si>
    <t>(1,630)</t>
  </si>
  <si>
    <t>(1,973)</t>
  </si>
  <si>
    <t>(2,181)</t>
  </si>
  <si>
    <t>(1,899)</t>
  </si>
  <si>
    <t>Cash Provided by Operating Activities</t>
  </si>
  <si>
    <t>172</t>
  </si>
  <si>
    <t>180</t>
  </si>
  <si>
    <t>721</t>
  </si>
  <si>
    <t>1,916</t>
  </si>
  <si>
    <t>1,399</t>
  </si>
  <si>
    <t>2,488</t>
  </si>
  <si>
    <t>2,826</t>
  </si>
  <si>
    <t>2,240</t>
  </si>
  <si>
    <t>3,642</t>
  </si>
  <si>
    <t>3,081</t>
  </si>
  <si>
    <t>3,004</t>
  </si>
  <si>
    <t>2,154</t>
  </si>
  <si>
    <t>3,828</t>
  </si>
  <si>
    <t>3,075</t>
  </si>
  <si>
    <t>2,884</t>
  </si>
  <si>
    <t>3,743</t>
  </si>
  <si>
    <t>CAPEX</t>
  </si>
  <si>
    <t>(19)</t>
  </si>
  <si>
    <t>(33)</t>
  </si>
  <si>
    <t>(40)</t>
  </si>
  <si>
    <t>(55)</t>
  </si>
  <si>
    <t>(84)</t>
  </si>
  <si>
    <t>(111)</t>
  </si>
  <si>
    <t>(77)</t>
  </si>
  <si>
    <t>(67)</t>
  </si>
  <si>
    <t>(132)</t>
  </si>
  <si>
    <t>(247)</t>
  </si>
  <si>
    <t>(150)</t>
  </si>
  <si>
    <t>(94)</t>
  </si>
  <si>
    <t>(66)</t>
  </si>
  <si>
    <t>(221)</t>
  </si>
  <si>
    <t>(119)</t>
  </si>
  <si>
    <t>(155)</t>
  </si>
  <si>
    <t>(204)</t>
  </si>
  <si>
    <t>(254)</t>
  </si>
  <si>
    <t>(194)</t>
  </si>
  <si>
    <t>(341)</t>
  </si>
  <si>
    <t>Acquisitions Net</t>
  </si>
  <si>
    <t>(9)</t>
  </si>
  <si>
    <t>(275)</t>
  </si>
  <si>
    <t>(272)</t>
  </si>
  <si>
    <t>(592)</t>
  </si>
  <si>
    <t>(34)</t>
  </si>
  <si>
    <t>(5,755)</t>
  </si>
  <si>
    <t>(21)</t>
  </si>
  <si>
    <t>(267)</t>
  </si>
  <si>
    <t>(298)</t>
  </si>
  <si>
    <t>(30)</t>
  </si>
  <si>
    <t>(102)</t>
  </si>
  <si>
    <t>(699)</t>
  </si>
  <si>
    <t>(1,510)</t>
  </si>
  <si>
    <t>(1,106)</t>
  </si>
  <si>
    <t>Purchases of Investments</t>
  </si>
  <si>
    <t>(52)</t>
  </si>
  <si>
    <t>(178)</t>
  </si>
  <si>
    <t>(98)</t>
  </si>
  <si>
    <t>(213)</t>
  </si>
  <si>
    <t>(638)</t>
  </si>
  <si>
    <t>(420)</t>
  </si>
  <si>
    <t>(73)</t>
  </si>
  <si>
    <t>(708)</t>
  </si>
  <si>
    <t>(617)</t>
  </si>
  <si>
    <t>(460)</t>
  </si>
  <si>
    <t>(492)</t>
  </si>
  <si>
    <t>(493)</t>
  </si>
  <si>
    <t>(451)</t>
  </si>
  <si>
    <t>(528)</t>
  </si>
  <si>
    <t>(378)</t>
  </si>
  <si>
    <t>(803)</t>
  </si>
  <si>
    <t>(430)</t>
  </si>
  <si>
    <t>(910)</t>
  </si>
  <si>
    <t>Sales/Maturities of Investments</t>
  </si>
  <si>
    <t>287</t>
  </si>
  <si>
    <t>695</t>
  </si>
  <si>
    <t>654</t>
  </si>
  <si>
    <t>456</t>
  </si>
  <si>
    <t>378</t>
  </si>
  <si>
    <t>417</t>
  </si>
  <si>
    <t>429</t>
  </si>
  <si>
    <t>Other Investing Activities</t>
  </si>
  <si>
    <t>547</t>
  </si>
  <si>
    <t>15</t>
  </si>
  <si>
    <t>24</t>
  </si>
  <si>
    <t>Cash Used for Investing Activities</t>
  </si>
  <si>
    <t>(46)</t>
  </si>
  <si>
    <t>(167)</t>
  </si>
  <si>
    <t>(97)</t>
  </si>
  <si>
    <t>(20)</t>
  </si>
  <si>
    <t>(220)</t>
  </si>
  <si>
    <t>(1,069)</t>
  </si>
  <si>
    <t>(394)</t>
  </si>
  <si>
    <t>(5,519)</t>
  </si>
  <si>
    <t>(627)</t>
  </si>
  <si>
    <t>(266)</t>
  </si>
  <si>
    <t>(483)</t>
  </si>
  <si>
    <t>(465)</t>
  </si>
  <si>
    <t>(188)</t>
  </si>
  <si>
    <t>(587)</t>
  </si>
  <si>
    <t>(808)</t>
  </si>
  <si>
    <t>(2,014)</t>
  </si>
  <si>
    <t>(1,937)</t>
  </si>
  <si>
    <t>Debt Repayment</t>
  </si>
  <si>
    <t>(169)</t>
  </si>
  <si>
    <t>(1)</t>
  </si>
  <si>
    <t>(524)</t>
  </si>
  <si>
    <t>(401)</t>
  </si>
  <si>
    <t>(2,310)</t>
  </si>
  <si>
    <t>(792)</t>
  </si>
  <si>
    <t>(500)</t>
  </si>
  <si>
    <t>(1,260)</t>
  </si>
  <si>
    <t>(488)</t>
  </si>
  <si>
    <t>(750)</t>
  </si>
  <si>
    <t>(700)</t>
  </si>
  <si>
    <t>(1,000)</t>
  </si>
  <si>
    <t>Common Stock Issued</t>
  </si>
  <si>
    <t>118</t>
  </si>
  <si>
    <t>16</t>
  </si>
  <si>
    <t>2,804</t>
  </si>
  <si>
    <t>387</t>
  </si>
  <si>
    <t>Common Stock Repurchased</t>
  </si>
  <si>
    <t>(83)</t>
  </si>
  <si>
    <t>(58)</t>
  </si>
  <si>
    <t>(31)</t>
  </si>
  <si>
    <t>(264)</t>
  </si>
  <si>
    <t>(2,885)</t>
  </si>
  <si>
    <t>(1,645)</t>
  </si>
  <si>
    <t>(1,243)</t>
  </si>
  <si>
    <t>(1,344)</t>
  </si>
  <si>
    <t>(1,331)</t>
  </si>
  <si>
    <t>(1,399)</t>
  </si>
  <si>
    <t>(1,421)</t>
  </si>
  <si>
    <t>(2,087)</t>
  </si>
  <si>
    <t>(1,911)</t>
  </si>
  <si>
    <t>(1,809)</t>
  </si>
  <si>
    <t>(1,485)</t>
  </si>
  <si>
    <t>Dividends Paid</t>
  </si>
  <si>
    <t>(64)</t>
  </si>
  <si>
    <t>(136)</t>
  </si>
  <si>
    <t>(353)</t>
  </si>
  <si>
    <t>(419)</t>
  </si>
  <si>
    <t>(397)</t>
  </si>
  <si>
    <t>(776)</t>
  </si>
  <si>
    <t>(1,014)</t>
  </si>
  <si>
    <t>(1,060)</t>
  </si>
  <si>
    <t>(1,168)</t>
  </si>
  <si>
    <t>(1,338)</t>
  </si>
  <si>
    <t>(1,476)</t>
  </si>
  <si>
    <t>(1,545)</t>
  </si>
  <si>
    <t>(1,662)</t>
  </si>
  <si>
    <t>(1,968)</t>
  </si>
  <si>
    <t>(2,096)</t>
  </si>
  <si>
    <t>(2,260)</t>
  </si>
  <si>
    <t>(2,547)</t>
  </si>
  <si>
    <t>Other Financing Activities</t>
  </si>
  <si>
    <t>1,619</t>
  </si>
  <si>
    <t>(27)</t>
  </si>
  <si>
    <t>2,201</t>
  </si>
  <si>
    <t>2,254</t>
  </si>
  <si>
    <t>1,315</t>
  </si>
  <si>
    <t>1,493</t>
  </si>
  <si>
    <t>1,259</t>
  </si>
  <si>
    <t>1,153</t>
  </si>
  <si>
    <t>2,424</t>
  </si>
  <si>
    <t>4,313</t>
  </si>
  <si>
    <t>2,108</t>
  </si>
  <si>
    <t>Cash Used/Provided by Financing Activities</t>
  </si>
  <si>
    <t>(4)</t>
  </si>
  <si>
    <t>(85)</t>
  </si>
  <si>
    <t>959</t>
  </si>
  <si>
    <t>(887)</t>
  </si>
  <si>
    <t>6,749</t>
  </si>
  <si>
    <t>(3,170)</t>
  </si>
  <si>
    <t>(2,485)</t>
  </si>
  <si>
    <t>(944)</t>
  </si>
  <si>
    <t>(3,392)</t>
  </si>
  <si>
    <t>(1,855)</t>
  </si>
  <si>
    <t>(2,064)</t>
  </si>
  <si>
    <t>(1,685)</t>
  </si>
  <si>
    <t>(2,630)</t>
  </si>
  <si>
    <t>(2,765)</t>
  </si>
  <si>
    <t>(2,583)</t>
  </si>
  <si>
    <t>(2,287)</t>
  </si>
  <si>
    <t>Effect of Forex Changes on Cash</t>
  </si>
  <si>
    <t>(259)</t>
  </si>
  <si>
    <t>47</t>
  </si>
  <si>
    <t>(32)</t>
  </si>
  <si>
    <t>70</t>
  </si>
  <si>
    <t>(115)</t>
  </si>
  <si>
    <t>(93)</t>
  </si>
  <si>
    <t>102</t>
  </si>
  <si>
    <t>Net Change In Cash</t>
  </si>
  <si>
    <t>61</t>
  </si>
  <si>
    <t>142</t>
  </si>
  <si>
    <t>27</t>
  </si>
  <si>
    <t>676</t>
  </si>
  <si>
    <t>496</t>
  </si>
  <si>
    <t>(1,341)</t>
  </si>
  <si>
    <t>1,100</t>
  </si>
  <si>
    <t>(216)</t>
  </si>
  <si>
    <t>1,333</t>
  </si>
  <si>
    <t>803</t>
  </si>
  <si>
    <t>(591)</t>
  </si>
  <si>
    <t>(1,659)</t>
  </si>
  <si>
    <t>3,835</t>
  </si>
  <si>
    <t>659</t>
  </si>
  <si>
    <t>Cash at the End of Period</t>
  </si>
  <si>
    <t>3,367</t>
  </si>
  <si>
    <t>3,506</t>
  </si>
  <si>
    <t>4,606</t>
  </si>
  <si>
    <t>4,390</t>
  </si>
  <si>
    <t>5,723</t>
  </si>
  <si>
    <t>6,083</t>
  </si>
  <si>
    <t>6,091</t>
  </si>
  <si>
    <t>6,894</t>
  </si>
  <si>
    <t>6,505</t>
  </si>
  <si>
    <t>4,846</t>
  </si>
  <si>
    <t>8,681</t>
  </si>
  <si>
    <t>9,340</t>
  </si>
  <si>
    <t>Cash at the Beginning of Period</t>
  </si>
  <si>
    <t>7,096</t>
  </si>
  <si>
    <t>Free Cash Flow</t>
  </si>
  <si>
    <t>637</t>
  </si>
  <si>
    <t>476</t>
  </si>
  <si>
    <t>1,839</t>
  </si>
  <si>
    <t>1,332</t>
  </si>
  <si>
    <t>2,356</t>
  </si>
  <si>
    <t>2,579</t>
  </si>
  <si>
    <t>2,090</t>
  </si>
  <si>
    <t>3,548</t>
  </si>
  <si>
    <t>3,015</t>
  </si>
  <si>
    <t>2,783</t>
  </si>
  <si>
    <t>2,035</t>
  </si>
  <si>
    <t>2,871</t>
  </si>
  <si>
    <t>2,630</t>
  </si>
  <si>
    <t>3,549</t>
  </si>
  <si>
    <t>4,603</t>
  </si>
  <si>
    <t>Country</t>
  </si>
  <si>
    <t>Sector</t>
  </si>
  <si>
    <t>Industry</t>
  </si>
  <si>
    <t>BlackRock, Inc.</t>
  </si>
  <si>
    <t>USA</t>
  </si>
  <si>
    <t>Finacial</t>
  </si>
  <si>
    <t>Asset Management</t>
  </si>
  <si>
    <t>Notes</t>
  </si>
  <si>
    <t>Quarter</t>
  </si>
  <si>
    <t>Filing Date</t>
  </si>
  <si>
    <t>Period of Report</t>
  </si>
  <si>
    <t xml:space="preserve">  </t>
  </si>
  <si>
    <t>Balance Sheets</t>
  </si>
  <si>
    <t>Cash &amp; cash equivalents</t>
  </si>
  <si>
    <t>AR</t>
  </si>
  <si>
    <t>Separate account assets</t>
  </si>
  <si>
    <t>Separate account collateral held under securities lending program</t>
  </si>
  <si>
    <t>Intangible assets</t>
  </si>
  <si>
    <t>Operating lease right-of-use assets</t>
  </si>
  <si>
    <t>Other assets</t>
  </si>
  <si>
    <t>Assets</t>
  </si>
  <si>
    <t>Liabilities</t>
  </si>
  <si>
    <t>Accrued compensation and benefits</t>
  </si>
  <si>
    <t>Accounts payable and accrued liabilities</t>
  </si>
  <si>
    <t>Borrowings</t>
  </si>
  <si>
    <t>Separate account liabilities</t>
  </si>
  <si>
    <t>Separate account collateral liabilities under securities lending agreements</t>
  </si>
  <si>
    <t>Deferred income tax liabilities</t>
  </si>
  <si>
    <t>Operating lease liabilities</t>
  </si>
  <si>
    <t>Other liabilities</t>
  </si>
  <si>
    <t>Cash Flow</t>
  </si>
  <si>
    <t>Operating Cashflow</t>
  </si>
  <si>
    <t>CapEx</t>
  </si>
  <si>
    <t>FCF</t>
  </si>
  <si>
    <t>Income Statement</t>
  </si>
  <si>
    <t>Equity</t>
  </si>
  <si>
    <t>Redeemable noncontrolling interests</t>
  </si>
  <si>
    <t>Common stock</t>
  </si>
  <si>
    <t>Additional paid-in capital</t>
  </si>
  <si>
    <t>Retained earnings</t>
  </si>
  <si>
    <t>Accumulated other comprehensive income</t>
  </si>
  <si>
    <t>Treasury stock</t>
  </si>
  <si>
    <t xml:space="preserve">Nonredeemable noncontrolling interests </t>
  </si>
  <si>
    <t>Total BlackRock, Inc. Equity</t>
  </si>
  <si>
    <t>Total Permanent Equity</t>
  </si>
  <si>
    <t>Total Liabilities, temporary equity, &amp; permanent equity</t>
  </si>
  <si>
    <t>Expenses</t>
  </si>
  <si>
    <t>Employee compensation and benefits</t>
  </si>
  <si>
    <t>Distribution and servicing costs</t>
  </si>
  <si>
    <t>Direct fund expense</t>
  </si>
  <si>
    <t>G&amp;A</t>
  </si>
  <si>
    <t>Amortization of intangible assets</t>
  </si>
  <si>
    <t>Total Expense</t>
  </si>
  <si>
    <t>Net gain (loss) on investments</t>
  </si>
  <si>
    <t>Non-operating income (expense)</t>
  </si>
  <si>
    <t>Interest and dividend income</t>
  </si>
  <si>
    <t>Interest expense</t>
  </si>
  <si>
    <t>Total Non-operating income</t>
  </si>
  <si>
    <t>Income Before Taxes</t>
  </si>
  <si>
    <t>Taxes</t>
  </si>
  <si>
    <t>Less: Net income (loss) attributable to noncontrolling interests</t>
  </si>
  <si>
    <t>Net Income attributable to BlackRock, Inc.</t>
  </si>
  <si>
    <t>EPS - Basic</t>
  </si>
  <si>
    <t>EPS - Diluted</t>
  </si>
  <si>
    <t>Shares - Basic</t>
  </si>
  <si>
    <t>Shares - Diluted</t>
  </si>
  <si>
    <t>Retail</t>
  </si>
  <si>
    <t>ETFs</t>
  </si>
  <si>
    <t xml:space="preserve">Institutional </t>
  </si>
  <si>
    <t>Active</t>
  </si>
  <si>
    <t>Index</t>
  </si>
  <si>
    <t>Institutional subtotal</t>
  </si>
  <si>
    <t>Long-term</t>
  </si>
  <si>
    <t>Cash management</t>
  </si>
  <si>
    <t>Advisory</t>
  </si>
  <si>
    <t>Total</t>
  </si>
  <si>
    <t>AUM by Client Type &amp; Product Type</t>
  </si>
  <si>
    <t>AUM by Investment Style &amp; Product Type</t>
  </si>
  <si>
    <t>Index and ETFs</t>
  </si>
  <si>
    <t>AUM by Product Type</t>
  </si>
  <si>
    <t>Fixed income</t>
  </si>
  <si>
    <t>Multi-asset</t>
  </si>
  <si>
    <t>Alternatives</t>
  </si>
  <si>
    <t>Illiquid alternatives</t>
  </si>
  <si>
    <t>Liquid alternatives</t>
  </si>
  <si>
    <t>Currency and commodities</t>
  </si>
  <si>
    <t>Alternatives subtotal</t>
  </si>
  <si>
    <t>Restructuring charge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</si>
</sst>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5" x14ac:knownFonts="1">
    <font>
      <sz val="11"/>
      <color theme="1"/>
      <name val="Calibri"/>
      <family val="2"/>
      <scheme val="minor"/>
    </font>
    <font>
      <b/>
      <sz val="11"/>
      <name val="Calibri"/>
      <family val="2"/>
    </font>
    <font>
      <b/>
      <sz val="11"/>
      <color theme="0"/>
      <name val="Calibri"/>
      <family val="2"/>
      <scheme val="minor"/>
    </font>
    <font>
      <b/>
      <sz val="11"/>
      <color theme="1"/>
      <name val="Calibri"/>
      <family val="2"/>
      <scheme val="minor"/>
    </font>
    <font>
      <i/>
      <u/>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0" fontId="1" fillId="0" borderId="1" xfId="0" applyFont="1" applyBorder="1" applyAlignment="1">
      <alignment horizontal="center" vertical="top"/>
    </xf>
    <xf numFmtId="0" fontId="0" fillId="2" borderId="0" xfId="0" applyFill="1"/>
    <xf numFmtId="0" fontId="2" fillId="2" borderId="0" xfId="0" applyFont="1" applyFill="1"/>
    <xf numFmtId="0" fontId="0" fillId="0" borderId="0" xfId="0" applyBorder="1"/>
    <xf numFmtId="0" fontId="1" fillId="0" borderId="0" xfId="0" applyFont="1" applyBorder="1" applyAlignment="1">
      <alignment horizontal="center" vertical="top"/>
    </xf>
    <xf numFmtId="164" fontId="0" fillId="0" borderId="0" xfId="0" applyNumberFormat="1"/>
    <xf numFmtId="3" fontId="0" fillId="0" borderId="0" xfId="0" applyNumberFormat="1"/>
    <xf numFmtId="14" fontId="0" fillId="0" borderId="0" xfId="0" applyNumberFormat="1"/>
    <xf numFmtId="0" fontId="0" fillId="0" borderId="2" xfId="0" applyBorder="1"/>
    <xf numFmtId="0" fontId="4" fillId="3" borderId="0" xfId="0" applyFont="1" applyFill="1"/>
    <xf numFmtId="0" fontId="0" fillId="3" borderId="0" xfId="0" applyFont="1" applyFill="1"/>
    <xf numFmtId="0" fontId="0" fillId="3" borderId="0" xfId="0" applyFill="1"/>
    <xf numFmtId="0" fontId="0" fillId="0" borderId="3" xfId="0" applyBorder="1"/>
    <xf numFmtId="0" fontId="3" fillId="0" borderId="0" xfId="0" applyFont="1"/>
    <xf numFmtId="0" fontId="0" fillId="0" borderId="0" xfId="0" applyFill="1" applyBorder="1"/>
    <xf numFmtId="0" fontId="0" fillId="0" borderId="2" xfId="0" applyFill="1" applyBorder="1"/>
    <xf numFmtId="0" fontId="0" fillId="0" borderId="3" xfId="0" applyFill="1" applyBorder="1"/>
    <xf numFmtId="0" fontId="4" fillId="3" borderId="0" xfId="0" applyFont="1" applyFill="1" applyBorder="1"/>
    <xf numFmtId="3" fontId="0" fillId="2" borderId="0" xfId="0" applyNumberFormat="1" applyFill="1"/>
    <xf numFmtId="3" fontId="0" fillId="3" borderId="0" xfId="0" applyNumberFormat="1" applyFill="1"/>
    <xf numFmtId="3" fontId="0" fillId="0" borderId="2" xfId="0" applyNumberFormat="1" applyBorder="1"/>
    <xf numFmtId="3" fontId="0" fillId="0" borderId="3" xfId="0" applyNumberFormat="1" applyBorder="1"/>
    <xf numFmtId="3" fontId="3"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https://www.bing.com/financeapi/forcetrigger?t=a1om4c&amp;q=XNYS%3aBLK&amp;form=skydnc</v>
    <v>Learn more on Bing</v>
  </rv>
  <rv s="1">
    <v>en-US</v>
    <v>a1om4c</v>
    <v>268435456</v>
    <v>1</v>
    <v>Powered by Refinitiv</v>
    <v>0</v>
    <v>BLACKROCK, INC. (XNYS:BLK)</v>
    <v>2</v>
    <v>3</v>
    <v>Finance</v>
    <v>4</v>
    <v>929.05499999999995</v>
    <v>503.12360000000001</v>
    <v>1.2898000000000001</v>
    <v>0.61</v>
    <v>8.6729999999999999E-4</v>
    <v>USD</v>
    <v>BlackRock, Inc. is an investment management company. The Company provides a range of investment and risk management services to institutional and retail clients. Its diverse platform of active (alpha) and index (beta)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19900</v>
    <v>New York Stock Exchange</v>
    <v>XNYS</v>
    <v>XNYS</v>
    <v>55 E 52nd St, NEW YORK, NY, 10055-0002 US</v>
    <v>710.09500000000003</v>
    <v>Investment Banking &amp; Investment Services</v>
    <v>Stock</v>
    <v>44919</v>
    <v>0</v>
    <v>700.2</v>
    <v>105728700000</v>
    <v>BLACKROCK, INC.</v>
    <v>BLACKROCK, INC.</v>
    <v>708.77</v>
    <v>19.3934</v>
    <v>703.33</v>
    <v>703.94</v>
    <v>150195600</v>
    <v>BLK</v>
    <v>BLACKROCK, INC. (XNYS:BLK)</v>
    <v>2</v>
    <v>822995</v>
    <v>2006</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19" formatCode="m/d/yyyy"/>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election activeCell="B5" sqref="B5"/>
    </sheetView>
  </sheetViews>
  <sheetFormatPr defaultRowHeight="14.5" x14ac:dyDescent="0.35"/>
  <cols>
    <col min="2" max="2" width="12.08984375" bestFit="1" customWidth="1"/>
  </cols>
  <sheetData>
    <row r="1" spans="1:2" x14ac:dyDescent="0.35">
      <c r="A1" t="e" vm="1">
        <v>#VALUE!</v>
      </c>
    </row>
    <row r="2" spans="1:2" x14ac:dyDescent="0.35">
      <c r="A2" s="1" t="s">
        <v>3</v>
      </c>
      <c r="B2" s="6" cm="1">
        <f t="array" ref="B2">_FV(A1,"Price")</f>
        <v>703.94</v>
      </c>
    </row>
    <row r="3" spans="1:2" x14ac:dyDescent="0.35">
      <c r="A3" s="1" t="s">
        <v>4</v>
      </c>
      <c r="B3" s="7" cm="1">
        <f t="array" ref="B3">_FV(A1,"Shares outstanding",TRUE)/1000000</f>
        <v>150.19560000000001</v>
      </c>
    </row>
    <row r="4" spans="1:2" x14ac:dyDescent="0.35">
      <c r="A4" s="1" t="s">
        <v>5</v>
      </c>
      <c r="B4" s="6">
        <f>B2*B3</f>
        <v>105728.69066400002</v>
      </c>
    </row>
    <row r="5" spans="1:2" x14ac:dyDescent="0.35">
      <c r="A5" s="1" t="s">
        <v>6</v>
      </c>
    </row>
    <row r="6" spans="1:2" x14ac:dyDescent="0.35">
      <c r="A6" s="1" t="s">
        <v>7</v>
      </c>
    </row>
    <row r="7" spans="1:2" x14ac:dyDescent="0.35">
      <c r="A7" s="1" t="s">
        <v>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workbookViewId="0">
      <selection activeCell="E38" sqref="E38"/>
    </sheetView>
  </sheetViews>
  <sheetFormatPr defaultRowHeight="14.5" x14ac:dyDescent="0.35"/>
  <cols>
    <col min="1" max="1" width="16.08984375" customWidth="1"/>
  </cols>
  <sheetData>
    <row r="1" spans="1:4" x14ac:dyDescent="0.35">
      <c r="A1" s="4"/>
      <c r="B1" s="5"/>
      <c r="C1" s="5"/>
      <c r="D1" s="5"/>
    </row>
    <row r="2" spans="1:4" x14ac:dyDescent="0.35">
      <c r="A2" s="5"/>
      <c r="B2" s="4"/>
      <c r="C2" s="4"/>
      <c r="D2" s="4"/>
    </row>
    <row r="4" spans="1:4" x14ac:dyDescent="0.35">
      <c r="A4" t="s">
        <v>0</v>
      </c>
      <c r="B4" t="s">
        <v>1683</v>
      </c>
    </row>
    <row r="5" spans="1:4" x14ac:dyDescent="0.35">
      <c r="A5" t="s">
        <v>1</v>
      </c>
      <c r="B5" t="s">
        <v>2</v>
      </c>
    </row>
    <row r="6" spans="1:4" x14ac:dyDescent="0.35">
      <c r="A6" t="s">
        <v>1680</v>
      </c>
      <c r="B6" t="s">
        <v>1684</v>
      </c>
    </row>
    <row r="7" spans="1:4" x14ac:dyDescent="0.35">
      <c r="A7" t="s">
        <v>1681</v>
      </c>
      <c r="B7" t="s">
        <v>1685</v>
      </c>
    </row>
    <row r="8" spans="1:4" x14ac:dyDescent="0.35">
      <c r="A8" t="s">
        <v>1682</v>
      </c>
      <c r="B8" t="s">
        <v>1686</v>
      </c>
    </row>
    <row r="12" spans="1:4" s="2" customFormat="1" x14ac:dyDescent="0.35">
      <c r="A12" s="3" t="s">
        <v>1687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EAE7B-CB2B-4655-85B5-500B599E034A}">
  <dimension ref="B1:AA104"/>
  <sheetViews>
    <sheetView tabSelected="1" zoomScale="130" zoomScaleNormal="130" workbookViewId="0">
      <pane xSplit="2" ySplit="4" topLeftCell="H62" activePane="bottomRight" state="frozen"/>
      <selection pane="topRight" activeCell="C1" sqref="C1"/>
      <selection pane="bottomLeft" activeCell="A5" sqref="A5"/>
      <selection pane="bottomRight" activeCell="M78" sqref="M78"/>
    </sheetView>
  </sheetViews>
  <sheetFormatPr defaultRowHeight="14.5" x14ac:dyDescent="0.35"/>
  <cols>
    <col min="2" max="2" width="21.90625" customWidth="1"/>
    <col min="10" max="11" width="9.453125" bestFit="1" customWidth="1"/>
    <col min="13" max="15" width="9.453125" bestFit="1" customWidth="1"/>
    <col min="16" max="16" width="10.1796875" bestFit="1" customWidth="1"/>
    <col min="17" max="17" width="9.453125" bestFit="1" customWidth="1"/>
  </cols>
  <sheetData>
    <row r="1" spans="2:27" x14ac:dyDescent="0.35">
      <c r="B1" t="s">
        <v>1688</v>
      </c>
    </row>
    <row r="2" spans="2:27" x14ac:dyDescent="0.35">
      <c r="B2" t="s">
        <v>1689</v>
      </c>
      <c r="J2" s="8">
        <v>42426</v>
      </c>
      <c r="K2" s="8">
        <v>42794</v>
      </c>
      <c r="L2" s="8">
        <v>43159</v>
      </c>
      <c r="M2" s="8">
        <v>43524</v>
      </c>
      <c r="N2" s="8">
        <v>43889</v>
      </c>
      <c r="O2" s="8">
        <v>44252</v>
      </c>
      <c r="P2" s="8">
        <v>44617</v>
      </c>
      <c r="Q2" s="8"/>
    </row>
    <row r="3" spans="2:27" x14ac:dyDescent="0.35">
      <c r="B3" t="s">
        <v>1690</v>
      </c>
      <c r="J3">
        <v>2015</v>
      </c>
      <c r="K3">
        <f>J3+1</f>
        <v>2016</v>
      </c>
      <c r="L3">
        <f t="shared" ref="L3:R3" si="0">K3+1</f>
        <v>2017</v>
      </c>
      <c r="M3">
        <f t="shared" si="0"/>
        <v>2018</v>
      </c>
      <c r="N3">
        <f t="shared" si="0"/>
        <v>2019</v>
      </c>
      <c r="O3">
        <f t="shared" si="0"/>
        <v>2020</v>
      </c>
      <c r="P3">
        <f t="shared" si="0"/>
        <v>2021</v>
      </c>
      <c r="Q3">
        <f t="shared" si="0"/>
        <v>2022</v>
      </c>
      <c r="R3">
        <f t="shared" si="0"/>
        <v>2023</v>
      </c>
    </row>
    <row r="4" spans="2:27" x14ac:dyDescent="0.35">
      <c r="B4" t="s">
        <v>3</v>
      </c>
    </row>
    <row r="5" spans="2:27" x14ac:dyDescent="0.35">
      <c r="J5" t="s">
        <v>1691</v>
      </c>
    </row>
    <row r="6" spans="2:27" s="2" customFormat="1" x14ac:dyDescent="0.35">
      <c r="B6" s="3" t="s">
        <v>1756</v>
      </c>
      <c r="D6" s="19"/>
      <c r="E6" s="19"/>
      <c r="F6" s="19"/>
      <c r="G6" s="19"/>
      <c r="H6" s="19"/>
      <c r="I6" s="19"/>
      <c r="J6" s="19"/>
      <c r="K6" s="19"/>
      <c r="L6" s="19"/>
      <c r="M6" s="19"/>
      <c r="N6" s="19"/>
      <c r="O6" s="19"/>
      <c r="P6" s="19"/>
      <c r="Q6" s="19"/>
      <c r="R6" s="19"/>
      <c r="S6" s="19"/>
      <c r="T6" s="19"/>
      <c r="U6" s="19"/>
      <c r="V6" s="19"/>
      <c r="W6" s="19"/>
      <c r="X6" s="19"/>
      <c r="Y6" s="19"/>
      <c r="Z6" s="19"/>
      <c r="AA6" s="19"/>
    </row>
    <row r="7" spans="2:27" x14ac:dyDescent="0.35">
      <c r="B7" t="s">
        <v>1746</v>
      </c>
      <c r="D7" s="7"/>
      <c r="E7" s="7"/>
      <c r="F7" s="7"/>
      <c r="G7" s="7"/>
      <c r="H7" s="7"/>
      <c r="I7" s="7"/>
      <c r="J7" s="7"/>
      <c r="K7" s="7"/>
      <c r="L7" s="7"/>
      <c r="M7" s="7"/>
      <c r="N7" s="7"/>
      <c r="O7" s="7">
        <v>845917</v>
      </c>
      <c r="P7" s="7">
        <v>1040053</v>
      </c>
      <c r="Q7" s="7"/>
      <c r="R7" s="7"/>
      <c r="S7" s="7"/>
      <c r="T7" s="7"/>
      <c r="U7" s="7"/>
      <c r="V7" s="7"/>
      <c r="W7" s="7"/>
      <c r="X7" s="7"/>
      <c r="Y7" s="7"/>
      <c r="Z7" s="7"/>
      <c r="AA7" s="7"/>
    </row>
    <row r="8" spans="2:27" x14ac:dyDescent="0.35">
      <c r="B8" t="s">
        <v>1747</v>
      </c>
      <c r="D8" s="7"/>
      <c r="E8" s="7"/>
      <c r="F8" s="7"/>
      <c r="G8" s="7"/>
      <c r="H8" s="7"/>
      <c r="I8" s="7"/>
      <c r="J8" s="7"/>
      <c r="K8" s="7"/>
      <c r="L8" s="7"/>
      <c r="M8" s="7"/>
      <c r="N8" s="7"/>
      <c r="O8" s="7">
        <v>2669007</v>
      </c>
      <c r="P8" s="7">
        <v>3267354</v>
      </c>
      <c r="Q8" s="7"/>
      <c r="R8" s="7"/>
      <c r="S8" s="7"/>
      <c r="T8" s="7"/>
      <c r="U8" s="7"/>
      <c r="V8" s="7"/>
      <c r="W8" s="7"/>
      <c r="X8" s="7"/>
      <c r="Y8" s="7"/>
      <c r="Z8" s="7"/>
      <c r="AA8" s="7"/>
    </row>
    <row r="9" spans="2:27" s="12" customFormat="1" x14ac:dyDescent="0.35">
      <c r="B9" s="10" t="s">
        <v>1748</v>
      </c>
      <c r="D9" s="20"/>
      <c r="E9" s="20"/>
      <c r="F9" s="20"/>
      <c r="G9" s="20"/>
      <c r="H9" s="20"/>
      <c r="I9" s="20"/>
      <c r="J9" s="20"/>
      <c r="K9" s="20"/>
      <c r="L9" s="20"/>
      <c r="M9" s="20"/>
      <c r="N9" s="20"/>
      <c r="O9" s="20"/>
      <c r="P9" s="20"/>
      <c r="Q9" s="20"/>
      <c r="R9" s="20"/>
      <c r="S9" s="20"/>
      <c r="T9" s="20"/>
      <c r="U9" s="20"/>
      <c r="V9" s="20"/>
      <c r="W9" s="20"/>
      <c r="X9" s="20"/>
      <c r="Y9" s="20"/>
      <c r="Z9" s="20"/>
      <c r="AA9" s="20"/>
    </row>
    <row r="10" spans="2:27" x14ac:dyDescent="0.35">
      <c r="B10" t="s">
        <v>1749</v>
      </c>
      <c r="D10" s="7"/>
      <c r="E10" s="7"/>
      <c r="F10" s="7"/>
      <c r="G10" s="7"/>
      <c r="H10" s="7"/>
      <c r="I10" s="7"/>
      <c r="J10" s="7"/>
      <c r="K10" s="7"/>
      <c r="L10" s="7"/>
      <c r="M10" s="7"/>
      <c r="N10" s="7"/>
      <c r="O10" s="7">
        <v>1524462</v>
      </c>
      <c r="P10" s="7">
        <v>1756717</v>
      </c>
      <c r="Q10" s="7"/>
      <c r="R10" s="7"/>
      <c r="S10" s="7"/>
      <c r="T10" s="7"/>
      <c r="U10" s="7"/>
      <c r="V10" s="7"/>
      <c r="W10" s="7"/>
      <c r="X10" s="7"/>
      <c r="Y10" s="7"/>
      <c r="Z10" s="7"/>
      <c r="AA10" s="7"/>
    </row>
    <row r="11" spans="2:27" s="9" customFormat="1" x14ac:dyDescent="0.35">
      <c r="B11" s="9" t="s">
        <v>1750</v>
      </c>
      <c r="D11" s="21"/>
      <c r="E11" s="21"/>
      <c r="F11" s="21"/>
      <c r="G11" s="21"/>
      <c r="H11" s="21"/>
      <c r="I11" s="21"/>
      <c r="J11" s="21"/>
      <c r="K11" s="21"/>
      <c r="L11" s="21"/>
      <c r="M11" s="21"/>
      <c r="N11" s="21"/>
      <c r="O11" s="21">
        <v>2948683</v>
      </c>
      <c r="P11" s="21">
        <v>3181652</v>
      </c>
      <c r="Q11" s="21"/>
      <c r="R11" s="21"/>
      <c r="S11" s="21"/>
      <c r="T11" s="21"/>
      <c r="U11" s="21"/>
      <c r="V11" s="21"/>
      <c r="W11" s="21"/>
      <c r="X11" s="21"/>
      <c r="Y11" s="21"/>
      <c r="Z11" s="21"/>
      <c r="AA11" s="21"/>
    </row>
    <row r="12" spans="2:27" s="13" customFormat="1" x14ac:dyDescent="0.35">
      <c r="B12" s="17" t="s">
        <v>1751</v>
      </c>
      <c r="D12" s="22"/>
      <c r="E12" s="22"/>
      <c r="F12" s="22"/>
      <c r="G12" s="22"/>
      <c r="H12" s="22"/>
      <c r="I12" s="22"/>
      <c r="J12" s="22">
        <f t="shared" ref="J12:O12" si="1">SUM(J10:J11)</f>
        <v>0</v>
      </c>
      <c r="K12" s="22">
        <f t="shared" si="1"/>
        <v>0</v>
      </c>
      <c r="L12" s="22">
        <f t="shared" si="1"/>
        <v>0</v>
      </c>
      <c r="M12" s="22">
        <f t="shared" si="1"/>
        <v>0</v>
      </c>
      <c r="N12" s="22">
        <f t="shared" si="1"/>
        <v>0</v>
      </c>
      <c r="O12" s="22">
        <f t="shared" si="1"/>
        <v>4473145</v>
      </c>
      <c r="P12" s="22">
        <f>SUM(P10:P11)</f>
        <v>4938369</v>
      </c>
      <c r="Q12" s="22"/>
      <c r="R12" s="22"/>
      <c r="S12" s="22"/>
      <c r="T12" s="22"/>
      <c r="U12" s="22"/>
      <c r="V12" s="22"/>
      <c r="W12" s="22"/>
      <c r="X12" s="22"/>
      <c r="Y12" s="22"/>
      <c r="Z12" s="22"/>
      <c r="AA12" s="22"/>
    </row>
    <row r="13" spans="2:27" x14ac:dyDescent="0.35">
      <c r="B13" s="15" t="s">
        <v>1752</v>
      </c>
      <c r="D13" s="7"/>
      <c r="E13" s="7"/>
      <c r="F13" s="7"/>
      <c r="G13" s="7"/>
      <c r="H13" s="7"/>
      <c r="I13" s="7"/>
      <c r="J13" s="7">
        <f t="shared" ref="J13:O13" si="2">J12+J8+J7</f>
        <v>0</v>
      </c>
      <c r="K13" s="7">
        <f t="shared" si="2"/>
        <v>0</v>
      </c>
      <c r="L13" s="7">
        <f t="shared" si="2"/>
        <v>0</v>
      </c>
      <c r="M13" s="7">
        <f t="shared" si="2"/>
        <v>0</v>
      </c>
      <c r="N13" s="7">
        <f t="shared" si="2"/>
        <v>0</v>
      </c>
      <c r="O13" s="7">
        <f t="shared" si="2"/>
        <v>7988069</v>
      </c>
      <c r="P13" s="7">
        <f>P12+P8+P7</f>
        <v>9245776</v>
      </c>
      <c r="Q13" s="7"/>
      <c r="R13" s="7"/>
      <c r="S13" s="7"/>
      <c r="T13" s="7"/>
      <c r="U13" s="7"/>
      <c r="V13" s="7"/>
      <c r="W13" s="7"/>
      <c r="X13" s="7"/>
      <c r="Y13" s="7"/>
      <c r="Z13" s="7"/>
      <c r="AA13" s="7"/>
    </row>
    <row r="14" spans="2:27" x14ac:dyDescent="0.35">
      <c r="B14" s="15" t="s">
        <v>1753</v>
      </c>
      <c r="D14" s="7"/>
      <c r="E14" s="7"/>
      <c r="F14" s="7"/>
      <c r="G14" s="7"/>
      <c r="H14" s="7"/>
      <c r="I14" s="7"/>
      <c r="J14" s="7"/>
      <c r="K14" s="7"/>
      <c r="L14" s="7"/>
      <c r="M14" s="7"/>
      <c r="N14" s="7"/>
      <c r="O14" s="7">
        <v>666252</v>
      </c>
      <c r="P14" s="7">
        <v>755057</v>
      </c>
      <c r="Q14" s="7"/>
      <c r="R14" s="7"/>
      <c r="S14" s="7"/>
      <c r="T14" s="7"/>
      <c r="U14" s="7"/>
      <c r="V14" s="7"/>
      <c r="W14" s="7"/>
      <c r="X14" s="7"/>
      <c r="Y14" s="7"/>
      <c r="Z14" s="7"/>
      <c r="AA14" s="7"/>
    </row>
    <row r="15" spans="2:27" s="9" customFormat="1" x14ac:dyDescent="0.35">
      <c r="B15" s="16" t="s">
        <v>1754</v>
      </c>
      <c r="D15" s="21"/>
      <c r="E15" s="21"/>
      <c r="F15" s="21"/>
      <c r="G15" s="21"/>
      <c r="H15" s="21"/>
      <c r="I15" s="21"/>
      <c r="J15" s="21"/>
      <c r="K15" s="21"/>
      <c r="L15" s="21"/>
      <c r="M15" s="21"/>
      <c r="N15" s="21"/>
      <c r="O15" s="21">
        <v>22359</v>
      </c>
      <c r="P15" s="21">
        <v>9310</v>
      </c>
      <c r="Q15" s="21"/>
      <c r="R15" s="21"/>
      <c r="S15" s="21"/>
      <c r="T15" s="21"/>
      <c r="U15" s="21"/>
      <c r="V15" s="21"/>
      <c r="W15" s="21"/>
      <c r="X15" s="21"/>
      <c r="Y15" s="21"/>
      <c r="Z15" s="21"/>
      <c r="AA15" s="21"/>
    </row>
    <row r="16" spans="2:27" x14ac:dyDescent="0.35">
      <c r="B16" s="15" t="s">
        <v>1755</v>
      </c>
      <c r="D16" s="7"/>
      <c r="E16" s="7"/>
      <c r="F16" s="7"/>
      <c r="G16" s="7"/>
      <c r="H16" s="7"/>
      <c r="I16" s="7"/>
      <c r="J16" s="7">
        <f t="shared" ref="J16:O16" si="3">SUM(J13:J15)</f>
        <v>0</v>
      </c>
      <c r="K16" s="7">
        <f t="shared" si="3"/>
        <v>0</v>
      </c>
      <c r="L16" s="7">
        <f t="shared" si="3"/>
        <v>0</v>
      </c>
      <c r="M16" s="7">
        <f t="shared" si="3"/>
        <v>0</v>
      </c>
      <c r="N16" s="7">
        <f t="shared" si="3"/>
        <v>0</v>
      </c>
      <c r="O16" s="7">
        <f t="shared" si="3"/>
        <v>8676680</v>
      </c>
      <c r="P16" s="7">
        <f>SUM(P13:P15)</f>
        <v>10010143</v>
      </c>
      <c r="Q16" s="7"/>
      <c r="R16" s="7"/>
      <c r="S16" s="7"/>
      <c r="T16" s="7"/>
      <c r="U16" s="7"/>
      <c r="V16" s="7"/>
      <c r="W16" s="7"/>
      <c r="X16" s="7"/>
      <c r="Y16" s="7"/>
      <c r="Z16" s="7"/>
      <c r="AA16" s="7"/>
    </row>
    <row r="17" spans="2:27" s="2" customFormat="1" x14ac:dyDescent="0.35">
      <c r="B17" s="3" t="s">
        <v>1757</v>
      </c>
      <c r="D17" s="19"/>
      <c r="E17" s="19"/>
      <c r="F17" s="19"/>
      <c r="G17" s="19"/>
      <c r="H17" s="19"/>
      <c r="I17" s="19"/>
      <c r="J17" s="19"/>
      <c r="K17" s="19"/>
      <c r="L17" s="19"/>
      <c r="M17" s="19"/>
      <c r="N17" s="19"/>
      <c r="O17" s="19"/>
      <c r="P17" s="19"/>
      <c r="Q17" s="19"/>
      <c r="R17" s="19"/>
      <c r="S17" s="19"/>
      <c r="T17" s="19"/>
      <c r="U17" s="19"/>
      <c r="V17" s="19"/>
      <c r="W17" s="19"/>
      <c r="X17" s="19"/>
      <c r="Y17" s="19"/>
      <c r="Z17" s="19"/>
      <c r="AA17" s="19"/>
    </row>
    <row r="18" spans="2:27" x14ac:dyDescent="0.35">
      <c r="B18" s="15" t="s">
        <v>1749</v>
      </c>
      <c r="D18" s="7"/>
      <c r="E18" s="7"/>
      <c r="F18" s="7"/>
      <c r="G18" s="7"/>
      <c r="H18" s="7"/>
      <c r="I18" s="7"/>
      <c r="J18" s="7"/>
      <c r="K18" s="7"/>
      <c r="L18" s="7"/>
      <c r="M18" s="7"/>
      <c r="N18" s="7"/>
      <c r="O18" s="7">
        <v>2250887</v>
      </c>
      <c r="P18" s="7">
        <v>2606325</v>
      </c>
      <c r="Q18" s="7"/>
      <c r="R18" s="7"/>
      <c r="S18" s="7"/>
      <c r="T18" s="7"/>
      <c r="U18" s="7"/>
      <c r="V18" s="7"/>
      <c r="W18" s="7"/>
      <c r="X18" s="7"/>
      <c r="Y18" s="7"/>
      <c r="Z18" s="7"/>
      <c r="AA18" s="7"/>
    </row>
    <row r="19" spans="2:27" s="9" customFormat="1" x14ac:dyDescent="0.35">
      <c r="B19" s="16" t="s">
        <v>1758</v>
      </c>
      <c r="D19" s="21"/>
      <c r="E19" s="21"/>
      <c r="F19" s="21"/>
      <c r="G19" s="21"/>
      <c r="H19" s="21"/>
      <c r="I19" s="21"/>
      <c r="J19" s="21"/>
      <c r="K19" s="21"/>
      <c r="L19" s="21"/>
      <c r="M19" s="21"/>
      <c r="N19" s="21"/>
      <c r="O19" s="21">
        <v>5737182</v>
      </c>
      <c r="P19" s="21">
        <v>6639451</v>
      </c>
      <c r="Q19" s="21"/>
      <c r="R19" s="21"/>
      <c r="S19" s="21"/>
      <c r="T19" s="21"/>
      <c r="U19" s="21"/>
      <c r="V19" s="21"/>
      <c r="W19" s="21"/>
      <c r="X19" s="21"/>
      <c r="Y19" s="21"/>
      <c r="Z19" s="21"/>
      <c r="AA19" s="21"/>
    </row>
    <row r="20" spans="2:27" x14ac:dyDescent="0.35">
      <c r="B20" s="15" t="s">
        <v>1752</v>
      </c>
      <c r="D20" s="7"/>
      <c r="E20" s="7"/>
      <c r="F20" s="7"/>
      <c r="G20" s="7"/>
      <c r="H20" s="7"/>
      <c r="I20" s="7"/>
      <c r="J20" s="7">
        <f t="shared" ref="J20:O20" si="4">SUM(J18:J19)</f>
        <v>0</v>
      </c>
      <c r="K20" s="7">
        <f t="shared" si="4"/>
        <v>0</v>
      </c>
      <c r="L20" s="7">
        <f t="shared" si="4"/>
        <v>0</v>
      </c>
      <c r="M20" s="7">
        <f t="shared" si="4"/>
        <v>0</v>
      </c>
      <c r="N20" s="7">
        <f t="shared" si="4"/>
        <v>0</v>
      </c>
      <c r="O20" s="7">
        <f t="shared" si="4"/>
        <v>7988069</v>
      </c>
      <c r="P20" s="7">
        <f>SUM(P18:P19)</f>
        <v>9245776</v>
      </c>
      <c r="Q20" s="7"/>
      <c r="R20" s="7"/>
      <c r="S20" s="7"/>
      <c r="T20" s="7"/>
      <c r="U20" s="7"/>
      <c r="V20" s="7"/>
      <c r="W20" s="7"/>
      <c r="X20" s="7"/>
      <c r="Y20" s="7"/>
      <c r="Z20" s="7"/>
      <c r="AA20" s="7"/>
    </row>
    <row r="21" spans="2:27" x14ac:dyDescent="0.35">
      <c r="B21" s="15" t="s">
        <v>1753</v>
      </c>
      <c r="D21" s="7"/>
      <c r="E21" s="7"/>
      <c r="F21" s="7"/>
      <c r="G21" s="7"/>
      <c r="H21" s="7"/>
      <c r="I21" s="7"/>
      <c r="J21" s="7">
        <f t="shared" ref="J21" si="5">J14</f>
        <v>0</v>
      </c>
      <c r="K21" s="7">
        <f t="shared" ref="K21:N21" si="6">K14</f>
        <v>0</v>
      </c>
      <c r="L21" s="7">
        <f t="shared" si="6"/>
        <v>0</v>
      </c>
      <c r="M21" s="7">
        <f t="shared" si="6"/>
        <v>0</v>
      </c>
      <c r="N21" s="7">
        <f t="shared" si="6"/>
        <v>0</v>
      </c>
      <c r="O21" s="7">
        <f>O14</f>
        <v>666252</v>
      </c>
      <c r="P21" s="7">
        <f>P14</f>
        <v>755057</v>
      </c>
      <c r="Q21" s="7"/>
      <c r="R21" s="7"/>
      <c r="S21" s="7"/>
      <c r="T21" s="7"/>
      <c r="U21" s="7"/>
      <c r="V21" s="7"/>
      <c r="W21" s="7"/>
      <c r="X21" s="7"/>
      <c r="Y21" s="7"/>
      <c r="Z21" s="7"/>
      <c r="AA21" s="7"/>
    </row>
    <row r="22" spans="2:27" s="9" customFormat="1" x14ac:dyDescent="0.35">
      <c r="B22" s="16" t="s">
        <v>1754</v>
      </c>
      <c r="D22" s="21"/>
      <c r="E22" s="21"/>
      <c r="F22" s="21"/>
      <c r="G22" s="21"/>
      <c r="H22" s="21"/>
      <c r="I22" s="21"/>
      <c r="J22" s="7">
        <f t="shared" ref="J22" si="7">J15</f>
        <v>0</v>
      </c>
      <c r="K22" s="7">
        <f t="shared" ref="K22:N22" si="8">K15</f>
        <v>0</v>
      </c>
      <c r="L22" s="7">
        <f t="shared" si="8"/>
        <v>0</v>
      </c>
      <c r="M22" s="7">
        <f t="shared" si="8"/>
        <v>0</v>
      </c>
      <c r="N22" s="7">
        <f t="shared" si="8"/>
        <v>0</v>
      </c>
      <c r="O22" s="7">
        <f>O15</f>
        <v>22359</v>
      </c>
      <c r="P22" s="7">
        <f>P15</f>
        <v>9310</v>
      </c>
      <c r="Q22" s="21"/>
      <c r="R22" s="21"/>
      <c r="S22" s="21"/>
      <c r="T22" s="21"/>
      <c r="U22" s="21"/>
      <c r="V22" s="21"/>
      <c r="W22" s="21"/>
      <c r="X22" s="21"/>
      <c r="Y22" s="21"/>
      <c r="Z22" s="21"/>
      <c r="AA22" s="21"/>
    </row>
    <row r="23" spans="2:27" x14ac:dyDescent="0.35">
      <c r="B23" s="15" t="s">
        <v>1755</v>
      </c>
      <c r="D23" s="7"/>
      <c r="E23" s="7"/>
      <c r="F23" s="7"/>
      <c r="G23" s="7"/>
      <c r="H23" s="7"/>
      <c r="I23" s="7"/>
      <c r="J23" s="7">
        <f t="shared" ref="J23:O23" si="9">SUM(J20:J22)</f>
        <v>0</v>
      </c>
      <c r="K23" s="7">
        <f t="shared" si="9"/>
        <v>0</v>
      </c>
      <c r="L23" s="7">
        <f t="shared" si="9"/>
        <v>0</v>
      </c>
      <c r="M23" s="7">
        <f t="shared" si="9"/>
        <v>0</v>
      </c>
      <c r="N23" s="7">
        <f t="shared" si="9"/>
        <v>0</v>
      </c>
      <c r="O23" s="7">
        <f t="shared" si="9"/>
        <v>8676680</v>
      </c>
      <c r="P23" s="7">
        <f>SUM(P20:P22)</f>
        <v>10010143</v>
      </c>
      <c r="Q23" s="7"/>
      <c r="R23" s="7"/>
      <c r="S23" s="7"/>
      <c r="T23" s="7"/>
      <c r="U23" s="7"/>
      <c r="V23" s="7"/>
      <c r="W23" s="7"/>
      <c r="X23" s="7"/>
      <c r="Y23" s="7"/>
      <c r="Z23" s="7"/>
      <c r="AA23" s="7"/>
    </row>
    <row r="24" spans="2:27" s="2" customFormat="1" x14ac:dyDescent="0.35">
      <c r="B24" s="3" t="s">
        <v>1759</v>
      </c>
      <c r="D24" s="19"/>
      <c r="E24" s="19"/>
      <c r="F24" s="19"/>
      <c r="G24" s="19"/>
      <c r="H24" s="19"/>
      <c r="I24" s="19"/>
      <c r="J24" s="19"/>
      <c r="K24" s="19"/>
      <c r="L24" s="19"/>
      <c r="M24" s="19"/>
      <c r="N24" s="19"/>
      <c r="O24" s="19"/>
      <c r="P24" s="19"/>
      <c r="Q24" s="19"/>
      <c r="R24" s="19"/>
      <c r="S24" s="19"/>
      <c r="T24" s="19"/>
      <c r="U24" s="19"/>
      <c r="V24" s="19"/>
      <c r="W24" s="19"/>
      <c r="X24" s="19"/>
      <c r="Y24" s="19"/>
      <c r="Z24" s="19"/>
      <c r="AA24" s="19"/>
    </row>
    <row r="25" spans="2:27" x14ac:dyDescent="0.35">
      <c r="B25" s="15" t="s">
        <v>1715</v>
      </c>
      <c r="D25" s="7"/>
      <c r="E25" s="7"/>
      <c r="F25" s="7"/>
      <c r="G25" s="7"/>
      <c r="H25" s="7"/>
      <c r="I25" s="7"/>
      <c r="J25" s="7"/>
      <c r="K25" s="7"/>
      <c r="L25" s="7"/>
      <c r="M25" s="7"/>
      <c r="N25" s="7"/>
      <c r="O25" s="7">
        <v>4419806</v>
      </c>
      <c r="P25" s="7">
        <v>5342360</v>
      </c>
      <c r="Q25" s="7"/>
      <c r="R25" s="7"/>
      <c r="S25" s="7"/>
      <c r="T25" s="7"/>
      <c r="U25" s="7"/>
      <c r="V25" s="7"/>
      <c r="W25" s="7"/>
      <c r="X25" s="7"/>
      <c r="Y25" s="7"/>
      <c r="Z25" s="7"/>
      <c r="AA25" s="7"/>
    </row>
    <row r="26" spans="2:27" x14ac:dyDescent="0.35">
      <c r="B26" s="15" t="s">
        <v>1760</v>
      </c>
      <c r="D26" s="7"/>
      <c r="E26" s="7"/>
      <c r="F26" s="7"/>
      <c r="G26" s="7"/>
      <c r="H26" s="7"/>
      <c r="I26" s="7"/>
      <c r="J26" s="7"/>
      <c r="K26" s="7"/>
      <c r="L26" s="7"/>
      <c r="M26" s="7"/>
      <c r="N26" s="7"/>
      <c r="O26" s="7">
        <v>2674488</v>
      </c>
      <c r="P26" s="7">
        <v>2822041</v>
      </c>
      <c r="Q26" s="7"/>
      <c r="R26" s="7"/>
      <c r="S26" s="7"/>
      <c r="T26" s="7"/>
      <c r="U26" s="7"/>
      <c r="V26" s="7"/>
      <c r="W26" s="7"/>
      <c r="X26" s="7"/>
      <c r="Y26" s="7"/>
      <c r="Z26" s="7"/>
      <c r="AA26" s="7"/>
    </row>
    <row r="27" spans="2:27" x14ac:dyDescent="0.35">
      <c r="B27" s="15" t="s">
        <v>1761</v>
      </c>
      <c r="D27" s="7"/>
      <c r="E27" s="7"/>
      <c r="F27" s="7"/>
      <c r="G27" s="7"/>
      <c r="H27" s="7"/>
      <c r="I27" s="7"/>
      <c r="J27" s="7"/>
      <c r="K27" s="7"/>
      <c r="L27" s="7"/>
      <c r="M27" s="7"/>
      <c r="N27" s="7"/>
      <c r="O27" s="7">
        <v>658733</v>
      </c>
      <c r="P27" s="7">
        <v>816494</v>
      </c>
      <c r="Q27" s="7"/>
      <c r="R27" s="7"/>
      <c r="S27" s="7"/>
      <c r="T27" s="7"/>
      <c r="U27" s="7"/>
      <c r="V27" s="7"/>
      <c r="W27" s="7"/>
      <c r="X27" s="7"/>
      <c r="Y27" s="7"/>
      <c r="Z27" s="7"/>
      <c r="AA27" s="7"/>
    </row>
    <row r="28" spans="2:27" s="12" customFormat="1" x14ac:dyDescent="0.35">
      <c r="B28" s="18" t="s">
        <v>1762</v>
      </c>
      <c r="D28" s="20"/>
      <c r="E28" s="20"/>
      <c r="F28" s="20"/>
      <c r="G28" s="20"/>
      <c r="H28" s="20"/>
      <c r="I28" s="20"/>
      <c r="J28" s="20"/>
      <c r="K28" s="20"/>
      <c r="L28" s="20"/>
      <c r="M28" s="20"/>
      <c r="N28" s="20"/>
      <c r="O28" s="20"/>
      <c r="P28" s="20"/>
      <c r="Q28" s="20"/>
      <c r="R28" s="20"/>
      <c r="S28" s="20"/>
      <c r="T28" s="20"/>
      <c r="U28" s="20"/>
      <c r="V28" s="20"/>
      <c r="W28" s="20"/>
      <c r="X28" s="20"/>
      <c r="Y28" s="20"/>
      <c r="Z28" s="20"/>
      <c r="AA28" s="20"/>
    </row>
    <row r="29" spans="2:27" x14ac:dyDescent="0.35">
      <c r="B29" s="15" t="s">
        <v>1763</v>
      </c>
      <c r="D29" s="7"/>
      <c r="E29" s="7"/>
      <c r="F29" s="7"/>
      <c r="G29" s="7"/>
      <c r="H29" s="7"/>
      <c r="I29" s="7"/>
      <c r="J29" s="7"/>
      <c r="K29" s="7"/>
      <c r="L29" s="7"/>
      <c r="M29" s="7"/>
      <c r="N29" s="7"/>
      <c r="O29" s="7">
        <v>85770</v>
      </c>
      <c r="P29" s="7">
        <v>102579</v>
      </c>
      <c r="Q29" s="7"/>
      <c r="R29" s="7"/>
      <c r="S29" s="7"/>
      <c r="T29" s="7"/>
      <c r="U29" s="7"/>
      <c r="V29" s="7"/>
      <c r="W29" s="7"/>
      <c r="X29" s="7"/>
      <c r="Y29" s="7"/>
      <c r="Z29" s="7"/>
      <c r="AA29" s="7"/>
    </row>
    <row r="30" spans="2:27" x14ac:dyDescent="0.35">
      <c r="B30" s="15" t="s">
        <v>1764</v>
      </c>
      <c r="D30" s="7"/>
      <c r="E30" s="7"/>
      <c r="F30" s="7"/>
      <c r="G30" s="7"/>
      <c r="H30" s="7"/>
      <c r="I30" s="7"/>
      <c r="J30" s="7"/>
      <c r="K30" s="7"/>
      <c r="L30" s="7"/>
      <c r="M30" s="7"/>
      <c r="N30" s="7"/>
      <c r="O30" s="7">
        <v>73218</v>
      </c>
      <c r="P30" s="7">
        <v>87348</v>
      </c>
      <c r="Q30" s="7"/>
      <c r="R30" s="7"/>
      <c r="S30" s="7"/>
      <c r="T30" s="7"/>
      <c r="U30" s="7"/>
      <c r="V30" s="7"/>
      <c r="W30" s="7"/>
      <c r="X30" s="7"/>
      <c r="Y30" s="7"/>
      <c r="Z30" s="7"/>
      <c r="AA30" s="7"/>
    </row>
    <row r="31" spans="2:27" s="9" customFormat="1" x14ac:dyDescent="0.35">
      <c r="B31" s="16" t="s">
        <v>1765</v>
      </c>
      <c r="D31" s="21"/>
      <c r="E31" s="21"/>
      <c r="F31" s="21"/>
      <c r="G31" s="21"/>
      <c r="H31" s="21"/>
      <c r="I31" s="21"/>
      <c r="J31" s="21"/>
      <c r="K31" s="21"/>
      <c r="L31" s="21"/>
      <c r="M31" s="21"/>
      <c r="N31" s="21"/>
      <c r="O31" s="21">
        <v>76054</v>
      </c>
      <c r="P31" s="21">
        <v>74954</v>
      </c>
      <c r="Q31" s="21"/>
      <c r="R31" s="21"/>
      <c r="S31" s="21"/>
      <c r="T31" s="21"/>
      <c r="U31" s="21"/>
      <c r="V31" s="21"/>
      <c r="W31" s="21"/>
      <c r="X31" s="21"/>
      <c r="Y31" s="21"/>
      <c r="Z31" s="21"/>
      <c r="AA31" s="21"/>
    </row>
    <row r="32" spans="2:27" s="13" customFormat="1" x14ac:dyDescent="0.35">
      <c r="B32" s="17" t="s">
        <v>1766</v>
      </c>
      <c r="D32" s="22"/>
      <c r="E32" s="22"/>
      <c r="F32" s="22"/>
      <c r="G32" s="22"/>
      <c r="H32" s="22"/>
      <c r="I32" s="22"/>
      <c r="J32" s="22">
        <f t="shared" ref="J32:O32" si="10">SUM(J29:J31)</f>
        <v>0</v>
      </c>
      <c r="K32" s="22">
        <f t="shared" si="10"/>
        <v>0</v>
      </c>
      <c r="L32" s="22">
        <f t="shared" si="10"/>
        <v>0</v>
      </c>
      <c r="M32" s="22">
        <f t="shared" si="10"/>
        <v>0</v>
      </c>
      <c r="N32" s="22">
        <f t="shared" si="10"/>
        <v>0</v>
      </c>
      <c r="O32" s="22">
        <f t="shared" si="10"/>
        <v>235042</v>
      </c>
      <c r="P32" s="22">
        <f>SUM(P29:P31)</f>
        <v>264881</v>
      </c>
      <c r="Q32" s="22"/>
      <c r="R32" s="22"/>
      <c r="S32" s="22"/>
      <c r="T32" s="22"/>
      <c r="U32" s="22"/>
      <c r="V32" s="22"/>
      <c r="W32" s="22"/>
      <c r="X32" s="22"/>
      <c r="Y32" s="22"/>
      <c r="Z32" s="22"/>
      <c r="AA32" s="22"/>
    </row>
    <row r="33" spans="2:27" x14ac:dyDescent="0.35">
      <c r="B33" s="15" t="s">
        <v>1752</v>
      </c>
      <c r="D33" s="7"/>
      <c r="E33" s="7"/>
      <c r="F33" s="7"/>
      <c r="G33" s="7"/>
      <c r="H33" s="7"/>
      <c r="I33" s="7"/>
      <c r="J33" s="7">
        <f t="shared" ref="J33:O33" si="11">J32+SUM(J25:J27)</f>
        <v>0</v>
      </c>
      <c r="K33" s="7">
        <f t="shared" si="11"/>
        <v>0</v>
      </c>
      <c r="L33" s="7">
        <f t="shared" si="11"/>
        <v>0</v>
      </c>
      <c r="M33" s="7">
        <f t="shared" si="11"/>
        <v>0</v>
      </c>
      <c r="N33" s="7">
        <f t="shared" si="11"/>
        <v>0</v>
      </c>
      <c r="O33" s="7">
        <f t="shared" si="11"/>
        <v>7988069</v>
      </c>
      <c r="P33" s="7">
        <f>P32+SUM(P25:P27)</f>
        <v>9245776</v>
      </c>
      <c r="Q33" s="7"/>
      <c r="R33" s="7"/>
      <c r="S33" s="7"/>
      <c r="T33" s="7"/>
      <c r="U33" s="7"/>
      <c r="V33" s="7"/>
      <c r="W33" s="7"/>
      <c r="X33" s="7"/>
      <c r="Y33" s="7"/>
      <c r="Z33" s="7"/>
      <c r="AA33" s="7"/>
    </row>
    <row r="34" spans="2:27" x14ac:dyDescent="0.35">
      <c r="B34" s="15" t="s">
        <v>1753</v>
      </c>
      <c r="D34" s="7"/>
      <c r="E34" s="7"/>
      <c r="F34" s="7"/>
      <c r="G34" s="7"/>
      <c r="H34" s="7"/>
      <c r="I34" s="7"/>
      <c r="J34" s="7">
        <f t="shared" ref="J34:N34" si="12">J14</f>
        <v>0</v>
      </c>
      <c r="K34" s="7">
        <f t="shared" si="12"/>
        <v>0</v>
      </c>
      <c r="L34" s="7">
        <f t="shared" si="12"/>
        <v>0</v>
      </c>
      <c r="M34" s="7">
        <f t="shared" si="12"/>
        <v>0</v>
      </c>
      <c r="N34" s="7">
        <f t="shared" si="12"/>
        <v>0</v>
      </c>
      <c r="O34" s="7">
        <f>O14</f>
        <v>666252</v>
      </c>
      <c r="P34" s="7">
        <f>P14</f>
        <v>755057</v>
      </c>
      <c r="Q34" s="7"/>
      <c r="R34" s="7"/>
      <c r="S34" s="7"/>
      <c r="T34" s="7"/>
      <c r="U34" s="7"/>
      <c r="V34" s="7"/>
      <c r="W34" s="7"/>
      <c r="X34" s="7"/>
      <c r="Y34" s="7"/>
      <c r="Z34" s="7"/>
      <c r="AA34" s="7"/>
    </row>
    <row r="35" spans="2:27" s="9" customFormat="1" x14ac:dyDescent="0.35">
      <c r="B35" s="16" t="s">
        <v>1754</v>
      </c>
      <c r="D35" s="21"/>
      <c r="E35" s="21"/>
      <c r="F35" s="21"/>
      <c r="G35" s="21"/>
      <c r="H35" s="21"/>
      <c r="I35" s="21"/>
      <c r="J35" s="7">
        <f t="shared" ref="J35:N35" si="13">J15</f>
        <v>0</v>
      </c>
      <c r="K35" s="7">
        <f t="shared" si="13"/>
        <v>0</v>
      </c>
      <c r="L35" s="7">
        <f t="shared" si="13"/>
        <v>0</v>
      </c>
      <c r="M35" s="7">
        <f t="shared" si="13"/>
        <v>0</v>
      </c>
      <c r="N35" s="7">
        <f t="shared" si="13"/>
        <v>0</v>
      </c>
      <c r="O35" s="7">
        <f>O15</f>
        <v>22359</v>
      </c>
      <c r="P35" s="7">
        <f>P15</f>
        <v>9310</v>
      </c>
      <c r="Q35" s="21"/>
      <c r="R35" s="21"/>
      <c r="S35" s="21"/>
      <c r="T35" s="21"/>
      <c r="U35" s="21"/>
      <c r="V35" s="21"/>
      <c r="W35" s="21"/>
      <c r="X35" s="21"/>
      <c r="Y35" s="21"/>
      <c r="Z35" s="21"/>
      <c r="AA35" s="21"/>
    </row>
    <row r="36" spans="2:27" x14ac:dyDescent="0.35">
      <c r="B36" s="15" t="s">
        <v>1755</v>
      </c>
      <c r="D36" s="7"/>
      <c r="E36" s="7"/>
      <c r="F36" s="7"/>
      <c r="G36" s="7"/>
      <c r="H36" s="7"/>
      <c r="I36" s="7"/>
      <c r="J36" s="7">
        <f t="shared" ref="J36:O36" si="14">SUM(J33:J35)</f>
        <v>0</v>
      </c>
      <c r="K36" s="7">
        <f t="shared" si="14"/>
        <v>0</v>
      </c>
      <c r="L36" s="7">
        <f t="shared" si="14"/>
        <v>0</v>
      </c>
      <c r="M36" s="7">
        <f t="shared" si="14"/>
        <v>0</v>
      </c>
      <c r="N36" s="7">
        <f t="shared" si="14"/>
        <v>0</v>
      </c>
      <c r="O36" s="7">
        <f t="shared" si="14"/>
        <v>8676680</v>
      </c>
      <c r="P36" s="7">
        <f>SUM(P33:P35)</f>
        <v>10010143</v>
      </c>
      <c r="Q36" s="7"/>
      <c r="R36" s="7"/>
      <c r="S36" s="7"/>
      <c r="T36" s="7"/>
      <c r="U36" s="7"/>
      <c r="V36" s="7"/>
      <c r="W36" s="7"/>
      <c r="X36" s="7"/>
      <c r="Y36" s="7"/>
      <c r="Z36" s="7"/>
      <c r="AA36" s="7"/>
    </row>
    <row r="37" spans="2:27" x14ac:dyDescent="0.35">
      <c r="D37" s="7"/>
      <c r="E37" s="7"/>
      <c r="F37" s="7"/>
      <c r="G37" s="7"/>
      <c r="H37" s="7"/>
      <c r="I37" s="7"/>
      <c r="J37" s="7"/>
      <c r="K37" s="7"/>
      <c r="L37" s="7"/>
      <c r="M37" s="7"/>
      <c r="N37" s="7"/>
      <c r="O37" s="7"/>
      <c r="P37" s="7"/>
      <c r="Q37" s="7"/>
      <c r="R37" s="7"/>
      <c r="S37" s="7"/>
      <c r="T37" s="7"/>
      <c r="U37" s="7"/>
      <c r="V37" s="7"/>
      <c r="W37" s="7"/>
      <c r="X37" s="7"/>
      <c r="Y37" s="7"/>
      <c r="Z37" s="7"/>
      <c r="AA37" s="7"/>
    </row>
    <row r="38" spans="2:27" x14ac:dyDescent="0.35">
      <c r="D38" s="7"/>
      <c r="E38" s="7"/>
      <c r="F38" s="7"/>
      <c r="G38" s="7"/>
      <c r="H38" s="7"/>
      <c r="I38" s="7"/>
      <c r="J38" s="7"/>
      <c r="K38" s="7"/>
      <c r="L38" s="7"/>
      <c r="M38" s="7"/>
      <c r="N38" s="7"/>
      <c r="O38" s="7"/>
      <c r="P38" s="7"/>
      <c r="Q38" s="7"/>
      <c r="R38" s="7"/>
      <c r="S38" s="7"/>
      <c r="T38" s="7"/>
      <c r="U38" s="7"/>
      <c r="V38" s="7"/>
      <c r="W38" s="7"/>
      <c r="X38" s="7"/>
      <c r="Y38" s="7"/>
      <c r="Z38" s="7"/>
      <c r="AA38" s="7"/>
    </row>
    <row r="39" spans="2:27" s="2" customFormat="1" x14ac:dyDescent="0.35">
      <c r="B39" s="3" t="s">
        <v>1714</v>
      </c>
      <c r="D39" s="19"/>
      <c r="E39" s="19"/>
      <c r="F39" s="19"/>
      <c r="G39" s="19"/>
      <c r="H39" s="19"/>
      <c r="I39" s="19"/>
      <c r="J39" s="19"/>
      <c r="K39" s="19"/>
      <c r="L39" s="19"/>
      <c r="M39" s="19"/>
      <c r="N39" s="19"/>
      <c r="O39" s="19"/>
      <c r="P39" s="19"/>
      <c r="Q39" s="19"/>
      <c r="R39" s="19"/>
      <c r="S39" s="19"/>
      <c r="T39" s="19"/>
      <c r="U39" s="19"/>
      <c r="V39" s="19"/>
      <c r="W39" s="19"/>
      <c r="X39" s="19"/>
      <c r="Y39" s="19"/>
      <c r="Z39" s="19"/>
      <c r="AA39" s="19"/>
    </row>
    <row r="40" spans="2:27" s="14" customFormat="1" x14ac:dyDescent="0.35">
      <c r="B40" s="14" t="s">
        <v>425</v>
      </c>
      <c r="D40" s="23"/>
      <c r="E40" s="23"/>
      <c r="F40" s="23"/>
      <c r="G40" s="23"/>
      <c r="H40" s="23"/>
      <c r="I40" s="23"/>
      <c r="J40" s="23"/>
      <c r="K40" s="23"/>
      <c r="L40" s="23">
        <v>13600</v>
      </c>
      <c r="M40" s="23">
        <v>14198</v>
      </c>
      <c r="N40" s="23">
        <v>14539</v>
      </c>
      <c r="O40" s="23">
        <v>16205</v>
      </c>
      <c r="P40" s="23">
        <v>19374</v>
      </c>
      <c r="Q40" s="23"/>
      <c r="R40" s="23"/>
      <c r="S40" s="23"/>
      <c r="T40" s="23"/>
      <c r="U40" s="23"/>
      <c r="V40" s="23"/>
      <c r="W40" s="23"/>
      <c r="X40" s="23"/>
      <c r="Y40" s="23"/>
      <c r="Z40" s="23"/>
      <c r="AA40" s="23"/>
    </row>
    <row r="41" spans="2:27" s="12" customFormat="1" x14ac:dyDescent="0.35">
      <c r="B41" s="10" t="s">
        <v>1726</v>
      </c>
      <c r="D41" s="20"/>
      <c r="E41" s="20"/>
      <c r="F41" s="20"/>
      <c r="G41" s="20"/>
      <c r="H41" s="20"/>
      <c r="I41" s="20"/>
      <c r="J41" s="20"/>
      <c r="K41" s="20"/>
      <c r="L41" s="20"/>
      <c r="M41" s="20"/>
      <c r="N41" s="20"/>
      <c r="O41" s="20"/>
      <c r="P41" s="20"/>
      <c r="Q41" s="20"/>
      <c r="R41" s="20"/>
      <c r="S41" s="20"/>
      <c r="T41" s="20"/>
      <c r="U41" s="20"/>
      <c r="V41" s="20"/>
      <c r="W41" s="20"/>
      <c r="X41" s="20"/>
      <c r="Y41" s="20"/>
      <c r="Z41" s="20"/>
      <c r="AA41" s="20"/>
    </row>
    <row r="42" spans="2:27" x14ac:dyDescent="0.35">
      <c r="B42" t="s">
        <v>1727</v>
      </c>
      <c r="D42" s="7"/>
      <c r="E42" s="7"/>
      <c r="F42" s="7"/>
      <c r="G42" s="7"/>
      <c r="H42" s="7"/>
      <c r="I42" s="7"/>
      <c r="J42" s="7"/>
      <c r="K42" s="7"/>
      <c r="L42" s="7">
        <v>4253</v>
      </c>
      <c r="M42" s="7">
        <v>4320</v>
      </c>
      <c r="N42" s="7">
        <v>4470</v>
      </c>
      <c r="O42" s="7">
        <v>5041</v>
      </c>
      <c r="P42" s="7">
        <v>6043</v>
      </c>
      <c r="Q42" s="7"/>
      <c r="R42" s="7"/>
      <c r="S42" s="7"/>
      <c r="T42" s="7"/>
      <c r="U42" s="7"/>
      <c r="V42" s="7"/>
      <c r="W42" s="7"/>
      <c r="X42" s="7"/>
      <c r="Y42" s="7"/>
      <c r="Z42" s="7"/>
      <c r="AA42" s="7"/>
    </row>
    <row r="43" spans="2:27" x14ac:dyDescent="0.35">
      <c r="B43" t="s">
        <v>1728</v>
      </c>
      <c r="D43" s="7"/>
      <c r="E43" s="7"/>
      <c r="F43" s="7"/>
      <c r="G43" s="7"/>
      <c r="H43" s="7"/>
      <c r="I43" s="7"/>
      <c r="J43" s="7"/>
      <c r="K43" s="7"/>
      <c r="L43" s="7">
        <v>1663</v>
      </c>
      <c r="M43" s="7">
        <v>1675</v>
      </c>
      <c r="N43" s="7">
        <v>1685</v>
      </c>
      <c r="O43" s="7">
        <v>1835</v>
      </c>
      <c r="P43" s="7">
        <v>2200</v>
      </c>
      <c r="Q43" s="7"/>
      <c r="R43" s="7"/>
      <c r="S43" s="7"/>
      <c r="T43" s="7"/>
      <c r="U43" s="7"/>
      <c r="V43" s="7"/>
      <c r="W43" s="7"/>
      <c r="X43" s="7"/>
      <c r="Y43" s="7"/>
      <c r="Z43" s="7"/>
      <c r="AA43" s="7"/>
    </row>
    <row r="44" spans="2:27" x14ac:dyDescent="0.35">
      <c r="B44" t="s">
        <v>1729</v>
      </c>
      <c r="D44" s="7"/>
      <c r="E44" s="7"/>
      <c r="F44" s="7"/>
      <c r="G44" s="7"/>
      <c r="H44" s="7"/>
      <c r="I44" s="7"/>
      <c r="J44" s="7"/>
      <c r="K44" s="7"/>
      <c r="L44" s="7">
        <v>895</v>
      </c>
      <c r="M44" s="7">
        <v>998</v>
      </c>
      <c r="N44" s="7">
        <v>978</v>
      </c>
      <c r="O44" s="7">
        <v>1063</v>
      </c>
      <c r="P44" s="7">
        <v>1313</v>
      </c>
      <c r="Q44" s="7"/>
      <c r="R44" s="7"/>
      <c r="S44" s="7"/>
      <c r="T44" s="7"/>
      <c r="U44" s="7"/>
      <c r="V44" s="7"/>
      <c r="W44" s="7"/>
      <c r="X44" s="7"/>
      <c r="Y44" s="7"/>
      <c r="Z44" s="7"/>
      <c r="AA44" s="7"/>
    </row>
    <row r="45" spans="2:27" x14ac:dyDescent="0.35">
      <c r="B45" t="s">
        <v>1730</v>
      </c>
      <c r="D45" s="7"/>
      <c r="E45" s="7"/>
      <c r="F45" s="7"/>
      <c r="G45" s="7"/>
      <c r="H45" s="7"/>
      <c r="I45" s="7"/>
      <c r="J45" s="7"/>
      <c r="K45" s="7"/>
      <c r="L45" s="7">
        <v>1446</v>
      </c>
      <c r="M45" s="7">
        <v>1638</v>
      </c>
      <c r="N45" s="7">
        <v>1758</v>
      </c>
      <c r="O45" s="7">
        <v>2465</v>
      </c>
      <c r="P45" s="7">
        <v>2221</v>
      </c>
      <c r="Q45" s="7"/>
      <c r="R45" s="7"/>
      <c r="S45" s="7"/>
      <c r="T45" s="7"/>
      <c r="U45" s="7"/>
      <c r="V45" s="7"/>
      <c r="W45" s="7"/>
      <c r="X45" s="7"/>
      <c r="Y45" s="7"/>
      <c r="Z45" s="7"/>
      <c r="AA45" s="7"/>
    </row>
    <row r="46" spans="2:27" x14ac:dyDescent="0.35">
      <c r="B46" t="s">
        <v>1767</v>
      </c>
      <c r="D46" s="7"/>
      <c r="E46" s="7"/>
      <c r="F46" s="7"/>
      <c r="G46" s="7"/>
      <c r="H46" s="7"/>
      <c r="I46" s="7"/>
      <c r="J46" s="7"/>
      <c r="K46" s="7"/>
      <c r="L46" s="7">
        <v>0</v>
      </c>
      <c r="M46" s="7">
        <v>60</v>
      </c>
      <c r="N46" s="7">
        <v>0</v>
      </c>
      <c r="O46" s="7">
        <v>0</v>
      </c>
      <c r="P46" s="7">
        <v>0</v>
      </c>
      <c r="Q46" s="7"/>
      <c r="R46" s="7"/>
      <c r="S46" s="7"/>
      <c r="T46" s="7"/>
      <c r="U46" s="7"/>
      <c r="V46" s="7"/>
      <c r="W46" s="7"/>
      <c r="X46" s="7"/>
      <c r="Y46" s="7"/>
      <c r="Z46" s="7"/>
      <c r="AA46" s="7"/>
    </row>
    <row r="47" spans="2:27" s="9" customFormat="1" x14ac:dyDescent="0.35">
      <c r="B47" s="9" t="s">
        <v>1731</v>
      </c>
      <c r="D47" s="21"/>
      <c r="E47" s="21"/>
      <c r="F47" s="21"/>
      <c r="G47" s="21"/>
      <c r="H47" s="21"/>
      <c r="I47" s="21"/>
      <c r="J47" s="21"/>
      <c r="K47" s="21"/>
      <c r="L47" s="21">
        <v>89</v>
      </c>
      <c r="M47" s="21">
        <v>50</v>
      </c>
      <c r="N47" s="21">
        <v>97</v>
      </c>
      <c r="O47" s="21">
        <v>106</v>
      </c>
      <c r="P47" s="21">
        <v>147</v>
      </c>
      <c r="Q47" s="21"/>
      <c r="R47" s="21"/>
      <c r="S47" s="21"/>
      <c r="T47" s="21"/>
      <c r="U47" s="21"/>
      <c r="V47" s="21"/>
      <c r="W47" s="21"/>
      <c r="X47" s="21"/>
      <c r="Y47" s="21"/>
      <c r="Z47" s="21"/>
      <c r="AA47" s="21"/>
    </row>
    <row r="48" spans="2:27" s="13" customFormat="1" x14ac:dyDescent="0.35">
      <c r="B48" s="13" t="s">
        <v>1732</v>
      </c>
      <c r="D48" s="22"/>
      <c r="E48" s="22"/>
      <c r="F48" s="22"/>
      <c r="G48" s="22"/>
      <c r="H48" s="22"/>
      <c r="I48" s="22"/>
      <c r="J48" s="22">
        <f t="shared" ref="J48:O48" si="15">SUM(J42:J47)</f>
        <v>0</v>
      </c>
      <c r="K48" s="22">
        <f t="shared" si="15"/>
        <v>0</v>
      </c>
      <c r="L48" s="22">
        <f t="shared" si="15"/>
        <v>8346</v>
      </c>
      <c r="M48" s="22">
        <f t="shared" si="15"/>
        <v>8741</v>
      </c>
      <c r="N48" s="22">
        <f t="shared" si="15"/>
        <v>8988</v>
      </c>
      <c r="O48" s="22">
        <f t="shared" si="15"/>
        <v>10510</v>
      </c>
      <c r="P48" s="22">
        <f>SUM(P42:P47)</f>
        <v>11924</v>
      </c>
      <c r="Q48" s="22"/>
      <c r="R48" s="22"/>
      <c r="S48" s="22"/>
      <c r="T48" s="22"/>
      <c r="U48" s="22"/>
      <c r="V48" s="22"/>
      <c r="W48" s="22"/>
      <c r="X48" s="22"/>
      <c r="Y48" s="22"/>
      <c r="Z48" s="22"/>
      <c r="AA48" s="22"/>
    </row>
    <row r="49" spans="2:27" x14ac:dyDescent="0.35">
      <c r="B49" s="15" t="s">
        <v>657</v>
      </c>
      <c r="D49" s="7"/>
      <c r="E49" s="7"/>
      <c r="F49" s="7"/>
      <c r="G49" s="7"/>
      <c r="H49" s="7"/>
      <c r="I49" s="7"/>
      <c r="J49" s="7">
        <f t="shared" ref="J49:O49" si="16">J40-J48</f>
        <v>0</v>
      </c>
      <c r="K49" s="7">
        <f t="shared" si="16"/>
        <v>0</v>
      </c>
      <c r="L49" s="7">
        <f t="shared" si="16"/>
        <v>5254</v>
      </c>
      <c r="M49" s="7">
        <f t="shared" si="16"/>
        <v>5457</v>
      </c>
      <c r="N49" s="7">
        <f t="shared" si="16"/>
        <v>5551</v>
      </c>
      <c r="O49" s="7">
        <f t="shared" si="16"/>
        <v>5695</v>
      </c>
      <c r="P49" s="7">
        <f>P40-P48</f>
        <v>7450</v>
      </c>
      <c r="Q49" s="7"/>
      <c r="R49" s="7"/>
      <c r="S49" s="7"/>
      <c r="T49" s="7"/>
      <c r="U49" s="7"/>
      <c r="V49" s="7"/>
      <c r="W49" s="7"/>
      <c r="X49" s="7"/>
      <c r="Y49" s="7"/>
      <c r="Z49" s="7"/>
      <c r="AA49" s="7"/>
    </row>
    <row r="50" spans="2:27" s="12" customFormat="1" x14ac:dyDescent="0.35">
      <c r="B50" s="10" t="s">
        <v>1734</v>
      </c>
      <c r="D50" s="20"/>
      <c r="E50" s="20"/>
      <c r="F50" s="20"/>
      <c r="G50" s="20"/>
      <c r="H50" s="20"/>
      <c r="I50" s="20"/>
      <c r="J50" s="20"/>
      <c r="K50" s="20"/>
      <c r="L50" s="20"/>
      <c r="M50" s="20"/>
      <c r="N50" s="20"/>
      <c r="O50" s="20"/>
      <c r="P50" s="20"/>
      <c r="Q50" s="20"/>
      <c r="R50" s="20"/>
      <c r="S50" s="20"/>
      <c r="T50" s="20"/>
      <c r="U50" s="20"/>
      <c r="V50" s="20"/>
      <c r="W50" s="20"/>
      <c r="X50" s="20"/>
      <c r="Y50" s="20"/>
      <c r="Z50" s="20"/>
      <c r="AA50" s="20"/>
    </row>
    <row r="51" spans="2:27" x14ac:dyDescent="0.35">
      <c r="B51" s="15" t="s">
        <v>1733</v>
      </c>
      <c r="D51" s="7"/>
      <c r="E51" s="7"/>
      <c r="F51" s="7"/>
      <c r="G51" s="7"/>
      <c r="H51" s="7"/>
      <c r="I51" s="7"/>
      <c r="J51" s="7"/>
      <c r="K51" s="7"/>
      <c r="L51" s="7">
        <v>161</v>
      </c>
      <c r="M51" s="7">
        <v>1</v>
      </c>
      <c r="N51" s="7">
        <v>342</v>
      </c>
      <c r="O51" s="7">
        <v>972</v>
      </c>
      <c r="P51" s="7">
        <v>841</v>
      </c>
      <c r="Q51" s="7"/>
      <c r="R51" s="7"/>
      <c r="S51" s="7"/>
      <c r="T51" s="7"/>
      <c r="U51" s="7"/>
      <c r="V51" s="7"/>
      <c r="W51" s="7"/>
      <c r="X51" s="7"/>
      <c r="Y51" s="7"/>
      <c r="Z51" s="7"/>
      <c r="AA51" s="7"/>
    </row>
    <row r="52" spans="2:27" x14ac:dyDescent="0.35">
      <c r="B52" s="15" t="s">
        <v>1735</v>
      </c>
      <c r="D52" s="7"/>
      <c r="E52" s="7"/>
      <c r="F52" s="7"/>
      <c r="G52" s="7"/>
      <c r="H52" s="7"/>
      <c r="I52" s="7"/>
      <c r="J52" s="7"/>
      <c r="K52" s="7"/>
      <c r="L52" s="7">
        <v>49</v>
      </c>
      <c r="M52" s="7">
        <v>104</v>
      </c>
      <c r="N52" s="7">
        <v>97</v>
      </c>
      <c r="O52" s="7">
        <v>62</v>
      </c>
      <c r="P52" s="7">
        <v>87</v>
      </c>
      <c r="Q52" s="7"/>
      <c r="R52" s="7"/>
      <c r="S52" s="7"/>
      <c r="T52" s="7"/>
      <c r="U52" s="7"/>
      <c r="V52" s="7"/>
      <c r="W52" s="7"/>
      <c r="X52" s="7"/>
      <c r="Y52" s="7"/>
      <c r="Z52" s="7"/>
      <c r="AA52" s="7"/>
    </row>
    <row r="53" spans="2:27" s="9" customFormat="1" x14ac:dyDescent="0.35">
      <c r="B53" s="16" t="s">
        <v>1736</v>
      </c>
      <c r="D53" s="21"/>
      <c r="E53" s="21"/>
      <c r="F53" s="21"/>
      <c r="G53" s="21"/>
      <c r="H53" s="21"/>
      <c r="I53" s="21"/>
      <c r="J53" s="21"/>
      <c r="K53" s="21"/>
      <c r="L53" s="21">
        <v>-205</v>
      </c>
      <c r="M53" s="21">
        <v>-184</v>
      </c>
      <c r="N53" s="21">
        <v>-203</v>
      </c>
      <c r="O53" s="21">
        <v>-205</v>
      </c>
      <c r="P53" s="21">
        <v>-205</v>
      </c>
      <c r="Q53" s="21"/>
      <c r="R53" s="21"/>
      <c r="S53" s="21"/>
      <c r="T53" s="21"/>
      <c r="U53" s="21"/>
      <c r="V53" s="21"/>
      <c r="W53" s="21"/>
      <c r="X53" s="21"/>
      <c r="Y53" s="21"/>
      <c r="Z53" s="21"/>
      <c r="AA53" s="21"/>
    </row>
    <row r="54" spans="2:27" s="13" customFormat="1" x14ac:dyDescent="0.35">
      <c r="B54" s="17" t="s">
        <v>1737</v>
      </c>
      <c r="D54" s="22"/>
      <c r="E54" s="22"/>
      <c r="F54" s="22"/>
      <c r="G54" s="22"/>
      <c r="H54" s="22"/>
      <c r="I54" s="22"/>
      <c r="J54" s="22">
        <f t="shared" ref="J54:M54" si="17">SUM(J51:J53)</f>
        <v>0</v>
      </c>
      <c r="K54" s="22">
        <f t="shared" si="17"/>
        <v>0</v>
      </c>
      <c r="L54" s="22">
        <f t="shared" si="17"/>
        <v>5</v>
      </c>
      <c r="M54" s="22">
        <f t="shared" si="17"/>
        <v>-79</v>
      </c>
      <c r="N54" s="22">
        <f>SUM(N51:N53)</f>
        <v>236</v>
      </c>
      <c r="O54" s="22">
        <f t="shared" ref="O54:P54" si="18">SUM(O51:O53)</f>
        <v>829</v>
      </c>
      <c r="P54" s="22">
        <f t="shared" si="18"/>
        <v>723</v>
      </c>
      <c r="Q54" s="22"/>
      <c r="R54" s="22"/>
      <c r="S54" s="22"/>
      <c r="T54" s="22"/>
      <c r="U54" s="22"/>
      <c r="V54" s="22"/>
      <c r="W54" s="22"/>
      <c r="X54" s="22"/>
      <c r="Y54" s="22"/>
      <c r="Z54" s="22"/>
      <c r="AA54" s="22"/>
    </row>
    <row r="55" spans="2:27" x14ac:dyDescent="0.35">
      <c r="B55" s="15" t="s">
        <v>1738</v>
      </c>
      <c r="D55" s="7"/>
      <c r="E55" s="7"/>
      <c r="F55" s="7"/>
      <c r="G55" s="7"/>
      <c r="H55" s="7"/>
      <c r="I55" s="7"/>
      <c r="J55" s="7">
        <f t="shared" ref="J55:O55" si="19">J49+J54</f>
        <v>0</v>
      </c>
      <c r="K55" s="7">
        <f t="shared" si="19"/>
        <v>0</v>
      </c>
      <c r="L55" s="7">
        <f t="shared" si="19"/>
        <v>5259</v>
      </c>
      <c r="M55" s="7">
        <f t="shared" si="19"/>
        <v>5378</v>
      </c>
      <c r="N55" s="7">
        <f t="shared" si="19"/>
        <v>5787</v>
      </c>
      <c r="O55" s="7">
        <f t="shared" si="19"/>
        <v>6524</v>
      </c>
      <c r="P55" s="7">
        <f>P49+P54</f>
        <v>8173</v>
      </c>
      <c r="Q55" s="7"/>
      <c r="R55" s="7"/>
      <c r="S55" s="7"/>
      <c r="T55" s="7"/>
      <c r="U55" s="7"/>
      <c r="V55" s="7"/>
      <c r="W55" s="7"/>
      <c r="X55" s="7"/>
      <c r="Y55" s="7"/>
      <c r="Z55" s="7"/>
      <c r="AA55" s="7"/>
    </row>
    <row r="56" spans="2:27" s="9" customFormat="1" x14ac:dyDescent="0.35">
      <c r="B56" s="16" t="s">
        <v>1739</v>
      </c>
      <c r="D56" s="21"/>
      <c r="E56" s="21"/>
      <c r="F56" s="21"/>
      <c r="G56" s="21"/>
      <c r="H56" s="21"/>
      <c r="I56" s="21"/>
      <c r="J56" s="21"/>
      <c r="K56" s="21"/>
      <c r="L56" s="21">
        <v>270</v>
      </c>
      <c r="M56" s="21">
        <v>1076</v>
      </c>
      <c r="N56" s="21">
        <v>1261</v>
      </c>
      <c r="O56" s="21">
        <v>1238</v>
      </c>
      <c r="P56" s="21">
        <v>1968</v>
      </c>
      <c r="Q56" s="21"/>
      <c r="R56" s="21"/>
      <c r="S56" s="21"/>
      <c r="T56" s="21"/>
      <c r="U56" s="21"/>
      <c r="V56" s="21"/>
      <c r="W56" s="21"/>
      <c r="X56" s="21"/>
      <c r="Y56" s="21"/>
      <c r="Z56" s="21"/>
      <c r="AA56" s="21"/>
    </row>
    <row r="57" spans="2:27" x14ac:dyDescent="0.35">
      <c r="B57" s="15" t="s">
        <v>796</v>
      </c>
      <c r="D57" s="7"/>
      <c r="E57" s="7"/>
      <c r="F57" s="7"/>
      <c r="G57" s="7"/>
      <c r="H57" s="7"/>
      <c r="I57" s="7"/>
      <c r="J57" s="7">
        <f t="shared" ref="J57:O57" si="20">J55-J56</f>
        <v>0</v>
      </c>
      <c r="K57" s="7">
        <f t="shared" si="20"/>
        <v>0</v>
      </c>
      <c r="L57" s="7">
        <f t="shared" si="20"/>
        <v>4989</v>
      </c>
      <c r="M57" s="7">
        <f t="shared" si="20"/>
        <v>4302</v>
      </c>
      <c r="N57" s="7">
        <f t="shared" si="20"/>
        <v>4526</v>
      </c>
      <c r="O57" s="7">
        <f t="shared" si="20"/>
        <v>5286</v>
      </c>
      <c r="P57" s="7">
        <f>P55-P56</f>
        <v>6205</v>
      </c>
      <c r="Q57" s="7"/>
      <c r="R57" s="7"/>
      <c r="S57" s="7"/>
      <c r="T57" s="7"/>
      <c r="U57" s="7"/>
      <c r="V57" s="7"/>
      <c r="W57" s="7"/>
      <c r="X57" s="7"/>
      <c r="Y57" s="7"/>
      <c r="Z57" s="7"/>
      <c r="AA57" s="7"/>
    </row>
    <row r="58" spans="2:27" s="9" customFormat="1" x14ac:dyDescent="0.35">
      <c r="B58" s="16" t="s">
        <v>1740</v>
      </c>
      <c r="D58" s="21"/>
      <c r="E58" s="21"/>
      <c r="F58" s="21"/>
      <c r="G58" s="21"/>
      <c r="H58" s="21"/>
      <c r="I58" s="21"/>
      <c r="J58" s="21"/>
      <c r="K58" s="21"/>
      <c r="L58" s="21">
        <v>37</v>
      </c>
      <c r="M58" s="21">
        <v>-3</v>
      </c>
      <c r="N58" s="21">
        <v>50</v>
      </c>
      <c r="O58" s="21">
        <v>354</v>
      </c>
      <c r="P58" s="21">
        <v>304</v>
      </c>
      <c r="Q58" s="21"/>
      <c r="R58" s="21"/>
      <c r="S58" s="21"/>
      <c r="T58" s="21"/>
      <c r="U58" s="21"/>
      <c r="V58" s="21"/>
      <c r="W58" s="21"/>
      <c r="X58" s="21"/>
      <c r="Y58" s="21"/>
      <c r="Z58" s="21"/>
      <c r="AA58" s="21"/>
    </row>
    <row r="59" spans="2:27" x14ac:dyDescent="0.35">
      <c r="B59" s="15" t="s">
        <v>1741</v>
      </c>
      <c r="D59" s="7"/>
      <c r="E59" s="7"/>
      <c r="F59" s="7"/>
      <c r="G59" s="7"/>
      <c r="H59" s="7"/>
      <c r="I59" s="7"/>
      <c r="J59" s="7">
        <f t="shared" ref="J59:O59" si="21">J57-J58</f>
        <v>0</v>
      </c>
      <c r="K59" s="7">
        <f t="shared" si="21"/>
        <v>0</v>
      </c>
      <c r="L59" s="7">
        <f t="shared" si="21"/>
        <v>4952</v>
      </c>
      <c r="M59" s="7">
        <f t="shared" si="21"/>
        <v>4305</v>
      </c>
      <c r="N59" s="7">
        <f t="shared" si="21"/>
        <v>4476</v>
      </c>
      <c r="O59" s="7">
        <f t="shared" si="21"/>
        <v>4932</v>
      </c>
      <c r="P59" s="7">
        <f>P57-P58</f>
        <v>5901</v>
      </c>
      <c r="Q59" s="7"/>
      <c r="R59" s="7"/>
      <c r="S59" s="7"/>
      <c r="T59" s="7"/>
      <c r="U59" s="7"/>
      <c r="V59" s="7"/>
      <c r="W59" s="7"/>
      <c r="X59" s="7"/>
      <c r="Y59" s="7"/>
      <c r="Z59" s="7"/>
      <c r="AA59" s="7"/>
    </row>
    <row r="60" spans="2:27" x14ac:dyDescent="0.35">
      <c r="B60" s="15" t="s">
        <v>1742</v>
      </c>
      <c r="J60" t="e">
        <f t="shared" ref="J60:O60" si="22">J59/J62</f>
        <v>#DIV/0!</v>
      </c>
      <c r="K60" t="e">
        <f t="shared" si="22"/>
        <v>#DIV/0!</v>
      </c>
      <c r="L60">
        <f t="shared" si="22"/>
        <v>30.53774050320671</v>
      </c>
      <c r="M60">
        <f t="shared" si="22"/>
        <v>26.855727662335234</v>
      </c>
      <c r="N60">
        <f t="shared" si="22"/>
        <v>28.689732972681938</v>
      </c>
      <c r="O60">
        <f t="shared" si="22"/>
        <v>32.132595821198912</v>
      </c>
      <c r="P60">
        <f>P59/P62</f>
        <v>38.762173061416924</v>
      </c>
    </row>
    <row r="61" spans="2:27" x14ac:dyDescent="0.35">
      <c r="B61" s="15" t="s">
        <v>1743</v>
      </c>
      <c r="J61" t="e">
        <f t="shared" ref="J61:O61" si="23">J59/J63</f>
        <v>#DIV/0!</v>
      </c>
      <c r="K61" t="e">
        <f t="shared" si="23"/>
        <v>#DIV/0!</v>
      </c>
      <c r="L61">
        <f t="shared" si="23"/>
        <v>30.118906425812732</v>
      </c>
      <c r="M61">
        <f t="shared" si="23"/>
        <v>26.582606762664557</v>
      </c>
      <c r="N61">
        <f t="shared" si="23"/>
        <v>28.426447519671786</v>
      </c>
      <c r="O61">
        <f t="shared" si="23"/>
        <v>31.85223456471196</v>
      </c>
      <c r="P61">
        <f>P59/P63</f>
        <v>38.217833451422621</v>
      </c>
    </row>
    <row r="62" spans="2:27" x14ac:dyDescent="0.35">
      <c r="B62" s="15" t="s">
        <v>1744</v>
      </c>
      <c r="L62">
        <v>162.16</v>
      </c>
      <c r="M62">
        <v>160.30099999999999</v>
      </c>
      <c r="N62">
        <v>156.01400000000001</v>
      </c>
      <c r="O62">
        <v>153.489</v>
      </c>
      <c r="P62">
        <f>152236.047/1000</f>
        <v>152.23604699999999</v>
      </c>
    </row>
    <row r="63" spans="2:27" x14ac:dyDescent="0.35">
      <c r="B63" s="15" t="s">
        <v>1745</v>
      </c>
      <c r="L63">
        <v>164.41499999999999</v>
      </c>
      <c r="M63">
        <v>161.94800000000001</v>
      </c>
      <c r="N63">
        <v>157.459</v>
      </c>
      <c r="O63">
        <v>154.84</v>
      </c>
      <c r="P63">
        <f>154404.357/1000</f>
        <v>154.40435699999998</v>
      </c>
    </row>
    <row r="66" spans="2:16" s="2" customFormat="1" x14ac:dyDescent="0.35">
      <c r="B66" s="3" t="s">
        <v>1692</v>
      </c>
    </row>
    <row r="67" spans="2:16" s="11" customFormat="1" x14ac:dyDescent="0.35">
      <c r="B67" s="10" t="s">
        <v>1700</v>
      </c>
    </row>
    <row r="68" spans="2:16" x14ac:dyDescent="0.35">
      <c r="B68" t="s">
        <v>1693</v>
      </c>
      <c r="M68">
        <v>6488</v>
      </c>
      <c r="N68">
        <v>4829</v>
      </c>
      <c r="O68">
        <v>8664</v>
      </c>
      <c r="P68">
        <v>9323</v>
      </c>
    </row>
    <row r="69" spans="2:16" x14ac:dyDescent="0.35">
      <c r="B69" t="s">
        <v>1694</v>
      </c>
      <c r="M69">
        <v>2657</v>
      </c>
      <c r="N69">
        <v>3179</v>
      </c>
      <c r="O69">
        <v>3535</v>
      </c>
      <c r="P69">
        <v>3789</v>
      </c>
    </row>
    <row r="70" spans="2:16" x14ac:dyDescent="0.35">
      <c r="B70" t="s">
        <v>1041</v>
      </c>
      <c r="M70">
        <v>4476</v>
      </c>
      <c r="N70">
        <v>5489</v>
      </c>
      <c r="O70">
        <v>6919</v>
      </c>
      <c r="P70">
        <v>7262</v>
      </c>
    </row>
    <row r="71" spans="2:16" x14ac:dyDescent="0.35">
      <c r="B71" t="s">
        <v>1695</v>
      </c>
      <c r="M71">
        <v>90285</v>
      </c>
      <c r="N71">
        <v>102844</v>
      </c>
      <c r="O71">
        <v>104663</v>
      </c>
      <c r="P71">
        <v>86226</v>
      </c>
    </row>
    <row r="72" spans="2:16" x14ac:dyDescent="0.35">
      <c r="B72" t="s">
        <v>1696</v>
      </c>
      <c r="M72">
        <v>20655</v>
      </c>
      <c r="N72">
        <v>15466</v>
      </c>
      <c r="O72">
        <v>16507</v>
      </c>
      <c r="P72">
        <v>7081</v>
      </c>
    </row>
    <row r="73" spans="2:16" x14ac:dyDescent="0.35">
      <c r="B73" t="s">
        <v>967</v>
      </c>
      <c r="M73">
        <v>643</v>
      </c>
      <c r="N73">
        <v>715</v>
      </c>
      <c r="O73">
        <v>681</v>
      </c>
      <c r="P73">
        <v>762</v>
      </c>
    </row>
    <row r="74" spans="2:16" x14ac:dyDescent="0.35">
      <c r="B74" t="s">
        <v>1697</v>
      </c>
      <c r="M74">
        <v>17839</v>
      </c>
      <c r="N74">
        <v>18369</v>
      </c>
      <c r="O74">
        <v>18263</v>
      </c>
      <c r="P74">
        <v>18453</v>
      </c>
    </row>
    <row r="75" spans="2:16" x14ac:dyDescent="0.35">
      <c r="B75" t="s">
        <v>987</v>
      </c>
      <c r="M75">
        <v>13526</v>
      </c>
      <c r="N75">
        <v>14562</v>
      </c>
      <c r="O75">
        <v>14551</v>
      </c>
      <c r="P75">
        <v>15351</v>
      </c>
    </row>
    <row r="76" spans="2:16" x14ac:dyDescent="0.35">
      <c r="B76" t="s">
        <v>1698</v>
      </c>
      <c r="M76">
        <v>0</v>
      </c>
      <c r="N76">
        <v>0</v>
      </c>
      <c r="O76">
        <v>649</v>
      </c>
      <c r="P76">
        <v>1621</v>
      </c>
    </row>
    <row r="77" spans="2:16" s="9" customFormat="1" x14ac:dyDescent="0.35">
      <c r="B77" s="9" t="s">
        <v>1699</v>
      </c>
      <c r="M77" s="9">
        <v>3004</v>
      </c>
      <c r="N77" s="9">
        <v>3169</v>
      </c>
      <c r="O77" s="9">
        <v>2550</v>
      </c>
      <c r="P77" s="9">
        <v>2780</v>
      </c>
    </row>
    <row r="78" spans="2:16" x14ac:dyDescent="0.35">
      <c r="B78" t="s">
        <v>1101</v>
      </c>
      <c r="I78">
        <f t="shared" ref="I78:O78" si="24">SUM(I68:I77)</f>
        <v>0</v>
      </c>
      <c r="J78">
        <f t="shared" si="24"/>
        <v>0</v>
      </c>
      <c r="K78">
        <f t="shared" si="24"/>
        <v>0</v>
      </c>
      <c r="L78">
        <f t="shared" si="24"/>
        <v>0</v>
      </c>
      <c r="M78">
        <f t="shared" si="24"/>
        <v>159573</v>
      </c>
      <c r="N78">
        <f t="shared" si="24"/>
        <v>168622</v>
      </c>
      <c r="O78">
        <f t="shared" si="24"/>
        <v>176982</v>
      </c>
      <c r="P78">
        <f>SUM(P68:P77)</f>
        <v>152648</v>
      </c>
    </row>
    <row r="79" spans="2:16" s="12" customFormat="1" x14ac:dyDescent="0.35">
      <c r="B79" s="10" t="s">
        <v>1701</v>
      </c>
    </row>
    <row r="80" spans="2:16" x14ac:dyDescent="0.35">
      <c r="B80" t="s">
        <v>1702</v>
      </c>
      <c r="N80">
        <v>2057</v>
      </c>
      <c r="O80">
        <v>2499</v>
      </c>
      <c r="P80">
        <v>2951</v>
      </c>
    </row>
    <row r="81" spans="2:16" x14ac:dyDescent="0.35">
      <c r="B81" t="s">
        <v>1703</v>
      </c>
      <c r="N81">
        <v>1167</v>
      </c>
      <c r="O81">
        <v>1028</v>
      </c>
      <c r="P81">
        <v>1397</v>
      </c>
    </row>
    <row r="82" spans="2:16" x14ac:dyDescent="0.35">
      <c r="B82" t="s">
        <v>1704</v>
      </c>
      <c r="N82">
        <v>4955</v>
      </c>
      <c r="O82">
        <v>7264</v>
      </c>
      <c r="P82">
        <v>7446</v>
      </c>
    </row>
    <row r="83" spans="2:16" x14ac:dyDescent="0.35">
      <c r="B83" t="s">
        <v>1705</v>
      </c>
      <c r="N83">
        <v>102844</v>
      </c>
      <c r="O83">
        <v>104663</v>
      </c>
      <c r="P83">
        <v>86226</v>
      </c>
    </row>
    <row r="84" spans="2:16" x14ac:dyDescent="0.35">
      <c r="B84" t="s">
        <v>1706</v>
      </c>
      <c r="N84">
        <v>15466</v>
      </c>
      <c r="O84">
        <v>16507</v>
      </c>
      <c r="P84">
        <v>7081</v>
      </c>
    </row>
    <row r="85" spans="2:16" x14ac:dyDescent="0.35">
      <c r="B85" t="s">
        <v>1707</v>
      </c>
      <c r="N85">
        <v>3734</v>
      </c>
      <c r="O85">
        <v>3673</v>
      </c>
      <c r="P85">
        <v>2758</v>
      </c>
    </row>
    <row r="86" spans="2:16" x14ac:dyDescent="0.35">
      <c r="B86" t="s">
        <v>1708</v>
      </c>
      <c r="N86">
        <v>0</v>
      </c>
      <c r="O86">
        <v>755</v>
      </c>
      <c r="P86">
        <v>1872</v>
      </c>
    </row>
    <row r="87" spans="2:16" s="9" customFormat="1" x14ac:dyDescent="0.35">
      <c r="B87" s="9" t="s">
        <v>1709</v>
      </c>
      <c r="N87" s="9">
        <v>3470</v>
      </c>
      <c r="O87" s="9">
        <v>2937</v>
      </c>
      <c r="P87" s="9">
        <v>4024</v>
      </c>
    </row>
    <row r="88" spans="2:16" x14ac:dyDescent="0.35">
      <c r="B88" t="s">
        <v>1223</v>
      </c>
      <c r="I88">
        <f t="shared" ref="I88:O88" si="25">SUM(I80:I87)</f>
        <v>0</v>
      </c>
      <c r="J88">
        <f t="shared" si="25"/>
        <v>0</v>
      </c>
      <c r="K88">
        <f t="shared" si="25"/>
        <v>0</v>
      </c>
      <c r="L88">
        <f t="shared" si="25"/>
        <v>0</v>
      </c>
      <c r="M88">
        <f t="shared" si="25"/>
        <v>0</v>
      </c>
      <c r="N88">
        <f t="shared" si="25"/>
        <v>133693</v>
      </c>
      <c r="O88">
        <f t="shared" si="25"/>
        <v>139326</v>
      </c>
      <c r="P88">
        <f>SUM(P80:P87)</f>
        <v>113755</v>
      </c>
    </row>
    <row r="89" spans="2:16" s="12" customFormat="1" x14ac:dyDescent="0.35">
      <c r="B89" s="10" t="s">
        <v>1715</v>
      </c>
    </row>
    <row r="90" spans="2:16" x14ac:dyDescent="0.35">
      <c r="B90" t="s">
        <v>1716</v>
      </c>
      <c r="M90">
        <v>1107</v>
      </c>
      <c r="N90">
        <v>1316</v>
      </c>
      <c r="O90">
        <v>2322</v>
      </c>
      <c r="P90">
        <v>1087</v>
      </c>
    </row>
    <row r="91" spans="2:16" x14ac:dyDescent="0.35">
      <c r="B91" t="s">
        <v>1717</v>
      </c>
      <c r="M91">
        <v>2</v>
      </c>
      <c r="N91">
        <v>2</v>
      </c>
      <c r="O91">
        <v>2</v>
      </c>
      <c r="P91">
        <v>2</v>
      </c>
    </row>
    <row r="92" spans="2:16" x14ac:dyDescent="0.35">
      <c r="B92" t="s">
        <v>1718</v>
      </c>
      <c r="M92">
        <v>19168</v>
      </c>
      <c r="N92">
        <v>19186</v>
      </c>
      <c r="O92">
        <v>19293</v>
      </c>
      <c r="P92">
        <v>19640</v>
      </c>
    </row>
    <row r="93" spans="2:16" x14ac:dyDescent="0.35">
      <c r="B93" t="s">
        <v>1719</v>
      </c>
      <c r="M93">
        <v>19282</v>
      </c>
      <c r="N93">
        <v>21662</v>
      </c>
      <c r="O93">
        <v>24334</v>
      </c>
      <c r="P93">
        <v>27688</v>
      </c>
    </row>
    <row r="94" spans="2:16" x14ac:dyDescent="0.35">
      <c r="B94" t="s">
        <v>1720</v>
      </c>
      <c r="M94">
        <v>-691</v>
      </c>
      <c r="N94">
        <v>-571</v>
      </c>
      <c r="O94">
        <v>-337</v>
      </c>
      <c r="P94">
        <v>-550</v>
      </c>
    </row>
    <row r="95" spans="2:16" s="9" customFormat="1" x14ac:dyDescent="0.35">
      <c r="B95" s="9" t="s">
        <v>1721</v>
      </c>
      <c r="M95" s="9">
        <v>-5387</v>
      </c>
      <c r="N95" s="9">
        <v>-6732</v>
      </c>
      <c r="O95" s="9">
        <v>-8009</v>
      </c>
      <c r="P95" s="9">
        <v>-9087</v>
      </c>
    </row>
    <row r="96" spans="2:16" x14ac:dyDescent="0.35">
      <c r="B96" t="s">
        <v>1723</v>
      </c>
      <c r="I96">
        <f t="shared" ref="I96:O96" si="26">SUM(I90:I95)</f>
        <v>0</v>
      </c>
      <c r="J96">
        <f t="shared" si="26"/>
        <v>0</v>
      </c>
      <c r="K96">
        <f t="shared" si="26"/>
        <v>0</v>
      </c>
      <c r="L96">
        <f t="shared" si="26"/>
        <v>0</v>
      </c>
      <c r="M96">
        <f>SUM(M90:M95)</f>
        <v>33481</v>
      </c>
      <c r="N96">
        <f>SUM(N90:N95)</f>
        <v>34863</v>
      </c>
      <c r="O96">
        <f t="shared" si="26"/>
        <v>37605</v>
      </c>
      <c r="P96">
        <f>SUM(P90:P95)</f>
        <v>38780</v>
      </c>
    </row>
    <row r="97" spans="2:16" s="9" customFormat="1" x14ac:dyDescent="0.35">
      <c r="B97" s="9" t="s">
        <v>1722</v>
      </c>
      <c r="M97" s="9">
        <v>59</v>
      </c>
      <c r="N97" s="9">
        <v>66</v>
      </c>
      <c r="O97" s="9">
        <v>51</v>
      </c>
      <c r="P97" s="9">
        <v>113</v>
      </c>
    </row>
    <row r="98" spans="2:16" s="13" customFormat="1" x14ac:dyDescent="0.35">
      <c r="B98" s="13" t="s">
        <v>1724</v>
      </c>
      <c r="I98" s="13">
        <f t="shared" ref="I98:O98" si="27">SUM(I96:I97)</f>
        <v>0</v>
      </c>
      <c r="J98" s="13">
        <f t="shared" si="27"/>
        <v>0</v>
      </c>
      <c r="K98" s="13">
        <f t="shared" si="27"/>
        <v>0</v>
      </c>
      <c r="L98" s="13">
        <f t="shared" si="27"/>
        <v>0</v>
      </c>
      <c r="M98" s="13">
        <f t="shared" si="27"/>
        <v>33540</v>
      </c>
      <c r="N98" s="13">
        <f t="shared" si="27"/>
        <v>34929</v>
      </c>
      <c r="O98" s="13">
        <f t="shared" si="27"/>
        <v>37656</v>
      </c>
      <c r="P98" s="13">
        <f>SUM(P96:P97)</f>
        <v>38893</v>
      </c>
    </row>
    <row r="99" spans="2:16" x14ac:dyDescent="0.35">
      <c r="B99" t="s">
        <v>1725</v>
      </c>
      <c r="I99">
        <f t="shared" ref="I99" si="28">+I98+I88</f>
        <v>0</v>
      </c>
      <c r="J99">
        <f t="shared" ref="J99" si="29">+J98+J88</f>
        <v>0</v>
      </c>
      <c r="K99">
        <f t="shared" ref="K99" si="30">+K98+K88</f>
        <v>0</v>
      </c>
      <c r="L99">
        <f t="shared" ref="L99" si="31">+L98+L88</f>
        <v>0</v>
      </c>
      <c r="M99">
        <f t="shared" ref="M99" si="32">+M98+M88</f>
        <v>33540</v>
      </c>
      <c r="N99">
        <f t="shared" ref="I99:O99" si="33">+N98+N88</f>
        <v>168622</v>
      </c>
      <c r="O99">
        <f t="shared" si="33"/>
        <v>176982</v>
      </c>
      <c r="P99">
        <f>+P98+P88</f>
        <v>152648</v>
      </c>
    </row>
    <row r="101" spans="2:16" s="2" customFormat="1" x14ac:dyDescent="0.35">
      <c r="B101" s="3" t="s">
        <v>1710</v>
      </c>
    </row>
    <row r="102" spans="2:16" x14ac:dyDescent="0.35">
      <c r="B102" t="s">
        <v>1711</v>
      </c>
      <c r="L102">
        <v>3950</v>
      </c>
      <c r="M102">
        <v>3075</v>
      </c>
      <c r="N102">
        <v>2884</v>
      </c>
      <c r="O102">
        <v>3743</v>
      </c>
      <c r="P102">
        <v>4944</v>
      </c>
    </row>
    <row r="103" spans="2:16" s="9" customFormat="1" x14ac:dyDescent="0.35">
      <c r="B103" s="9" t="s">
        <v>1712</v>
      </c>
      <c r="L103" s="9">
        <v>-155</v>
      </c>
      <c r="M103" s="9">
        <v>-204</v>
      </c>
      <c r="N103" s="9">
        <v>-254</v>
      </c>
      <c r="O103" s="9">
        <v>-194</v>
      </c>
      <c r="P103" s="9">
        <v>-341</v>
      </c>
    </row>
    <row r="104" spans="2:16" x14ac:dyDescent="0.35">
      <c r="B104" t="s">
        <v>1713</v>
      </c>
      <c r="I104">
        <f t="shared" ref="I104:O104" si="34">SUM(I102:I103)</f>
        <v>0</v>
      </c>
      <c r="J104">
        <f t="shared" si="34"/>
        <v>0</v>
      </c>
      <c r="K104">
        <f t="shared" si="34"/>
        <v>0</v>
      </c>
      <c r="L104">
        <f t="shared" si="34"/>
        <v>3795</v>
      </c>
      <c r="M104">
        <f t="shared" si="34"/>
        <v>2871</v>
      </c>
      <c r="N104">
        <f t="shared" si="34"/>
        <v>2630</v>
      </c>
      <c r="O104">
        <f t="shared" si="34"/>
        <v>3549</v>
      </c>
      <c r="P104">
        <f>SUM(P102:P103)</f>
        <v>4603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5"/>
  <sheetViews>
    <sheetView workbookViewId="0"/>
  </sheetViews>
  <sheetFormatPr defaultRowHeight="14.5" x14ac:dyDescent="0.35"/>
  <sheetData>
    <row r="1" spans="1:18" x14ac:dyDescent="0.35">
      <c r="B1" s="1" t="s">
        <v>9</v>
      </c>
      <c r="C1" s="1" t="s">
        <v>10</v>
      </c>
      <c r="D1" s="1" t="s">
        <v>11</v>
      </c>
      <c r="E1" s="1" t="s">
        <v>12</v>
      </c>
      <c r="F1" s="1" t="s">
        <v>13</v>
      </c>
      <c r="G1" s="1" t="s">
        <v>14</v>
      </c>
      <c r="H1" s="1" t="s">
        <v>15</v>
      </c>
      <c r="I1" s="1" t="s">
        <v>16</v>
      </c>
      <c r="J1" s="1" t="s">
        <v>17</v>
      </c>
      <c r="K1" s="1" t="s">
        <v>18</v>
      </c>
      <c r="L1" s="1" t="s">
        <v>19</v>
      </c>
      <c r="M1" s="1" t="s">
        <v>20</v>
      </c>
      <c r="N1" s="1" t="s">
        <v>21</v>
      </c>
      <c r="O1" s="1" t="s">
        <v>22</v>
      </c>
      <c r="P1" s="1" t="s">
        <v>23</v>
      </c>
      <c r="Q1" s="1" t="s">
        <v>24</v>
      </c>
      <c r="R1" s="1" t="s">
        <v>25</v>
      </c>
    </row>
    <row r="2" spans="1:18" x14ac:dyDescent="0.35">
      <c r="A2" s="1" t="s">
        <v>26</v>
      </c>
      <c r="B2" t="s">
        <v>27</v>
      </c>
      <c r="C2" t="s">
        <v>28</v>
      </c>
      <c r="D2" t="s">
        <v>29</v>
      </c>
      <c r="E2" t="s">
        <v>30</v>
      </c>
      <c r="F2" t="s">
        <v>31</v>
      </c>
      <c r="G2" t="s">
        <v>32</v>
      </c>
      <c r="H2" t="s">
        <v>33</v>
      </c>
      <c r="I2" t="s">
        <v>34</v>
      </c>
      <c r="J2" t="s">
        <v>35</v>
      </c>
      <c r="K2" t="s">
        <v>36</v>
      </c>
      <c r="L2" t="s">
        <v>37</v>
      </c>
      <c r="M2" t="s">
        <v>38</v>
      </c>
      <c r="N2" t="s">
        <v>39</v>
      </c>
      <c r="O2" t="s">
        <v>40</v>
      </c>
      <c r="P2" t="s">
        <v>41</v>
      </c>
      <c r="Q2" t="s">
        <v>42</v>
      </c>
      <c r="R2" t="s">
        <v>43</v>
      </c>
    </row>
    <row r="3" spans="1:18" x14ac:dyDescent="0.35">
      <c r="A3" s="1" t="s">
        <v>44</v>
      </c>
      <c r="B3" t="s">
        <v>45</v>
      </c>
      <c r="C3" t="s">
        <v>46</v>
      </c>
      <c r="D3" t="s">
        <v>47</v>
      </c>
      <c r="E3" t="s">
        <v>48</v>
      </c>
      <c r="F3" t="s">
        <v>49</v>
      </c>
      <c r="G3" t="s">
        <v>50</v>
      </c>
      <c r="H3" t="s">
        <v>51</v>
      </c>
      <c r="I3" t="s">
        <v>52</v>
      </c>
      <c r="J3" t="s">
        <v>53</v>
      </c>
      <c r="K3" t="s">
        <v>54</v>
      </c>
      <c r="L3" t="s">
        <v>55</v>
      </c>
      <c r="M3" t="s">
        <v>56</v>
      </c>
      <c r="N3" t="s">
        <v>57</v>
      </c>
      <c r="O3" t="s">
        <v>58</v>
      </c>
      <c r="P3" t="s">
        <v>59</v>
      </c>
      <c r="Q3" t="s">
        <v>60</v>
      </c>
      <c r="R3" t="s">
        <v>61</v>
      </c>
    </row>
    <row r="4" spans="1:18" x14ac:dyDescent="0.35">
      <c r="A4" s="1" t="s">
        <v>62</v>
      </c>
      <c r="B4" t="s">
        <v>63</v>
      </c>
      <c r="C4" t="s">
        <v>64</v>
      </c>
      <c r="D4" t="s">
        <v>65</v>
      </c>
      <c r="E4" t="s">
        <v>66</v>
      </c>
      <c r="F4" t="s">
        <v>67</v>
      </c>
      <c r="G4" t="s">
        <v>68</v>
      </c>
      <c r="H4" t="s">
        <v>69</v>
      </c>
      <c r="I4" t="s">
        <v>70</v>
      </c>
      <c r="J4" t="s">
        <v>71</v>
      </c>
      <c r="K4" t="s">
        <v>72</v>
      </c>
      <c r="L4" t="s">
        <v>73</v>
      </c>
      <c r="M4" t="s">
        <v>74</v>
      </c>
      <c r="N4" t="s">
        <v>75</v>
      </c>
      <c r="O4" t="s">
        <v>76</v>
      </c>
      <c r="P4" t="s">
        <v>77</v>
      </c>
      <c r="Q4" t="s">
        <v>78</v>
      </c>
      <c r="R4" t="s">
        <v>79</v>
      </c>
    </row>
    <row r="5" spans="1:18" x14ac:dyDescent="0.35">
      <c r="A5" s="1" t="s">
        <v>80</v>
      </c>
      <c r="B5" t="s">
        <v>81</v>
      </c>
      <c r="C5" t="s">
        <v>82</v>
      </c>
      <c r="D5" t="s">
        <v>83</v>
      </c>
      <c r="E5" t="s">
        <v>84</v>
      </c>
      <c r="F5" t="s">
        <v>85</v>
      </c>
      <c r="G5" t="s">
        <v>86</v>
      </c>
      <c r="H5" t="s">
        <v>87</v>
      </c>
      <c r="I5" t="s">
        <v>88</v>
      </c>
      <c r="J5" t="s">
        <v>89</v>
      </c>
      <c r="K5" t="s">
        <v>90</v>
      </c>
      <c r="L5" t="s">
        <v>91</v>
      </c>
      <c r="M5" t="s">
        <v>92</v>
      </c>
      <c r="N5" t="s">
        <v>93</v>
      </c>
      <c r="O5" t="s">
        <v>94</v>
      </c>
      <c r="P5" t="s">
        <v>95</v>
      </c>
      <c r="Q5" t="s">
        <v>96</v>
      </c>
      <c r="R5" t="s">
        <v>97</v>
      </c>
    </row>
    <row r="6" spans="1:18" x14ac:dyDescent="0.35">
      <c r="A6" s="1" t="s">
        <v>98</v>
      </c>
      <c r="B6" t="s">
        <v>99</v>
      </c>
      <c r="C6" t="s">
        <v>100</v>
      </c>
      <c r="D6" t="s">
        <v>101</v>
      </c>
      <c r="E6" t="s">
        <v>102</v>
      </c>
      <c r="F6" t="s">
        <v>103</v>
      </c>
      <c r="G6" t="s">
        <v>104</v>
      </c>
      <c r="H6" t="s">
        <v>105</v>
      </c>
      <c r="I6" t="s">
        <v>106</v>
      </c>
      <c r="J6" t="s">
        <v>107</v>
      </c>
      <c r="K6" t="s">
        <v>108</v>
      </c>
      <c r="L6" t="s">
        <v>109</v>
      </c>
      <c r="M6" t="s">
        <v>110</v>
      </c>
      <c r="N6" t="s">
        <v>111</v>
      </c>
      <c r="O6" t="s">
        <v>112</v>
      </c>
      <c r="P6" t="s">
        <v>113</v>
      </c>
      <c r="Q6" t="s">
        <v>114</v>
      </c>
      <c r="R6" t="s">
        <v>115</v>
      </c>
    </row>
    <row r="7" spans="1:18" x14ac:dyDescent="0.35">
      <c r="A7" s="1" t="s">
        <v>116</v>
      </c>
      <c r="B7" t="s">
        <v>117</v>
      </c>
      <c r="C7" t="s">
        <v>118</v>
      </c>
      <c r="D7" t="s">
        <v>119</v>
      </c>
      <c r="E7" t="s">
        <v>120</v>
      </c>
      <c r="F7" t="s">
        <v>121</v>
      </c>
      <c r="G7" t="s">
        <v>122</v>
      </c>
      <c r="H7" t="s">
        <v>123</v>
      </c>
      <c r="I7" t="s">
        <v>124</v>
      </c>
      <c r="J7" t="s">
        <v>125</v>
      </c>
      <c r="K7" t="s">
        <v>126</v>
      </c>
      <c r="L7" t="s">
        <v>127</v>
      </c>
      <c r="M7" t="s">
        <v>128</v>
      </c>
      <c r="N7" t="s">
        <v>129</v>
      </c>
      <c r="O7" t="s">
        <v>130</v>
      </c>
      <c r="P7" t="s">
        <v>131</v>
      </c>
      <c r="Q7" t="s">
        <v>132</v>
      </c>
      <c r="R7" t="s">
        <v>133</v>
      </c>
    </row>
    <row r="8" spans="1:18" x14ac:dyDescent="0.35">
      <c r="A8" s="1" t="s">
        <v>134</v>
      </c>
      <c r="B8" t="s">
        <v>135</v>
      </c>
      <c r="C8" t="s">
        <v>136</v>
      </c>
      <c r="D8" t="s">
        <v>137</v>
      </c>
      <c r="E8" t="s">
        <v>138</v>
      </c>
      <c r="F8" t="s">
        <v>139</v>
      </c>
      <c r="G8" t="s">
        <v>140</v>
      </c>
      <c r="H8" t="s">
        <v>141</v>
      </c>
      <c r="I8" t="s">
        <v>142</v>
      </c>
      <c r="J8" t="s">
        <v>143</v>
      </c>
      <c r="K8" t="s">
        <v>144</v>
      </c>
      <c r="L8" t="s">
        <v>145</v>
      </c>
      <c r="M8" t="s">
        <v>146</v>
      </c>
      <c r="N8" t="s">
        <v>147</v>
      </c>
      <c r="O8" t="s">
        <v>148</v>
      </c>
      <c r="P8" t="s">
        <v>149</v>
      </c>
      <c r="Q8" t="s">
        <v>149</v>
      </c>
      <c r="R8" t="s">
        <v>150</v>
      </c>
    </row>
    <row r="9" spans="1:18" x14ac:dyDescent="0.35">
      <c r="A9" s="1" t="s">
        <v>151</v>
      </c>
      <c r="B9" t="s">
        <v>152</v>
      </c>
      <c r="C9" t="s">
        <v>153</v>
      </c>
      <c r="D9" t="s">
        <v>154</v>
      </c>
      <c r="E9" t="s">
        <v>155</v>
      </c>
      <c r="F9" t="s">
        <v>156</v>
      </c>
      <c r="G9" t="s">
        <v>157</v>
      </c>
      <c r="H9" t="s">
        <v>158</v>
      </c>
      <c r="I9" t="s">
        <v>159</v>
      </c>
      <c r="J9" t="s">
        <v>160</v>
      </c>
      <c r="K9" t="s">
        <v>161</v>
      </c>
      <c r="L9" t="s">
        <v>162</v>
      </c>
      <c r="M9" t="s">
        <v>163</v>
      </c>
      <c r="N9" t="s">
        <v>164</v>
      </c>
      <c r="O9" t="s">
        <v>159</v>
      </c>
      <c r="P9" t="s">
        <v>165</v>
      </c>
      <c r="Q9" t="s">
        <v>166</v>
      </c>
      <c r="R9" t="s">
        <v>167</v>
      </c>
    </row>
    <row r="10" spans="1:18" x14ac:dyDescent="0.35">
      <c r="A10" s="1" t="s">
        <v>168</v>
      </c>
      <c r="B10" t="s">
        <v>169</v>
      </c>
      <c r="C10" t="s">
        <v>170</v>
      </c>
      <c r="D10" t="s">
        <v>171</v>
      </c>
      <c r="E10" t="s">
        <v>172</v>
      </c>
      <c r="F10" t="s">
        <v>173</v>
      </c>
      <c r="G10" t="s">
        <v>174</v>
      </c>
      <c r="H10" t="s">
        <v>174</v>
      </c>
      <c r="I10" t="s">
        <v>174</v>
      </c>
      <c r="J10" t="s">
        <v>174</v>
      </c>
      <c r="K10" t="s">
        <v>174</v>
      </c>
      <c r="L10" t="s">
        <v>173</v>
      </c>
      <c r="M10" t="s">
        <v>175</v>
      </c>
      <c r="N10" t="s">
        <v>176</v>
      </c>
      <c r="O10" t="s">
        <v>175</v>
      </c>
      <c r="P10" t="s">
        <v>177</v>
      </c>
      <c r="Q10" t="s">
        <v>176</v>
      </c>
      <c r="R10" t="s">
        <v>174</v>
      </c>
    </row>
    <row r="11" spans="1:18" x14ac:dyDescent="0.35">
      <c r="A11" s="1" t="s">
        <v>178</v>
      </c>
      <c r="B11" t="s">
        <v>179</v>
      </c>
      <c r="C11" t="s">
        <v>180</v>
      </c>
      <c r="D11" t="s">
        <v>181</v>
      </c>
      <c r="E11" t="s">
        <v>181</v>
      </c>
      <c r="F11" t="s">
        <v>182</v>
      </c>
      <c r="G11" t="s">
        <v>183</v>
      </c>
      <c r="H11" t="s">
        <v>184</v>
      </c>
      <c r="I11" t="s">
        <v>185</v>
      </c>
      <c r="J11" t="s">
        <v>186</v>
      </c>
      <c r="K11" t="s">
        <v>185</v>
      </c>
      <c r="L11" t="s">
        <v>187</v>
      </c>
      <c r="M11" t="s">
        <v>188</v>
      </c>
      <c r="N11" t="s">
        <v>186</v>
      </c>
      <c r="O11" t="s">
        <v>183</v>
      </c>
      <c r="P11" t="s">
        <v>187</v>
      </c>
      <c r="Q11" t="s">
        <v>189</v>
      </c>
      <c r="R11" t="s">
        <v>190</v>
      </c>
    </row>
    <row r="12" spans="1:18" x14ac:dyDescent="0.35">
      <c r="A12" s="1" t="s">
        <v>191</v>
      </c>
      <c r="B12" t="s">
        <v>192</v>
      </c>
      <c r="C12" t="s">
        <v>193</v>
      </c>
      <c r="D12" t="s">
        <v>194</v>
      </c>
      <c r="E12" t="s">
        <v>195</v>
      </c>
      <c r="F12" t="s">
        <v>196</v>
      </c>
      <c r="G12" t="s">
        <v>197</v>
      </c>
      <c r="H12" t="s">
        <v>198</v>
      </c>
      <c r="I12" t="s">
        <v>199</v>
      </c>
      <c r="J12" t="s">
        <v>200</v>
      </c>
      <c r="K12" t="s">
        <v>201</v>
      </c>
      <c r="L12" t="s">
        <v>202</v>
      </c>
      <c r="M12" t="s">
        <v>203</v>
      </c>
      <c r="N12" t="s">
        <v>204</v>
      </c>
      <c r="O12" t="s">
        <v>205</v>
      </c>
      <c r="P12" t="s">
        <v>206</v>
      </c>
      <c r="Q12" t="s">
        <v>207</v>
      </c>
      <c r="R12" t="s">
        <v>208</v>
      </c>
    </row>
    <row r="13" spans="1:18" x14ac:dyDescent="0.35">
      <c r="A13" s="1" t="s">
        <v>209</v>
      </c>
      <c r="B13" t="s">
        <v>210</v>
      </c>
      <c r="C13" t="s">
        <v>211</v>
      </c>
      <c r="D13" t="s">
        <v>212</v>
      </c>
      <c r="E13" t="s">
        <v>213</v>
      </c>
      <c r="F13" t="s">
        <v>214</v>
      </c>
      <c r="G13" t="s">
        <v>215</v>
      </c>
      <c r="H13" t="s">
        <v>216</v>
      </c>
      <c r="I13" t="s">
        <v>217</v>
      </c>
      <c r="J13" t="s">
        <v>218</v>
      </c>
      <c r="K13" t="s">
        <v>219</v>
      </c>
      <c r="L13" t="s">
        <v>220</v>
      </c>
      <c r="M13" t="s">
        <v>221</v>
      </c>
      <c r="N13" t="s">
        <v>222</v>
      </c>
      <c r="O13" t="s">
        <v>223</v>
      </c>
      <c r="P13" t="s">
        <v>224</v>
      </c>
      <c r="Q13" t="s">
        <v>225</v>
      </c>
      <c r="R13" t="s">
        <v>226</v>
      </c>
    </row>
    <row r="14" spans="1:18" x14ac:dyDescent="0.35">
      <c r="A14" s="1" t="s">
        <v>227</v>
      </c>
      <c r="B14" t="s">
        <v>228</v>
      </c>
      <c r="C14" t="s">
        <v>229</v>
      </c>
      <c r="D14" t="s">
        <v>230</v>
      </c>
      <c r="E14" t="s">
        <v>231</v>
      </c>
      <c r="F14" t="s">
        <v>232</v>
      </c>
      <c r="G14" t="s">
        <v>233</v>
      </c>
      <c r="H14" t="s">
        <v>234</v>
      </c>
      <c r="I14" t="s">
        <v>235</v>
      </c>
      <c r="J14" t="s">
        <v>236</v>
      </c>
      <c r="K14" t="s">
        <v>237</v>
      </c>
      <c r="L14" t="s">
        <v>238</v>
      </c>
      <c r="M14" t="s">
        <v>239</v>
      </c>
      <c r="N14" t="s">
        <v>240</v>
      </c>
      <c r="O14" t="s">
        <v>241</v>
      </c>
      <c r="P14" t="s">
        <v>242</v>
      </c>
      <c r="Q14" t="s">
        <v>243</v>
      </c>
      <c r="R14" t="s">
        <v>244</v>
      </c>
    </row>
    <row r="15" spans="1:18" x14ac:dyDescent="0.35">
      <c r="A15" s="1" t="s">
        <v>245</v>
      </c>
      <c r="B15" t="s">
        <v>246</v>
      </c>
      <c r="C15" t="s">
        <v>247</v>
      </c>
      <c r="D15" t="s">
        <v>248</v>
      </c>
      <c r="E15" t="s">
        <v>249</v>
      </c>
      <c r="F15" t="s">
        <v>250</v>
      </c>
      <c r="G15" t="s">
        <v>251</v>
      </c>
      <c r="H15" t="s">
        <v>252</v>
      </c>
      <c r="I15" t="s">
        <v>253</v>
      </c>
      <c r="J15" t="s">
        <v>254</v>
      </c>
      <c r="K15" t="s">
        <v>255</v>
      </c>
      <c r="L15" t="s">
        <v>256</v>
      </c>
      <c r="M15" t="s">
        <v>257</v>
      </c>
      <c r="N15" t="s">
        <v>258</v>
      </c>
      <c r="O15" t="s">
        <v>259</v>
      </c>
      <c r="P15" t="s">
        <v>260</v>
      </c>
      <c r="Q15" t="s">
        <v>261</v>
      </c>
      <c r="R15" t="s">
        <v>262</v>
      </c>
    </row>
    <row r="16" spans="1:18" x14ac:dyDescent="0.35">
      <c r="A16" s="1" t="s">
        <v>263</v>
      </c>
      <c r="B16" t="s">
        <v>264</v>
      </c>
      <c r="C16" t="s">
        <v>265</v>
      </c>
      <c r="D16" t="s">
        <v>266</v>
      </c>
      <c r="E16" t="s">
        <v>267</v>
      </c>
      <c r="F16" t="s">
        <v>268</v>
      </c>
      <c r="G16" t="s">
        <v>265</v>
      </c>
      <c r="H16" t="s">
        <v>269</v>
      </c>
      <c r="I16" t="s">
        <v>270</v>
      </c>
      <c r="J16" t="s">
        <v>270</v>
      </c>
      <c r="K16" t="s">
        <v>213</v>
      </c>
      <c r="L16" t="s">
        <v>271</v>
      </c>
      <c r="M16" t="s">
        <v>272</v>
      </c>
      <c r="N16" t="s">
        <v>273</v>
      </c>
      <c r="O16" t="s">
        <v>274</v>
      </c>
      <c r="P16" t="s">
        <v>275</v>
      </c>
      <c r="Q16" t="s">
        <v>276</v>
      </c>
      <c r="R16" t="s">
        <v>277</v>
      </c>
    </row>
    <row r="17" spans="1:18" x14ac:dyDescent="0.35">
      <c r="A17" s="1" t="s">
        <v>278</v>
      </c>
      <c r="B17" t="s">
        <v>279</v>
      </c>
      <c r="C17" t="s">
        <v>280</v>
      </c>
      <c r="D17" t="s">
        <v>281</v>
      </c>
      <c r="E17" t="s">
        <v>282</v>
      </c>
      <c r="F17" t="s">
        <v>283</v>
      </c>
      <c r="G17" t="s">
        <v>270</v>
      </c>
      <c r="H17" t="s">
        <v>284</v>
      </c>
      <c r="I17" t="s">
        <v>285</v>
      </c>
      <c r="J17" t="s">
        <v>269</v>
      </c>
      <c r="K17" t="s">
        <v>286</v>
      </c>
      <c r="L17" t="s">
        <v>287</v>
      </c>
      <c r="M17" t="s">
        <v>288</v>
      </c>
      <c r="N17" t="s">
        <v>289</v>
      </c>
      <c r="O17" t="s">
        <v>290</v>
      </c>
      <c r="P17" t="s">
        <v>291</v>
      </c>
      <c r="Q17" t="s">
        <v>292</v>
      </c>
      <c r="R17" t="s">
        <v>293</v>
      </c>
    </row>
    <row r="18" spans="1:18" x14ac:dyDescent="0.35">
      <c r="A18" s="1" t="s">
        <v>294</v>
      </c>
      <c r="B18" t="s">
        <v>295</v>
      </c>
      <c r="C18" t="s">
        <v>296</v>
      </c>
      <c r="D18" t="s">
        <v>297</v>
      </c>
      <c r="E18" t="s">
        <v>298</v>
      </c>
      <c r="F18" t="s">
        <v>299</v>
      </c>
      <c r="G18" t="s">
        <v>300</v>
      </c>
      <c r="H18" t="s">
        <v>301</v>
      </c>
      <c r="I18" t="s">
        <v>302</v>
      </c>
      <c r="J18" t="s">
        <v>303</v>
      </c>
      <c r="K18" t="s">
        <v>304</v>
      </c>
      <c r="L18" t="s">
        <v>305</v>
      </c>
      <c r="M18" t="s">
        <v>306</v>
      </c>
      <c r="N18" t="s">
        <v>307</v>
      </c>
      <c r="O18" t="s">
        <v>308</v>
      </c>
      <c r="P18" t="s">
        <v>309</v>
      </c>
      <c r="Q18" t="s">
        <v>310</v>
      </c>
      <c r="R18" t="s">
        <v>311</v>
      </c>
    </row>
    <row r="19" spans="1:18" x14ac:dyDescent="0.35">
      <c r="A19" s="1" t="s">
        <v>312</v>
      </c>
      <c r="B19" t="s">
        <v>313</v>
      </c>
      <c r="C19" t="s">
        <v>314</v>
      </c>
      <c r="D19" t="s">
        <v>315</v>
      </c>
      <c r="E19" t="s">
        <v>316</v>
      </c>
      <c r="F19" t="s">
        <v>317</v>
      </c>
      <c r="G19" t="s">
        <v>318</v>
      </c>
      <c r="H19" t="s">
        <v>319</v>
      </c>
      <c r="I19" t="s">
        <v>320</v>
      </c>
      <c r="J19" t="s">
        <v>321</v>
      </c>
      <c r="K19" t="s">
        <v>322</v>
      </c>
      <c r="L19" t="s">
        <v>323</v>
      </c>
      <c r="M19" t="s">
        <v>324</v>
      </c>
      <c r="N19" t="s">
        <v>325</v>
      </c>
      <c r="O19" t="s">
        <v>326</v>
      </c>
      <c r="P19" t="s">
        <v>327</v>
      </c>
      <c r="Q19" t="s">
        <v>328</v>
      </c>
      <c r="R19" t="s">
        <v>328</v>
      </c>
    </row>
    <row r="20" spans="1:18" x14ac:dyDescent="0.35">
      <c r="A20" s="1" t="s">
        <v>329</v>
      </c>
      <c r="B20" t="s">
        <v>330</v>
      </c>
      <c r="C20" t="s">
        <v>331</v>
      </c>
      <c r="D20" t="s">
        <v>332</v>
      </c>
      <c r="E20" t="s">
        <v>333</v>
      </c>
      <c r="F20" t="s">
        <v>334</v>
      </c>
      <c r="G20" t="s">
        <v>335</v>
      </c>
      <c r="H20" t="s">
        <v>336</v>
      </c>
      <c r="I20" t="s">
        <v>337</v>
      </c>
      <c r="J20" t="s">
        <v>338</v>
      </c>
      <c r="K20" t="s">
        <v>339</v>
      </c>
      <c r="L20" t="s">
        <v>340</v>
      </c>
      <c r="M20" t="s">
        <v>341</v>
      </c>
      <c r="N20" t="s">
        <v>342</v>
      </c>
      <c r="O20" t="s">
        <v>343</v>
      </c>
      <c r="P20" t="s">
        <v>344</v>
      </c>
      <c r="Q20" t="s">
        <v>345</v>
      </c>
      <c r="R20" t="s">
        <v>346</v>
      </c>
    </row>
    <row r="21" spans="1:18" x14ac:dyDescent="0.35">
      <c r="A21" s="1" t="s">
        <v>347</v>
      </c>
      <c r="B21" t="s">
        <v>184</v>
      </c>
      <c r="C21" t="s">
        <v>348</v>
      </c>
      <c r="D21" t="s">
        <v>349</v>
      </c>
      <c r="E21" t="s">
        <v>350</v>
      </c>
      <c r="F21" t="s">
        <v>179</v>
      </c>
      <c r="G21" t="s">
        <v>351</v>
      </c>
      <c r="H21" t="s">
        <v>352</v>
      </c>
      <c r="I21" t="s">
        <v>351</v>
      </c>
      <c r="J21" t="s">
        <v>351</v>
      </c>
      <c r="K21" t="s">
        <v>180</v>
      </c>
      <c r="L21" t="s">
        <v>353</v>
      </c>
      <c r="M21" t="s">
        <v>188</v>
      </c>
      <c r="N21" t="s">
        <v>190</v>
      </c>
      <c r="O21" t="s">
        <v>190</v>
      </c>
      <c r="P21" t="s">
        <v>354</v>
      </c>
      <c r="Q21" t="s">
        <v>349</v>
      </c>
      <c r="R21" t="s">
        <v>355</v>
      </c>
    </row>
    <row r="22" spans="1:18" x14ac:dyDescent="0.35">
      <c r="A22" s="1" t="s">
        <v>356</v>
      </c>
      <c r="B22" t="s">
        <v>185</v>
      </c>
      <c r="C22" t="s">
        <v>357</v>
      </c>
      <c r="D22" t="s">
        <v>358</v>
      </c>
      <c r="E22" t="s">
        <v>359</v>
      </c>
      <c r="F22" t="s">
        <v>360</v>
      </c>
      <c r="G22" t="s">
        <v>360</v>
      </c>
      <c r="H22" t="s">
        <v>360</v>
      </c>
      <c r="I22" t="s">
        <v>361</v>
      </c>
      <c r="J22" t="s">
        <v>361</v>
      </c>
      <c r="K22" t="s">
        <v>362</v>
      </c>
      <c r="L22" t="s">
        <v>362</v>
      </c>
      <c r="M22" t="s">
        <v>186</v>
      </c>
      <c r="N22" t="s">
        <v>363</v>
      </c>
      <c r="O22" t="s">
        <v>363</v>
      </c>
      <c r="P22" t="s">
        <v>364</v>
      </c>
      <c r="Q22" t="s">
        <v>365</v>
      </c>
      <c r="R22" t="s">
        <v>366</v>
      </c>
    </row>
    <row r="23" spans="1:18" x14ac:dyDescent="0.35">
      <c r="A23" s="1" t="s">
        <v>367</v>
      </c>
      <c r="B23" t="s">
        <v>183</v>
      </c>
      <c r="C23" t="s">
        <v>368</v>
      </c>
      <c r="D23" t="s">
        <v>369</v>
      </c>
      <c r="E23" t="s">
        <v>364</v>
      </c>
      <c r="F23" t="s">
        <v>370</v>
      </c>
      <c r="G23" t="s">
        <v>371</v>
      </c>
      <c r="H23" t="s">
        <v>372</v>
      </c>
      <c r="I23" t="s">
        <v>373</v>
      </c>
      <c r="J23" t="s">
        <v>374</v>
      </c>
      <c r="K23" t="s">
        <v>375</v>
      </c>
      <c r="L23" t="s">
        <v>376</v>
      </c>
      <c r="M23" t="s">
        <v>377</v>
      </c>
      <c r="N23" t="s">
        <v>378</v>
      </c>
      <c r="O23" t="s">
        <v>378</v>
      </c>
      <c r="P23" t="s">
        <v>379</v>
      </c>
      <c r="Q23" t="s">
        <v>377</v>
      </c>
      <c r="R23" t="s">
        <v>380</v>
      </c>
    </row>
    <row r="24" spans="1:18" x14ac:dyDescent="0.35">
      <c r="A24" s="1" t="s">
        <v>381</v>
      </c>
      <c r="B24" t="s">
        <v>382</v>
      </c>
      <c r="C24" t="s">
        <v>383</v>
      </c>
      <c r="D24" t="s">
        <v>384</v>
      </c>
      <c r="E24" t="s">
        <v>385</v>
      </c>
      <c r="F24" t="s">
        <v>386</v>
      </c>
      <c r="G24" t="s">
        <v>387</v>
      </c>
      <c r="H24" t="s">
        <v>388</v>
      </c>
      <c r="I24" t="s">
        <v>389</v>
      </c>
      <c r="J24" t="s">
        <v>390</v>
      </c>
      <c r="K24" t="s">
        <v>391</v>
      </c>
      <c r="L24" t="s">
        <v>392</v>
      </c>
      <c r="M24" t="s">
        <v>393</v>
      </c>
      <c r="N24" t="s">
        <v>394</v>
      </c>
      <c r="O24" t="s">
        <v>395</v>
      </c>
      <c r="P24" t="s">
        <v>396</v>
      </c>
      <c r="Q24" t="s">
        <v>397</v>
      </c>
      <c r="R24" t="s">
        <v>398</v>
      </c>
    </row>
    <row r="25" spans="1:18" x14ac:dyDescent="0.35">
      <c r="A25" s="1" t="s">
        <v>399</v>
      </c>
      <c r="B25" t="s">
        <v>400</v>
      </c>
      <c r="C25" t="s">
        <v>401</v>
      </c>
      <c r="D25" t="s">
        <v>402</v>
      </c>
      <c r="E25" t="s">
        <v>403</v>
      </c>
      <c r="F25" t="s">
        <v>404</v>
      </c>
      <c r="G25" t="s">
        <v>405</v>
      </c>
      <c r="H25" t="s">
        <v>406</v>
      </c>
      <c r="I25" t="s">
        <v>407</v>
      </c>
      <c r="J25" t="s">
        <v>408</v>
      </c>
      <c r="K25" t="s">
        <v>409</v>
      </c>
      <c r="L25" t="s">
        <v>410</v>
      </c>
      <c r="M25" t="s">
        <v>411</v>
      </c>
      <c r="N25" t="s">
        <v>412</v>
      </c>
      <c r="O25" t="s">
        <v>413</v>
      </c>
      <c r="P25" t="s">
        <v>414</v>
      </c>
      <c r="Q25" t="s">
        <v>415</v>
      </c>
      <c r="R25" t="s">
        <v>416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workbookViewId="0"/>
  </sheetViews>
  <sheetFormatPr defaultRowHeight="14.5" x14ac:dyDescent="0.35"/>
  <sheetData>
    <row r="1" spans="1:25" x14ac:dyDescent="0.35">
      <c r="B1" s="1" t="s">
        <v>417</v>
      </c>
      <c r="C1" s="1" t="s">
        <v>418</v>
      </c>
      <c r="D1" s="1" t="s">
        <v>419</v>
      </c>
      <c r="E1" s="1" t="s">
        <v>420</v>
      </c>
      <c r="F1" s="1" t="s">
        <v>421</v>
      </c>
      <c r="G1" s="1" t="s">
        <v>422</v>
      </c>
      <c r="H1" s="1" t="s">
        <v>423</v>
      </c>
      <c r="I1" s="1" t="s">
        <v>424</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5">
      <c r="A2" s="1" t="s">
        <v>425</v>
      </c>
      <c r="B2" t="s">
        <v>426</v>
      </c>
      <c r="C2" t="s">
        <v>427</v>
      </c>
      <c r="D2" t="s">
        <v>428</v>
      </c>
      <c r="E2" t="s">
        <v>429</v>
      </c>
      <c r="F2" t="s">
        <v>430</v>
      </c>
      <c r="G2" t="s">
        <v>431</v>
      </c>
      <c r="H2" t="s">
        <v>432</v>
      </c>
      <c r="I2" t="s">
        <v>433</v>
      </c>
      <c r="J2" t="s">
        <v>192</v>
      </c>
      <c r="K2" t="s">
        <v>193</v>
      </c>
      <c r="L2" t="s">
        <v>194</v>
      </c>
      <c r="M2" t="s">
        <v>195</v>
      </c>
      <c r="N2" t="s">
        <v>196</v>
      </c>
      <c r="O2" t="s">
        <v>197</v>
      </c>
      <c r="P2" t="s">
        <v>198</v>
      </c>
      <c r="Q2" t="s">
        <v>199</v>
      </c>
      <c r="R2" t="s">
        <v>200</v>
      </c>
      <c r="S2" t="s">
        <v>201</v>
      </c>
      <c r="T2" t="s">
        <v>202</v>
      </c>
      <c r="U2" t="s">
        <v>203</v>
      </c>
      <c r="V2" t="s">
        <v>204</v>
      </c>
      <c r="W2" t="s">
        <v>205</v>
      </c>
      <c r="X2" t="s">
        <v>206</v>
      </c>
      <c r="Y2" t="s">
        <v>207</v>
      </c>
    </row>
    <row r="3" spans="1:25" x14ac:dyDescent="0.35">
      <c r="A3" s="1" t="s">
        <v>434</v>
      </c>
      <c r="B3" t="s">
        <v>328</v>
      </c>
      <c r="C3" t="s">
        <v>328</v>
      </c>
      <c r="D3" t="s">
        <v>328</v>
      </c>
      <c r="E3" t="s">
        <v>328</v>
      </c>
      <c r="F3" t="s">
        <v>328</v>
      </c>
      <c r="G3" t="s">
        <v>328</v>
      </c>
      <c r="H3" t="s">
        <v>328</v>
      </c>
      <c r="I3" t="s">
        <v>328</v>
      </c>
      <c r="J3" t="s">
        <v>328</v>
      </c>
      <c r="K3" t="s">
        <v>435</v>
      </c>
      <c r="L3" t="s">
        <v>436</v>
      </c>
      <c r="M3" t="s">
        <v>428</v>
      </c>
      <c r="N3" t="s">
        <v>437</v>
      </c>
      <c r="O3" t="s">
        <v>438</v>
      </c>
      <c r="P3" t="s">
        <v>439</v>
      </c>
      <c r="Q3" t="s">
        <v>440</v>
      </c>
      <c r="R3" t="s">
        <v>441</v>
      </c>
      <c r="S3" t="s">
        <v>442</v>
      </c>
      <c r="T3" t="s">
        <v>443</v>
      </c>
      <c r="U3" t="s">
        <v>444</v>
      </c>
      <c r="V3" t="s">
        <v>445</v>
      </c>
      <c r="W3" t="s">
        <v>446</v>
      </c>
      <c r="X3" t="s">
        <v>447</v>
      </c>
      <c r="Y3" t="s">
        <v>448</v>
      </c>
    </row>
    <row r="4" spans="1:25" x14ac:dyDescent="0.35">
      <c r="A4" s="1" t="s">
        <v>449</v>
      </c>
      <c r="B4" t="s">
        <v>328</v>
      </c>
      <c r="C4" t="s">
        <v>328</v>
      </c>
      <c r="D4" t="s">
        <v>328</v>
      </c>
      <c r="E4" t="s">
        <v>328</v>
      </c>
      <c r="F4" t="s">
        <v>328</v>
      </c>
      <c r="G4" t="s">
        <v>328</v>
      </c>
      <c r="H4" t="s">
        <v>328</v>
      </c>
      <c r="I4" t="s">
        <v>328</v>
      </c>
      <c r="J4" t="s">
        <v>328</v>
      </c>
      <c r="K4" t="s">
        <v>439</v>
      </c>
      <c r="L4" t="s">
        <v>450</v>
      </c>
      <c r="M4" t="s">
        <v>451</v>
      </c>
      <c r="N4" t="s">
        <v>452</v>
      </c>
      <c r="O4" t="s">
        <v>453</v>
      </c>
      <c r="P4" t="s">
        <v>454</v>
      </c>
      <c r="Q4" t="s">
        <v>455</v>
      </c>
      <c r="R4" t="s">
        <v>456</v>
      </c>
      <c r="S4" t="s">
        <v>457</v>
      </c>
      <c r="T4" t="s">
        <v>458</v>
      </c>
      <c r="U4" t="s">
        <v>459</v>
      </c>
      <c r="V4" t="s">
        <v>460</v>
      </c>
      <c r="W4" t="s">
        <v>461</v>
      </c>
      <c r="X4" t="s">
        <v>462</v>
      </c>
      <c r="Y4" t="s">
        <v>463</v>
      </c>
    </row>
    <row r="5" spans="1:25" x14ac:dyDescent="0.35">
      <c r="A5" s="1" t="s">
        <v>464</v>
      </c>
      <c r="B5" t="s">
        <v>328</v>
      </c>
      <c r="C5" t="s">
        <v>328</v>
      </c>
      <c r="D5" t="s">
        <v>328</v>
      </c>
      <c r="E5" t="s">
        <v>328</v>
      </c>
      <c r="F5" t="s">
        <v>328</v>
      </c>
      <c r="G5" t="s">
        <v>328</v>
      </c>
      <c r="H5" t="s">
        <v>328</v>
      </c>
      <c r="I5" t="s">
        <v>328</v>
      </c>
      <c r="J5" t="s">
        <v>328</v>
      </c>
      <c r="K5" t="s">
        <v>465</v>
      </c>
      <c r="L5" t="s">
        <v>466</v>
      </c>
      <c r="M5" t="s">
        <v>467</v>
      </c>
      <c r="N5" t="s">
        <v>468</v>
      </c>
      <c r="O5" t="s">
        <v>469</v>
      </c>
      <c r="P5" t="s">
        <v>470</v>
      </c>
      <c r="Q5" t="s">
        <v>471</v>
      </c>
      <c r="R5" t="s">
        <v>472</v>
      </c>
      <c r="S5" t="s">
        <v>473</v>
      </c>
      <c r="T5" t="s">
        <v>474</v>
      </c>
      <c r="U5" t="s">
        <v>475</v>
      </c>
      <c r="V5" t="s">
        <v>476</v>
      </c>
      <c r="W5" t="s">
        <v>477</v>
      </c>
      <c r="X5" t="s">
        <v>478</v>
      </c>
      <c r="Y5" t="s">
        <v>479</v>
      </c>
    </row>
    <row r="6" spans="1:25" x14ac:dyDescent="0.35">
      <c r="A6" s="1" t="s">
        <v>480</v>
      </c>
      <c r="B6" t="s">
        <v>481</v>
      </c>
      <c r="C6" t="s">
        <v>482</v>
      </c>
      <c r="D6" t="s">
        <v>483</v>
      </c>
      <c r="E6" t="s">
        <v>484</v>
      </c>
      <c r="F6" t="s">
        <v>485</v>
      </c>
      <c r="G6" t="s">
        <v>486</v>
      </c>
      <c r="H6" t="s">
        <v>487</v>
      </c>
      <c r="I6" t="s">
        <v>488</v>
      </c>
      <c r="J6" t="s">
        <v>489</v>
      </c>
      <c r="K6" t="s">
        <v>490</v>
      </c>
      <c r="L6" t="s">
        <v>491</v>
      </c>
      <c r="M6" t="s">
        <v>492</v>
      </c>
      <c r="N6" t="s">
        <v>493</v>
      </c>
      <c r="O6" t="s">
        <v>494</v>
      </c>
      <c r="P6" t="s">
        <v>495</v>
      </c>
      <c r="Q6" t="s">
        <v>496</v>
      </c>
      <c r="R6" t="s">
        <v>497</v>
      </c>
      <c r="S6" t="s">
        <v>498</v>
      </c>
      <c r="T6" t="s">
        <v>499</v>
      </c>
      <c r="U6" t="s">
        <v>500</v>
      </c>
      <c r="V6" t="s">
        <v>501</v>
      </c>
      <c r="W6" t="s">
        <v>502</v>
      </c>
      <c r="X6" t="s">
        <v>503</v>
      </c>
      <c r="Y6" t="s">
        <v>504</v>
      </c>
    </row>
    <row r="7" spans="1:25" x14ac:dyDescent="0.35">
      <c r="A7" s="1" t="s">
        <v>505</v>
      </c>
      <c r="B7" t="s">
        <v>328</v>
      </c>
      <c r="C7" t="s">
        <v>328</v>
      </c>
      <c r="D7" t="s">
        <v>328</v>
      </c>
      <c r="E7" t="s">
        <v>328</v>
      </c>
      <c r="F7" t="s">
        <v>328</v>
      </c>
      <c r="G7" t="s">
        <v>328</v>
      </c>
      <c r="H7" t="s">
        <v>328</v>
      </c>
      <c r="I7" t="s">
        <v>328</v>
      </c>
      <c r="J7" t="s">
        <v>328</v>
      </c>
      <c r="K7" t="s">
        <v>328</v>
      </c>
      <c r="L7" t="s">
        <v>328</v>
      </c>
      <c r="M7" t="s">
        <v>328</v>
      </c>
      <c r="N7" t="s">
        <v>328</v>
      </c>
      <c r="O7" t="s">
        <v>328</v>
      </c>
      <c r="P7" t="s">
        <v>328</v>
      </c>
      <c r="Q7" t="s">
        <v>328</v>
      </c>
      <c r="R7" t="s">
        <v>328</v>
      </c>
      <c r="S7" t="s">
        <v>328</v>
      </c>
      <c r="T7" t="s">
        <v>328</v>
      </c>
      <c r="U7" t="s">
        <v>328</v>
      </c>
      <c r="V7" t="s">
        <v>328</v>
      </c>
      <c r="W7" t="s">
        <v>328</v>
      </c>
      <c r="X7" t="s">
        <v>328</v>
      </c>
      <c r="Y7" t="s">
        <v>328</v>
      </c>
    </row>
    <row r="8" spans="1:25" x14ac:dyDescent="0.35">
      <c r="A8" s="1" t="s">
        <v>506</v>
      </c>
      <c r="B8" t="s">
        <v>507</v>
      </c>
      <c r="C8" t="s">
        <v>508</v>
      </c>
      <c r="D8" t="s">
        <v>509</v>
      </c>
      <c r="E8" t="s">
        <v>510</v>
      </c>
      <c r="F8" t="s">
        <v>511</v>
      </c>
      <c r="G8" t="s">
        <v>512</v>
      </c>
      <c r="H8" t="s">
        <v>513</v>
      </c>
      <c r="I8" t="s">
        <v>514</v>
      </c>
      <c r="J8" t="s">
        <v>515</v>
      </c>
      <c r="K8" t="s">
        <v>516</v>
      </c>
      <c r="L8" t="s">
        <v>517</v>
      </c>
      <c r="M8" t="s">
        <v>518</v>
      </c>
      <c r="N8" t="s">
        <v>519</v>
      </c>
      <c r="O8" t="s">
        <v>520</v>
      </c>
      <c r="P8" t="s">
        <v>521</v>
      </c>
      <c r="Q8" t="s">
        <v>522</v>
      </c>
      <c r="R8" t="s">
        <v>523</v>
      </c>
      <c r="S8" t="s">
        <v>524</v>
      </c>
      <c r="T8" t="s">
        <v>525</v>
      </c>
      <c r="U8" t="s">
        <v>526</v>
      </c>
      <c r="V8" t="s">
        <v>527</v>
      </c>
      <c r="W8" t="s">
        <v>528</v>
      </c>
      <c r="X8" t="s">
        <v>529</v>
      </c>
      <c r="Y8" t="s">
        <v>530</v>
      </c>
    </row>
    <row r="9" spans="1:25" x14ac:dyDescent="0.35">
      <c r="A9" s="1" t="s">
        <v>531</v>
      </c>
      <c r="B9" t="s">
        <v>507</v>
      </c>
      <c r="C9" t="s">
        <v>508</v>
      </c>
      <c r="D9" t="s">
        <v>509</v>
      </c>
      <c r="E9" t="s">
        <v>510</v>
      </c>
      <c r="F9" t="s">
        <v>511</v>
      </c>
      <c r="G9" t="s">
        <v>512</v>
      </c>
      <c r="H9" t="s">
        <v>513</v>
      </c>
      <c r="I9" t="s">
        <v>514</v>
      </c>
      <c r="J9" t="s">
        <v>515</v>
      </c>
      <c r="K9" t="s">
        <v>516</v>
      </c>
      <c r="L9" t="s">
        <v>517</v>
      </c>
      <c r="M9" t="s">
        <v>518</v>
      </c>
      <c r="N9" t="s">
        <v>519</v>
      </c>
      <c r="O9" t="s">
        <v>520</v>
      </c>
      <c r="P9" t="s">
        <v>521</v>
      </c>
      <c r="Q9" t="s">
        <v>522</v>
      </c>
      <c r="R9" t="s">
        <v>532</v>
      </c>
      <c r="S9" t="s">
        <v>533</v>
      </c>
      <c r="T9" t="s">
        <v>534</v>
      </c>
      <c r="U9" t="s">
        <v>535</v>
      </c>
      <c r="V9" t="s">
        <v>536</v>
      </c>
      <c r="W9" t="s">
        <v>537</v>
      </c>
      <c r="X9" t="s">
        <v>538</v>
      </c>
      <c r="Y9" t="s">
        <v>539</v>
      </c>
    </row>
    <row r="10" spans="1:25" x14ac:dyDescent="0.35">
      <c r="A10" s="1" t="s">
        <v>540</v>
      </c>
      <c r="B10" t="s">
        <v>328</v>
      </c>
      <c r="C10" t="s">
        <v>328</v>
      </c>
      <c r="D10" t="s">
        <v>328</v>
      </c>
      <c r="E10" t="s">
        <v>328</v>
      </c>
      <c r="F10" t="s">
        <v>328</v>
      </c>
      <c r="G10" t="s">
        <v>328</v>
      </c>
      <c r="H10" t="s">
        <v>328</v>
      </c>
      <c r="I10" t="s">
        <v>328</v>
      </c>
      <c r="J10" t="s">
        <v>328</v>
      </c>
      <c r="K10" t="s">
        <v>328</v>
      </c>
      <c r="L10" t="s">
        <v>328</v>
      </c>
      <c r="M10" t="s">
        <v>328</v>
      </c>
      <c r="N10" t="s">
        <v>328</v>
      </c>
      <c r="O10" t="s">
        <v>328</v>
      </c>
      <c r="P10" t="s">
        <v>328</v>
      </c>
      <c r="Q10" t="s">
        <v>328</v>
      </c>
      <c r="R10" t="s">
        <v>541</v>
      </c>
      <c r="S10" t="s">
        <v>542</v>
      </c>
      <c r="T10" t="s">
        <v>543</v>
      </c>
      <c r="U10" t="s">
        <v>544</v>
      </c>
      <c r="V10" t="s">
        <v>545</v>
      </c>
      <c r="W10" t="s">
        <v>546</v>
      </c>
      <c r="X10" t="s">
        <v>238</v>
      </c>
      <c r="Y10" t="s">
        <v>547</v>
      </c>
    </row>
    <row r="11" spans="1:25" x14ac:dyDescent="0.35">
      <c r="A11" s="1" t="s">
        <v>548</v>
      </c>
      <c r="B11" t="s">
        <v>549</v>
      </c>
      <c r="C11" t="s">
        <v>550</v>
      </c>
      <c r="D11" t="s">
        <v>551</v>
      </c>
      <c r="E11" t="s">
        <v>552</v>
      </c>
      <c r="F11" t="s">
        <v>553</v>
      </c>
      <c r="G11" t="s">
        <v>554</v>
      </c>
      <c r="H11" t="s">
        <v>555</v>
      </c>
      <c r="I11" t="s">
        <v>556</v>
      </c>
      <c r="J11" t="s">
        <v>557</v>
      </c>
      <c r="K11" t="s">
        <v>547</v>
      </c>
      <c r="L11" t="s">
        <v>551</v>
      </c>
      <c r="M11" t="s">
        <v>237</v>
      </c>
      <c r="N11" t="s">
        <v>558</v>
      </c>
      <c r="O11" t="s">
        <v>559</v>
      </c>
      <c r="P11" t="s">
        <v>560</v>
      </c>
      <c r="Q11" t="s">
        <v>561</v>
      </c>
      <c r="R11" t="s">
        <v>560</v>
      </c>
      <c r="S11" t="s">
        <v>136</v>
      </c>
      <c r="T11" t="s">
        <v>562</v>
      </c>
      <c r="U11" t="s">
        <v>563</v>
      </c>
      <c r="V11" t="s">
        <v>564</v>
      </c>
      <c r="W11" t="s">
        <v>565</v>
      </c>
      <c r="X11" t="s">
        <v>566</v>
      </c>
      <c r="Y11" t="s">
        <v>567</v>
      </c>
    </row>
    <row r="12" spans="1:25" x14ac:dyDescent="0.35">
      <c r="A12" s="1" t="s">
        <v>568</v>
      </c>
      <c r="B12" t="s">
        <v>481</v>
      </c>
      <c r="C12" t="s">
        <v>482</v>
      </c>
      <c r="D12" t="s">
        <v>483</v>
      </c>
      <c r="E12" t="s">
        <v>484</v>
      </c>
      <c r="F12" t="s">
        <v>485</v>
      </c>
      <c r="G12" t="s">
        <v>486</v>
      </c>
      <c r="H12" t="s">
        <v>487</v>
      </c>
      <c r="I12" t="s">
        <v>488</v>
      </c>
      <c r="J12" t="s">
        <v>489</v>
      </c>
      <c r="K12" t="s">
        <v>569</v>
      </c>
      <c r="L12" t="s">
        <v>570</v>
      </c>
      <c r="M12" t="s">
        <v>571</v>
      </c>
      <c r="N12" t="s">
        <v>572</v>
      </c>
      <c r="O12" t="s">
        <v>573</v>
      </c>
      <c r="P12" t="s">
        <v>574</v>
      </c>
      <c r="Q12" t="s">
        <v>575</v>
      </c>
      <c r="R12" t="s">
        <v>576</v>
      </c>
      <c r="S12" t="s">
        <v>577</v>
      </c>
      <c r="T12" t="s">
        <v>578</v>
      </c>
      <c r="U12" t="s">
        <v>579</v>
      </c>
      <c r="V12" t="s">
        <v>580</v>
      </c>
      <c r="W12" t="s">
        <v>581</v>
      </c>
      <c r="X12" t="s">
        <v>582</v>
      </c>
      <c r="Y12" t="s">
        <v>583</v>
      </c>
    </row>
    <row r="13" spans="1:25" x14ac:dyDescent="0.35">
      <c r="A13" s="1" t="s">
        <v>584</v>
      </c>
      <c r="B13" t="s">
        <v>328</v>
      </c>
      <c r="C13" t="s">
        <v>328</v>
      </c>
      <c r="D13" t="s">
        <v>328</v>
      </c>
      <c r="E13" t="s">
        <v>328</v>
      </c>
      <c r="F13" t="s">
        <v>328</v>
      </c>
      <c r="G13" t="s">
        <v>328</v>
      </c>
      <c r="H13" t="s">
        <v>328</v>
      </c>
      <c r="I13" t="s">
        <v>328</v>
      </c>
      <c r="J13" t="s">
        <v>328</v>
      </c>
      <c r="K13" t="s">
        <v>585</v>
      </c>
      <c r="L13" t="s">
        <v>586</v>
      </c>
      <c r="M13" t="s">
        <v>587</v>
      </c>
      <c r="N13" t="s">
        <v>588</v>
      </c>
      <c r="O13" t="s">
        <v>589</v>
      </c>
      <c r="P13" t="s">
        <v>590</v>
      </c>
      <c r="Q13" t="s">
        <v>591</v>
      </c>
      <c r="R13" t="s">
        <v>588</v>
      </c>
      <c r="S13" t="s">
        <v>592</v>
      </c>
      <c r="T13" t="s">
        <v>593</v>
      </c>
      <c r="U13" t="s">
        <v>508</v>
      </c>
      <c r="V13" t="s">
        <v>594</v>
      </c>
      <c r="W13" t="s">
        <v>565</v>
      </c>
      <c r="X13" t="s">
        <v>595</v>
      </c>
      <c r="Y13" t="s">
        <v>596</v>
      </c>
    </row>
    <row r="14" spans="1:25" x14ac:dyDescent="0.35">
      <c r="A14" s="1" t="s">
        <v>597</v>
      </c>
      <c r="B14" t="s">
        <v>328</v>
      </c>
      <c r="C14" t="s">
        <v>328</v>
      </c>
      <c r="D14" t="s">
        <v>328</v>
      </c>
      <c r="E14" t="s">
        <v>328</v>
      </c>
      <c r="F14" t="s">
        <v>328</v>
      </c>
      <c r="G14" t="s">
        <v>328</v>
      </c>
      <c r="H14" t="s">
        <v>328</v>
      </c>
      <c r="I14" t="s">
        <v>328</v>
      </c>
      <c r="J14" t="s">
        <v>328</v>
      </c>
      <c r="K14" t="s">
        <v>508</v>
      </c>
      <c r="L14" t="s">
        <v>598</v>
      </c>
      <c r="M14" t="s">
        <v>599</v>
      </c>
      <c r="N14" t="s">
        <v>600</v>
      </c>
      <c r="O14" t="s">
        <v>601</v>
      </c>
      <c r="P14" t="s">
        <v>602</v>
      </c>
      <c r="Q14" t="s">
        <v>603</v>
      </c>
      <c r="R14" t="s">
        <v>230</v>
      </c>
      <c r="S14" t="s">
        <v>604</v>
      </c>
      <c r="T14" t="s">
        <v>514</v>
      </c>
      <c r="U14" t="s">
        <v>514</v>
      </c>
      <c r="V14" t="s">
        <v>140</v>
      </c>
      <c r="W14" t="s">
        <v>605</v>
      </c>
      <c r="X14" t="s">
        <v>514</v>
      </c>
      <c r="Y14" t="s">
        <v>514</v>
      </c>
    </row>
    <row r="15" spans="1:25" x14ac:dyDescent="0.35">
      <c r="A15" s="1" t="s">
        <v>606</v>
      </c>
      <c r="B15" t="s">
        <v>607</v>
      </c>
      <c r="C15" t="s">
        <v>608</v>
      </c>
      <c r="D15" t="s">
        <v>587</v>
      </c>
      <c r="E15" t="s">
        <v>592</v>
      </c>
      <c r="F15" t="s">
        <v>587</v>
      </c>
      <c r="G15" t="s">
        <v>609</v>
      </c>
      <c r="H15" t="s">
        <v>609</v>
      </c>
      <c r="I15" t="s">
        <v>610</v>
      </c>
      <c r="J15" t="s">
        <v>228</v>
      </c>
      <c r="K15" t="s">
        <v>229</v>
      </c>
      <c r="L15" t="s">
        <v>230</v>
      </c>
      <c r="M15" t="s">
        <v>231</v>
      </c>
      <c r="N15" t="s">
        <v>232</v>
      </c>
      <c r="O15" t="s">
        <v>233</v>
      </c>
      <c r="P15" t="s">
        <v>234</v>
      </c>
      <c r="Q15" t="s">
        <v>235</v>
      </c>
      <c r="R15" t="s">
        <v>236</v>
      </c>
      <c r="S15" t="s">
        <v>237</v>
      </c>
      <c r="T15" t="s">
        <v>238</v>
      </c>
      <c r="U15" t="s">
        <v>239</v>
      </c>
      <c r="V15" t="s">
        <v>240</v>
      </c>
      <c r="W15" t="s">
        <v>241</v>
      </c>
      <c r="X15" t="s">
        <v>242</v>
      </c>
      <c r="Y15" t="s">
        <v>243</v>
      </c>
    </row>
    <row r="16" spans="1:25" x14ac:dyDescent="0.35">
      <c r="A16" s="1" t="s">
        <v>611</v>
      </c>
      <c r="B16" t="s">
        <v>135</v>
      </c>
      <c r="C16" t="s">
        <v>612</v>
      </c>
      <c r="D16" t="s">
        <v>142</v>
      </c>
      <c r="E16" t="s">
        <v>613</v>
      </c>
      <c r="F16" t="s">
        <v>614</v>
      </c>
      <c r="G16" t="s">
        <v>553</v>
      </c>
      <c r="H16" t="s">
        <v>615</v>
      </c>
      <c r="I16" t="s">
        <v>616</v>
      </c>
      <c r="J16" t="s">
        <v>617</v>
      </c>
      <c r="K16" t="s">
        <v>618</v>
      </c>
      <c r="L16" t="s">
        <v>619</v>
      </c>
      <c r="M16" t="s">
        <v>527</v>
      </c>
      <c r="N16" t="s">
        <v>620</v>
      </c>
      <c r="O16" t="s">
        <v>621</v>
      </c>
      <c r="P16" t="s">
        <v>622</v>
      </c>
      <c r="Q16" t="s">
        <v>623</v>
      </c>
      <c r="R16" t="s">
        <v>624</v>
      </c>
      <c r="S16" t="s">
        <v>625</v>
      </c>
      <c r="T16" t="s">
        <v>626</v>
      </c>
      <c r="U16" t="s">
        <v>627</v>
      </c>
      <c r="V16" t="s">
        <v>628</v>
      </c>
      <c r="W16" t="s">
        <v>629</v>
      </c>
      <c r="X16" t="s">
        <v>630</v>
      </c>
      <c r="Y16" t="s">
        <v>631</v>
      </c>
    </row>
    <row r="17" spans="1:25" x14ac:dyDescent="0.35">
      <c r="A17" s="1" t="s">
        <v>632</v>
      </c>
      <c r="B17" t="s">
        <v>633</v>
      </c>
      <c r="C17" t="s">
        <v>634</v>
      </c>
      <c r="D17" t="s">
        <v>635</v>
      </c>
      <c r="E17" t="s">
        <v>636</v>
      </c>
      <c r="F17" t="s">
        <v>637</v>
      </c>
      <c r="G17" t="s">
        <v>638</v>
      </c>
      <c r="H17" t="s">
        <v>639</v>
      </c>
      <c r="I17" t="s">
        <v>640</v>
      </c>
      <c r="J17" t="s">
        <v>641</v>
      </c>
      <c r="K17" t="s">
        <v>642</v>
      </c>
      <c r="L17" t="s">
        <v>643</v>
      </c>
      <c r="M17" t="s">
        <v>644</v>
      </c>
      <c r="N17" t="s">
        <v>645</v>
      </c>
      <c r="O17" t="s">
        <v>646</v>
      </c>
      <c r="P17" t="s">
        <v>647</v>
      </c>
      <c r="Q17" t="s">
        <v>648</v>
      </c>
      <c r="R17" t="s">
        <v>649</v>
      </c>
      <c r="S17" t="s">
        <v>650</v>
      </c>
      <c r="T17" t="s">
        <v>651</v>
      </c>
      <c r="U17" t="s">
        <v>652</v>
      </c>
      <c r="V17" t="s">
        <v>653</v>
      </c>
      <c r="W17" t="s">
        <v>654</v>
      </c>
      <c r="X17" t="s">
        <v>655</v>
      </c>
      <c r="Y17" t="s">
        <v>656</v>
      </c>
    </row>
    <row r="18" spans="1:25" x14ac:dyDescent="0.35">
      <c r="A18" s="1" t="s">
        <v>657</v>
      </c>
      <c r="B18" t="s">
        <v>658</v>
      </c>
      <c r="C18" t="s">
        <v>659</v>
      </c>
      <c r="D18" t="s">
        <v>660</v>
      </c>
      <c r="E18" t="s">
        <v>142</v>
      </c>
      <c r="F18" t="s">
        <v>602</v>
      </c>
      <c r="G18" t="s">
        <v>661</v>
      </c>
      <c r="H18" t="s">
        <v>144</v>
      </c>
      <c r="I18" t="s">
        <v>662</v>
      </c>
      <c r="J18" t="s">
        <v>663</v>
      </c>
      <c r="K18" t="s">
        <v>664</v>
      </c>
      <c r="L18" t="s">
        <v>665</v>
      </c>
      <c r="M18" t="s">
        <v>666</v>
      </c>
      <c r="N18" t="s">
        <v>667</v>
      </c>
      <c r="O18" t="s">
        <v>668</v>
      </c>
      <c r="P18" t="s">
        <v>669</v>
      </c>
      <c r="Q18" t="s">
        <v>670</v>
      </c>
      <c r="R18" t="s">
        <v>671</v>
      </c>
      <c r="S18" t="s">
        <v>672</v>
      </c>
      <c r="T18" t="s">
        <v>673</v>
      </c>
      <c r="U18" t="s">
        <v>674</v>
      </c>
      <c r="V18" t="s">
        <v>675</v>
      </c>
      <c r="W18" t="s">
        <v>676</v>
      </c>
      <c r="X18" t="s">
        <v>677</v>
      </c>
      <c r="Y18" t="s">
        <v>678</v>
      </c>
    </row>
    <row r="19" spans="1:25" x14ac:dyDescent="0.35">
      <c r="A19" s="1" t="s">
        <v>679</v>
      </c>
      <c r="B19" t="s">
        <v>680</v>
      </c>
      <c r="C19" t="s">
        <v>681</v>
      </c>
      <c r="D19" t="s">
        <v>682</v>
      </c>
      <c r="E19" t="s">
        <v>634</v>
      </c>
      <c r="F19" t="s">
        <v>683</v>
      </c>
      <c r="G19" t="s">
        <v>684</v>
      </c>
      <c r="H19" t="s">
        <v>685</v>
      </c>
      <c r="I19" t="s">
        <v>686</v>
      </c>
      <c r="J19" t="s">
        <v>687</v>
      </c>
      <c r="K19" t="s">
        <v>688</v>
      </c>
      <c r="L19" t="s">
        <v>689</v>
      </c>
      <c r="M19" t="s">
        <v>690</v>
      </c>
      <c r="N19" t="s">
        <v>691</v>
      </c>
      <c r="O19" t="s">
        <v>692</v>
      </c>
      <c r="P19" t="s">
        <v>693</v>
      </c>
      <c r="Q19" t="s">
        <v>694</v>
      </c>
      <c r="R19" t="s">
        <v>695</v>
      </c>
      <c r="S19" t="s">
        <v>696</v>
      </c>
      <c r="T19" t="s">
        <v>697</v>
      </c>
      <c r="U19" t="s">
        <v>698</v>
      </c>
      <c r="V19" t="s">
        <v>699</v>
      </c>
      <c r="W19" t="s">
        <v>700</v>
      </c>
      <c r="X19" t="s">
        <v>701</v>
      </c>
      <c r="Y19" t="s">
        <v>702</v>
      </c>
    </row>
    <row r="20" spans="1:25" x14ac:dyDescent="0.35">
      <c r="A20" s="1" t="s">
        <v>703</v>
      </c>
      <c r="B20" t="s">
        <v>704</v>
      </c>
      <c r="C20" t="s">
        <v>705</v>
      </c>
      <c r="D20" t="s">
        <v>706</v>
      </c>
      <c r="E20" t="s">
        <v>707</v>
      </c>
      <c r="F20" t="s">
        <v>708</v>
      </c>
      <c r="G20" t="s">
        <v>709</v>
      </c>
      <c r="H20" t="s">
        <v>710</v>
      </c>
      <c r="I20" t="s">
        <v>710</v>
      </c>
      <c r="J20" t="s">
        <v>711</v>
      </c>
      <c r="K20" t="s">
        <v>712</v>
      </c>
      <c r="L20" t="s">
        <v>713</v>
      </c>
      <c r="M20" t="s">
        <v>714</v>
      </c>
      <c r="N20" t="s">
        <v>709</v>
      </c>
      <c r="O20" t="s">
        <v>715</v>
      </c>
      <c r="P20" t="s">
        <v>716</v>
      </c>
      <c r="Q20" t="s">
        <v>717</v>
      </c>
      <c r="R20" t="s">
        <v>718</v>
      </c>
      <c r="S20" t="s">
        <v>719</v>
      </c>
      <c r="T20" t="s">
        <v>720</v>
      </c>
      <c r="U20" t="s">
        <v>721</v>
      </c>
      <c r="V20" t="s">
        <v>718</v>
      </c>
      <c r="W20" t="s">
        <v>722</v>
      </c>
      <c r="X20" t="s">
        <v>723</v>
      </c>
      <c r="Y20" t="s">
        <v>724</v>
      </c>
    </row>
    <row r="21" spans="1:25" x14ac:dyDescent="0.35">
      <c r="A21" s="1" t="s">
        <v>725</v>
      </c>
      <c r="B21" t="s">
        <v>599</v>
      </c>
      <c r="C21" t="s">
        <v>726</v>
      </c>
      <c r="D21" t="s">
        <v>600</v>
      </c>
      <c r="E21" t="s">
        <v>727</v>
      </c>
      <c r="F21" t="s">
        <v>728</v>
      </c>
      <c r="G21" t="s">
        <v>729</v>
      </c>
      <c r="H21" t="s">
        <v>730</v>
      </c>
      <c r="I21" t="s">
        <v>731</v>
      </c>
      <c r="J21" t="s">
        <v>732</v>
      </c>
      <c r="K21" t="s">
        <v>733</v>
      </c>
      <c r="L21" t="s">
        <v>734</v>
      </c>
      <c r="M21" t="s">
        <v>735</v>
      </c>
      <c r="N21" t="s">
        <v>736</v>
      </c>
      <c r="O21" t="s">
        <v>737</v>
      </c>
      <c r="P21" t="s">
        <v>738</v>
      </c>
      <c r="Q21" t="s">
        <v>739</v>
      </c>
      <c r="R21" t="s">
        <v>740</v>
      </c>
      <c r="S21" t="s">
        <v>741</v>
      </c>
      <c r="T21" t="s">
        <v>742</v>
      </c>
      <c r="U21" t="s">
        <v>743</v>
      </c>
      <c r="V21" t="s">
        <v>744</v>
      </c>
      <c r="W21" t="s">
        <v>745</v>
      </c>
      <c r="X21" t="s">
        <v>746</v>
      </c>
      <c r="Y21" t="s">
        <v>747</v>
      </c>
    </row>
    <row r="22" spans="1:25" x14ac:dyDescent="0.35">
      <c r="A22" s="1" t="s">
        <v>748</v>
      </c>
      <c r="B22" t="s">
        <v>749</v>
      </c>
      <c r="C22" t="s">
        <v>750</v>
      </c>
      <c r="D22" t="s">
        <v>751</v>
      </c>
      <c r="E22" t="s">
        <v>752</v>
      </c>
      <c r="F22" t="s">
        <v>753</v>
      </c>
      <c r="G22" t="s">
        <v>754</v>
      </c>
      <c r="H22" t="s">
        <v>755</v>
      </c>
      <c r="I22" t="s">
        <v>756</v>
      </c>
      <c r="J22" t="s">
        <v>757</v>
      </c>
      <c r="K22" t="s">
        <v>758</v>
      </c>
      <c r="L22" t="s">
        <v>759</v>
      </c>
      <c r="M22" t="s">
        <v>760</v>
      </c>
      <c r="N22" t="s">
        <v>761</v>
      </c>
      <c r="O22" t="s">
        <v>762</v>
      </c>
      <c r="P22" t="s">
        <v>763</v>
      </c>
      <c r="Q22" t="s">
        <v>764</v>
      </c>
      <c r="R22" t="s">
        <v>765</v>
      </c>
      <c r="S22" t="s">
        <v>766</v>
      </c>
      <c r="T22" t="s">
        <v>767</v>
      </c>
      <c r="U22" t="s">
        <v>768</v>
      </c>
      <c r="V22" t="s">
        <v>769</v>
      </c>
      <c r="W22" t="s">
        <v>770</v>
      </c>
      <c r="X22" t="s">
        <v>771</v>
      </c>
      <c r="Y22" t="s">
        <v>772</v>
      </c>
    </row>
    <row r="23" spans="1:25" x14ac:dyDescent="0.35">
      <c r="A23" s="1" t="s">
        <v>773</v>
      </c>
      <c r="B23" t="s">
        <v>774</v>
      </c>
      <c r="C23" t="s">
        <v>775</v>
      </c>
      <c r="D23" t="s">
        <v>776</v>
      </c>
      <c r="E23" t="s">
        <v>585</v>
      </c>
      <c r="F23" t="s">
        <v>777</v>
      </c>
      <c r="G23" t="s">
        <v>778</v>
      </c>
      <c r="H23" t="s">
        <v>779</v>
      </c>
      <c r="I23" t="s">
        <v>780</v>
      </c>
      <c r="J23" t="s">
        <v>781</v>
      </c>
      <c r="K23" t="s">
        <v>782</v>
      </c>
      <c r="L23" t="s">
        <v>783</v>
      </c>
      <c r="M23" t="s">
        <v>784</v>
      </c>
      <c r="N23" t="s">
        <v>785</v>
      </c>
      <c r="O23" t="s">
        <v>786</v>
      </c>
      <c r="P23" t="s">
        <v>787</v>
      </c>
      <c r="Q23" t="s">
        <v>788</v>
      </c>
      <c r="R23" t="s">
        <v>789</v>
      </c>
      <c r="S23" t="s">
        <v>790</v>
      </c>
      <c r="T23" t="s">
        <v>791</v>
      </c>
      <c r="U23" t="s">
        <v>482</v>
      </c>
      <c r="V23" t="s">
        <v>792</v>
      </c>
      <c r="W23" t="s">
        <v>793</v>
      </c>
      <c r="X23" t="s">
        <v>794</v>
      </c>
      <c r="Y23" t="s">
        <v>795</v>
      </c>
    </row>
    <row r="24" spans="1:25" x14ac:dyDescent="0.35">
      <c r="A24" s="1" t="s">
        <v>796</v>
      </c>
      <c r="B24" t="s">
        <v>590</v>
      </c>
      <c r="C24" t="s">
        <v>797</v>
      </c>
      <c r="D24" t="s">
        <v>596</v>
      </c>
      <c r="E24" t="s">
        <v>512</v>
      </c>
      <c r="F24" t="s">
        <v>798</v>
      </c>
      <c r="G24" t="s">
        <v>799</v>
      </c>
      <c r="H24" t="s">
        <v>660</v>
      </c>
      <c r="I24" t="s">
        <v>800</v>
      </c>
      <c r="J24" t="s">
        <v>246</v>
      </c>
      <c r="K24" t="s">
        <v>247</v>
      </c>
      <c r="L24" t="s">
        <v>248</v>
      </c>
      <c r="M24" t="s">
        <v>249</v>
      </c>
      <c r="N24" t="s">
        <v>250</v>
      </c>
      <c r="O24" t="s">
        <v>251</v>
      </c>
      <c r="P24" t="s">
        <v>252</v>
      </c>
      <c r="Q24" t="s">
        <v>253</v>
      </c>
      <c r="R24" t="s">
        <v>254</v>
      </c>
      <c r="S24" t="s">
        <v>255</v>
      </c>
      <c r="T24" t="s">
        <v>256</v>
      </c>
      <c r="U24" t="s">
        <v>257</v>
      </c>
      <c r="V24" t="s">
        <v>258</v>
      </c>
      <c r="W24" t="s">
        <v>259</v>
      </c>
      <c r="X24" t="s">
        <v>260</v>
      </c>
      <c r="Y24" t="s">
        <v>261</v>
      </c>
    </row>
    <row r="25" spans="1:25" x14ac:dyDescent="0.35">
      <c r="A25" s="1" t="s">
        <v>801</v>
      </c>
      <c r="B25" t="s">
        <v>802</v>
      </c>
      <c r="C25" t="s">
        <v>803</v>
      </c>
      <c r="D25" t="s">
        <v>804</v>
      </c>
      <c r="E25" t="s">
        <v>805</v>
      </c>
      <c r="F25" t="s">
        <v>806</v>
      </c>
      <c r="G25" t="s">
        <v>807</v>
      </c>
      <c r="H25" t="s">
        <v>808</v>
      </c>
      <c r="I25" t="s">
        <v>809</v>
      </c>
      <c r="J25" t="s">
        <v>810</v>
      </c>
      <c r="K25" t="s">
        <v>811</v>
      </c>
      <c r="L25" t="s">
        <v>812</v>
      </c>
      <c r="M25" t="s">
        <v>813</v>
      </c>
      <c r="N25" t="s">
        <v>814</v>
      </c>
      <c r="O25" t="s">
        <v>815</v>
      </c>
      <c r="P25" t="s">
        <v>816</v>
      </c>
      <c r="Q25" t="s">
        <v>817</v>
      </c>
      <c r="R25" t="s">
        <v>818</v>
      </c>
      <c r="S25" t="s">
        <v>819</v>
      </c>
      <c r="T25" t="s">
        <v>820</v>
      </c>
      <c r="U25" t="s">
        <v>821</v>
      </c>
      <c r="V25" t="s">
        <v>822</v>
      </c>
      <c r="W25" t="s">
        <v>823</v>
      </c>
      <c r="X25" t="s">
        <v>824</v>
      </c>
      <c r="Y25" t="s">
        <v>825</v>
      </c>
    </row>
    <row r="26" spans="1:25" x14ac:dyDescent="0.35">
      <c r="A26" s="1" t="s">
        <v>826</v>
      </c>
      <c r="B26" t="s">
        <v>827</v>
      </c>
      <c r="C26" t="s">
        <v>99</v>
      </c>
      <c r="D26" t="s">
        <v>828</v>
      </c>
      <c r="E26" t="s">
        <v>829</v>
      </c>
      <c r="F26" t="s">
        <v>830</v>
      </c>
      <c r="G26" t="s">
        <v>831</v>
      </c>
      <c r="H26" t="s">
        <v>832</v>
      </c>
      <c r="I26" t="s">
        <v>833</v>
      </c>
      <c r="J26" t="s">
        <v>45</v>
      </c>
      <c r="K26" t="s">
        <v>46</v>
      </c>
      <c r="L26" t="s">
        <v>47</v>
      </c>
      <c r="M26" t="s">
        <v>834</v>
      </c>
      <c r="N26" t="s">
        <v>835</v>
      </c>
      <c r="O26" t="s">
        <v>836</v>
      </c>
      <c r="P26" t="s">
        <v>837</v>
      </c>
      <c r="Q26" t="s">
        <v>52</v>
      </c>
      <c r="R26" t="s">
        <v>53</v>
      </c>
      <c r="S26" t="s">
        <v>54</v>
      </c>
      <c r="T26" t="s">
        <v>55</v>
      </c>
      <c r="U26" t="s">
        <v>838</v>
      </c>
      <c r="V26" t="s">
        <v>57</v>
      </c>
      <c r="W26" t="s">
        <v>58</v>
      </c>
      <c r="X26" t="s">
        <v>59</v>
      </c>
      <c r="Y26" t="s">
        <v>60</v>
      </c>
    </row>
    <row r="27" spans="1:25" x14ac:dyDescent="0.35">
      <c r="A27" s="1" t="s">
        <v>839</v>
      </c>
      <c r="B27" t="s">
        <v>827</v>
      </c>
      <c r="C27" t="s">
        <v>99</v>
      </c>
      <c r="D27" t="s">
        <v>840</v>
      </c>
      <c r="E27" t="s">
        <v>841</v>
      </c>
      <c r="F27" t="s">
        <v>842</v>
      </c>
      <c r="G27" t="s">
        <v>843</v>
      </c>
      <c r="H27" t="s">
        <v>844</v>
      </c>
      <c r="I27" t="s">
        <v>845</v>
      </c>
      <c r="J27" t="s">
        <v>846</v>
      </c>
      <c r="K27" t="s">
        <v>847</v>
      </c>
      <c r="L27" t="s">
        <v>848</v>
      </c>
      <c r="M27" t="s">
        <v>849</v>
      </c>
      <c r="N27" t="s">
        <v>850</v>
      </c>
      <c r="O27" t="s">
        <v>851</v>
      </c>
      <c r="P27" t="s">
        <v>852</v>
      </c>
      <c r="Q27" t="s">
        <v>853</v>
      </c>
      <c r="R27" t="s">
        <v>854</v>
      </c>
      <c r="S27" t="s">
        <v>855</v>
      </c>
      <c r="T27" t="s">
        <v>856</v>
      </c>
      <c r="U27" t="s">
        <v>857</v>
      </c>
      <c r="V27" t="s">
        <v>858</v>
      </c>
      <c r="W27" t="s">
        <v>859</v>
      </c>
      <c r="X27" t="s">
        <v>860</v>
      </c>
      <c r="Y27" t="s">
        <v>861</v>
      </c>
    </row>
    <row r="28" spans="1:25" x14ac:dyDescent="0.35">
      <c r="A28" s="1" t="s">
        <v>862</v>
      </c>
      <c r="B28" t="s">
        <v>863</v>
      </c>
      <c r="C28" t="s">
        <v>864</v>
      </c>
      <c r="D28" t="s">
        <v>865</v>
      </c>
      <c r="E28" t="s">
        <v>865</v>
      </c>
      <c r="F28" t="s">
        <v>586</v>
      </c>
      <c r="G28" t="s">
        <v>586</v>
      </c>
      <c r="H28" t="s">
        <v>865</v>
      </c>
      <c r="I28" t="s">
        <v>865</v>
      </c>
      <c r="J28" t="s">
        <v>135</v>
      </c>
      <c r="K28" t="s">
        <v>136</v>
      </c>
      <c r="L28" t="s">
        <v>137</v>
      </c>
      <c r="M28" t="s">
        <v>138</v>
      </c>
      <c r="N28" t="s">
        <v>139</v>
      </c>
      <c r="O28" t="s">
        <v>140</v>
      </c>
      <c r="P28" t="s">
        <v>141</v>
      </c>
      <c r="Q28" t="s">
        <v>142</v>
      </c>
      <c r="R28" t="s">
        <v>143</v>
      </c>
      <c r="S28" t="s">
        <v>144</v>
      </c>
      <c r="T28" t="s">
        <v>145</v>
      </c>
      <c r="U28" t="s">
        <v>146</v>
      </c>
      <c r="V28" t="s">
        <v>147</v>
      </c>
      <c r="W28" t="s">
        <v>148</v>
      </c>
      <c r="X28" t="s">
        <v>149</v>
      </c>
      <c r="Y28" t="s">
        <v>149</v>
      </c>
    </row>
    <row r="29" spans="1:25" x14ac:dyDescent="0.35">
      <c r="A29" s="1" t="s">
        <v>866</v>
      </c>
      <c r="B29" t="s">
        <v>863</v>
      </c>
      <c r="C29" t="s">
        <v>864</v>
      </c>
      <c r="D29" t="s">
        <v>586</v>
      </c>
      <c r="E29" t="s">
        <v>586</v>
      </c>
      <c r="F29" t="s">
        <v>586</v>
      </c>
      <c r="G29" t="s">
        <v>598</v>
      </c>
      <c r="H29" t="s">
        <v>598</v>
      </c>
      <c r="I29" t="s">
        <v>867</v>
      </c>
      <c r="J29" t="s">
        <v>868</v>
      </c>
      <c r="K29" t="s">
        <v>869</v>
      </c>
      <c r="L29" t="s">
        <v>798</v>
      </c>
      <c r="M29" t="s">
        <v>780</v>
      </c>
      <c r="N29" t="s">
        <v>870</v>
      </c>
      <c r="O29" t="s">
        <v>871</v>
      </c>
      <c r="P29" t="s">
        <v>872</v>
      </c>
      <c r="Q29" t="s">
        <v>873</v>
      </c>
      <c r="R29" t="s">
        <v>874</v>
      </c>
      <c r="S29" t="s">
        <v>875</v>
      </c>
      <c r="T29" t="s">
        <v>876</v>
      </c>
      <c r="U29" t="s">
        <v>145</v>
      </c>
      <c r="V29" t="s">
        <v>146</v>
      </c>
      <c r="W29" t="s">
        <v>560</v>
      </c>
      <c r="X29" t="s">
        <v>799</v>
      </c>
      <c r="Y29" t="s">
        <v>799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40"/>
  <sheetViews>
    <sheetView workbookViewId="0"/>
  </sheetViews>
  <sheetFormatPr defaultRowHeight="14.5" x14ac:dyDescent="0.35"/>
  <sheetData>
    <row r="1" spans="1:25" x14ac:dyDescent="0.35">
      <c r="B1" s="1" t="s">
        <v>417</v>
      </c>
      <c r="C1" s="1" t="s">
        <v>418</v>
      </c>
      <c r="D1" s="1" t="s">
        <v>419</v>
      </c>
      <c r="E1" s="1" t="s">
        <v>420</v>
      </c>
      <c r="F1" s="1" t="s">
        <v>421</v>
      </c>
      <c r="G1" s="1" t="s">
        <v>422</v>
      </c>
      <c r="H1" s="1" t="s">
        <v>423</v>
      </c>
      <c r="I1" s="1" t="s">
        <v>424</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5">
      <c r="A2" s="1" t="s">
        <v>877</v>
      </c>
      <c r="B2" t="s">
        <v>328</v>
      </c>
      <c r="C2" t="s">
        <v>560</v>
      </c>
      <c r="D2" t="s">
        <v>870</v>
      </c>
      <c r="E2" t="s">
        <v>878</v>
      </c>
      <c r="F2" t="s">
        <v>879</v>
      </c>
      <c r="G2" t="s">
        <v>880</v>
      </c>
      <c r="H2" t="s">
        <v>881</v>
      </c>
      <c r="I2" t="s">
        <v>882</v>
      </c>
      <c r="J2" t="s">
        <v>883</v>
      </c>
      <c r="K2" t="s">
        <v>884</v>
      </c>
      <c r="L2" t="s">
        <v>885</v>
      </c>
      <c r="M2" t="s">
        <v>886</v>
      </c>
      <c r="N2" t="s">
        <v>887</v>
      </c>
      <c r="O2" t="s">
        <v>888</v>
      </c>
      <c r="P2" t="s">
        <v>889</v>
      </c>
      <c r="Q2" t="s">
        <v>890</v>
      </c>
      <c r="R2" t="s">
        <v>891</v>
      </c>
      <c r="S2" t="s">
        <v>892</v>
      </c>
      <c r="T2" t="s">
        <v>893</v>
      </c>
      <c r="U2" t="s">
        <v>894</v>
      </c>
      <c r="V2" t="s">
        <v>895</v>
      </c>
      <c r="W2" t="s">
        <v>896</v>
      </c>
      <c r="X2" t="s">
        <v>897</v>
      </c>
      <c r="Y2" t="s">
        <v>898</v>
      </c>
    </row>
    <row r="3" spans="1:25" x14ac:dyDescent="0.35">
      <c r="A3" s="1" t="s">
        <v>899</v>
      </c>
      <c r="B3" t="s">
        <v>900</v>
      </c>
      <c r="C3" t="s">
        <v>901</v>
      </c>
      <c r="D3" t="s">
        <v>607</v>
      </c>
      <c r="E3" t="s">
        <v>780</v>
      </c>
      <c r="F3" t="s">
        <v>902</v>
      </c>
      <c r="G3" t="s">
        <v>903</v>
      </c>
      <c r="H3" t="s">
        <v>904</v>
      </c>
      <c r="I3" t="s">
        <v>233</v>
      </c>
      <c r="J3" t="s">
        <v>192</v>
      </c>
      <c r="K3" t="s">
        <v>328</v>
      </c>
      <c r="L3" t="s">
        <v>328</v>
      </c>
      <c r="M3" t="s">
        <v>328</v>
      </c>
      <c r="N3" t="s">
        <v>328</v>
      </c>
      <c r="O3" t="s">
        <v>328</v>
      </c>
      <c r="P3" t="s">
        <v>328</v>
      </c>
      <c r="Q3" t="s">
        <v>328</v>
      </c>
      <c r="R3" t="s">
        <v>328</v>
      </c>
      <c r="S3" t="s">
        <v>328</v>
      </c>
      <c r="T3" t="s">
        <v>328</v>
      </c>
      <c r="U3" t="s">
        <v>328</v>
      </c>
      <c r="V3" t="s">
        <v>328</v>
      </c>
      <c r="W3" t="s">
        <v>328</v>
      </c>
      <c r="X3" t="s">
        <v>328</v>
      </c>
      <c r="Y3" t="s">
        <v>905</v>
      </c>
    </row>
    <row r="4" spans="1:25" x14ac:dyDescent="0.35">
      <c r="A4" s="1" t="s">
        <v>906</v>
      </c>
      <c r="B4" t="s">
        <v>900</v>
      </c>
      <c r="C4" t="s">
        <v>907</v>
      </c>
      <c r="D4" t="s">
        <v>908</v>
      </c>
      <c r="E4" t="s">
        <v>909</v>
      </c>
      <c r="F4" t="s">
        <v>782</v>
      </c>
      <c r="G4" t="s">
        <v>910</v>
      </c>
      <c r="H4" t="s">
        <v>911</v>
      </c>
      <c r="I4" t="s">
        <v>912</v>
      </c>
      <c r="J4" t="s">
        <v>913</v>
      </c>
      <c r="K4" t="s">
        <v>884</v>
      </c>
      <c r="L4" t="s">
        <v>885</v>
      </c>
      <c r="M4" t="s">
        <v>886</v>
      </c>
      <c r="N4" t="s">
        <v>887</v>
      </c>
      <c r="O4" t="s">
        <v>888</v>
      </c>
      <c r="P4" t="s">
        <v>889</v>
      </c>
      <c r="Q4" t="s">
        <v>890</v>
      </c>
      <c r="R4" t="s">
        <v>891</v>
      </c>
      <c r="S4" t="s">
        <v>892</v>
      </c>
      <c r="T4" t="s">
        <v>893</v>
      </c>
      <c r="U4" t="s">
        <v>894</v>
      </c>
      <c r="V4" t="s">
        <v>895</v>
      </c>
      <c r="W4" t="s">
        <v>896</v>
      </c>
      <c r="X4" t="s">
        <v>897</v>
      </c>
      <c r="Y4" t="s">
        <v>914</v>
      </c>
    </row>
    <row r="5" spans="1:25" x14ac:dyDescent="0.35">
      <c r="A5" s="1" t="s">
        <v>915</v>
      </c>
      <c r="B5" t="s">
        <v>328</v>
      </c>
      <c r="C5" t="s">
        <v>901</v>
      </c>
      <c r="D5" t="s">
        <v>868</v>
      </c>
      <c r="E5" t="s">
        <v>565</v>
      </c>
      <c r="F5" t="s">
        <v>916</v>
      </c>
      <c r="G5" t="s">
        <v>917</v>
      </c>
      <c r="H5" t="s">
        <v>918</v>
      </c>
      <c r="I5" t="s">
        <v>919</v>
      </c>
      <c r="J5" t="s">
        <v>920</v>
      </c>
      <c r="K5" t="s">
        <v>921</v>
      </c>
      <c r="L5" t="s">
        <v>922</v>
      </c>
      <c r="M5" t="s">
        <v>923</v>
      </c>
      <c r="N5" t="s">
        <v>924</v>
      </c>
      <c r="O5" t="s">
        <v>925</v>
      </c>
      <c r="P5" t="s">
        <v>926</v>
      </c>
      <c r="Q5" t="s">
        <v>927</v>
      </c>
      <c r="R5" t="s">
        <v>928</v>
      </c>
      <c r="S5" t="s">
        <v>929</v>
      </c>
      <c r="T5" t="s">
        <v>930</v>
      </c>
      <c r="U5" t="s">
        <v>931</v>
      </c>
      <c r="V5" t="s">
        <v>932</v>
      </c>
      <c r="W5" t="s">
        <v>933</v>
      </c>
      <c r="X5" t="s">
        <v>934</v>
      </c>
      <c r="Y5" t="s">
        <v>935</v>
      </c>
    </row>
    <row r="6" spans="1:25" x14ac:dyDescent="0.35">
      <c r="A6" s="1" t="s">
        <v>936</v>
      </c>
      <c r="B6" t="s">
        <v>328</v>
      </c>
      <c r="C6" t="s">
        <v>328</v>
      </c>
      <c r="D6" t="s">
        <v>328</v>
      </c>
      <c r="E6" t="s">
        <v>328</v>
      </c>
      <c r="F6" t="s">
        <v>328</v>
      </c>
      <c r="G6" t="s">
        <v>328</v>
      </c>
      <c r="H6" t="s">
        <v>328</v>
      </c>
      <c r="I6" t="s">
        <v>328</v>
      </c>
      <c r="J6" t="s">
        <v>328</v>
      </c>
      <c r="K6" t="s">
        <v>328</v>
      </c>
      <c r="L6" t="s">
        <v>328</v>
      </c>
      <c r="M6" t="s">
        <v>328</v>
      </c>
      <c r="N6" t="s">
        <v>328</v>
      </c>
      <c r="O6" t="s">
        <v>328</v>
      </c>
      <c r="P6" t="s">
        <v>328</v>
      </c>
      <c r="Q6" t="s">
        <v>328</v>
      </c>
      <c r="R6" t="s">
        <v>328</v>
      </c>
      <c r="S6" t="s">
        <v>328</v>
      </c>
      <c r="T6" t="s">
        <v>328</v>
      </c>
      <c r="U6" t="s">
        <v>328</v>
      </c>
      <c r="V6" t="s">
        <v>328</v>
      </c>
      <c r="W6" t="s">
        <v>328</v>
      </c>
      <c r="X6" t="s">
        <v>328</v>
      </c>
      <c r="Y6" t="s">
        <v>328</v>
      </c>
    </row>
    <row r="7" spans="1:25" x14ac:dyDescent="0.35">
      <c r="A7" s="1" t="s">
        <v>937</v>
      </c>
      <c r="B7" t="s">
        <v>938</v>
      </c>
      <c r="C7" t="s">
        <v>939</v>
      </c>
      <c r="D7" t="s">
        <v>940</v>
      </c>
      <c r="E7" t="s">
        <v>940</v>
      </c>
      <c r="F7" t="s">
        <v>708</v>
      </c>
      <c r="G7" t="s">
        <v>940</v>
      </c>
      <c r="H7" t="s">
        <v>941</v>
      </c>
      <c r="I7" t="s">
        <v>942</v>
      </c>
      <c r="J7" t="s">
        <v>943</v>
      </c>
      <c r="K7" t="s">
        <v>141</v>
      </c>
      <c r="L7" t="s">
        <v>328</v>
      </c>
      <c r="M7" t="s">
        <v>328</v>
      </c>
      <c r="N7" t="s">
        <v>328</v>
      </c>
      <c r="O7" t="s">
        <v>328</v>
      </c>
      <c r="P7" t="s">
        <v>328</v>
      </c>
      <c r="Q7" t="s">
        <v>328</v>
      </c>
      <c r="R7" t="s">
        <v>328</v>
      </c>
      <c r="S7" t="s">
        <v>328</v>
      </c>
      <c r="T7" t="s">
        <v>328</v>
      </c>
      <c r="U7" t="s">
        <v>328</v>
      </c>
      <c r="V7" t="s">
        <v>328</v>
      </c>
      <c r="W7" t="s">
        <v>328</v>
      </c>
      <c r="X7" t="s">
        <v>328</v>
      </c>
      <c r="Y7" t="s">
        <v>328</v>
      </c>
    </row>
    <row r="8" spans="1:25" x14ac:dyDescent="0.35">
      <c r="A8" s="1" t="s">
        <v>944</v>
      </c>
      <c r="B8" t="s">
        <v>945</v>
      </c>
      <c r="C8" t="s">
        <v>946</v>
      </c>
      <c r="D8" t="s">
        <v>233</v>
      </c>
      <c r="E8" t="s">
        <v>947</v>
      </c>
      <c r="F8" t="s">
        <v>948</v>
      </c>
      <c r="G8" t="s">
        <v>949</v>
      </c>
      <c r="H8" t="s">
        <v>950</v>
      </c>
      <c r="I8" t="s">
        <v>951</v>
      </c>
      <c r="J8" t="s">
        <v>952</v>
      </c>
      <c r="K8" t="s">
        <v>953</v>
      </c>
      <c r="L8" t="s">
        <v>953</v>
      </c>
      <c r="M8" t="s">
        <v>954</v>
      </c>
      <c r="N8" t="s">
        <v>955</v>
      </c>
      <c r="O8" t="s">
        <v>956</v>
      </c>
      <c r="P8" t="s">
        <v>957</v>
      </c>
      <c r="Q8" t="s">
        <v>958</v>
      </c>
      <c r="R8" t="s">
        <v>959</v>
      </c>
      <c r="S8" t="s">
        <v>960</v>
      </c>
      <c r="T8" t="s">
        <v>961</v>
      </c>
      <c r="U8" t="s">
        <v>962</v>
      </c>
      <c r="V8" t="s">
        <v>963</v>
      </c>
      <c r="W8" t="s">
        <v>964</v>
      </c>
      <c r="X8" t="s">
        <v>965</v>
      </c>
      <c r="Y8" t="s">
        <v>966</v>
      </c>
    </row>
    <row r="9" spans="1:25" x14ac:dyDescent="0.35">
      <c r="A9" s="1" t="s">
        <v>967</v>
      </c>
      <c r="B9" t="s">
        <v>968</v>
      </c>
      <c r="C9" t="s">
        <v>709</v>
      </c>
      <c r="D9" t="s">
        <v>969</v>
      </c>
      <c r="E9" t="s">
        <v>970</v>
      </c>
      <c r="F9" t="s">
        <v>971</v>
      </c>
      <c r="G9" t="s">
        <v>596</v>
      </c>
      <c r="H9" t="s">
        <v>971</v>
      </c>
      <c r="I9" t="s">
        <v>513</v>
      </c>
      <c r="J9" t="s">
        <v>602</v>
      </c>
      <c r="K9" t="s">
        <v>972</v>
      </c>
      <c r="L9" t="s">
        <v>973</v>
      </c>
      <c r="M9" t="s">
        <v>974</v>
      </c>
      <c r="N9" t="s">
        <v>975</v>
      </c>
      <c r="O9" t="s">
        <v>976</v>
      </c>
      <c r="P9" t="s">
        <v>977</v>
      </c>
      <c r="Q9" t="s">
        <v>978</v>
      </c>
      <c r="R9" t="s">
        <v>979</v>
      </c>
      <c r="S9" t="s">
        <v>980</v>
      </c>
      <c r="T9" t="s">
        <v>981</v>
      </c>
      <c r="U9" t="s">
        <v>982</v>
      </c>
      <c r="V9" t="s">
        <v>983</v>
      </c>
      <c r="W9" t="s">
        <v>984</v>
      </c>
      <c r="X9" t="s">
        <v>985</v>
      </c>
      <c r="Y9" t="s">
        <v>986</v>
      </c>
    </row>
    <row r="10" spans="1:25" x14ac:dyDescent="0.35">
      <c r="A10" s="1" t="s">
        <v>987</v>
      </c>
      <c r="B10" t="s">
        <v>328</v>
      </c>
      <c r="C10" t="s">
        <v>988</v>
      </c>
      <c r="D10" t="s">
        <v>328</v>
      </c>
      <c r="E10" t="s">
        <v>328</v>
      </c>
      <c r="F10" t="s">
        <v>328</v>
      </c>
      <c r="G10" t="s">
        <v>328</v>
      </c>
      <c r="H10" t="s">
        <v>328</v>
      </c>
      <c r="I10" t="s">
        <v>328</v>
      </c>
      <c r="J10" t="s">
        <v>989</v>
      </c>
      <c r="K10" t="s">
        <v>990</v>
      </c>
      <c r="L10" t="s">
        <v>991</v>
      </c>
      <c r="M10" t="s">
        <v>992</v>
      </c>
      <c r="N10" t="s">
        <v>993</v>
      </c>
      <c r="O10" t="s">
        <v>994</v>
      </c>
      <c r="P10" t="s">
        <v>995</v>
      </c>
      <c r="Q10" t="s">
        <v>996</v>
      </c>
      <c r="R10" t="s">
        <v>997</v>
      </c>
      <c r="S10" t="s">
        <v>998</v>
      </c>
      <c r="T10" t="s">
        <v>999</v>
      </c>
      <c r="U10" t="s">
        <v>1000</v>
      </c>
      <c r="V10" t="s">
        <v>1001</v>
      </c>
      <c r="W10" t="s">
        <v>1002</v>
      </c>
      <c r="X10" t="s">
        <v>1003</v>
      </c>
      <c r="Y10" t="s">
        <v>1004</v>
      </c>
    </row>
    <row r="11" spans="1:25" x14ac:dyDescent="0.35">
      <c r="A11" s="1" t="s">
        <v>1005</v>
      </c>
      <c r="B11" t="s">
        <v>604</v>
      </c>
      <c r="C11" t="s">
        <v>328</v>
      </c>
      <c r="D11" t="s">
        <v>1006</v>
      </c>
      <c r="E11" t="s">
        <v>1007</v>
      </c>
      <c r="F11" t="s">
        <v>1008</v>
      </c>
      <c r="G11" t="s">
        <v>1006</v>
      </c>
      <c r="H11" t="s">
        <v>140</v>
      </c>
      <c r="I11" t="s">
        <v>882</v>
      </c>
      <c r="J11" t="s">
        <v>1009</v>
      </c>
      <c r="K11" t="s">
        <v>1010</v>
      </c>
      <c r="L11" t="s">
        <v>1011</v>
      </c>
      <c r="M11" t="s">
        <v>1012</v>
      </c>
      <c r="N11" t="s">
        <v>1013</v>
      </c>
      <c r="O11" t="s">
        <v>1014</v>
      </c>
      <c r="P11" t="s">
        <v>1015</v>
      </c>
      <c r="Q11" t="s">
        <v>1016</v>
      </c>
      <c r="R11" t="s">
        <v>1017</v>
      </c>
      <c r="S11" t="s">
        <v>1018</v>
      </c>
      <c r="T11" t="s">
        <v>1019</v>
      </c>
      <c r="U11" t="s">
        <v>1020</v>
      </c>
      <c r="V11" t="s">
        <v>1021</v>
      </c>
      <c r="W11" t="s">
        <v>1022</v>
      </c>
      <c r="X11" t="s">
        <v>1023</v>
      </c>
      <c r="Y11" t="s">
        <v>1024</v>
      </c>
    </row>
    <row r="12" spans="1:25" x14ac:dyDescent="0.35">
      <c r="A12" s="1" t="s">
        <v>1025</v>
      </c>
      <c r="B12" t="s">
        <v>604</v>
      </c>
      <c r="C12" t="s">
        <v>988</v>
      </c>
      <c r="D12" t="s">
        <v>1006</v>
      </c>
      <c r="E12" t="s">
        <v>1007</v>
      </c>
      <c r="F12" t="s">
        <v>1008</v>
      </c>
      <c r="G12" t="s">
        <v>1006</v>
      </c>
      <c r="H12" t="s">
        <v>140</v>
      </c>
      <c r="I12" t="s">
        <v>882</v>
      </c>
      <c r="J12" t="s">
        <v>1026</v>
      </c>
      <c r="K12" t="s">
        <v>1027</v>
      </c>
      <c r="L12" t="s">
        <v>1028</v>
      </c>
      <c r="M12" t="s">
        <v>1029</v>
      </c>
      <c r="N12" t="s">
        <v>1030</v>
      </c>
      <c r="O12" t="s">
        <v>1031</v>
      </c>
      <c r="P12" t="s">
        <v>1032</v>
      </c>
      <c r="Q12" t="s">
        <v>1033</v>
      </c>
      <c r="R12" t="s">
        <v>1034</v>
      </c>
      <c r="S12" t="s">
        <v>1035</v>
      </c>
      <c r="T12" t="s">
        <v>1033</v>
      </c>
      <c r="U12" t="s">
        <v>1036</v>
      </c>
      <c r="V12" t="s">
        <v>1037</v>
      </c>
      <c r="W12" t="s">
        <v>1038</v>
      </c>
      <c r="X12" t="s">
        <v>1039</v>
      </c>
      <c r="Y12" t="s">
        <v>1040</v>
      </c>
    </row>
    <row r="13" spans="1:25" x14ac:dyDescent="0.35">
      <c r="A13" s="1" t="s">
        <v>1041</v>
      </c>
      <c r="B13" t="s">
        <v>328</v>
      </c>
      <c r="C13" t="s">
        <v>328</v>
      </c>
      <c r="D13" t="s">
        <v>328</v>
      </c>
      <c r="E13" t="s">
        <v>328</v>
      </c>
      <c r="F13" t="s">
        <v>902</v>
      </c>
      <c r="G13" t="s">
        <v>903</v>
      </c>
      <c r="H13" t="s">
        <v>904</v>
      </c>
      <c r="I13" t="s">
        <v>233</v>
      </c>
      <c r="J13" t="s">
        <v>192</v>
      </c>
      <c r="K13" t="s">
        <v>1042</v>
      </c>
      <c r="L13" t="s">
        <v>1043</v>
      </c>
      <c r="M13" t="s">
        <v>1044</v>
      </c>
      <c r="N13" t="s">
        <v>1045</v>
      </c>
      <c r="O13" t="s">
        <v>1046</v>
      </c>
      <c r="P13" t="s">
        <v>1047</v>
      </c>
      <c r="Q13" t="s">
        <v>1048</v>
      </c>
      <c r="R13" t="s">
        <v>1049</v>
      </c>
      <c r="S13" t="s">
        <v>1050</v>
      </c>
      <c r="T13" t="s">
        <v>1051</v>
      </c>
      <c r="U13" t="s">
        <v>1052</v>
      </c>
      <c r="V13" t="s">
        <v>1053</v>
      </c>
      <c r="W13" t="s">
        <v>1054</v>
      </c>
      <c r="X13" t="s">
        <v>1055</v>
      </c>
      <c r="Y13" t="s">
        <v>328</v>
      </c>
    </row>
    <row r="14" spans="1:25" x14ac:dyDescent="0.35">
      <c r="A14" s="1" t="s">
        <v>1056</v>
      </c>
      <c r="B14" t="s">
        <v>328</v>
      </c>
      <c r="C14" t="s">
        <v>328</v>
      </c>
      <c r="D14" t="s">
        <v>328</v>
      </c>
      <c r="E14" t="s">
        <v>328</v>
      </c>
      <c r="F14" t="s">
        <v>328</v>
      </c>
      <c r="G14" t="s">
        <v>328</v>
      </c>
      <c r="H14" t="s">
        <v>328</v>
      </c>
      <c r="I14" t="s">
        <v>328</v>
      </c>
      <c r="J14" t="s">
        <v>328</v>
      </c>
      <c r="K14" t="s">
        <v>328</v>
      </c>
      <c r="L14" t="s">
        <v>328</v>
      </c>
      <c r="M14" t="s">
        <v>328</v>
      </c>
      <c r="N14" t="s">
        <v>328</v>
      </c>
      <c r="O14" t="s">
        <v>328</v>
      </c>
      <c r="P14" t="s">
        <v>328</v>
      </c>
      <c r="Q14" t="s">
        <v>328</v>
      </c>
      <c r="R14" t="s">
        <v>328</v>
      </c>
      <c r="S14" t="s">
        <v>328</v>
      </c>
      <c r="T14" t="s">
        <v>328</v>
      </c>
      <c r="U14" t="s">
        <v>328</v>
      </c>
      <c r="V14" t="s">
        <v>328</v>
      </c>
      <c r="W14" t="s">
        <v>328</v>
      </c>
      <c r="X14" t="s">
        <v>328</v>
      </c>
      <c r="Y14" t="s">
        <v>328</v>
      </c>
    </row>
    <row r="15" spans="1:25" x14ac:dyDescent="0.35">
      <c r="A15" s="1" t="s">
        <v>1057</v>
      </c>
      <c r="B15" t="s">
        <v>328</v>
      </c>
      <c r="C15" t="s">
        <v>328</v>
      </c>
      <c r="D15" t="s">
        <v>328</v>
      </c>
      <c r="E15" t="s">
        <v>328</v>
      </c>
      <c r="F15" t="s">
        <v>1058</v>
      </c>
      <c r="G15" t="s">
        <v>1059</v>
      </c>
      <c r="H15" t="s">
        <v>1060</v>
      </c>
      <c r="I15" t="s">
        <v>1061</v>
      </c>
      <c r="J15" t="s">
        <v>1062</v>
      </c>
      <c r="K15" t="s">
        <v>1063</v>
      </c>
      <c r="L15" t="s">
        <v>1064</v>
      </c>
      <c r="M15" t="s">
        <v>1065</v>
      </c>
      <c r="N15" t="s">
        <v>1066</v>
      </c>
      <c r="O15" t="s">
        <v>1067</v>
      </c>
      <c r="P15" t="s">
        <v>1068</v>
      </c>
      <c r="Q15" t="s">
        <v>1069</v>
      </c>
      <c r="R15" t="s">
        <v>1070</v>
      </c>
      <c r="S15" t="s">
        <v>1071</v>
      </c>
      <c r="T15" t="s">
        <v>1072</v>
      </c>
      <c r="U15" t="s">
        <v>1073</v>
      </c>
      <c r="V15" t="s">
        <v>1074</v>
      </c>
      <c r="W15" t="s">
        <v>1075</v>
      </c>
      <c r="X15" t="s">
        <v>1076</v>
      </c>
      <c r="Y15" t="s">
        <v>328</v>
      </c>
    </row>
    <row r="16" spans="1:25" x14ac:dyDescent="0.35">
      <c r="A16" s="1" t="s">
        <v>1077</v>
      </c>
      <c r="B16" t="s">
        <v>615</v>
      </c>
      <c r="C16" t="s">
        <v>1078</v>
      </c>
      <c r="D16" t="s">
        <v>547</v>
      </c>
      <c r="E16" t="s">
        <v>1079</v>
      </c>
      <c r="F16" t="s">
        <v>1080</v>
      </c>
      <c r="G16" t="s">
        <v>1081</v>
      </c>
      <c r="H16" t="s">
        <v>236</v>
      </c>
      <c r="I16" t="s">
        <v>1082</v>
      </c>
      <c r="J16" t="s">
        <v>1083</v>
      </c>
      <c r="K16" t="s">
        <v>1084</v>
      </c>
      <c r="L16" t="s">
        <v>1085</v>
      </c>
      <c r="M16" t="s">
        <v>1086</v>
      </c>
      <c r="N16" t="s">
        <v>1087</v>
      </c>
      <c r="O16" t="s">
        <v>1088</v>
      </c>
      <c r="P16" t="s">
        <v>1089</v>
      </c>
      <c r="Q16" t="s">
        <v>1090</v>
      </c>
      <c r="R16" t="s">
        <v>1091</v>
      </c>
      <c r="S16" t="s">
        <v>1092</v>
      </c>
      <c r="T16" t="s">
        <v>1093</v>
      </c>
      <c r="U16" t="s">
        <v>1094</v>
      </c>
      <c r="V16" t="s">
        <v>1095</v>
      </c>
      <c r="W16" t="s">
        <v>1096</v>
      </c>
      <c r="X16" t="s">
        <v>1097</v>
      </c>
      <c r="Y16" t="s">
        <v>1098</v>
      </c>
    </row>
    <row r="17" spans="1:25" x14ac:dyDescent="0.35">
      <c r="A17" s="1" t="s">
        <v>1099</v>
      </c>
      <c r="B17" t="s">
        <v>328</v>
      </c>
      <c r="C17" t="s">
        <v>328</v>
      </c>
      <c r="D17" t="s">
        <v>328</v>
      </c>
      <c r="E17" t="s">
        <v>328</v>
      </c>
      <c r="F17" t="s">
        <v>328</v>
      </c>
      <c r="G17" t="s">
        <v>328</v>
      </c>
      <c r="H17" t="s">
        <v>328</v>
      </c>
      <c r="I17" t="s">
        <v>328</v>
      </c>
      <c r="J17" t="s">
        <v>328</v>
      </c>
      <c r="K17" t="s">
        <v>328</v>
      </c>
      <c r="L17" t="s">
        <v>328</v>
      </c>
      <c r="M17" t="s">
        <v>328</v>
      </c>
      <c r="N17" t="s">
        <v>328</v>
      </c>
      <c r="O17" t="s">
        <v>328</v>
      </c>
      <c r="P17" t="s">
        <v>328</v>
      </c>
      <c r="Q17" t="s">
        <v>328</v>
      </c>
      <c r="R17" t="s">
        <v>328</v>
      </c>
      <c r="S17" t="s">
        <v>328</v>
      </c>
      <c r="T17" t="s">
        <v>328</v>
      </c>
      <c r="U17" t="s">
        <v>328</v>
      </c>
      <c r="V17" t="s">
        <v>328</v>
      </c>
      <c r="W17" t="s">
        <v>328</v>
      </c>
      <c r="X17" t="s">
        <v>328</v>
      </c>
      <c r="Y17" t="s">
        <v>1100</v>
      </c>
    </row>
    <row r="18" spans="1:25" x14ac:dyDescent="0.35">
      <c r="A18" s="1" t="s">
        <v>1101</v>
      </c>
      <c r="B18" t="s">
        <v>1102</v>
      </c>
      <c r="C18" t="s">
        <v>1103</v>
      </c>
      <c r="D18" t="s">
        <v>976</v>
      </c>
      <c r="E18" t="s">
        <v>1104</v>
      </c>
      <c r="F18" t="s">
        <v>1105</v>
      </c>
      <c r="G18" t="s">
        <v>1106</v>
      </c>
      <c r="H18" t="s">
        <v>1107</v>
      </c>
      <c r="I18" t="s">
        <v>1108</v>
      </c>
      <c r="J18" t="s">
        <v>1109</v>
      </c>
      <c r="K18" t="s">
        <v>1110</v>
      </c>
      <c r="L18" t="s">
        <v>1111</v>
      </c>
      <c r="M18" t="s">
        <v>1112</v>
      </c>
      <c r="N18" t="s">
        <v>1113</v>
      </c>
      <c r="O18" t="s">
        <v>1114</v>
      </c>
      <c r="P18" t="s">
        <v>1115</v>
      </c>
      <c r="Q18" t="s">
        <v>1116</v>
      </c>
      <c r="R18" t="s">
        <v>1117</v>
      </c>
      <c r="S18" t="s">
        <v>1118</v>
      </c>
      <c r="T18" t="s">
        <v>1119</v>
      </c>
      <c r="U18" t="s">
        <v>1120</v>
      </c>
      <c r="V18" t="s">
        <v>1121</v>
      </c>
      <c r="W18" t="s">
        <v>1122</v>
      </c>
      <c r="X18" t="s">
        <v>1123</v>
      </c>
      <c r="Y18" t="s">
        <v>1124</v>
      </c>
    </row>
    <row r="19" spans="1:25" x14ac:dyDescent="0.35">
      <c r="A19" s="1" t="s">
        <v>1125</v>
      </c>
      <c r="B19" t="s">
        <v>328</v>
      </c>
      <c r="C19" t="s">
        <v>1126</v>
      </c>
      <c r="D19" t="s">
        <v>328</v>
      </c>
      <c r="E19" t="s">
        <v>328</v>
      </c>
      <c r="F19" t="s">
        <v>328</v>
      </c>
      <c r="G19" t="s">
        <v>328</v>
      </c>
      <c r="H19" t="s">
        <v>328</v>
      </c>
      <c r="I19" t="s">
        <v>328</v>
      </c>
      <c r="J19" t="s">
        <v>328</v>
      </c>
      <c r="K19" t="s">
        <v>1127</v>
      </c>
      <c r="L19" t="s">
        <v>1128</v>
      </c>
      <c r="M19" t="s">
        <v>1129</v>
      </c>
      <c r="N19" t="s">
        <v>1130</v>
      </c>
      <c r="O19" t="s">
        <v>1131</v>
      </c>
      <c r="P19" t="s">
        <v>1132</v>
      </c>
      <c r="Q19" t="s">
        <v>1133</v>
      </c>
      <c r="R19" t="s">
        <v>1134</v>
      </c>
      <c r="S19" t="s">
        <v>1130</v>
      </c>
      <c r="T19" t="s">
        <v>1135</v>
      </c>
      <c r="U19" t="s">
        <v>1136</v>
      </c>
      <c r="V19" t="s">
        <v>1137</v>
      </c>
      <c r="W19" t="s">
        <v>1138</v>
      </c>
      <c r="X19" t="s">
        <v>1139</v>
      </c>
      <c r="Y19" t="s">
        <v>328</v>
      </c>
    </row>
    <row r="20" spans="1:25" x14ac:dyDescent="0.35">
      <c r="A20" s="1" t="s">
        <v>1140</v>
      </c>
      <c r="B20" t="s">
        <v>1141</v>
      </c>
      <c r="C20" t="s">
        <v>1142</v>
      </c>
      <c r="D20" t="s">
        <v>328</v>
      </c>
      <c r="E20" t="s">
        <v>328</v>
      </c>
      <c r="F20" t="s">
        <v>328</v>
      </c>
      <c r="G20" t="s">
        <v>328</v>
      </c>
      <c r="H20" t="s">
        <v>328</v>
      </c>
      <c r="I20" t="s">
        <v>328</v>
      </c>
      <c r="J20" t="s">
        <v>328</v>
      </c>
      <c r="K20" t="s">
        <v>1143</v>
      </c>
      <c r="L20" t="s">
        <v>730</v>
      </c>
      <c r="M20" t="s">
        <v>1144</v>
      </c>
      <c r="N20" t="s">
        <v>1145</v>
      </c>
      <c r="O20" t="s">
        <v>1145</v>
      </c>
      <c r="P20" t="s">
        <v>1145</v>
      </c>
      <c r="Q20" t="s">
        <v>328</v>
      </c>
      <c r="R20" t="s">
        <v>328</v>
      </c>
      <c r="S20" t="s">
        <v>328</v>
      </c>
      <c r="T20" t="s">
        <v>328</v>
      </c>
      <c r="U20" t="s">
        <v>328</v>
      </c>
      <c r="V20" t="s">
        <v>328</v>
      </c>
      <c r="W20" t="s">
        <v>328</v>
      </c>
      <c r="X20" t="s">
        <v>328</v>
      </c>
      <c r="Y20" t="s">
        <v>1146</v>
      </c>
    </row>
    <row r="21" spans="1:25" x14ac:dyDescent="0.35">
      <c r="A21" s="1" t="s">
        <v>1147</v>
      </c>
      <c r="B21" t="s">
        <v>328</v>
      </c>
      <c r="C21" t="s">
        <v>328</v>
      </c>
      <c r="D21" t="s">
        <v>328</v>
      </c>
      <c r="E21" t="s">
        <v>328</v>
      </c>
      <c r="F21" t="s">
        <v>328</v>
      </c>
      <c r="G21" t="s">
        <v>328</v>
      </c>
      <c r="H21" t="s">
        <v>328</v>
      </c>
      <c r="I21" t="s">
        <v>328</v>
      </c>
      <c r="J21" t="s">
        <v>328</v>
      </c>
      <c r="K21" t="s">
        <v>328</v>
      </c>
      <c r="L21" t="s">
        <v>328</v>
      </c>
      <c r="M21" t="s">
        <v>328</v>
      </c>
      <c r="N21" t="s">
        <v>328</v>
      </c>
      <c r="O21" t="s">
        <v>328</v>
      </c>
      <c r="P21" t="s">
        <v>328</v>
      </c>
      <c r="Q21" t="s">
        <v>328</v>
      </c>
      <c r="R21" t="s">
        <v>328</v>
      </c>
      <c r="S21" t="s">
        <v>328</v>
      </c>
      <c r="T21" t="s">
        <v>328</v>
      </c>
      <c r="U21" t="s">
        <v>328</v>
      </c>
      <c r="V21" t="s">
        <v>328</v>
      </c>
      <c r="W21" t="s">
        <v>328</v>
      </c>
      <c r="X21" t="s">
        <v>328</v>
      </c>
      <c r="Y21" t="s">
        <v>328</v>
      </c>
    </row>
    <row r="22" spans="1:25" x14ac:dyDescent="0.35">
      <c r="A22" s="1" t="s">
        <v>1148</v>
      </c>
      <c r="B22" t="s">
        <v>328</v>
      </c>
      <c r="C22" t="s">
        <v>328</v>
      </c>
      <c r="D22" t="s">
        <v>328</v>
      </c>
      <c r="E22" t="s">
        <v>328</v>
      </c>
      <c r="F22" t="s">
        <v>328</v>
      </c>
      <c r="G22" t="s">
        <v>328</v>
      </c>
      <c r="H22" t="s">
        <v>328</v>
      </c>
      <c r="I22" t="s">
        <v>328</v>
      </c>
      <c r="J22" t="s">
        <v>328</v>
      </c>
      <c r="K22" t="s">
        <v>328</v>
      </c>
      <c r="L22" t="s">
        <v>328</v>
      </c>
      <c r="M22" t="s">
        <v>328</v>
      </c>
      <c r="N22" t="s">
        <v>328</v>
      </c>
      <c r="O22" t="s">
        <v>328</v>
      </c>
      <c r="P22" t="s">
        <v>328</v>
      </c>
      <c r="Q22" t="s">
        <v>328</v>
      </c>
      <c r="R22" t="s">
        <v>328</v>
      </c>
      <c r="S22" t="s">
        <v>328</v>
      </c>
      <c r="T22" t="s">
        <v>328</v>
      </c>
      <c r="U22" t="s">
        <v>328</v>
      </c>
      <c r="V22" t="s">
        <v>328</v>
      </c>
      <c r="W22" t="s">
        <v>328</v>
      </c>
      <c r="X22" t="s">
        <v>328</v>
      </c>
      <c r="Y22" t="s">
        <v>328</v>
      </c>
    </row>
    <row r="23" spans="1:25" x14ac:dyDescent="0.35">
      <c r="A23" s="1" t="s">
        <v>1149</v>
      </c>
      <c r="B23" t="s">
        <v>328</v>
      </c>
      <c r="C23" t="s">
        <v>328</v>
      </c>
      <c r="D23" t="s">
        <v>328</v>
      </c>
      <c r="E23" t="s">
        <v>328</v>
      </c>
      <c r="F23" t="s">
        <v>328</v>
      </c>
      <c r="G23" t="s">
        <v>328</v>
      </c>
      <c r="H23" t="s">
        <v>328</v>
      </c>
      <c r="I23" t="s">
        <v>328</v>
      </c>
      <c r="J23" t="s">
        <v>1150</v>
      </c>
      <c r="K23" t="s">
        <v>1151</v>
      </c>
      <c r="L23" t="s">
        <v>1152</v>
      </c>
      <c r="M23" t="s">
        <v>1049</v>
      </c>
      <c r="N23" t="s">
        <v>1153</v>
      </c>
      <c r="O23" t="s">
        <v>1154</v>
      </c>
      <c r="P23" t="s">
        <v>1155</v>
      </c>
      <c r="Q23" t="s">
        <v>328</v>
      </c>
      <c r="R23" t="s">
        <v>328</v>
      </c>
      <c r="S23" t="s">
        <v>328</v>
      </c>
      <c r="T23" t="s">
        <v>328</v>
      </c>
      <c r="U23" t="s">
        <v>328</v>
      </c>
      <c r="V23" t="s">
        <v>328</v>
      </c>
      <c r="W23" t="s">
        <v>328</v>
      </c>
      <c r="X23" t="s">
        <v>1156</v>
      </c>
      <c r="Y23" t="s">
        <v>328</v>
      </c>
    </row>
    <row r="24" spans="1:25" x14ac:dyDescent="0.35">
      <c r="A24" s="1" t="s">
        <v>1157</v>
      </c>
      <c r="B24" t="s">
        <v>1141</v>
      </c>
      <c r="C24" t="s">
        <v>588</v>
      </c>
      <c r="D24" t="s">
        <v>328</v>
      </c>
      <c r="E24" t="s">
        <v>328</v>
      </c>
      <c r="F24" t="s">
        <v>328</v>
      </c>
      <c r="G24" t="s">
        <v>328</v>
      </c>
      <c r="H24" t="s">
        <v>328</v>
      </c>
      <c r="I24" t="s">
        <v>328</v>
      </c>
      <c r="J24" t="s">
        <v>1150</v>
      </c>
      <c r="K24" t="s">
        <v>1158</v>
      </c>
      <c r="L24" t="s">
        <v>528</v>
      </c>
      <c r="M24" t="s">
        <v>1159</v>
      </c>
      <c r="N24" t="s">
        <v>1160</v>
      </c>
      <c r="O24" t="s">
        <v>1161</v>
      </c>
      <c r="P24" t="s">
        <v>1162</v>
      </c>
      <c r="Q24" t="s">
        <v>1133</v>
      </c>
      <c r="R24" t="s">
        <v>1134</v>
      </c>
      <c r="S24" t="s">
        <v>1130</v>
      </c>
      <c r="T24" t="s">
        <v>1135</v>
      </c>
      <c r="U24" t="s">
        <v>1136</v>
      </c>
      <c r="V24" t="s">
        <v>1137</v>
      </c>
      <c r="W24" t="s">
        <v>1138</v>
      </c>
      <c r="X24" t="s">
        <v>1139</v>
      </c>
      <c r="Y24" t="s">
        <v>1146</v>
      </c>
    </row>
    <row r="25" spans="1:25" x14ac:dyDescent="0.35">
      <c r="A25" s="1" t="s">
        <v>1163</v>
      </c>
      <c r="B25" t="s">
        <v>872</v>
      </c>
      <c r="C25" t="s">
        <v>1142</v>
      </c>
      <c r="D25" t="s">
        <v>328</v>
      </c>
      <c r="E25" t="s">
        <v>328</v>
      </c>
      <c r="F25" t="s">
        <v>328</v>
      </c>
      <c r="G25" t="s">
        <v>328</v>
      </c>
      <c r="H25" t="s">
        <v>328</v>
      </c>
      <c r="I25" t="s">
        <v>1164</v>
      </c>
      <c r="J25" t="s">
        <v>313</v>
      </c>
      <c r="K25" t="s">
        <v>314</v>
      </c>
      <c r="L25" t="s">
        <v>315</v>
      </c>
      <c r="M25" t="s">
        <v>316</v>
      </c>
      <c r="N25" t="s">
        <v>317</v>
      </c>
      <c r="O25" t="s">
        <v>318</v>
      </c>
      <c r="P25" t="s">
        <v>319</v>
      </c>
      <c r="Q25" t="s">
        <v>320</v>
      </c>
      <c r="R25" t="s">
        <v>321</v>
      </c>
      <c r="S25" t="s">
        <v>322</v>
      </c>
      <c r="T25" t="s">
        <v>323</v>
      </c>
      <c r="U25" t="s">
        <v>324</v>
      </c>
      <c r="V25" t="s">
        <v>325</v>
      </c>
      <c r="W25" t="s">
        <v>326</v>
      </c>
      <c r="X25" t="s">
        <v>327</v>
      </c>
      <c r="Y25" t="s">
        <v>328</v>
      </c>
    </row>
    <row r="26" spans="1:25" x14ac:dyDescent="0.35">
      <c r="A26" s="1" t="s">
        <v>1165</v>
      </c>
      <c r="B26" t="s">
        <v>328</v>
      </c>
      <c r="C26" t="s">
        <v>328</v>
      </c>
      <c r="D26" t="s">
        <v>328</v>
      </c>
      <c r="E26" t="s">
        <v>328</v>
      </c>
      <c r="F26" t="s">
        <v>328</v>
      </c>
      <c r="G26" t="s">
        <v>328</v>
      </c>
      <c r="H26" t="s">
        <v>328</v>
      </c>
      <c r="I26" t="s">
        <v>328</v>
      </c>
      <c r="J26" t="s">
        <v>1166</v>
      </c>
      <c r="K26" t="s">
        <v>1167</v>
      </c>
      <c r="L26" t="s">
        <v>1168</v>
      </c>
      <c r="M26" t="s">
        <v>1169</v>
      </c>
      <c r="N26" t="s">
        <v>1170</v>
      </c>
      <c r="O26" t="s">
        <v>1171</v>
      </c>
      <c r="P26" t="s">
        <v>1172</v>
      </c>
      <c r="Q26" t="s">
        <v>1173</v>
      </c>
      <c r="R26" t="s">
        <v>1174</v>
      </c>
      <c r="S26" t="s">
        <v>1175</v>
      </c>
      <c r="T26" t="s">
        <v>1176</v>
      </c>
      <c r="U26" t="s">
        <v>1177</v>
      </c>
      <c r="V26" t="s">
        <v>1178</v>
      </c>
      <c r="W26" t="s">
        <v>1179</v>
      </c>
      <c r="X26" t="s">
        <v>1180</v>
      </c>
      <c r="Y26" t="s">
        <v>1181</v>
      </c>
    </row>
    <row r="27" spans="1:25" x14ac:dyDescent="0.35">
      <c r="A27" s="1" t="s">
        <v>1182</v>
      </c>
      <c r="B27" t="s">
        <v>328</v>
      </c>
      <c r="C27" t="s">
        <v>328</v>
      </c>
      <c r="D27" t="s">
        <v>328</v>
      </c>
      <c r="E27" t="s">
        <v>328</v>
      </c>
      <c r="F27" t="s">
        <v>328</v>
      </c>
      <c r="G27" t="s">
        <v>328</v>
      </c>
      <c r="H27" t="s">
        <v>328</v>
      </c>
      <c r="I27" t="s">
        <v>328</v>
      </c>
      <c r="J27" t="s">
        <v>1183</v>
      </c>
      <c r="K27" t="s">
        <v>1184</v>
      </c>
      <c r="L27" t="s">
        <v>1185</v>
      </c>
      <c r="M27" t="s">
        <v>1186</v>
      </c>
      <c r="N27" t="s">
        <v>1187</v>
      </c>
      <c r="O27" t="s">
        <v>1188</v>
      </c>
      <c r="P27" t="s">
        <v>1189</v>
      </c>
      <c r="Q27" t="s">
        <v>1190</v>
      </c>
      <c r="R27" t="s">
        <v>1191</v>
      </c>
      <c r="S27" t="s">
        <v>1192</v>
      </c>
      <c r="T27" t="s">
        <v>1193</v>
      </c>
      <c r="U27" t="s">
        <v>1194</v>
      </c>
      <c r="V27" t="s">
        <v>1195</v>
      </c>
      <c r="W27" t="s">
        <v>1196</v>
      </c>
      <c r="X27" t="s">
        <v>1197</v>
      </c>
      <c r="Y27" t="s">
        <v>1198</v>
      </c>
    </row>
    <row r="28" spans="1:25" x14ac:dyDescent="0.35">
      <c r="A28" s="1" t="s">
        <v>1199</v>
      </c>
      <c r="B28" t="s">
        <v>872</v>
      </c>
      <c r="C28" t="s">
        <v>1142</v>
      </c>
      <c r="D28" t="s">
        <v>328</v>
      </c>
      <c r="E28" t="s">
        <v>328</v>
      </c>
      <c r="F28" t="s">
        <v>328</v>
      </c>
      <c r="G28" t="s">
        <v>328</v>
      </c>
      <c r="H28" t="s">
        <v>328</v>
      </c>
      <c r="I28" t="s">
        <v>1164</v>
      </c>
      <c r="J28" t="s">
        <v>1200</v>
      </c>
      <c r="K28" t="s">
        <v>1201</v>
      </c>
      <c r="L28" t="s">
        <v>1202</v>
      </c>
      <c r="M28" t="s">
        <v>1203</v>
      </c>
      <c r="N28" t="s">
        <v>1204</v>
      </c>
      <c r="O28" t="s">
        <v>1205</v>
      </c>
      <c r="P28" t="s">
        <v>1206</v>
      </c>
      <c r="Q28" t="s">
        <v>1207</v>
      </c>
      <c r="R28" t="s">
        <v>1208</v>
      </c>
      <c r="S28" t="s">
        <v>1209</v>
      </c>
      <c r="T28" t="s">
        <v>1210</v>
      </c>
      <c r="U28" t="s">
        <v>1211</v>
      </c>
      <c r="V28" t="s">
        <v>1212</v>
      </c>
      <c r="W28" t="s">
        <v>1213</v>
      </c>
      <c r="X28" t="s">
        <v>1214</v>
      </c>
      <c r="Y28" t="s">
        <v>1215</v>
      </c>
    </row>
    <row r="29" spans="1:25" x14ac:dyDescent="0.35">
      <c r="A29" s="1" t="s">
        <v>1216</v>
      </c>
      <c r="B29" t="s">
        <v>1217</v>
      </c>
      <c r="C29" t="s">
        <v>144</v>
      </c>
      <c r="D29" t="s">
        <v>875</v>
      </c>
      <c r="E29" t="s">
        <v>1218</v>
      </c>
      <c r="F29" t="s">
        <v>1219</v>
      </c>
      <c r="G29" t="s">
        <v>1200</v>
      </c>
      <c r="H29" t="s">
        <v>1220</v>
      </c>
      <c r="I29" t="s">
        <v>1221</v>
      </c>
      <c r="J29" t="s">
        <v>328</v>
      </c>
      <c r="K29" t="s">
        <v>328</v>
      </c>
      <c r="L29" t="s">
        <v>328</v>
      </c>
      <c r="M29" t="s">
        <v>328</v>
      </c>
      <c r="N29" t="s">
        <v>328</v>
      </c>
      <c r="O29" t="s">
        <v>328</v>
      </c>
      <c r="P29" t="s">
        <v>328</v>
      </c>
      <c r="Q29" t="s">
        <v>328</v>
      </c>
      <c r="R29" t="s">
        <v>328</v>
      </c>
      <c r="S29" t="s">
        <v>328</v>
      </c>
      <c r="T29" t="s">
        <v>328</v>
      </c>
      <c r="U29" t="s">
        <v>328</v>
      </c>
      <c r="V29" t="s">
        <v>328</v>
      </c>
      <c r="W29" t="s">
        <v>328</v>
      </c>
      <c r="X29" t="s">
        <v>328</v>
      </c>
      <c r="Y29" t="s">
        <v>328</v>
      </c>
    </row>
    <row r="30" spans="1:25" x14ac:dyDescent="0.35">
      <c r="A30" s="1" t="s">
        <v>1222</v>
      </c>
      <c r="B30" t="s">
        <v>328</v>
      </c>
      <c r="C30" t="s">
        <v>328</v>
      </c>
      <c r="D30" t="s">
        <v>328</v>
      </c>
      <c r="E30" t="s">
        <v>328</v>
      </c>
      <c r="F30" t="s">
        <v>328</v>
      </c>
      <c r="G30" t="s">
        <v>328</v>
      </c>
      <c r="H30" t="s">
        <v>328</v>
      </c>
      <c r="I30" t="s">
        <v>328</v>
      </c>
      <c r="J30" t="s">
        <v>328</v>
      </c>
      <c r="K30" t="s">
        <v>328</v>
      </c>
      <c r="L30" t="s">
        <v>328</v>
      </c>
      <c r="M30" t="s">
        <v>328</v>
      </c>
      <c r="N30" t="s">
        <v>328</v>
      </c>
      <c r="O30" t="s">
        <v>328</v>
      </c>
      <c r="P30" t="s">
        <v>328</v>
      </c>
      <c r="Q30" t="s">
        <v>328</v>
      </c>
      <c r="R30" t="s">
        <v>328</v>
      </c>
      <c r="S30" t="s">
        <v>328</v>
      </c>
      <c r="T30" t="s">
        <v>328</v>
      </c>
      <c r="U30" t="s">
        <v>328</v>
      </c>
      <c r="V30" t="s">
        <v>328</v>
      </c>
      <c r="W30" t="s">
        <v>328</v>
      </c>
      <c r="X30" t="s">
        <v>328</v>
      </c>
      <c r="Y30" t="s">
        <v>328</v>
      </c>
    </row>
    <row r="31" spans="1:25" x14ac:dyDescent="0.35">
      <c r="A31" s="1" t="s">
        <v>1223</v>
      </c>
      <c r="B31" t="s">
        <v>1224</v>
      </c>
      <c r="C31" t="s">
        <v>876</v>
      </c>
      <c r="D31" t="s">
        <v>875</v>
      </c>
      <c r="E31" t="s">
        <v>1218</v>
      </c>
      <c r="F31" t="s">
        <v>1219</v>
      </c>
      <c r="G31" t="s">
        <v>1200</v>
      </c>
      <c r="H31" t="s">
        <v>1220</v>
      </c>
      <c r="I31" t="s">
        <v>1225</v>
      </c>
      <c r="J31" t="s">
        <v>1226</v>
      </c>
      <c r="K31" t="s">
        <v>1227</v>
      </c>
      <c r="L31" t="s">
        <v>1228</v>
      </c>
      <c r="M31" t="s">
        <v>1229</v>
      </c>
      <c r="N31" t="s">
        <v>1230</v>
      </c>
      <c r="O31" t="s">
        <v>1231</v>
      </c>
      <c r="P31" t="s">
        <v>1232</v>
      </c>
      <c r="Q31" t="s">
        <v>1233</v>
      </c>
      <c r="R31" t="s">
        <v>1234</v>
      </c>
      <c r="S31" t="s">
        <v>1235</v>
      </c>
      <c r="T31" t="s">
        <v>1236</v>
      </c>
      <c r="U31" t="s">
        <v>1237</v>
      </c>
      <c r="V31" t="s">
        <v>1238</v>
      </c>
      <c r="W31" t="s">
        <v>1239</v>
      </c>
      <c r="X31" t="s">
        <v>1240</v>
      </c>
      <c r="Y31" t="s">
        <v>1241</v>
      </c>
    </row>
    <row r="32" spans="1:25" x14ac:dyDescent="0.35">
      <c r="A32" s="1" t="s">
        <v>1242</v>
      </c>
      <c r="B32" t="s">
        <v>328</v>
      </c>
      <c r="C32" t="s">
        <v>328</v>
      </c>
      <c r="D32" t="s">
        <v>328</v>
      </c>
      <c r="E32" t="s">
        <v>328</v>
      </c>
      <c r="F32" t="s">
        <v>328</v>
      </c>
      <c r="G32" t="s">
        <v>328</v>
      </c>
      <c r="H32" t="s">
        <v>328</v>
      </c>
      <c r="I32" t="s">
        <v>328</v>
      </c>
      <c r="J32" t="s">
        <v>1243</v>
      </c>
      <c r="K32" t="s">
        <v>1243</v>
      </c>
      <c r="L32" t="s">
        <v>328</v>
      </c>
      <c r="M32" t="s">
        <v>1126</v>
      </c>
      <c r="N32" t="s">
        <v>1126</v>
      </c>
      <c r="O32" t="s">
        <v>328</v>
      </c>
      <c r="P32" t="s">
        <v>328</v>
      </c>
      <c r="Q32" t="s">
        <v>328</v>
      </c>
      <c r="R32" t="s">
        <v>328</v>
      </c>
      <c r="S32" t="s">
        <v>328</v>
      </c>
      <c r="T32" t="s">
        <v>328</v>
      </c>
      <c r="U32" t="s">
        <v>328</v>
      </c>
      <c r="V32" t="s">
        <v>328</v>
      </c>
      <c r="W32" t="s">
        <v>328</v>
      </c>
      <c r="X32" t="s">
        <v>328</v>
      </c>
      <c r="Y32" t="s">
        <v>328</v>
      </c>
    </row>
    <row r="33" spans="1:25" x14ac:dyDescent="0.35">
      <c r="A33" s="1" t="s">
        <v>1244</v>
      </c>
      <c r="B33" t="s">
        <v>328</v>
      </c>
      <c r="C33" t="s">
        <v>1126</v>
      </c>
      <c r="D33" t="s">
        <v>1126</v>
      </c>
      <c r="E33" t="s">
        <v>1126</v>
      </c>
      <c r="F33" t="s">
        <v>1126</v>
      </c>
      <c r="G33" t="s">
        <v>1126</v>
      </c>
      <c r="H33" t="s">
        <v>1126</v>
      </c>
      <c r="I33" t="s">
        <v>1126</v>
      </c>
      <c r="J33" t="s">
        <v>1126</v>
      </c>
      <c r="K33" t="s">
        <v>1126</v>
      </c>
      <c r="L33" t="s">
        <v>1126</v>
      </c>
      <c r="M33" t="s">
        <v>1126</v>
      </c>
      <c r="N33" t="s">
        <v>1126</v>
      </c>
      <c r="O33" t="s">
        <v>1126</v>
      </c>
      <c r="P33" t="s">
        <v>901</v>
      </c>
      <c r="Q33" t="s">
        <v>901</v>
      </c>
      <c r="R33" t="s">
        <v>901</v>
      </c>
      <c r="S33" t="s">
        <v>901</v>
      </c>
      <c r="T33" t="s">
        <v>901</v>
      </c>
      <c r="U33" t="s">
        <v>901</v>
      </c>
      <c r="V33" t="s">
        <v>901</v>
      </c>
      <c r="W33" t="s">
        <v>901</v>
      </c>
      <c r="X33" t="s">
        <v>901</v>
      </c>
      <c r="Y33" t="s">
        <v>901</v>
      </c>
    </row>
    <row r="34" spans="1:25" x14ac:dyDescent="0.35">
      <c r="A34" s="1" t="s">
        <v>1245</v>
      </c>
      <c r="B34" t="s">
        <v>1246</v>
      </c>
      <c r="C34" t="s">
        <v>1247</v>
      </c>
      <c r="D34" t="s">
        <v>730</v>
      </c>
      <c r="E34" t="s">
        <v>1248</v>
      </c>
      <c r="F34" t="s">
        <v>1102</v>
      </c>
      <c r="G34" t="s">
        <v>1249</v>
      </c>
      <c r="H34" t="s">
        <v>1250</v>
      </c>
      <c r="I34" t="s">
        <v>1251</v>
      </c>
      <c r="J34" t="s">
        <v>1252</v>
      </c>
      <c r="K34" t="s">
        <v>1253</v>
      </c>
      <c r="L34" t="s">
        <v>1254</v>
      </c>
      <c r="M34" t="s">
        <v>1255</v>
      </c>
      <c r="N34" t="s">
        <v>1256</v>
      </c>
      <c r="O34" t="s">
        <v>1257</v>
      </c>
      <c r="P34" t="s">
        <v>1258</v>
      </c>
      <c r="Q34" t="s">
        <v>1259</v>
      </c>
      <c r="R34" t="s">
        <v>1260</v>
      </c>
      <c r="S34" t="s">
        <v>1261</v>
      </c>
      <c r="T34" t="s">
        <v>1262</v>
      </c>
      <c r="U34" t="s">
        <v>1263</v>
      </c>
      <c r="V34" t="s">
        <v>1264</v>
      </c>
      <c r="W34" t="s">
        <v>1265</v>
      </c>
      <c r="X34" t="s">
        <v>1266</v>
      </c>
      <c r="Y34" t="s">
        <v>1267</v>
      </c>
    </row>
    <row r="35" spans="1:25" x14ac:dyDescent="0.35">
      <c r="A35" s="1" t="s">
        <v>1268</v>
      </c>
      <c r="B35" t="s">
        <v>328</v>
      </c>
      <c r="C35" t="s">
        <v>328</v>
      </c>
      <c r="D35" t="s">
        <v>328</v>
      </c>
      <c r="E35" t="s">
        <v>328</v>
      </c>
      <c r="F35" t="s">
        <v>1243</v>
      </c>
      <c r="G35" t="s">
        <v>1269</v>
      </c>
      <c r="H35" t="s">
        <v>1270</v>
      </c>
      <c r="I35" t="s">
        <v>900</v>
      </c>
      <c r="J35" t="s">
        <v>1271</v>
      </c>
      <c r="K35" t="s">
        <v>970</v>
      </c>
      <c r="L35" t="s">
        <v>1272</v>
      </c>
      <c r="M35" t="s">
        <v>1273</v>
      </c>
      <c r="N35" t="s">
        <v>1273</v>
      </c>
      <c r="O35" t="s">
        <v>1274</v>
      </c>
      <c r="P35" t="s">
        <v>1275</v>
      </c>
      <c r="Q35" t="s">
        <v>1276</v>
      </c>
      <c r="R35" t="s">
        <v>1277</v>
      </c>
      <c r="S35" t="s">
        <v>1278</v>
      </c>
      <c r="T35" t="s">
        <v>1279</v>
      </c>
      <c r="U35" t="s">
        <v>1280</v>
      </c>
      <c r="V35" t="s">
        <v>1281</v>
      </c>
      <c r="W35" t="s">
        <v>1282</v>
      </c>
      <c r="X35" t="s">
        <v>1283</v>
      </c>
      <c r="Y35" t="s">
        <v>1284</v>
      </c>
    </row>
    <row r="36" spans="1:25" x14ac:dyDescent="0.35">
      <c r="A36" s="1" t="s">
        <v>1285</v>
      </c>
      <c r="B36" t="s">
        <v>1246</v>
      </c>
      <c r="C36" t="s">
        <v>876</v>
      </c>
      <c r="D36" t="s">
        <v>143</v>
      </c>
      <c r="E36" t="s">
        <v>872</v>
      </c>
      <c r="F36" t="s">
        <v>870</v>
      </c>
      <c r="G36" t="s">
        <v>1286</v>
      </c>
      <c r="H36" t="s">
        <v>1287</v>
      </c>
      <c r="I36" t="s">
        <v>942</v>
      </c>
      <c r="J36" t="s">
        <v>1288</v>
      </c>
      <c r="K36" t="s">
        <v>1289</v>
      </c>
      <c r="L36" t="s">
        <v>1290</v>
      </c>
      <c r="M36" t="s">
        <v>1291</v>
      </c>
      <c r="N36" t="s">
        <v>1292</v>
      </c>
      <c r="O36" t="s">
        <v>1293</v>
      </c>
      <c r="P36" t="s">
        <v>1294</v>
      </c>
      <c r="Q36" t="s">
        <v>1023</v>
      </c>
      <c r="R36" t="s">
        <v>1295</v>
      </c>
      <c r="S36" t="s">
        <v>1296</v>
      </c>
      <c r="T36" t="s">
        <v>1297</v>
      </c>
      <c r="U36" t="s">
        <v>1298</v>
      </c>
      <c r="V36" t="s">
        <v>1299</v>
      </c>
      <c r="W36" t="s">
        <v>1300</v>
      </c>
      <c r="X36" t="s">
        <v>1301</v>
      </c>
      <c r="Y36" t="s">
        <v>1302</v>
      </c>
    </row>
    <row r="37" spans="1:25" x14ac:dyDescent="0.35">
      <c r="A37" s="1" t="s">
        <v>1303</v>
      </c>
      <c r="B37" t="s">
        <v>566</v>
      </c>
      <c r="C37" t="s">
        <v>1304</v>
      </c>
      <c r="D37" t="s">
        <v>1305</v>
      </c>
      <c r="E37" t="s">
        <v>1306</v>
      </c>
      <c r="F37" t="s">
        <v>1307</v>
      </c>
      <c r="G37" t="s">
        <v>1308</v>
      </c>
      <c r="H37" t="s">
        <v>1309</v>
      </c>
      <c r="I37" t="s">
        <v>1310</v>
      </c>
      <c r="J37" t="s">
        <v>330</v>
      </c>
      <c r="K37" t="s">
        <v>331</v>
      </c>
      <c r="L37" t="s">
        <v>332</v>
      </c>
      <c r="M37" t="s">
        <v>333</v>
      </c>
      <c r="N37" t="s">
        <v>334</v>
      </c>
      <c r="O37" t="s">
        <v>335</v>
      </c>
      <c r="P37" t="s">
        <v>336</v>
      </c>
      <c r="Q37" t="s">
        <v>337</v>
      </c>
      <c r="R37" t="s">
        <v>338</v>
      </c>
      <c r="S37" t="s">
        <v>339</v>
      </c>
      <c r="T37" t="s">
        <v>340</v>
      </c>
      <c r="U37" t="s">
        <v>341</v>
      </c>
      <c r="V37" t="s">
        <v>342</v>
      </c>
      <c r="W37" t="s">
        <v>343</v>
      </c>
      <c r="X37" t="s">
        <v>344</v>
      </c>
      <c r="Y37" t="s">
        <v>345</v>
      </c>
    </row>
    <row r="38" spans="1:25" x14ac:dyDescent="0.35">
      <c r="A38" s="1" t="s">
        <v>1311</v>
      </c>
      <c r="B38" t="s">
        <v>1102</v>
      </c>
      <c r="C38" t="s">
        <v>1103</v>
      </c>
      <c r="D38" t="s">
        <v>976</v>
      </c>
      <c r="E38" t="s">
        <v>1104</v>
      </c>
      <c r="F38" t="s">
        <v>1105</v>
      </c>
      <c r="G38" t="s">
        <v>1312</v>
      </c>
      <c r="H38" t="s">
        <v>1313</v>
      </c>
      <c r="I38" t="s">
        <v>1314</v>
      </c>
      <c r="J38" t="s">
        <v>1315</v>
      </c>
      <c r="K38" t="s">
        <v>1316</v>
      </c>
      <c r="L38" t="s">
        <v>1317</v>
      </c>
      <c r="M38" t="s">
        <v>1318</v>
      </c>
      <c r="N38" t="s">
        <v>1319</v>
      </c>
      <c r="O38" t="s">
        <v>1320</v>
      </c>
      <c r="P38" t="s">
        <v>1321</v>
      </c>
      <c r="Q38" t="s">
        <v>1322</v>
      </c>
      <c r="R38" t="s">
        <v>1323</v>
      </c>
      <c r="S38" t="s">
        <v>1324</v>
      </c>
      <c r="T38" t="s">
        <v>1325</v>
      </c>
      <c r="U38" t="s">
        <v>1326</v>
      </c>
      <c r="V38" t="s">
        <v>1327</v>
      </c>
      <c r="W38" t="s">
        <v>1328</v>
      </c>
      <c r="X38" t="s">
        <v>1329</v>
      </c>
      <c r="Y38" t="s">
        <v>1330</v>
      </c>
    </row>
    <row r="39" spans="1:25" x14ac:dyDescent="0.35">
      <c r="A39" s="1" t="s">
        <v>1331</v>
      </c>
      <c r="B39" t="s">
        <v>328</v>
      </c>
      <c r="C39" t="s">
        <v>328</v>
      </c>
      <c r="D39" t="s">
        <v>328</v>
      </c>
      <c r="E39" t="s">
        <v>328</v>
      </c>
      <c r="F39" t="s">
        <v>328</v>
      </c>
      <c r="G39" t="s">
        <v>1126</v>
      </c>
      <c r="H39" t="s">
        <v>941</v>
      </c>
      <c r="I39" t="s">
        <v>940</v>
      </c>
      <c r="J39" t="s">
        <v>1332</v>
      </c>
      <c r="K39" t="s">
        <v>1333</v>
      </c>
      <c r="L39" t="s">
        <v>1334</v>
      </c>
      <c r="M39" t="s">
        <v>1335</v>
      </c>
      <c r="N39" t="s">
        <v>239</v>
      </c>
      <c r="O39" t="s">
        <v>1336</v>
      </c>
      <c r="P39" t="s">
        <v>1007</v>
      </c>
      <c r="Q39" t="s">
        <v>148</v>
      </c>
      <c r="R39" t="s">
        <v>1337</v>
      </c>
      <c r="S39" t="s">
        <v>510</v>
      </c>
      <c r="T39" t="s">
        <v>779</v>
      </c>
      <c r="U39" t="s">
        <v>564</v>
      </c>
      <c r="V39" t="s">
        <v>797</v>
      </c>
      <c r="W39" t="s">
        <v>598</v>
      </c>
      <c r="X39" t="s">
        <v>1338</v>
      </c>
      <c r="Y39" t="s">
        <v>1339</v>
      </c>
    </row>
    <row r="40" spans="1:25" x14ac:dyDescent="0.35">
      <c r="A40" s="1" t="s">
        <v>1340</v>
      </c>
      <c r="B40" t="s">
        <v>1102</v>
      </c>
      <c r="C40" t="s">
        <v>1103</v>
      </c>
      <c r="D40" t="s">
        <v>976</v>
      </c>
      <c r="E40" t="s">
        <v>1104</v>
      </c>
      <c r="F40" t="s">
        <v>1105</v>
      </c>
      <c r="G40" t="s">
        <v>1106</v>
      </c>
      <c r="H40" t="s">
        <v>1107</v>
      </c>
      <c r="I40" t="s">
        <v>1108</v>
      </c>
      <c r="J40" t="s">
        <v>1109</v>
      </c>
      <c r="K40" t="s">
        <v>1110</v>
      </c>
      <c r="L40" t="s">
        <v>1111</v>
      </c>
      <c r="M40" t="s">
        <v>1112</v>
      </c>
      <c r="N40" t="s">
        <v>1113</v>
      </c>
      <c r="O40" t="s">
        <v>1114</v>
      </c>
      <c r="P40" t="s">
        <v>1115</v>
      </c>
      <c r="Q40" t="s">
        <v>1116</v>
      </c>
      <c r="R40" t="s">
        <v>1117</v>
      </c>
      <c r="S40" t="s">
        <v>1118</v>
      </c>
      <c r="T40" t="s">
        <v>1119</v>
      </c>
      <c r="U40" t="s">
        <v>1120</v>
      </c>
      <c r="V40" t="s">
        <v>1121</v>
      </c>
      <c r="W40" t="s">
        <v>1122</v>
      </c>
      <c r="X40" t="s">
        <v>1123</v>
      </c>
      <c r="Y40" t="s">
        <v>1124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29"/>
  <sheetViews>
    <sheetView workbookViewId="0"/>
  </sheetViews>
  <sheetFormatPr defaultRowHeight="14.5" x14ac:dyDescent="0.35"/>
  <sheetData>
    <row r="1" spans="1:25" x14ac:dyDescent="0.35">
      <c r="B1" s="1" t="s">
        <v>417</v>
      </c>
      <c r="C1" s="1" t="s">
        <v>418</v>
      </c>
      <c r="D1" s="1" t="s">
        <v>419</v>
      </c>
      <c r="E1" s="1" t="s">
        <v>420</v>
      </c>
      <c r="F1" s="1" t="s">
        <v>421</v>
      </c>
      <c r="G1" s="1" t="s">
        <v>422</v>
      </c>
      <c r="H1" s="1" t="s">
        <v>423</v>
      </c>
      <c r="I1" s="1" t="s">
        <v>424</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5">
      <c r="A2" s="1" t="s">
        <v>796</v>
      </c>
      <c r="B2" t="s">
        <v>590</v>
      </c>
      <c r="C2" t="s">
        <v>797</v>
      </c>
      <c r="D2" t="s">
        <v>596</v>
      </c>
      <c r="E2" t="s">
        <v>512</v>
      </c>
      <c r="F2" t="s">
        <v>798</v>
      </c>
      <c r="G2" t="s">
        <v>799</v>
      </c>
      <c r="H2" t="s">
        <v>660</v>
      </c>
      <c r="I2" t="s">
        <v>800</v>
      </c>
      <c r="J2" t="s">
        <v>246</v>
      </c>
      <c r="K2" t="s">
        <v>247</v>
      </c>
      <c r="L2" t="s">
        <v>248</v>
      </c>
      <c r="M2" t="s">
        <v>249</v>
      </c>
      <c r="N2" t="s">
        <v>250</v>
      </c>
      <c r="O2" t="s">
        <v>251</v>
      </c>
      <c r="P2" t="s">
        <v>252</v>
      </c>
      <c r="Q2" t="s">
        <v>253</v>
      </c>
      <c r="R2" t="s">
        <v>254</v>
      </c>
      <c r="S2" t="s">
        <v>255</v>
      </c>
      <c r="T2" t="s">
        <v>256</v>
      </c>
      <c r="U2" t="s">
        <v>257</v>
      </c>
      <c r="V2" t="s">
        <v>258</v>
      </c>
      <c r="W2" t="s">
        <v>259</v>
      </c>
      <c r="X2" t="s">
        <v>260</v>
      </c>
      <c r="Y2" t="s">
        <v>261</v>
      </c>
    </row>
    <row r="3" spans="1:25" x14ac:dyDescent="0.35">
      <c r="A3" s="1" t="s">
        <v>606</v>
      </c>
      <c r="B3" t="s">
        <v>607</v>
      </c>
      <c r="C3" t="s">
        <v>608</v>
      </c>
      <c r="D3" t="s">
        <v>587</v>
      </c>
      <c r="E3" t="s">
        <v>592</v>
      </c>
      <c r="F3" t="s">
        <v>587</v>
      </c>
      <c r="G3" t="s">
        <v>609</v>
      </c>
      <c r="H3" t="s">
        <v>609</v>
      </c>
      <c r="I3" t="s">
        <v>610</v>
      </c>
      <c r="J3" t="s">
        <v>228</v>
      </c>
      <c r="K3" t="s">
        <v>229</v>
      </c>
      <c r="L3" t="s">
        <v>230</v>
      </c>
      <c r="M3" t="s">
        <v>231</v>
      </c>
      <c r="N3" t="s">
        <v>232</v>
      </c>
      <c r="O3" t="s">
        <v>233</v>
      </c>
      <c r="P3" t="s">
        <v>234</v>
      </c>
      <c r="Q3" t="s">
        <v>235</v>
      </c>
      <c r="R3" t="s">
        <v>236</v>
      </c>
      <c r="S3" t="s">
        <v>237</v>
      </c>
      <c r="T3" t="s">
        <v>238</v>
      </c>
      <c r="U3" t="s">
        <v>239</v>
      </c>
      <c r="V3" t="s">
        <v>240</v>
      </c>
      <c r="W3" t="s">
        <v>241</v>
      </c>
      <c r="X3" t="s">
        <v>242</v>
      </c>
      <c r="Y3" t="s">
        <v>243</v>
      </c>
    </row>
    <row r="4" spans="1:25" x14ac:dyDescent="0.35">
      <c r="A4" s="1" t="s">
        <v>1341</v>
      </c>
      <c r="B4" t="s">
        <v>328</v>
      </c>
      <c r="C4" t="s">
        <v>328</v>
      </c>
      <c r="D4" t="s">
        <v>328</v>
      </c>
      <c r="E4" t="s">
        <v>1342</v>
      </c>
      <c r="F4" t="s">
        <v>706</v>
      </c>
      <c r="G4" t="s">
        <v>1343</v>
      </c>
      <c r="H4" t="s">
        <v>1344</v>
      </c>
      <c r="I4" t="s">
        <v>1141</v>
      </c>
      <c r="J4" t="s">
        <v>1345</v>
      </c>
      <c r="K4" t="s">
        <v>1346</v>
      </c>
      <c r="L4" t="s">
        <v>1347</v>
      </c>
      <c r="M4" t="s">
        <v>1348</v>
      </c>
      <c r="N4" t="s">
        <v>900</v>
      </c>
      <c r="O4" t="s">
        <v>1349</v>
      </c>
      <c r="P4" t="s">
        <v>1350</v>
      </c>
      <c r="Q4" t="s">
        <v>1351</v>
      </c>
      <c r="R4" t="s">
        <v>1352</v>
      </c>
      <c r="S4" t="s">
        <v>1353</v>
      </c>
      <c r="T4" t="s">
        <v>1354</v>
      </c>
      <c r="U4" t="s">
        <v>1355</v>
      </c>
      <c r="V4" t="s">
        <v>1356</v>
      </c>
      <c r="W4" t="s">
        <v>941</v>
      </c>
      <c r="X4" t="s">
        <v>1357</v>
      </c>
      <c r="Y4" t="s">
        <v>1358</v>
      </c>
    </row>
    <row r="5" spans="1:25" x14ac:dyDescent="0.35">
      <c r="A5" s="1" t="s">
        <v>1359</v>
      </c>
      <c r="B5" t="s">
        <v>328</v>
      </c>
      <c r="C5" t="s">
        <v>328</v>
      </c>
      <c r="D5" t="s">
        <v>328</v>
      </c>
      <c r="E5" t="s">
        <v>328</v>
      </c>
      <c r="F5" t="s">
        <v>328</v>
      </c>
      <c r="G5" t="s">
        <v>328</v>
      </c>
      <c r="H5" t="s">
        <v>328</v>
      </c>
      <c r="I5" t="s">
        <v>328</v>
      </c>
      <c r="J5" t="s">
        <v>328</v>
      </c>
      <c r="K5" t="s">
        <v>1360</v>
      </c>
      <c r="L5" t="s">
        <v>236</v>
      </c>
      <c r="M5" t="s">
        <v>1361</v>
      </c>
      <c r="N5" t="s">
        <v>974</v>
      </c>
      <c r="O5" t="s">
        <v>313</v>
      </c>
      <c r="P5" t="s">
        <v>1362</v>
      </c>
      <c r="Q5" t="s">
        <v>1103</v>
      </c>
      <c r="R5" t="s">
        <v>1363</v>
      </c>
      <c r="S5" t="s">
        <v>1364</v>
      </c>
      <c r="T5" t="s">
        <v>1365</v>
      </c>
      <c r="U5" t="s">
        <v>1366</v>
      </c>
      <c r="V5" t="s">
        <v>1367</v>
      </c>
      <c r="W5" t="s">
        <v>1368</v>
      </c>
      <c r="X5" t="s">
        <v>1369</v>
      </c>
      <c r="Y5" t="s">
        <v>1370</v>
      </c>
    </row>
    <row r="6" spans="1:25" x14ac:dyDescent="0.35">
      <c r="A6" s="1" t="s">
        <v>1371</v>
      </c>
      <c r="B6" t="s">
        <v>706</v>
      </c>
      <c r="C6" t="s">
        <v>1372</v>
      </c>
      <c r="D6" t="s">
        <v>1373</v>
      </c>
      <c r="E6" t="s">
        <v>774</v>
      </c>
      <c r="F6" t="s">
        <v>1155</v>
      </c>
      <c r="G6" t="s">
        <v>941</v>
      </c>
      <c r="H6" t="s">
        <v>1374</v>
      </c>
      <c r="I6" t="s">
        <v>1375</v>
      </c>
      <c r="J6" t="s">
        <v>730</v>
      </c>
      <c r="K6" t="s">
        <v>1376</v>
      </c>
      <c r="L6" t="s">
        <v>659</v>
      </c>
      <c r="M6" t="s">
        <v>1377</v>
      </c>
      <c r="N6" t="s">
        <v>1378</v>
      </c>
      <c r="O6" t="s">
        <v>1379</v>
      </c>
      <c r="P6" t="s">
        <v>1380</v>
      </c>
      <c r="Q6" t="s">
        <v>714</v>
      </c>
      <c r="R6" t="s">
        <v>1381</v>
      </c>
      <c r="S6" t="s">
        <v>1382</v>
      </c>
      <c r="T6" t="s">
        <v>1383</v>
      </c>
      <c r="U6" t="s">
        <v>1384</v>
      </c>
      <c r="V6" t="s">
        <v>1385</v>
      </c>
      <c r="W6" t="s">
        <v>1386</v>
      </c>
      <c r="X6" t="s">
        <v>875</v>
      </c>
      <c r="Y6" t="s">
        <v>1387</v>
      </c>
    </row>
    <row r="7" spans="1:25" x14ac:dyDescent="0.35">
      <c r="A7" s="1" t="s">
        <v>1388</v>
      </c>
      <c r="B7" t="s">
        <v>1389</v>
      </c>
      <c r="C7" t="s">
        <v>1390</v>
      </c>
      <c r="D7" t="s">
        <v>1391</v>
      </c>
      <c r="E7" t="s">
        <v>1392</v>
      </c>
      <c r="F7" t="s">
        <v>941</v>
      </c>
      <c r="G7" t="s">
        <v>1342</v>
      </c>
      <c r="H7" t="s">
        <v>1393</v>
      </c>
      <c r="I7" t="s">
        <v>1394</v>
      </c>
      <c r="J7" t="s">
        <v>1272</v>
      </c>
      <c r="K7" t="s">
        <v>1277</v>
      </c>
      <c r="L7" t="s">
        <v>1395</v>
      </c>
      <c r="M7" t="s">
        <v>1396</v>
      </c>
      <c r="N7" t="s">
        <v>1397</v>
      </c>
      <c r="O7" t="s">
        <v>1398</v>
      </c>
      <c r="P7" t="s">
        <v>1399</v>
      </c>
      <c r="Q7" t="s">
        <v>1155</v>
      </c>
      <c r="R7" t="s">
        <v>1400</v>
      </c>
      <c r="S7" t="s">
        <v>1401</v>
      </c>
      <c r="T7" t="s">
        <v>1402</v>
      </c>
      <c r="U7" t="s">
        <v>1403</v>
      </c>
      <c r="V7" t="s">
        <v>1404</v>
      </c>
      <c r="W7" t="s">
        <v>1405</v>
      </c>
      <c r="X7" t="s">
        <v>1406</v>
      </c>
      <c r="Y7" t="s">
        <v>1407</v>
      </c>
    </row>
    <row r="8" spans="1:25" x14ac:dyDescent="0.35">
      <c r="A8" s="1" t="s">
        <v>936</v>
      </c>
      <c r="B8" t="s">
        <v>328</v>
      </c>
      <c r="C8" t="s">
        <v>328</v>
      </c>
      <c r="D8" t="s">
        <v>328</v>
      </c>
      <c r="E8" t="s">
        <v>328</v>
      </c>
      <c r="F8" t="s">
        <v>328</v>
      </c>
      <c r="G8" t="s">
        <v>328</v>
      </c>
      <c r="H8" t="s">
        <v>328</v>
      </c>
      <c r="I8" t="s">
        <v>328</v>
      </c>
      <c r="J8" t="s">
        <v>328</v>
      </c>
      <c r="K8" t="s">
        <v>328</v>
      </c>
      <c r="L8" t="s">
        <v>328</v>
      </c>
      <c r="M8" t="s">
        <v>328</v>
      </c>
      <c r="N8" t="s">
        <v>328</v>
      </c>
      <c r="O8" t="s">
        <v>328</v>
      </c>
      <c r="P8" t="s">
        <v>328</v>
      </c>
      <c r="Q8" t="s">
        <v>328</v>
      </c>
      <c r="R8" t="s">
        <v>328</v>
      </c>
      <c r="S8" t="s">
        <v>328</v>
      </c>
      <c r="T8" t="s">
        <v>328</v>
      </c>
      <c r="U8" t="s">
        <v>328</v>
      </c>
      <c r="V8" t="s">
        <v>328</v>
      </c>
      <c r="W8" t="s">
        <v>328</v>
      </c>
      <c r="X8" t="s">
        <v>328</v>
      </c>
      <c r="Y8" t="s">
        <v>328</v>
      </c>
    </row>
    <row r="9" spans="1:25" x14ac:dyDescent="0.35">
      <c r="A9" s="1" t="s">
        <v>1125</v>
      </c>
      <c r="B9" t="s">
        <v>1408</v>
      </c>
      <c r="C9" t="s">
        <v>609</v>
      </c>
      <c r="D9" t="s">
        <v>1409</v>
      </c>
      <c r="E9" t="s">
        <v>969</v>
      </c>
      <c r="F9" t="s">
        <v>1410</v>
      </c>
      <c r="G9" t="s">
        <v>1411</v>
      </c>
      <c r="H9" t="s">
        <v>709</v>
      </c>
      <c r="I9" t="s">
        <v>565</v>
      </c>
      <c r="J9" t="s">
        <v>438</v>
      </c>
      <c r="K9" t="s">
        <v>328</v>
      </c>
      <c r="L9" t="s">
        <v>328</v>
      </c>
      <c r="M9" t="s">
        <v>328</v>
      </c>
      <c r="N9" t="s">
        <v>328</v>
      </c>
      <c r="O9" t="s">
        <v>328</v>
      </c>
      <c r="P9" t="s">
        <v>916</v>
      </c>
      <c r="Q9" t="s">
        <v>706</v>
      </c>
      <c r="R9" t="s">
        <v>1389</v>
      </c>
      <c r="S9" t="s">
        <v>1155</v>
      </c>
      <c r="T9" t="s">
        <v>1338</v>
      </c>
      <c r="U9" t="s">
        <v>1412</v>
      </c>
      <c r="V9" t="s">
        <v>1413</v>
      </c>
      <c r="W9" t="s">
        <v>328</v>
      </c>
      <c r="X9" t="s">
        <v>328</v>
      </c>
      <c r="Y9" t="s">
        <v>426</v>
      </c>
    </row>
    <row r="10" spans="1:25" x14ac:dyDescent="0.35">
      <c r="A10" s="1" t="s">
        <v>1414</v>
      </c>
      <c r="B10" t="s">
        <v>945</v>
      </c>
      <c r="C10" t="s">
        <v>1415</v>
      </c>
      <c r="D10" t="s">
        <v>589</v>
      </c>
      <c r="E10" t="s">
        <v>1416</v>
      </c>
      <c r="F10" t="s">
        <v>1417</v>
      </c>
      <c r="G10" t="s">
        <v>1418</v>
      </c>
      <c r="H10" t="s">
        <v>940</v>
      </c>
      <c r="I10" t="s">
        <v>509</v>
      </c>
      <c r="J10" t="s">
        <v>1419</v>
      </c>
      <c r="K10" t="s">
        <v>1415</v>
      </c>
      <c r="L10" t="s">
        <v>1420</v>
      </c>
      <c r="M10" t="s">
        <v>1421</v>
      </c>
      <c r="N10" t="s">
        <v>1246</v>
      </c>
      <c r="O10" t="s">
        <v>1422</v>
      </c>
      <c r="P10" t="s">
        <v>565</v>
      </c>
      <c r="Q10" t="s">
        <v>605</v>
      </c>
      <c r="R10" t="s">
        <v>1423</v>
      </c>
      <c r="S10" t="s">
        <v>1424</v>
      </c>
      <c r="T10" t="s">
        <v>1402</v>
      </c>
      <c r="U10" t="s">
        <v>551</v>
      </c>
      <c r="V10" t="s">
        <v>1425</v>
      </c>
      <c r="W10" t="s">
        <v>509</v>
      </c>
      <c r="X10" t="s">
        <v>1426</v>
      </c>
      <c r="Y10" t="s">
        <v>1427</v>
      </c>
    </row>
    <row r="11" spans="1:25" x14ac:dyDescent="0.35">
      <c r="A11" s="1" t="s">
        <v>1428</v>
      </c>
      <c r="B11" t="s">
        <v>1343</v>
      </c>
      <c r="C11" t="s">
        <v>1243</v>
      </c>
      <c r="D11" t="s">
        <v>1126</v>
      </c>
      <c r="E11" t="s">
        <v>940</v>
      </c>
      <c r="F11" t="s">
        <v>1410</v>
      </c>
      <c r="G11" t="s">
        <v>1417</v>
      </c>
      <c r="H11" t="s">
        <v>1424</v>
      </c>
      <c r="I11" t="s">
        <v>1400</v>
      </c>
      <c r="J11" t="s">
        <v>143</v>
      </c>
      <c r="K11" t="s">
        <v>1429</v>
      </c>
      <c r="L11" t="s">
        <v>1430</v>
      </c>
      <c r="M11" t="s">
        <v>1431</v>
      </c>
      <c r="N11" t="s">
        <v>1432</v>
      </c>
      <c r="O11" t="s">
        <v>1433</v>
      </c>
      <c r="P11" t="s">
        <v>1434</v>
      </c>
      <c r="Q11" t="s">
        <v>142</v>
      </c>
      <c r="R11" t="s">
        <v>1435</v>
      </c>
      <c r="S11" t="s">
        <v>1436</v>
      </c>
      <c r="T11" t="s">
        <v>1437</v>
      </c>
      <c r="U11" t="s">
        <v>1438</v>
      </c>
      <c r="V11" t="s">
        <v>1439</v>
      </c>
      <c r="W11" t="s">
        <v>1440</v>
      </c>
      <c r="X11" t="s">
        <v>1441</v>
      </c>
      <c r="Y11" t="s">
        <v>1442</v>
      </c>
    </row>
    <row r="12" spans="1:25" x14ac:dyDescent="0.35">
      <c r="A12" s="1" t="s">
        <v>1443</v>
      </c>
      <c r="B12" t="s">
        <v>863</v>
      </c>
      <c r="C12" t="s">
        <v>717</v>
      </c>
      <c r="D12" t="s">
        <v>1287</v>
      </c>
      <c r="E12" t="s">
        <v>876</v>
      </c>
      <c r="F12" t="s">
        <v>1444</v>
      </c>
      <c r="G12" t="s">
        <v>1445</v>
      </c>
      <c r="H12" t="s">
        <v>946</v>
      </c>
      <c r="I12" t="s">
        <v>879</v>
      </c>
      <c r="J12" t="s">
        <v>1446</v>
      </c>
      <c r="K12" t="s">
        <v>948</v>
      </c>
      <c r="L12" t="s">
        <v>1447</v>
      </c>
      <c r="M12" t="s">
        <v>1448</v>
      </c>
      <c r="N12" t="s">
        <v>1449</v>
      </c>
      <c r="O12" t="s">
        <v>1450</v>
      </c>
      <c r="P12" t="s">
        <v>1451</v>
      </c>
      <c r="Q12" t="s">
        <v>1452</v>
      </c>
      <c r="R12" t="s">
        <v>1453</v>
      </c>
      <c r="S12" t="s">
        <v>1454</v>
      </c>
      <c r="T12" t="s">
        <v>1455</v>
      </c>
      <c r="U12" t="s">
        <v>1456</v>
      </c>
      <c r="V12" t="s">
        <v>1457</v>
      </c>
      <c r="W12" t="s">
        <v>1458</v>
      </c>
      <c r="X12" t="s">
        <v>1459</v>
      </c>
      <c r="Y12" t="s">
        <v>519</v>
      </c>
    </row>
    <row r="13" spans="1:25" x14ac:dyDescent="0.35">
      <c r="A13" s="1" t="s">
        <v>1460</v>
      </c>
      <c r="B13" t="s">
        <v>1342</v>
      </c>
      <c r="C13" t="s">
        <v>1461</v>
      </c>
      <c r="D13" t="s">
        <v>1462</v>
      </c>
      <c r="E13" t="s">
        <v>1463</v>
      </c>
      <c r="F13" t="s">
        <v>1345</v>
      </c>
      <c r="G13" t="s">
        <v>1392</v>
      </c>
      <c r="H13" t="s">
        <v>1416</v>
      </c>
      <c r="I13" t="s">
        <v>1464</v>
      </c>
      <c r="J13" t="s">
        <v>1465</v>
      </c>
      <c r="K13" t="s">
        <v>1466</v>
      </c>
      <c r="L13" t="s">
        <v>1467</v>
      </c>
      <c r="M13" t="s">
        <v>1468</v>
      </c>
      <c r="N13" t="s">
        <v>1469</v>
      </c>
      <c r="O13" t="s">
        <v>1470</v>
      </c>
      <c r="P13" t="s">
        <v>1471</v>
      </c>
      <c r="Q13" t="s">
        <v>1472</v>
      </c>
      <c r="R13" t="s">
        <v>1473</v>
      </c>
      <c r="S13" t="s">
        <v>1474</v>
      </c>
      <c r="T13" t="s">
        <v>1475</v>
      </c>
      <c r="U13" t="s">
        <v>1476</v>
      </c>
      <c r="V13" t="s">
        <v>1477</v>
      </c>
      <c r="W13" t="s">
        <v>1478</v>
      </c>
      <c r="X13" t="s">
        <v>1479</v>
      </c>
      <c r="Y13" t="s">
        <v>1480</v>
      </c>
    </row>
    <row r="14" spans="1:25" x14ac:dyDescent="0.35">
      <c r="A14" s="1" t="s">
        <v>1481</v>
      </c>
      <c r="B14" t="s">
        <v>328</v>
      </c>
      <c r="C14" t="s">
        <v>328</v>
      </c>
      <c r="D14" t="s">
        <v>328</v>
      </c>
      <c r="E14" t="s">
        <v>328</v>
      </c>
      <c r="F14" t="s">
        <v>1343</v>
      </c>
      <c r="G14" t="s">
        <v>1482</v>
      </c>
      <c r="H14" t="s">
        <v>1373</v>
      </c>
      <c r="I14" t="s">
        <v>1483</v>
      </c>
      <c r="J14" t="s">
        <v>1484</v>
      </c>
      <c r="K14" t="s">
        <v>1485</v>
      </c>
      <c r="L14" t="s">
        <v>1486</v>
      </c>
      <c r="M14" t="s">
        <v>1487</v>
      </c>
      <c r="N14" t="s">
        <v>1488</v>
      </c>
      <c r="O14" t="s">
        <v>328</v>
      </c>
      <c r="P14" t="s">
        <v>1489</v>
      </c>
      <c r="Q14" t="s">
        <v>1490</v>
      </c>
      <c r="R14" t="s">
        <v>328</v>
      </c>
      <c r="S14" t="s">
        <v>1277</v>
      </c>
      <c r="T14" t="s">
        <v>1491</v>
      </c>
      <c r="U14" t="s">
        <v>1492</v>
      </c>
      <c r="V14" t="s">
        <v>1493</v>
      </c>
      <c r="W14" t="s">
        <v>1494</v>
      </c>
      <c r="X14" t="s">
        <v>328</v>
      </c>
      <c r="Y14" t="s">
        <v>1495</v>
      </c>
    </row>
    <row r="15" spans="1:25" x14ac:dyDescent="0.35">
      <c r="A15" s="1" t="s">
        <v>1496</v>
      </c>
      <c r="B15" t="s">
        <v>328</v>
      </c>
      <c r="C15" t="s">
        <v>328</v>
      </c>
      <c r="D15" t="s">
        <v>1392</v>
      </c>
      <c r="E15" t="s">
        <v>1274</v>
      </c>
      <c r="F15" t="s">
        <v>1497</v>
      </c>
      <c r="G15" t="s">
        <v>1498</v>
      </c>
      <c r="H15" t="s">
        <v>1499</v>
      </c>
      <c r="I15" t="s">
        <v>1497</v>
      </c>
      <c r="J15" t="s">
        <v>1500</v>
      </c>
      <c r="K15" t="s">
        <v>1501</v>
      </c>
      <c r="L15" t="s">
        <v>1502</v>
      </c>
      <c r="M15" t="s">
        <v>1503</v>
      </c>
      <c r="N15" t="s">
        <v>1504</v>
      </c>
      <c r="O15" t="s">
        <v>1477</v>
      </c>
      <c r="P15" t="s">
        <v>1505</v>
      </c>
      <c r="Q15" t="s">
        <v>1506</v>
      </c>
      <c r="R15" t="s">
        <v>1507</v>
      </c>
      <c r="S15" t="s">
        <v>1508</v>
      </c>
      <c r="T15" t="s">
        <v>1509</v>
      </c>
      <c r="U15" t="s">
        <v>1510</v>
      </c>
      <c r="V15" t="s">
        <v>1511</v>
      </c>
      <c r="W15" t="s">
        <v>1512</v>
      </c>
      <c r="X15" t="s">
        <v>1513</v>
      </c>
      <c r="Y15" t="s">
        <v>1514</v>
      </c>
    </row>
    <row r="16" spans="1:25" x14ac:dyDescent="0.35">
      <c r="A16" s="1" t="s">
        <v>1515</v>
      </c>
      <c r="B16" t="s">
        <v>900</v>
      </c>
      <c r="C16" t="s">
        <v>1243</v>
      </c>
      <c r="D16" t="s">
        <v>328</v>
      </c>
      <c r="E16" t="s">
        <v>328</v>
      </c>
      <c r="F16" t="s">
        <v>328</v>
      </c>
      <c r="G16" t="s">
        <v>727</v>
      </c>
      <c r="H16" t="s">
        <v>1006</v>
      </c>
      <c r="I16" t="s">
        <v>142</v>
      </c>
      <c r="J16" t="s">
        <v>592</v>
      </c>
      <c r="K16" t="s">
        <v>972</v>
      </c>
      <c r="L16" t="s">
        <v>612</v>
      </c>
      <c r="M16" t="s">
        <v>1516</v>
      </c>
      <c r="N16" t="s">
        <v>800</v>
      </c>
      <c r="O16" t="s">
        <v>237</v>
      </c>
      <c r="P16" t="s">
        <v>1517</v>
      </c>
      <c r="Q16" t="s">
        <v>552</v>
      </c>
      <c r="R16" t="s">
        <v>1518</v>
      </c>
      <c r="S16" t="s">
        <v>1519</v>
      </c>
      <c r="T16" t="s">
        <v>1520</v>
      </c>
      <c r="U16" t="s">
        <v>144</v>
      </c>
      <c r="V16" t="s">
        <v>658</v>
      </c>
      <c r="W16" t="s">
        <v>1521</v>
      </c>
      <c r="X16" t="s">
        <v>871</v>
      </c>
      <c r="Y16" t="s">
        <v>1522</v>
      </c>
    </row>
    <row r="17" spans="1:25" x14ac:dyDescent="0.35">
      <c r="A17" s="1" t="s">
        <v>1523</v>
      </c>
      <c r="B17" t="s">
        <v>328</v>
      </c>
      <c r="C17" t="s">
        <v>328</v>
      </c>
      <c r="D17" t="s">
        <v>328</v>
      </c>
      <c r="E17" t="s">
        <v>328</v>
      </c>
      <c r="F17" t="s">
        <v>328</v>
      </c>
      <c r="G17" t="s">
        <v>328</v>
      </c>
      <c r="H17" t="s">
        <v>719</v>
      </c>
      <c r="I17" t="s">
        <v>1342</v>
      </c>
      <c r="J17" t="s">
        <v>1524</v>
      </c>
      <c r="K17" t="s">
        <v>706</v>
      </c>
      <c r="L17" t="s">
        <v>1525</v>
      </c>
      <c r="M17" t="s">
        <v>563</v>
      </c>
      <c r="N17" t="s">
        <v>328</v>
      </c>
      <c r="O17" t="s">
        <v>328</v>
      </c>
      <c r="P17" t="s">
        <v>228</v>
      </c>
      <c r="Q17" t="s">
        <v>868</v>
      </c>
      <c r="R17" t="s">
        <v>660</v>
      </c>
      <c r="S17" t="s">
        <v>598</v>
      </c>
      <c r="T17" t="s">
        <v>589</v>
      </c>
      <c r="U17" t="s">
        <v>774</v>
      </c>
      <c r="V17" t="s">
        <v>1526</v>
      </c>
      <c r="W17" t="s">
        <v>1286</v>
      </c>
      <c r="X17" t="s">
        <v>1008</v>
      </c>
      <c r="Y17" t="s">
        <v>1482</v>
      </c>
    </row>
    <row r="18" spans="1:25" x14ac:dyDescent="0.35">
      <c r="A18" s="1" t="s">
        <v>1527</v>
      </c>
      <c r="B18" t="s">
        <v>1374</v>
      </c>
      <c r="C18" t="s">
        <v>1461</v>
      </c>
      <c r="D18" t="s">
        <v>1528</v>
      </c>
      <c r="E18" t="s">
        <v>1529</v>
      </c>
      <c r="F18" t="s">
        <v>1530</v>
      </c>
      <c r="G18" t="s">
        <v>1531</v>
      </c>
      <c r="H18" t="s">
        <v>706</v>
      </c>
      <c r="I18" t="s">
        <v>1532</v>
      </c>
      <c r="J18" t="s">
        <v>1404</v>
      </c>
      <c r="K18" t="s">
        <v>1533</v>
      </c>
      <c r="L18" t="s">
        <v>1534</v>
      </c>
      <c r="M18" t="s">
        <v>1535</v>
      </c>
      <c r="N18" t="s">
        <v>1536</v>
      </c>
      <c r="O18" t="s">
        <v>1477</v>
      </c>
      <c r="P18" t="s">
        <v>1537</v>
      </c>
      <c r="Q18" t="s">
        <v>1538</v>
      </c>
      <c r="R18" t="s">
        <v>231</v>
      </c>
      <c r="S18" t="s">
        <v>1539</v>
      </c>
      <c r="T18" t="s">
        <v>1540</v>
      </c>
      <c r="U18" t="s">
        <v>1541</v>
      </c>
      <c r="V18" t="s">
        <v>1542</v>
      </c>
      <c r="W18" t="s">
        <v>1543</v>
      </c>
      <c r="X18" t="s">
        <v>1478</v>
      </c>
      <c r="Y18" t="s">
        <v>1544</v>
      </c>
    </row>
    <row r="19" spans="1:25" x14ac:dyDescent="0.35">
      <c r="A19" s="1" t="s">
        <v>1545</v>
      </c>
      <c r="B19" t="s">
        <v>1393</v>
      </c>
      <c r="C19" t="s">
        <v>1546</v>
      </c>
      <c r="D19" t="s">
        <v>1393</v>
      </c>
      <c r="E19" t="s">
        <v>328</v>
      </c>
      <c r="F19" t="s">
        <v>328</v>
      </c>
      <c r="G19" t="s">
        <v>1547</v>
      </c>
      <c r="H19" t="s">
        <v>328</v>
      </c>
      <c r="I19" t="s">
        <v>1548</v>
      </c>
      <c r="J19" t="s">
        <v>328</v>
      </c>
      <c r="K19" t="s">
        <v>328</v>
      </c>
      <c r="L19" t="s">
        <v>1549</v>
      </c>
      <c r="M19" t="s">
        <v>705</v>
      </c>
      <c r="N19" t="s">
        <v>1550</v>
      </c>
      <c r="O19" t="s">
        <v>1551</v>
      </c>
      <c r="P19" t="s">
        <v>1552</v>
      </c>
      <c r="Q19" t="s">
        <v>1553</v>
      </c>
      <c r="R19" t="s">
        <v>1554</v>
      </c>
      <c r="S19" t="s">
        <v>1555</v>
      </c>
      <c r="T19" t="s">
        <v>328</v>
      </c>
      <c r="U19" t="s">
        <v>1556</v>
      </c>
      <c r="V19" t="s">
        <v>328</v>
      </c>
      <c r="W19" t="s">
        <v>1557</v>
      </c>
      <c r="X19" t="s">
        <v>328</v>
      </c>
      <c r="Y19" t="s">
        <v>1555</v>
      </c>
    </row>
    <row r="20" spans="1:25" x14ac:dyDescent="0.35">
      <c r="A20" s="1" t="s">
        <v>1558</v>
      </c>
      <c r="B20" t="s">
        <v>589</v>
      </c>
      <c r="C20" t="s">
        <v>1559</v>
      </c>
      <c r="D20" t="s">
        <v>1126</v>
      </c>
      <c r="E20" t="s">
        <v>901</v>
      </c>
      <c r="F20" t="s">
        <v>721</v>
      </c>
      <c r="G20" t="s">
        <v>1270</v>
      </c>
      <c r="H20" t="s">
        <v>1525</v>
      </c>
      <c r="I20" t="s">
        <v>1560</v>
      </c>
      <c r="J20" t="s">
        <v>708</v>
      </c>
      <c r="K20" t="s">
        <v>510</v>
      </c>
      <c r="L20" t="s">
        <v>1269</v>
      </c>
      <c r="M20" t="s">
        <v>1561</v>
      </c>
      <c r="N20" t="s">
        <v>1269</v>
      </c>
      <c r="O20" t="s">
        <v>721</v>
      </c>
      <c r="P20" t="s">
        <v>706</v>
      </c>
      <c r="Q20" t="s">
        <v>706</v>
      </c>
      <c r="R20" t="s">
        <v>328</v>
      </c>
      <c r="S20" t="s">
        <v>328</v>
      </c>
      <c r="T20" t="s">
        <v>328</v>
      </c>
      <c r="U20" t="s">
        <v>328</v>
      </c>
      <c r="V20" t="s">
        <v>328</v>
      </c>
      <c r="W20" t="s">
        <v>328</v>
      </c>
      <c r="X20" t="s">
        <v>328</v>
      </c>
      <c r="Y20" t="s">
        <v>1562</v>
      </c>
    </row>
    <row r="21" spans="1:25" x14ac:dyDescent="0.35">
      <c r="A21" s="1" t="s">
        <v>1563</v>
      </c>
      <c r="B21" t="s">
        <v>1373</v>
      </c>
      <c r="C21" t="s">
        <v>1547</v>
      </c>
      <c r="D21" t="s">
        <v>1373</v>
      </c>
      <c r="E21" t="s">
        <v>705</v>
      </c>
      <c r="F21" t="s">
        <v>1417</v>
      </c>
      <c r="G21" t="s">
        <v>1564</v>
      </c>
      <c r="H21" t="s">
        <v>1565</v>
      </c>
      <c r="I21" t="s">
        <v>1467</v>
      </c>
      <c r="J21" t="s">
        <v>1566</v>
      </c>
      <c r="K21" t="s">
        <v>1379</v>
      </c>
      <c r="L21" t="s">
        <v>1528</v>
      </c>
      <c r="M21" t="s">
        <v>1528</v>
      </c>
      <c r="N21" t="s">
        <v>1567</v>
      </c>
      <c r="O21" t="s">
        <v>1568</v>
      </c>
      <c r="P21" t="s">
        <v>1569</v>
      </c>
      <c r="Q21" t="s">
        <v>1570</v>
      </c>
      <c r="R21" t="s">
        <v>1571</v>
      </c>
      <c r="S21" t="s">
        <v>1572</v>
      </c>
      <c r="T21" t="s">
        <v>1573</v>
      </c>
      <c r="U21" t="s">
        <v>1574</v>
      </c>
      <c r="V21" t="s">
        <v>1575</v>
      </c>
      <c r="W21" t="s">
        <v>1576</v>
      </c>
      <c r="X21" t="s">
        <v>1577</v>
      </c>
      <c r="Y21" t="s">
        <v>1578</v>
      </c>
    </row>
    <row r="22" spans="1:25" x14ac:dyDescent="0.35">
      <c r="A22" s="1" t="s">
        <v>1579</v>
      </c>
      <c r="B22" t="s">
        <v>1417</v>
      </c>
      <c r="C22" t="s">
        <v>328</v>
      </c>
      <c r="D22" t="s">
        <v>328</v>
      </c>
      <c r="E22" t="s">
        <v>328</v>
      </c>
      <c r="F22" t="s">
        <v>328</v>
      </c>
      <c r="G22" t="s">
        <v>1416</v>
      </c>
      <c r="H22" t="s">
        <v>1580</v>
      </c>
      <c r="I22" t="s">
        <v>1467</v>
      </c>
      <c r="J22" t="s">
        <v>1581</v>
      </c>
      <c r="K22" t="s">
        <v>1582</v>
      </c>
      <c r="L22" t="s">
        <v>1583</v>
      </c>
      <c r="M22" t="s">
        <v>1584</v>
      </c>
      <c r="N22" t="s">
        <v>1585</v>
      </c>
      <c r="O22" t="s">
        <v>1586</v>
      </c>
      <c r="P22" t="s">
        <v>1587</v>
      </c>
      <c r="Q22" t="s">
        <v>1588</v>
      </c>
      <c r="R22" t="s">
        <v>1589</v>
      </c>
      <c r="S22" t="s">
        <v>1590</v>
      </c>
      <c r="T22" t="s">
        <v>1591</v>
      </c>
      <c r="U22" t="s">
        <v>1592</v>
      </c>
      <c r="V22" t="s">
        <v>1593</v>
      </c>
      <c r="W22" t="s">
        <v>1594</v>
      </c>
      <c r="X22" t="s">
        <v>1595</v>
      </c>
      <c r="Y22" t="s">
        <v>1596</v>
      </c>
    </row>
    <row r="23" spans="1:25" x14ac:dyDescent="0.35">
      <c r="A23" s="1" t="s">
        <v>1597</v>
      </c>
      <c r="B23" t="s">
        <v>901</v>
      </c>
      <c r="C23" t="s">
        <v>1410</v>
      </c>
      <c r="D23" t="s">
        <v>1373</v>
      </c>
      <c r="E23" t="s">
        <v>1547</v>
      </c>
      <c r="F23" t="s">
        <v>1547</v>
      </c>
      <c r="G23" t="s">
        <v>328</v>
      </c>
      <c r="H23" t="s">
        <v>1269</v>
      </c>
      <c r="I23" t="s">
        <v>1387</v>
      </c>
      <c r="J23" t="s">
        <v>1408</v>
      </c>
      <c r="K23" t="s">
        <v>1598</v>
      </c>
      <c r="L23" t="s">
        <v>1599</v>
      </c>
      <c r="M23" t="s">
        <v>740</v>
      </c>
      <c r="N23" t="s">
        <v>873</v>
      </c>
      <c r="O23" t="s">
        <v>1600</v>
      </c>
      <c r="P23" t="s">
        <v>1601</v>
      </c>
      <c r="Q23" t="s">
        <v>553</v>
      </c>
      <c r="R23" t="s">
        <v>1602</v>
      </c>
      <c r="S23" t="s">
        <v>1603</v>
      </c>
      <c r="T23" t="s">
        <v>1604</v>
      </c>
      <c r="U23" t="s">
        <v>1605</v>
      </c>
      <c r="V23" t="s">
        <v>791</v>
      </c>
      <c r="W23" t="s">
        <v>1606</v>
      </c>
      <c r="X23" t="s">
        <v>1607</v>
      </c>
      <c r="Y23" t="s">
        <v>1608</v>
      </c>
    </row>
    <row r="24" spans="1:25" x14ac:dyDescent="0.35">
      <c r="A24" s="1" t="s">
        <v>1609</v>
      </c>
      <c r="B24" t="s">
        <v>1610</v>
      </c>
      <c r="C24" t="s">
        <v>716</v>
      </c>
      <c r="D24" t="s">
        <v>1599</v>
      </c>
      <c r="E24" t="s">
        <v>714</v>
      </c>
      <c r="F24" t="s">
        <v>1342</v>
      </c>
      <c r="G24" t="s">
        <v>1492</v>
      </c>
      <c r="H24" t="s">
        <v>1421</v>
      </c>
      <c r="I24" t="s">
        <v>1610</v>
      </c>
      <c r="J24" t="s">
        <v>1611</v>
      </c>
      <c r="K24" t="s">
        <v>1612</v>
      </c>
      <c r="L24" t="s">
        <v>1613</v>
      </c>
      <c r="M24" t="s">
        <v>1614</v>
      </c>
      <c r="N24" t="s">
        <v>1615</v>
      </c>
      <c r="O24" t="s">
        <v>1616</v>
      </c>
      <c r="P24" t="s">
        <v>1617</v>
      </c>
      <c r="Q24" t="s">
        <v>1618</v>
      </c>
      <c r="R24" t="s">
        <v>1619</v>
      </c>
      <c r="S24" t="s">
        <v>1620</v>
      </c>
      <c r="T24" t="s">
        <v>1621</v>
      </c>
      <c r="U24" t="s">
        <v>1622</v>
      </c>
      <c r="V24" t="s">
        <v>1623</v>
      </c>
      <c r="W24" t="s">
        <v>1624</v>
      </c>
      <c r="X24" t="s">
        <v>614</v>
      </c>
      <c r="Y24" t="s">
        <v>1625</v>
      </c>
    </row>
    <row r="25" spans="1:25" x14ac:dyDescent="0.35">
      <c r="A25" s="1" t="s">
        <v>1626</v>
      </c>
      <c r="B25" t="s">
        <v>328</v>
      </c>
      <c r="C25" t="s">
        <v>328</v>
      </c>
      <c r="D25" t="s">
        <v>1373</v>
      </c>
      <c r="E25" t="s">
        <v>1373</v>
      </c>
      <c r="F25" t="s">
        <v>901</v>
      </c>
      <c r="G25" t="s">
        <v>900</v>
      </c>
      <c r="H25" t="s">
        <v>900</v>
      </c>
      <c r="I25" t="s">
        <v>1610</v>
      </c>
      <c r="J25" t="s">
        <v>1390</v>
      </c>
      <c r="K25" t="s">
        <v>608</v>
      </c>
      <c r="L25" t="s">
        <v>1627</v>
      </c>
      <c r="M25" t="s">
        <v>1628</v>
      </c>
      <c r="N25" t="s">
        <v>1629</v>
      </c>
      <c r="O25" t="s">
        <v>901</v>
      </c>
      <c r="P25" t="s">
        <v>1630</v>
      </c>
      <c r="Q25" t="s">
        <v>941</v>
      </c>
      <c r="R25" t="s">
        <v>1469</v>
      </c>
      <c r="S25" t="s">
        <v>1631</v>
      </c>
      <c r="T25" t="s">
        <v>1277</v>
      </c>
      <c r="U25" t="s">
        <v>1006</v>
      </c>
      <c r="V25" t="s">
        <v>1632</v>
      </c>
      <c r="W25" t="s">
        <v>863</v>
      </c>
      <c r="X25" t="s">
        <v>1633</v>
      </c>
      <c r="Y25" t="s">
        <v>1350</v>
      </c>
    </row>
    <row r="26" spans="1:25" x14ac:dyDescent="0.35">
      <c r="A26" s="1" t="s">
        <v>1634</v>
      </c>
      <c r="B26" t="s">
        <v>775</v>
      </c>
      <c r="C26" t="s">
        <v>775</v>
      </c>
      <c r="D26" t="s">
        <v>710</v>
      </c>
      <c r="E26" t="s">
        <v>714</v>
      </c>
      <c r="F26" t="s">
        <v>939</v>
      </c>
      <c r="G26" t="s">
        <v>1635</v>
      </c>
      <c r="H26" t="s">
        <v>1636</v>
      </c>
      <c r="I26" t="s">
        <v>1637</v>
      </c>
      <c r="J26" t="s">
        <v>1638</v>
      </c>
      <c r="K26" t="s">
        <v>1639</v>
      </c>
      <c r="L26" t="s">
        <v>731</v>
      </c>
      <c r="M26" t="s">
        <v>518</v>
      </c>
      <c r="N26" t="s">
        <v>1640</v>
      </c>
      <c r="O26" t="s">
        <v>780</v>
      </c>
      <c r="P26" t="s">
        <v>1641</v>
      </c>
      <c r="Q26" t="s">
        <v>1642</v>
      </c>
      <c r="R26" t="s">
        <v>1643</v>
      </c>
      <c r="S26" t="s">
        <v>1220</v>
      </c>
      <c r="T26" t="s">
        <v>1270</v>
      </c>
      <c r="U26" t="s">
        <v>1644</v>
      </c>
      <c r="V26" t="s">
        <v>1645</v>
      </c>
      <c r="W26" t="s">
        <v>1646</v>
      </c>
      <c r="X26" t="s">
        <v>1647</v>
      </c>
      <c r="Y26" t="s">
        <v>1648</v>
      </c>
    </row>
    <row r="27" spans="1:25" x14ac:dyDescent="0.35">
      <c r="A27" s="1" t="s">
        <v>1649</v>
      </c>
      <c r="B27" t="s">
        <v>916</v>
      </c>
      <c r="C27" t="s">
        <v>560</v>
      </c>
      <c r="D27" t="s">
        <v>870</v>
      </c>
      <c r="E27" t="s">
        <v>878</v>
      </c>
      <c r="F27" t="s">
        <v>879</v>
      </c>
      <c r="G27" t="s">
        <v>880</v>
      </c>
      <c r="H27" t="s">
        <v>881</v>
      </c>
      <c r="I27" t="s">
        <v>882</v>
      </c>
      <c r="J27" t="s">
        <v>883</v>
      </c>
      <c r="K27" t="s">
        <v>884</v>
      </c>
      <c r="L27" t="s">
        <v>885</v>
      </c>
      <c r="M27" t="s">
        <v>886</v>
      </c>
      <c r="N27" t="s">
        <v>1650</v>
      </c>
      <c r="O27" t="s">
        <v>1651</v>
      </c>
      <c r="P27" t="s">
        <v>1652</v>
      </c>
      <c r="Q27" t="s">
        <v>1653</v>
      </c>
      <c r="R27" t="s">
        <v>1654</v>
      </c>
      <c r="S27" t="s">
        <v>1655</v>
      </c>
      <c r="T27" t="s">
        <v>1656</v>
      </c>
      <c r="U27" t="s">
        <v>1657</v>
      </c>
      <c r="V27" t="s">
        <v>1658</v>
      </c>
      <c r="W27" t="s">
        <v>1659</v>
      </c>
      <c r="X27" t="s">
        <v>1660</v>
      </c>
      <c r="Y27" t="s">
        <v>1661</v>
      </c>
    </row>
    <row r="28" spans="1:25" x14ac:dyDescent="0.35">
      <c r="A28" s="1" t="s">
        <v>1662</v>
      </c>
      <c r="B28" t="s">
        <v>939</v>
      </c>
      <c r="C28" t="s">
        <v>1247</v>
      </c>
      <c r="D28" t="s">
        <v>560</v>
      </c>
      <c r="E28" t="s">
        <v>870</v>
      </c>
      <c r="F28" t="s">
        <v>878</v>
      </c>
      <c r="G28" t="s">
        <v>879</v>
      </c>
      <c r="H28" t="s">
        <v>880</v>
      </c>
      <c r="I28" t="s">
        <v>881</v>
      </c>
      <c r="J28" t="s">
        <v>882</v>
      </c>
      <c r="K28" t="s">
        <v>883</v>
      </c>
      <c r="L28" t="s">
        <v>884</v>
      </c>
      <c r="M28" t="s">
        <v>885</v>
      </c>
      <c r="N28" t="s">
        <v>886</v>
      </c>
      <c r="O28" t="s">
        <v>1650</v>
      </c>
      <c r="P28" t="s">
        <v>1651</v>
      </c>
      <c r="Q28" t="s">
        <v>1652</v>
      </c>
      <c r="R28" t="s">
        <v>1653</v>
      </c>
      <c r="S28" t="s">
        <v>1654</v>
      </c>
      <c r="T28" t="s">
        <v>1655</v>
      </c>
      <c r="U28" t="s">
        <v>1656</v>
      </c>
      <c r="V28" t="s">
        <v>1663</v>
      </c>
      <c r="W28" t="s">
        <v>1658</v>
      </c>
      <c r="X28" t="s">
        <v>1659</v>
      </c>
      <c r="Y28" t="s">
        <v>1660</v>
      </c>
    </row>
    <row r="29" spans="1:25" x14ac:dyDescent="0.35">
      <c r="A29" s="1" t="s">
        <v>1664</v>
      </c>
      <c r="B29" t="s">
        <v>1271</v>
      </c>
      <c r="C29" t="s">
        <v>565</v>
      </c>
      <c r="D29" t="s">
        <v>1420</v>
      </c>
      <c r="E29" t="s">
        <v>917</v>
      </c>
      <c r="F29" t="s">
        <v>513</v>
      </c>
      <c r="G29" t="s">
        <v>144</v>
      </c>
      <c r="H29" t="s">
        <v>908</v>
      </c>
      <c r="I29" t="s">
        <v>730</v>
      </c>
      <c r="J29" t="s">
        <v>1665</v>
      </c>
      <c r="K29" t="s">
        <v>1666</v>
      </c>
      <c r="L29" t="s">
        <v>1667</v>
      </c>
      <c r="M29" t="s">
        <v>1668</v>
      </c>
      <c r="N29" t="s">
        <v>1669</v>
      </c>
      <c r="O29" t="s">
        <v>1670</v>
      </c>
      <c r="P29" t="s">
        <v>1671</v>
      </c>
      <c r="Q29" t="s">
        <v>1672</v>
      </c>
      <c r="R29" t="s">
        <v>1673</v>
      </c>
      <c r="S29" t="s">
        <v>1674</v>
      </c>
      <c r="T29" t="s">
        <v>1675</v>
      </c>
      <c r="U29" t="s">
        <v>1180</v>
      </c>
      <c r="V29" t="s">
        <v>1676</v>
      </c>
      <c r="W29" t="s">
        <v>1677</v>
      </c>
      <c r="X29" t="s">
        <v>1678</v>
      </c>
      <c r="Y29" t="s">
        <v>1679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2022-12-27T04:01:04Z</dcterms:created>
  <dcterms:modified xsi:type="dcterms:W3CDTF">2022-12-27T09:37:07Z</dcterms:modified>
</cp:coreProperties>
</file>