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534a1defcf7f9d1a/Company Models CloudSave/MVST/"/>
    </mc:Choice>
  </mc:AlternateContent>
  <xr:revisionPtr revIDLastSave="1030" documentId="11_40CE2C77C7C1407B0AD6C98B9172A9D33C754987" xr6:coauthVersionLast="47" xr6:coauthVersionMax="47" xr10:uidLastSave="{CF669E6A-2262-47EE-93B3-A6A48654111C}"/>
  <bookViews>
    <workbookView xWindow="-110" yWindow="-110" windowWidth="38620" windowHeight="21220" activeTab="2" xr2:uid="{00000000-000D-0000-FFFF-FFFF00000000}"/>
  </bookViews>
  <sheets>
    <sheet name="Main" sheetId="2" r:id="rId1"/>
    <sheet name="Info" sheetId="1"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 i="7" l="1"/>
  <c r="Y10" i="7" s="1"/>
  <c r="Y13" i="7" s="1"/>
  <c r="Y11" i="7"/>
  <c r="Y12" i="7"/>
  <c r="P10" i="7"/>
  <c r="Q10" i="7"/>
  <c r="R10" i="7"/>
  <c r="S10" i="7"/>
  <c r="T10" i="7"/>
  <c r="U10" i="7"/>
  <c r="U13" i="7" s="1"/>
  <c r="V10" i="7"/>
  <c r="V13" i="7" s="1"/>
  <c r="W10" i="7"/>
  <c r="W13" i="7" s="1"/>
  <c r="X10" i="7"/>
  <c r="X13" i="7" s="1"/>
  <c r="P11" i="7"/>
  <c r="Q11" i="7"/>
  <c r="R11" i="7"/>
  <c r="S11" i="7"/>
  <c r="T11" i="7"/>
  <c r="U11" i="7"/>
  <c r="V11" i="7"/>
  <c r="W11" i="7"/>
  <c r="X11" i="7"/>
  <c r="P12" i="7"/>
  <c r="Q12" i="7"/>
  <c r="R12" i="7"/>
  <c r="S12" i="7"/>
  <c r="T12" i="7"/>
  <c r="U12" i="7"/>
  <c r="V12" i="7"/>
  <c r="W12" i="7"/>
  <c r="X12" i="7"/>
  <c r="P13" i="7"/>
  <c r="Q13" i="7"/>
  <c r="R13" i="7"/>
  <c r="S13" i="7"/>
  <c r="T13" i="7"/>
  <c r="O12" i="7"/>
  <c r="O11" i="7"/>
  <c r="O10" i="7"/>
  <c r="O13" i="7" s="1"/>
  <c r="U9" i="7"/>
  <c r="V9" i="7"/>
  <c r="W9" i="7"/>
  <c r="X9" i="7"/>
  <c r="T9" i="7"/>
  <c r="P24" i="7"/>
  <c r="Q24" i="7"/>
  <c r="R24" i="7"/>
  <c r="S24" i="7"/>
  <c r="T24" i="7"/>
  <c r="U24" i="7"/>
  <c r="V24" i="7"/>
  <c r="W24" i="7"/>
  <c r="X24" i="7"/>
  <c r="Y24" i="7"/>
  <c r="O24" i="7"/>
  <c r="P29" i="7"/>
  <c r="Q29" i="7"/>
  <c r="R29" i="7"/>
  <c r="S29" i="7"/>
  <c r="T29" i="7"/>
  <c r="T31" i="7" s="1"/>
  <c r="T38" i="7" s="1"/>
  <c r="T40" i="7" s="1"/>
  <c r="T42" i="7" s="1"/>
  <c r="T47" i="7" s="1"/>
  <c r="T49" i="7" s="1"/>
  <c r="U29" i="7"/>
  <c r="V29" i="7"/>
  <c r="W29" i="7"/>
  <c r="X29" i="7"/>
  <c r="O29" i="7"/>
  <c r="O31" i="7" s="1"/>
  <c r="O38" i="7" s="1"/>
  <c r="O40" i="7" s="1"/>
  <c r="O42" i="7" s="1"/>
  <c r="O47" i="7" s="1"/>
  <c r="O49" i="7" s="1"/>
  <c r="P31" i="7"/>
  <c r="P38" i="7" s="1"/>
  <c r="P40" i="7" s="1"/>
  <c r="P42" i="7" s="1"/>
  <c r="P47" i="7" s="1"/>
  <c r="P49" i="7" s="1"/>
  <c r="Q31" i="7"/>
  <c r="Q38" i="7" s="1"/>
  <c r="Q40" i="7" s="1"/>
  <c r="Q42" i="7" s="1"/>
  <c r="Q47" i="7" s="1"/>
  <c r="Q49" i="7" s="1"/>
  <c r="R31" i="7"/>
  <c r="R38" i="7" s="1"/>
  <c r="R40" i="7" s="1"/>
  <c r="R42" i="7" s="1"/>
  <c r="R47" i="7" s="1"/>
  <c r="R49" i="7" s="1"/>
  <c r="S31" i="7"/>
  <c r="S38" i="7" s="1"/>
  <c r="S40" i="7" s="1"/>
  <c r="S42" i="7" s="1"/>
  <c r="S47" i="7" s="1"/>
  <c r="S49" i="7" s="1"/>
  <c r="U31" i="7"/>
  <c r="U38" i="7" s="1"/>
  <c r="U40" i="7" s="1"/>
  <c r="U42" i="7" s="1"/>
  <c r="U47" i="7" s="1"/>
  <c r="U49" i="7" s="1"/>
  <c r="Y31" i="7"/>
  <c r="Y38" i="7" s="1"/>
  <c r="Y40" i="7" s="1"/>
  <c r="Y42" i="7" s="1"/>
  <c r="Y47" i="7" s="1"/>
  <c r="Y49" i="7" s="1"/>
  <c r="Y29" i="7"/>
  <c r="P102" i="7"/>
  <c r="Q102" i="7"/>
  <c r="R102" i="7"/>
  <c r="S102" i="7"/>
  <c r="T102" i="7"/>
  <c r="U102" i="7"/>
  <c r="V102" i="7"/>
  <c r="W102" i="7"/>
  <c r="W103" i="7" s="1"/>
  <c r="X102" i="7"/>
  <c r="P103" i="7"/>
  <c r="Q103" i="7"/>
  <c r="R103" i="7"/>
  <c r="S103" i="7"/>
  <c r="T103" i="7"/>
  <c r="U103" i="7"/>
  <c r="O103" i="7"/>
  <c r="Y103" i="7"/>
  <c r="O102" i="7"/>
  <c r="Y102" i="7"/>
  <c r="W95" i="7"/>
  <c r="X95" i="7"/>
  <c r="Y95" i="7"/>
  <c r="V95" i="7"/>
  <c r="P88" i="7"/>
  <c r="Q88" i="7"/>
  <c r="R88" i="7"/>
  <c r="S88" i="7"/>
  <c r="T88" i="7"/>
  <c r="U88" i="7"/>
  <c r="V88" i="7"/>
  <c r="V89" i="7" s="1"/>
  <c r="V103" i="7" s="1"/>
  <c r="W88" i="7"/>
  <c r="X88" i="7"/>
  <c r="P89" i="7"/>
  <c r="Q89" i="7"/>
  <c r="R89" i="7"/>
  <c r="S89" i="7"/>
  <c r="T89" i="7"/>
  <c r="U89" i="7"/>
  <c r="W89" i="7"/>
  <c r="O89" i="7"/>
  <c r="O88" i="7"/>
  <c r="Y89" i="7"/>
  <c r="Y88" i="7"/>
  <c r="V80" i="7"/>
  <c r="V70" i="7"/>
  <c r="V62" i="7"/>
  <c r="P80" i="7"/>
  <c r="Q80" i="7"/>
  <c r="R80" i="7"/>
  <c r="S80" i="7"/>
  <c r="T80" i="7"/>
  <c r="W80" i="7"/>
  <c r="X80" i="7"/>
  <c r="O80" i="7"/>
  <c r="Y80" i="7"/>
  <c r="P70" i="7"/>
  <c r="P71" i="7" s="1"/>
  <c r="Q70" i="7"/>
  <c r="Q71" i="7" s="1"/>
  <c r="R70" i="7"/>
  <c r="R71" i="7" s="1"/>
  <c r="S70" i="7"/>
  <c r="S71" i="7" s="1"/>
  <c r="T70" i="7"/>
  <c r="W70" i="7"/>
  <c r="X70" i="7"/>
  <c r="O70" i="7"/>
  <c r="T71" i="7"/>
  <c r="O71" i="7"/>
  <c r="Y70" i="7"/>
  <c r="Y71" i="7" s="1"/>
  <c r="P62" i="7"/>
  <c r="Q62" i="7"/>
  <c r="R62" i="7"/>
  <c r="S62" i="7"/>
  <c r="T62" i="7"/>
  <c r="W62" i="7"/>
  <c r="X62" i="7"/>
  <c r="Y62" i="7"/>
  <c r="O62" i="7"/>
  <c r="L111" i="7"/>
  <c r="M111" i="7"/>
  <c r="N111" i="7"/>
  <c r="O111" i="7"/>
  <c r="P111" i="7"/>
  <c r="Q111" i="7"/>
  <c r="R111" i="7"/>
  <c r="S111" i="7"/>
  <c r="T111" i="7"/>
  <c r="U111" i="7"/>
  <c r="V111" i="7"/>
  <c r="W111" i="7"/>
  <c r="X111" i="7"/>
  <c r="E111" i="7"/>
  <c r="Y111" i="7"/>
  <c r="AD9" i="7"/>
  <c r="AE9" i="7"/>
  <c r="AF9" i="7"/>
  <c r="AG9" i="7"/>
  <c r="AH9" i="7"/>
  <c r="AI9" i="7"/>
  <c r="AJ9" i="7"/>
  <c r="AK9" i="7"/>
  <c r="AL9" i="7"/>
  <c r="AM9" i="7"/>
  <c r="AN9" i="7"/>
  <c r="AO9" i="7"/>
  <c r="AP9" i="7"/>
  <c r="AC9" i="7"/>
  <c r="AD13" i="7"/>
  <c r="AE13" i="7"/>
  <c r="AF13" i="7"/>
  <c r="AG13" i="7"/>
  <c r="AH13" i="7"/>
  <c r="AI13" i="7"/>
  <c r="AJ13" i="7"/>
  <c r="AK13" i="7"/>
  <c r="AL13" i="7"/>
  <c r="AM13" i="7"/>
  <c r="AN13" i="7"/>
  <c r="AO13" i="7"/>
  <c r="AP13" i="7"/>
  <c r="AC13" i="7"/>
  <c r="AQ9" i="7"/>
  <c r="AQ10" i="7" s="1"/>
  <c r="AR9" i="7"/>
  <c r="AR12" i="7" s="1"/>
  <c r="AJ102" i="7"/>
  <c r="AK102" i="7"/>
  <c r="AL102" i="7"/>
  <c r="AM102" i="7"/>
  <c r="AN102" i="7"/>
  <c r="AO102" i="7"/>
  <c r="AP102" i="7"/>
  <c r="AQ102" i="7"/>
  <c r="AR102" i="7"/>
  <c r="AI102" i="7"/>
  <c r="AJ95" i="7"/>
  <c r="AK95" i="7"/>
  <c r="AL95" i="7"/>
  <c r="AM95" i="7"/>
  <c r="AN95" i="7"/>
  <c r="AO95" i="7"/>
  <c r="AP95" i="7"/>
  <c r="AQ95" i="7"/>
  <c r="AR95" i="7"/>
  <c r="AI95" i="7"/>
  <c r="AJ88" i="7"/>
  <c r="AK88" i="7"/>
  <c r="AL88" i="7"/>
  <c r="AM88" i="7"/>
  <c r="AN88" i="7"/>
  <c r="AO88" i="7"/>
  <c r="AP88" i="7"/>
  <c r="AQ88" i="7"/>
  <c r="AR88" i="7"/>
  <c r="AI88" i="7"/>
  <c r="AJ80" i="7"/>
  <c r="AK80" i="7"/>
  <c r="AL80" i="7"/>
  <c r="AM80" i="7"/>
  <c r="AN80" i="7"/>
  <c r="AO80" i="7"/>
  <c r="AP80" i="7"/>
  <c r="AQ80" i="7"/>
  <c r="AI80" i="7"/>
  <c r="AR80" i="7"/>
  <c r="AJ70" i="7"/>
  <c r="AK70" i="7"/>
  <c r="AL70" i="7"/>
  <c r="AM70" i="7"/>
  <c r="AN70" i="7"/>
  <c r="AO70" i="7"/>
  <c r="AP70" i="7"/>
  <c r="AI70" i="7"/>
  <c r="AR70" i="7"/>
  <c r="AQ70" i="7"/>
  <c r="AJ62" i="7"/>
  <c r="AK62" i="7"/>
  <c r="AL62" i="7"/>
  <c r="AM62" i="7"/>
  <c r="AN62" i="7"/>
  <c r="AO62" i="7"/>
  <c r="AP62" i="7"/>
  <c r="AQ62" i="7"/>
  <c r="AI62" i="7"/>
  <c r="AR62" i="7"/>
  <c r="AJ111" i="7"/>
  <c r="AK111" i="7"/>
  <c r="AL111" i="7"/>
  <c r="AM111" i="7"/>
  <c r="AN111" i="7"/>
  <c r="AO111" i="7"/>
  <c r="AI111" i="7"/>
  <c r="AQ111" i="7"/>
  <c r="AR111" i="7"/>
  <c r="AP111" i="7"/>
  <c r="AP50" i="7"/>
  <c r="AQ50" i="7"/>
  <c r="AR50" i="7"/>
  <c r="AJ47" i="7"/>
  <c r="AK47" i="7"/>
  <c r="AL47" i="7"/>
  <c r="AM47" i="7"/>
  <c r="AN47" i="7"/>
  <c r="AO47" i="7"/>
  <c r="AI47" i="7"/>
  <c r="AJ29" i="7"/>
  <c r="AK29" i="7"/>
  <c r="AL29" i="7"/>
  <c r="AM29" i="7"/>
  <c r="AN29" i="7"/>
  <c r="AO29" i="7"/>
  <c r="AP29" i="7"/>
  <c r="AQ29" i="7"/>
  <c r="AI29" i="7"/>
  <c r="AR29" i="7"/>
  <c r="AJ24" i="7"/>
  <c r="AK24" i="7"/>
  <c r="AL24" i="7"/>
  <c r="AM24" i="7"/>
  <c r="AN24" i="7"/>
  <c r="AO24" i="7"/>
  <c r="AP24" i="7"/>
  <c r="AQ24" i="7"/>
  <c r="AI24" i="7"/>
  <c r="AR24" i="7"/>
  <c r="AS3" i="7"/>
  <c r="AT3" i="7" s="1"/>
  <c r="AU3" i="7" s="1"/>
  <c r="AV3" i="7" s="1"/>
  <c r="AW3" i="7" s="1"/>
  <c r="AX3" i="7" s="1"/>
  <c r="AQ3" i="7"/>
  <c r="AP3" i="7" s="1"/>
  <c r="AO3" i="7" s="1"/>
  <c r="AN3" i="7" s="1"/>
  <c r="AM3" i="7" s="1"/>
  <c r="AL3" i="7" s="1"/>
  <c r="AK3" i="7" s="1"/>
  <c r="AJ3" i="7" s="1"/>
  <c r="AI3" i="7" s="1"/>
  <c r="AH3" i="7" s="1"/>
  <c r="AG3" i="7" s="1"/>
  <c r="AF3" i="7" s="1"/>
  <c r="AE3" i="7" s="1"/>
  <c r="AD3" i="7" s="1"/>
  <c r="AC3" i="7" s="1"/>
  <c r="B3" i="2" a="1"/>
  <c r="B3" i="2" s="1"/>
  <c r="B2" i="2" a="1"/>
  <c r="B2" i="2" s="1"/>
  <c r="X89" i="7" l="1"/>
  <c r="X103" i="7" s="1"/>
  <c r="X31" i="7"/>
  <c r="X38" i="7" s="1"/>
  <c r="X40" i="7" s="1"/>
  <c r="X42" i="7" s="1"/>
  <c r="X47" i="7" s="1"/>
  <c r="X49" i="7" s="1"/>
  <c r="W31" i="7"/>
  <c r="W38" i="7" s="1"/>
  <c r="W40" i="7" s="1"/>
  <c r="W42" i="7" s="1"/>
  <c r="W47" i="7" s="1"/>
  <c r="W49" i="7" s="1"/>
  <c r="V31" i="7"/>
  <c r="V38" i="7" s="1"/>
  <c r="V40" i="7" s="1"/>
  <c r="V42" i="7" s="1"/>
  <c r="V47" i="7" s="1"/>
  <c r="V49" i="7" s="1"/>
  <c r="X71" i="7"/>
  <c r="W71" i="7"/>
  <c r="V71" i="7"/>
  <c r="AO89" i="7"/>
  <c r="AO103" i="7" s="1"/>
  <c r="AM89" i="7"/>
  <c r="AM103" i="7" s="1"/>
  <c r="AN89" i="7"/>
  <c r="AR11" i="7"/>
  <c r="AR10" i="7"/>
  <c r="AR13" i="7"/>
  <c r="AR71" i="7"/>
  <c r="AQ11" i="7"/>
  <c r="AQ12" i="7"/>
  <c r="AQ71" i="7"/>
  <c r="AP89" i="7"/>
  <c r="AP103" i="7" s="1"/>
  <c r="B4" i="2"/>
  <c r="AI71" i="7"/>
  <c r="AK89" i="7"/>
  <c r="AK103" i="7" s="1"/>
  <c r="AL89" i="7"/>
  <c r="AL103" i="7" s="1"/>
  <c r="AP71" i="7"/>
  <c r="AM71" i="7"/>
  <c r="AO71" i="7"/>
  <c r="AK71" i="7"/>
  <c r="AN103" i="7"/>
  <c r="AJ71" i="7"/>
  <c r="AJ89" i="7"/>
  <c r="AJ103" i="7" s="1"/>
  <c r="AL71" i="7"/>
  <c r="AL31" i="7"/>
  <c r="AL38" i="7" s="1"/>
  <c r="AL40" i="7" s="1"/>
  <c r="AN71" i="7"/>
  <c r="AK31" i="7"/>
  <c r="AK38" i="7" s="1"/>
  <c r="AK40" i="7" s="1"/>
  <c r="AJ31" i="7"/>
  <c r="AJ38" i="7" s="1"/>
  <c r="AJ40" i="7" s="1"/>
  <c r="AI89" i="7"/>
  <c r="AI103" i="7" s="1"/>
  <c r="AR89" i="7"/>
  <c r="AR103" i="7" s="1"/>
  <c r="AQ89" i="7"/>
  <c r="AQ103" i="7" s="1"/>
  <c r="AR31" i="7"/>
  <c r="AR38" i="7" s="1"/>
  <c r="AR40" i="7" s="1"/>
  <c r="AR42" i="7" s="1"/>
  <c r="AR47" i="7" s="1"/>
  <c r="AR49" i="7" s="1"/>
  <c r="AI31" i="7"/>
  <c r="AI38" i="7" s="1"/>
  <c r="AI40" i="7" s="1"/>
  <c r="AN31" i="7"/>
  <c r="AN38" i="7" s="1"/>
  <c r="AN40" i="7" s="1"/>
  <c r="AO31" i="7"/>
  <c r="AO38" i="7" s="1"/>
  <c r="AO40" i="7" s="1"/>
  <c r="AM31" i="7"/>
  <c r="AM38" i="7" s="1"/>
  <c r="AM40" i="7" s="1"/>
  <c r="AP31" i="7"/>
  <c r="AP38" i="7" s="1"/>
  <c r="AP40" i="7" s="1"/>
  <c r="AP42" i="7" s="1"/>
  <c r="AP47" i="7" s="1"/>
  <c r="AP49" i="7" s="1"/>
  <c r="AQ31" i="7"/>
  <c r="AQ38" i="7" s="1"/>
  <c r="AQ40" i="7" s="1"/>
  <c r="AQ42" i="7" s="1"/>
  <c r="AQ47" i="7" s="1"/>
  <c r="AQ49" i="7" s="1"/>
  <c r="AQ13"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5" authorId="0" shapeId="0" xr:uid="{B097D31F-53D9-4B83-A2DB-4C373179B9B3}">
      <text>
        <r>
          <rPr>
            <b/>
            <sz val="9"/>
            <color indexed="81"/>
            <rFont val="Tahoma"/>
            <charset val="1"/>
          </rPr>
          <t>William:</t>
        </r>
        <r>
          <rPr>
            <sz val="9"/>
            <color indexed="81"/>
            <rFont val="Tahoma"/>
            <charset val="1"/>
          </rPr>
          <t xml:space="preserve">
Cash equivalents &amp; short term investments.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<sst xmlns="http://schemas.openxmlformats.org/spreadsheetml/2006/main" count="1027" uniqueCount="422">
  <si>
    <t>Company Name</t>
  </si>
  <si>
    <t>Ticker</t>
  </si>
  <si>
    <t>Information</t>
  </si>
  <si>
    <t>MICROVAST HOLDINGS, INC.</t>
  </si>
  <si>
    <t>MVST</t>
  </si>
  <si>
    <t>US stock · Industrials sector · Electrical Equipment &amp; Parts</t>
  </si>
  <si>
    <t>Shares</t>
  </si>
  <si>
    <t>MC</t>
  </si>
  <si>
    <t>Cash</t>
  </si>
  <si>
    <t>Debt</t>
  </si>
  <si>
    <t>EV</t>
  </si>
  <si>
    <t>Revenue per share</t>
  </si>
  <si>
    <t>- -</t>
  </si>
  <si>
    <t>0.25</t>
  </si>
  <si>
    <t>1.09</t>
  </si>
  <si>
    <t>0.82</t>
  </si>
  <si>
    <t>0.69</t>
  </si>
  <si>
    <t>Earnings per share</t>
  </si>
  <si>
    <t>(0.24)</t>
  </si>
  <si>
    <t>(0.50)</t>
  </si>
  <si>
    <t>(1.16)</t>
  </si>
  <si>
    <t>(0.58)</t>
  </si>
  <si>
    <t>FCF per share</t>
  </si>
  <si>
    <t>(0.02)</t>
  </si>
  <si>
    <t>(0.03)</t>
  </si>
  <si>
    <t>(0.71)</t>
  </si>
  <si>
    <t>(0.70)</t>
  </si>
  <si>
    <t>Dividends per share</t>
  </si>
  <si>
    <t>CAPEX per share</t>
  </si>
  <si>
    <t>0.07</t>
  </si>
  <si>
    <t>0.19</t>
  </si>
  <si>
    <t>0.47</t>
  </si>
  <si>
    <t>0.44</t>
  </si>
  <si>
    <t>Book Value per sh.</t>
  </si>
  <si>
    <t>0.00</t>
  </si>
  <si>
    <t>0.93</t>
  </si>
  <si>
    <t>(3.88)</t>
  </si>
  <si>
    <t>3.69</t>
  </si>
  <si>
    <t>2.17</t>
  </si>
  <si>
    <t>Comm.Shares outs.</t>
  </si>
  <si>
    <t>8</t>
  </si>
  <si>
    <t>301</t>
  </si>
  <si>
    <t>99</t>
  </si>
  <si>
    <t>186</t>
  </si>
  <si>
    <t>Avg. annual P/E ratio</t>
  </si>
  <si>
    <t>(41.2)</t>
  </si>
  <si>
    <t>(21.4)</t>
  </si>
  <si>
    <t>(10.2)</t>
  </si>
  <si>
    <t>(1.5)</t>
  </si>
  <si>
    <t>P/E to S&amp;P500</t>
  </si>
  <si>
    <t>(1.7)</t>
  </si>
  <si>
    <t>(0.6)</t>
  </si>
  <si>
    <t>(0.3)</t>
  </si>
  <si>
    <t>(0.1)</t>
  </si>
  <si>
    <t>Avg. annual div. yield</t>
  </si>
  <si>
    <t>Revenue (m)</t>
  </si>
  <si>
    <t>76</t>
  </si>
  <si>
    <t>108</t>
  </si>
  <si>
    <t>152</t>
  </si>
  <si>
    <t>206</t>
  </si>
  <si>
    <t>Operating margin</t>
  </si>
  <si>
    <t>(70.5)%</t>
  </si>
  <si>
    <t>(27.1)%</t>
  </si>
  <si>
    <t>(127.7)%</t>
  </si>
  <si>
    <t>(88.8)%</t>
  </si>
  <si>
    <t>Depreciation (m)</t>
  </si>
  <si>
    <t>15</t>
  </si>
  <si>
    <t>17</t>
  </si>
  <si>
    <t>21</t>
  </si>
  <si>
    <t>Net profit (m)</t>
  </si>
  <si>
    <t>(73)</t>
  </si>
  <si>
    <t>(50)</t>
  </si>
  <si>
    <t>(216)</t>
  </si>
  <si>
    <t>(171)</t>
  </si>
  <si>
    <t>Income tax rate</t>
  </si>
  <si>
    <t>(0.3)%</t>
  </si>
  <si>
    <t>(0.0)%</t>
  </si>
  <si>
    <t>0.2%</t>
  </si>
  <si>
    <t>Net profit margin</t>
  </si>
  <si>
    <t>(95.0)%</t>
  </si>
  <si>
    <t>(46.1)%</t>
  </si>
  <si>
    <t>(142.1)%</t>
  </si>
  <si>
    <t>(88.1)%</t>
  </si>
  <si>
    <t>Working capital (m)</t>
  </si>
  <si>
    <t>(0)</t>
  </si>
  <si>
    <t>0</t>
  </si>
  <si>
    <t>6</t>
  </si>
  <si>
    <t>531</t>
  </si>
  <si>
    <t>336</t>
  </si>
  <si>
    <t>Long-term debt (m)</t>
  </si>
  <si>
    <t>73</t>
  </si>
  <si>
    <t>51</t>
  </si>
  <si>
    <t>Equity (m)</t>
  </si>
  <si>
    <t>280</t>
  </si>
  <si>
    <t>(385)</t>
  </si>
  <si>
    <t>687</t>
  </si>
  <si>
    <t>616</t>
  </si>
  <si>
    <t>ROIC</t>
  </si>
  <si>
    <t>(23.6)%</t>
  </si>
  <si>
    <t>(33.7)%</t>
  </si>
  <si>
    <t>(25.7)%</t>
  </si>
  <si>
    <t>(22.7)%</t>
  </si>
  <si>
    <t>Return on capital</t>
  </si>
  <si>
    <t>(23.5)%</t>
  </si>
  <si>
    <t>(14.0)%</t>
  </si>
  <si>
    <t>(21.2)%</t>
  </si>
  <si>
    <t>(17.3)%</t>
  </si>
  <si>
    <t>Return on equity</t>
  </si>
  <si>
    <t>(25.9)%</t>
  </si>
  <si>
    <t>12.9%</t>
  </si>
  <si>
    <t>(31.5)%</t>
  </si>
  <si>
    <t>(27.8)%</t>
  </si>
  <si>
    <t>Plowback ratio</t>
  </si>
  <si>
    <t>100.0%</t>
  </si>
  <si>
    <t>Div.&amp;Repurch./FCF</t>
  </si>
  <si>
    <t>2018</t>
  </si>
  <si>
    <t>2019</t>
  </si>
  <si>
    <t>2020</t>
  </si>
  <si>
    <t>2021</t>
  </si>
  <si>
    <t>Revenue</t>
  </si>
  <si>
    <t>COGS</t>
  </si>
  <si>
    <t>77</t>
  </si>
  <si>
    <t>90</t>
  </si>
  <si>
    <t>195</t>
  </si>
  <si>
    <t>Gross Profit</t>
  </si>
  <si>
    <t>(43)</t>
  </si>
  <si>
    <t>Gross Profit Ratio</t>
  </si>
  <si>
    <t>(0.30)%</t>
  </si>
  <si>
    <t>15.94%</t>
  </si>
  <si>
    <t>(28.12)%</t>
  </si>
  <si>
    <t>Operating Expenses</t>
  </si>
  <si>
    <t>54</t>
  </si>
  <si>
    <t>46</t>
  </si>
  <si>
    <t>151</t>
  </si>
  <si>
    <t>R&amp;D Expenses</t>
  </si>
  <si>
    <t>26</t>
  </si>
  <si>
    <t>34</t>
  </si>
  <si>
    <t>Selling, G&amp;A Exp.</t>
  </si>
  <si>
    <t>31</t>
  </si>
  <si>
    <t>33</t>
  </si>
  <si>
    <t>123</t>
  </si>
  <si>
    <t>General and Admin. Exp.</t>
  </si>
  <si>
    <t>19</t>
  </si>
  <si>
    <t>102</t>
  </si>
  <si>
    <t>Selling and Marketing Exp.</t>
  </si>
  <si>
    <t>16</t>
  </si>
  <si>
    <t>14</t>
  </si>
  <si>
    <t>Other Expenses</t>
  </si>
  <si>
    <t>(3)</t>
  </si>
  <si>
    <t>(6)</t>
  </si>
  <si>
    <t>COGS and Expenses</t>
  </si>
  <si>
    <t>130</t>
  </si>
  <si>
    <t>137</t>
  </si>
  <si>
    <t>346</t>
  </si>
  <si>
    <t>Interest Income</t>
  </si>
  <si>
    <t>1</t>
  </si>
  <si>
    <t>Interest Expense</t>
  </si>
  <si>
    <t>5</t>
  </si>
  <si>
    <t>Depreciation and Amortization</t>
  </si>
  <si>
    <t>EBITDA</t>
  </si>
  <si>
    <t>(51)</t>
  </si>
  <si>
    <t>(27)</t>
  </si>
  <si>
    <t>(190)</t>
  </si>
  <si>
    <t>EBITDA ratio</t>
  </si>
  <si>
    <t>(66.28)%</t>
  </si>
  <si>
    <t>(25.13)%</t>
  </si>
  <si>
    <t>(124.94)%</t>
  </si>
  <si>
    <t>Operating Income</t>
  </si>
  <si>
    <t>(54)</t>
  </si>
  <si>
    <t>(29)</t>
  </si>
  <si>
    <t>(194)</t>
  </si>
  <si>
    <t>Operating Income ratio</t>
  </si>
  <si>
    <t>(70.47)%</t>
  </si>
  <si>
    <t>(27.07)%</t>
  </si>
  <si>
    <t>(127.69)%</t>
  </si>
  <si>
    <t>Total Other Income Exp.(Gains)</t>
  </si>
  <si>
    <t>(5)</t>
  </si>
  <si>
    <t>(12)</t>
  </si>
  <si>
    <t>Income Before Tax</t>
  </si>
  <si>
    <t>(59)</t>
  </si>
  <si>
    <t>(34)</t>
  </si>
  <si>
    <t>(206)</t>
  </si>
  <si>
    <t>Income Before Tax ratio</t>
  </si>
  <si>
    <t>(77.81)%</t>
  </si>
  <si>
    <t>(31.27)%</t>
  </si>
  <si>
    <t>(135.87)%</t>
  </si>
  <si>
    <t>Income Tax Expense (Gain)</t>
  </si>
  <si>
    <t>Net Income</t>
  </si>
  <si>
    <t>Net Income Ratio</t>
  </si>
  <si>
    <t>(94.97)%</t>
  </si>
  <si>
    <t>(46.09)%</t>
  </si>
  <si>
    <t>(142.13)%</t>
  </si>
  <si>
    <t>EPS</t>
  </si>
  <si>
    <t>(0.38)</t>
  </si>
  <si>
    <t>(0.27)</t>
  </si>
  <si>
    <t>(1.26)</t>
  </si>
  <si>
    <t>EPS Diluted</t>
  </si>
  <si>
    <t>Weighted Avg. Shares Outs.</t>
  </si>
  <si>
    <t>Weighted Avg. Shares Outs. Dil.</t>
  </si>
  <si>
    <t>Cash and Cash Equivalents</t>
  </si>
  <si>
    <t>481</t>
  </si>
  <si>
    <t>Short-Term Investments</t>
  </si>
  <si>
    <t>Cash &amp; Short-Term Investments</t>
  </si>
  <si>
    <t>Net Receivables</t>
  </si>
  <si>
    <t>100</t>
  </si>
  <si>
    <t>104</t>
  </si>
  <si>
    <t>Inventory</t>
  </si>
  <si>
    <t>45</t>
  </si>
  <si>
    <t>53</t>
  </si>
  <si>
    <t>Other Current Assets</t>
  </si>
  <si>
    <t>23</t>
  </si>
  <si>
    <t>68</t>
  </si>
  <si>
    <t>Total Current Assets</t>
  </si>
  <si>
    <t>189</t>
  </si>
  <si>
    <t>707</t>
  </si>
  <si>
    <t>PP&amp;E</t>
  </si>
  <si>
    <t>198</t>
  </si>
  <si>
    <t>253</t>
  </si>
  <si>
    <t>Goodwill</t>
  </si>
  <si>
    <t>Intangible Assets</t>
  </si>
  <si>
    <t>Goodwill and Intangible Assets</t>
  </si>
  <si>
    <t>Investments</t>
  </si>
  <si>
    <t>Tax Assets</t>
  </si>
  <si>
    <t>Other Non-Current Assets</t>
  </si>
  <si>
    <t>20</t>
  </si>
  <si>
    <t>Total Non-Current Assets</t>
  </si>
  <si>
    <t>215</t>
  </si>
  <si>
    <t>289</t>
  </si>
  <si>
    <t>Other Assets</t>
  </si>
  <si>
    <t>Total Assets</t>
  </si>
  <si>
    <t>405</t>
  </si>
  <si>
    <t>995</t>
  </si>
  <si>
    <t>Accounts Payable</t>
  </si>
  <si>
    <t>42</t>
  </si>
  <si>
    <t>40</t>
  </si>
  <si>
    <t>Short-Term Debt</t>
  </si>
  <si>
    <t>78</t>
  </si>
  <si>
    <t>74</t>
  </si>
  <si>
    <t>Tax Payable</t>
  </si>
  <si>
    <t>2</t>
  </si>
  <si>
    <t>Deferred Revenue</t>
  </si>
  <si>
    <t>Other Current Liabilities</t>
  </si>
  <si>
    <t>59</t>
  </si>
  <si>
    <t>58</t>
  </si>
  <si>
    <t>Total Current Liabilities</t>
  </si>
  <si>
    <t>184</t>
  </si>
  <si>
    <t>176</t>
  </si>
  <si>
    <t>Long-Term Debt</t>
  </si>
  <si>
    <t>Deferred Tax Liabilities</t>
  </si>
  <si>
    <t>Other Non-Current Liabilities</t>
  </si>
  <si>
    <t>440</t>
  </si>
  <si>
    <t>Total Non-Current Liabilities</t>
  </si>
  <si>
    <t>515</t>
  </si>
  <si>
    <t>133</t>
  </si>
  <si>
    <t>Other Liabilities</t>
  </si>
  <si>
    <t>Capital Lease Obligations</t>
  </si>
  <si>
    <t>Total Liabilities</t>
  </si>
  <si>
    <t>698</t>
  </si>
  <si>
    <t>309</t>
  </si>
  <si>
    <t>Preferred Stock</t>
  </si>
  <si>
    <t>Common Stock</t>
  </si>
  <si>
    <t>275</t>
  </si>
  <si>
    <t>Retained Earnings</t>
  </si>
  <si>
    <t>3</t>
  </si>
  <si>
    <t>(398)</t>
  </si>
  <si>
    <t>(632)</t>
  </si>
  <si>
    <t>Other Compreh. Income(Loss)</t>
  </si>
  <si>
    <t>13</t>
  </si>
  <si>
    <t>Other Total Stockhold. Equity</t>
  </si>
  <si>
    <t>1,306</t>
  </si>
  <si>
    <t>Total Stockholders Equity</t>
  </si>
  <si>
    <t>Total Liab.&amp;Stockhold. Equity</t>
  </si>
  <si>
    <t>314</t>
  </si>
  <si>
    <t>Minority Interest</t>
  </si>
  <si>
    <t>91</t>
  </si>
  <si>
    <t>Total Liabilities &amp; Equity</t>
  </si>
  <si>
    <t>(60)</t>
  </si>
  <si>
    <t>Deferred Income Tax</t>
  </si>
  <si>
    <t>Stock Based Compensation</t>
  </si>
  <si>
    <t>83</t>
  </si>
  <si>
    <t>Change in Working Capital</t>
  </si>
  <si>
    <t>52</t>
  </si>
  <si>
    <t>27</t>
  </si>
  <si>
    <t>(24)</t>
  </si>
  <si>
    <t>Accounts Receivable</t>
  </si>
  <si>
    <t>47</t>
  </si>
  <si>
    <t>(4)</t>
  </si>
  <si>
    <t>10</t>
  </si>
  <si>
    <t>(26)</t>
  </si>
  <si>
    <t>(13)</t>
  </si>
  <si>
    <t>4</t>
  </si>
  <si>
    <t>(2)</t>
  </si>
  <si>
    <t>Other Working Capital</t>
  </si>
  <si>
    <t>(1)</t>
  </si>
  <si>
    <t>Other Non-Cash Items</t>
  </si>
  <si>
    <t>82</t>
  </si>
  <si>
    <t>Cash Provided by Operating Activities</t>
  </si>
  <si>
    <t>(45)</t>
  </si>
  <si>
    <t>CAPEX</t>
  </si>
  <si>
    <t>(20)</t>
  </si>
  <si>
    <t>(19)</t>
  </si>
  <si>
    <t>(88)</t>
  </si>
  <si>
    <t>Acquisitions Net</t>
  </si>
  <si>
    <t>Purchases of Investments</t>
  </si>
  <si>
    <t>Sales/Maturities of Investments</t>
  </si>
  <si>
    <t>37</t>
  </si>
  <si>
    <t>Other Investing Activities</t>
  </si>
  <si>
    <t>Cash Used for Investing Activities</t>
  </si>
  <si>
    <t>(18)</t>
  </si>
  <si>
    <t>Debt Repayment</t>
  </si>
  <si>
    <t>(101)</t>
  </si>
  <si>
    <t>(37)</t>
  </si>
  <si>
    <t>(46)</t>
  </si>
  <si>
    <t>Common Stock Issued</t>
  </si>
  <si>
    <t>Common Stock Repurchased</t>
  </si>
  <si>
    <t>Dividends Paid</t>
  </si>
  <si>
    <t>Other Financing Activities</t>
  </si>
  <si>
    <t>49</t>
  </si>
  <si>
    <t>36</t>
  </si>
  <si>
    <t>671</t>
  </si>
  <si>
    <t>Cash Used/Provided by Financing Activities</t>
  </si>
  <si>
    <t>(52)</t>
  </si>
  <si>
    <t>625</t>
  </si>
  <si>
    <t>Effect of Forex Changes on Cash</t>
  </si>
  <si>
    <t>Net Change In Cash</t>
  </si>
  <si>
    <t>(44)</t>
  </si>
  <si>
    <t>495</t>
  </si>
  <si>
    <t>Cash at the End of Period</t>
  </si>
  <si>
    <t>41</t>
  </si>
  <si>
    <t>536</t>
  </si>
  <si>
    <t>Cash at the Beginning of Period</t>
  </si>
  <si>
    <t>86</t>
  </si>
  <si>
    <t>Free Cash Flow</t>
  </si>
  <si>
    <t>(7)</t>
  </si>
  <si>
    <t>(133)</t>
  </si>
  <si>
    <t xml:space="preserve">Price </t>
  </si>
  <si>
    <t xml:space="preserve">Quarter </t>
  </si>
  <si>
    <t>Filing Date</t>
  </si>
  <si>
    <t>Period of Report</t>
  </si>
  <si>
    <t>Balance Sheet *in thousands</t>
  </si>
  <si>
    <t>Income Statement *in thousands</t>
  </si>
  <si>
    <t>Cash Flow *in thousands</t>
  </si>
  <si>
    <t>COGs</t>
  </si>
  <si>
    <t>G&amp;A</t>
  </si>
  <si>
    <t>R&amp;D</t>
  </si>
  <si>
    <t>S&amp;M</t>
  </si>
  <si>
    <t>Total Operating Expenses</t>
  </si>
  <si>
    <t>Subsidy income</t>
  </si>
  <si>
    <t>Other income and expenses</t>
  </si>
  <si>
    <t>Interest income</t>
  </si>
  <si>
    <t>Interest expense</t>
  </si>
  <si>
    <t>Other income (expense)</t>
  </si>
  <si>
    <t>Income before taxes</t>
  </si>
  <si>
    <t>Taxes</t>
  </si>
  <si>
    <t>Less: Net income attributable to noncontrolling interests</t>
  </si>
  <si>
    <t>Net income attributable to Microvast Holdings, Inc.</t>
  </si>
  <si>
    <t>Less: Accretion of Series A1/C1 Preferred</t>
  </si>
  <si>
    <t>Less: Accretion of Series B1/C2 Preferred</t>
  </si>
  <si>
    <t>Less: Accretion of Series EEL/D1 Preferred</t>
  </si>
  <si>
    <t>Less: Accretion of noncontrolling interests</t>
  </si>
  <si>
    <t>Net income attributable to Common Stock shareholders of Microvast Holdings, Inc.</t>
  </si>
  <si>
    <t>EPS - Basic &amp; Diluted</t>
  </si>
  <si>
    <t>Shares - Basic &amp; Diluted</t>
  </si>
  <si>
    <t xml:space="preserve">CFFO </t>
  </si>
  <si>
    <t>CapEx</t>
  </si>
  <si>
    <t>FCF</t>
  </si>
  <si>
    <t>Current Assets</t>
  </si>
  <si>
    <t>Cash &amp; cash equivalents</t>
  </si>
  <si>
    <t>AR</t>
  </si>
  <si>
    <t>Notes receivable</t>
  </si>
  <si>
    <t>Inventories</t>
  </si>
  <si>
    <t>Prepaid expenses and other current assets</t>
  </si>
  <si>
    <t>Amount due from related parties</t>
  </si>
  <si>
    <t>Non-current Assets</t>
  </si>
  <si>
    <t>Land use rights</t>
  </si>
  <si>
    <t>Acquired intangible assets</t>
  </si>
  <si>
    <t xml:space="preserve">Other non-current </t>
  </si>
  <si>
    <t>Total Non-current Assets</t>
  </si>
  <si>
    <t>Current Liabilities</t>
  </si>
  <si>
    <t>AP</t>
  </si>
  <si>
    <t>Advance from customers</t>
  </si>
  <si>
    <t>Accrued expenses and other current liabilities</t>
  </si>
  <si>
    <t>Income tax payable</t>
  </si>
  <si>
    <t>Short-term bank borrowings</t>
  </si>
  <si>
    <t>Notes payable</t>
  </si>
  <si>
    <t>Bonds payable</t>
  </si>
  <si>
    <t>Non-current Liabilities</t>
  </si>
  <si>
    <t>Deposit liabilitiy for series B2 convertible preferred shares</t>
  </si>
  <si>
    <t>Long-term bonds payable</t>
  </si>
  <si>
    <t>Warrant liability</t>
  </si>
  <si>
    <t>Share-based compensation liability</t>
  </si>
  <si>
    <t>Other non-current liabilities</t>
  </si>
  <si>
    <t>Total Non-current Liabilities</t>
  </si>
  <si>
    <t>Mezzanine Equity</t>
  </si>
  <si>
    <t>Series C1 covertible redeemable preferred shares</t>
  </si>
  <si>
    <t xml:space="preserve">Series C2 covertible redeemable preferred shares </t>
  </si>
  <si>
    <t xml:space="preserve">Series D1 covertible redeemable preferred shares </t>
  </si>
  <si>
    <t>Redeemable noncontrolling interests</t>
  </si>
  <si>
    <t>Total Mezzanine Equity</t>
  </si>
  <si>
    <t>Stockholders Equity</t>
  </si>
  <si>
    <t>Common stock</t>
  </si>
  <si>
    <t>Additional paid-in capital</t>
  </si>
  <si>
    <t xml:space="preserve">Statutory reserves </t>
  </si>
  <si>
    <t>Accumulated deficit</t>
  </si>
  <si>
    <t>Accumulated other comprehensive income</t>
  </si>
  <si>
    <t>Total Shareholders equity</t>
  </si>
  <si>
    <t>Total Equtiy and Liabilities</t>
  </si>
  <si>
    <t>Revenue by Region</t>
  </si>
  <si>
    <t>Asia &amp; Pacific</t>
  </si>
  <si>
    <t>Europe</t>
  </si>
  <si>
    <t>Others</t>
  </si>
  <si>
    <t xml:space="preserve">Total </t>
  </si>
  <si>
    <t>Asia &amp; Pacific %</t>
  </si>
  <si>
    <t>Europe %</t>
  </si>
  <si>
    <t>Others %</t>
  </si>
  <si>
    <t>Total %</t>
  </si>
  <si>
    <t>Restricted cash, current</t>
  </si>
  <si>
    <t>Restricted cash, non-current</t>
  </si>
  <si>
    <t>Operating lease right-of-use assets</t>
  </si>
  <si>
    <t>Operating lease liabilities</t>
  </si>
  <si>
    <t>Loss on changes in fair value of Bridge Notes/convertible notes</t>
  </si>
  <si>
    <t>Gain on changes  in fair value of warrant 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</si>
</sst>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1"/>
      <color theme="1"/>
      <name val="Calibri"/>
      <family val="2"/>
      <scheme val="minor"/>
    </font>
    <font>
      <b/>
      <sz val="11"/>
      <name val="Calibri"/>
    </font>
    <font>
      <b/>
      <sz val="11"/>
      <color theme="0"/>
      <name val="Calibri"/>
      <family val="2"/>
      <scheme val="minor"/>
    </font>
    <font>
      <b/>
      <sz val="11"/>
      <color theme="1"/>
      <name val="Calibri"/>
      <family val="2"/>
      <scheme val="minor"/>
    </font>
    <font>
      <b/>
      <sz val="9"/>
      <color indexed="81"/>
      <name val="Tahoma"/>
      <charset val="1"/>
    </font>
    <font>
      <sz val="9"/>
      <color indexed="81"/>
      <name val="Tahoma"/>
      <charset val="1"/>
    </font>
    <font>
      <i/>
      <sz val="11"/>
      <color theme="1"/>
      <name val="Calibri"/>
      <family val="2"/>
      <scheme val="minor"/>
    </font>
    <font>
      <i/>
      <u/>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4">
    <xf numFmtId="0" fontId="0" fillId="0" borderId="0" xfId="0"/>
    <xf numFmtId="0" fontId="1" fillId="0" borderId="1" xfId="0" applyFont="1" applyBorder="1" applyAlignment="1">
      <alignment horizontal="center" vertical="top"/>
    </xf>
    <xf numFmtId="0" fontId="0" fillId="0" borderId="2" xfId="0" applyBorder="1"/>
    <xf numFmtId="164" fontId="0" fillId="0" borderId="0" xfId="0" applyNumberFormat="1"/>
    <xf numFmtId="0" fontId="0" fillId="0" borderId="3" xfId="0" applyBorder="1"/>
    <xf numFmtId="3" fontId="0" fillId="0" borderId="0" xfId="0" applyNumberFormat="1"/>
    <xf numFmtId="0" fontId="0" fillId="0" borderId="4" xfId="0" applyBorder="1"/>
    <xf numFmtId="0" fontId="0" fillId="0" borderId="0" xfId="0" applyAlignment="1">
      <alignment wrapText="1"/>
    </xf>
    <xf numFmtId="0" fontId="3" fillId="2" borderId="0" xfId="0" applyFont="1" applyFill="1"/>
    <xf numFmtId="0" fontId="2" fillId="2" borderId="5" xfId="0" applyFont="1" applyFill="1" applyBorder="1"/>
    <xf numFmtId="0" fontId="2" fillId="2" borderId="0" xfId="0" applyFont="1" applyFill="1"/>
    <xf numFmtId="0" fontId="6" fillId="3" borderId="0" xfId="0" applyFont="1" applyFill="1"/>
    <xf numFmtId="0" fontId="7" fillId="3" borderId="0" xfId="0" applyFont="1" applyFill="1"/>
    <xf numFmtId="0" fontId="0" fillId="0" borderId="6" xfId="0" applyBorder="1"/>
    <xf numFmtId="0" fontId="3" fillId="0" borderId="6" xfId="0" applyFont="1" applyBorder="1"/>
    <xf numFmtId="0" fontId="3" fillId="0" borderId="0" xfId="0" applyFont="1"/>
    <xf numFmtId="3" fontId="0" fillId="0" borderId="6" xfId="0" applyNumberFormat="1" applyBorder="1"/>
    <xf numFmtId="3" fontId="3" fillId="0" borderId="0" xfId="0" applyNumberFormat="1" applyFont="1"/>
    <xf numFmtId="3" fontId="7" fillId="3" borderId="0" xfId="0" applyNumberFormat="1" applyFont="1" applyFill="1"/>
    <xf numFmtId="3" fontId="3" fillId="2" borderId="0" xfId="0" applyNumberFormat="1" applyFont="1" applyFill="1"/>
    <xf numFmtId="3" fontId="2" fillId="2" borderId="5" xfId="0" applyNumberFormat="1" applyFont="1" applyFill="1" applyBorder="1"/>
    <xf numFmtId="3" fontId="2" fillId="2" borderId="0" xfId="0" applyNumberFormat="1" applyFont="1" applyFill="1"/>
    <xf numFmtId="4" fontId="0" fillId="0" borderId="0" xfId="0" applyNumberFormat="1"/>
    <xf numFmtId="3" fontId="6" fillId="3" borderId="0" xfId="0" applyNumberFormat="1" applyFont="1" applyFill="1"/>
    <xf numFmtId="3" fontId="3" fillId="0" borderId="6" xfId="0" applyNumberFormat="1" applyFont="1" applyBorder="1"/>
    <xf numFmtId="3" fontId="3" fillId="0" borderId="7" xfId="0" applyNumberFormat="1" applyFont="1" applyBorder="1"/>
    <xf numFmtId="0" fontId="3" fillId="0" borderId="7" xfId="0" applyFont="1" applyBorder="1"/>
    <xf numFmtId="3" fontId="8" fillId="3" borderId="0" xfId="0" applyNumberFormat="1" applyFont="1" applyFill="1"/>
    <xf numFmtId="0" fontId="2" fillId="2" borderId="0" xfId="0" applyFont="1" applyFill="1" applyAlignment="1">
      <alignment wrapText="1"/>
    </xf>
    <xf numFmtId="0" fontId="7" fillId="3" borderId="0" xfId="0" applyFont="1" applyFill="1" applyAlignment="1">
      <alignment wrapText="1"/>
    </xf>
    <xf numFmtId="0" fontId="3" fillId="0" borderId="0" xfId="0" applyFont="1" applyAlignment="1">
      <alignment wrapText="1"/>
    </xf>
    <xf numFmtId="3" fontId="0" fillId="0" borderId="0" xfId="0" applyNumberFormat="1" applyAlignment="1">
      <alignment wrapText="1"/>
    </xf>
    <xf numFmtId="3" fontId="0" fillId="0" borderId="6" xfId="0" applyNumberFormat="1" applyBorder="1" applyAlignment="1">
      <alignment wrapText="1"/>
    </xf>
    <xf numFmtId="3" fontId="3" fillId="0" borderId="0" xfId="0" applyNumberFormat="1" applyFont="1" applyAlignment="1">
      <alignment wrapText="1"/>
    </xf>
    <xf numFmtId="9" fontId="0" fillId="0" borderId="0" xfId="0" applyNumberFormat="1"/>
    <xf numFmtId="9" fontId="0" fillId="0" borderId="0" xfId="0" applyNumberFormat="1" applyAlignment="1">
      <alignment wrapText="1"/>
    </xf>
    <xf numFmtId="9" fontId="0" fillId="0" borderId="6" xfId="0" applyNumberFormat="1" applyBorder="1"/>
    <xf numFmtId="9" fontId="0" fillId="0" borderId="6" xfId="0" applyNumberFormat="1" applyBorder="1" applyAlignment="1">
      <alignment wrapText="1"/>
    </xf>
    <xf numFmtId="9" fontId="3" fillId="0" borderId="0" xfId="0" applyNumberFormat="1" applyFont="1"/>
    <xf numFmtId="14" fontId="0" fillId="0" borderId="0" xfId="0" applyNumberFormat="1"/>
    <xf numFmtId="0" fontId="0" fillId="0" borderId="8" xfId="0" applyBorder="1"/>
    <xf numFmtId="14" fontId="0" fillId="0" borderId="8" xfId="0" applyNumberFormat="1" applyBorder="1"/>
    <xf numFmtId="0" fontId="2" fillId="2" borderId="8" xfId="0" applyFont="1" applyFill="1" applyBorder="1"/>
    <xf numFmtId="3" fontId="0" fillId="0" borderId="8" xfId="0" applyNumberFormat="1" applyBorder="1"/>
    <xf numFmtId="3" fontId="0" fillId="0" borderId="9" xfId="0" applyNumberFormat="1" applyBorder="1"/>
    <xf numFmtId="3" fontId="3" fillId="0" borderId="8" xfId="0" applyNumberFormat="1" applyFont="1" applyBorder="1"/>
    <xf numFmtId="0" fontId="7" fillId="3" borderId="8" xfId="0" applyFont="1" applyFill="1" applyBorder="1"/>
    <xf numFmtId="0" fontId="3" fillId="2" borderId="8" xfId="0" applyFont="1" applyFill="1" applyBorder="1"/>
    <xf numFmtId="3" fontId="7" fillId="3" borderId="8" xfId="0" applyNumberFormat="1" applyFont="1" applyFill="1" applyBorder="1"/>
    <xf numFmtId="3" fontId="3" fillId="2" borderId="8" xfId="0" applyNumberFormat="1" applyFont="1" applyFill="1" applyBorder="1"/>
    <xf numFmtId="3" fontId="3" fillId="0" borderId="9" xfId="0" applyNumberFormat="1" applyFont="1" applyBorder="1"/>
    <xf numFmtId="3" fontId="3" fillId="0" borderId="10" xfId="0" applyNumberFormat="1" applyFont="1" applyBorder="1"/>
    <xf numFmtId="3" fontId="6" fillId="3" borderId="8" xfId="0" applyNumberFormat="1" applyFont="1" applyFill="1" applyBorder="1"/>
    <xf numFmtId="0" fontId="0" fillId="0" borderId="8" xfId="0" applyBorder="1" applyAlignment="1">
      <alignment wrapText="1"/>
    </xf>
    <xf numFmtId="0" fontId="2" fillId="2" borderId="8" xfId="0" applyFont="1" applyFill="1" applyBorder="1" applyAlignment="1">
      <alignment wrapText="1"/>
    </xf>
    <xf numFmtId="3" fontId="0" fillId="0" borderId="8" xfId="0" applyNumberFormat="1" applyBorder="1" applyAlignment="1">
      <alignment wrapText="1"/>
    </xf>
    <xf numFmtId="3" fontId="0" fillId="0" borderId="9" xfId="0" applyNumberFormat="1" applyBorder="1" applyAlignment="1">
      <alignment wrapText="1"/>
    </xf>
    <xf numFmtId="3" fontId="3" fillId="0" borderId="8" xfId="0" applyNumberFormat="1" applyFont="1" applyBorder="1" applyAlignment="1">
      <alignment wrapText="1"/>
    </xf>
    <xf numFmtId="9" fontId="0" fillId="0" borderId="8" xfId="0" applyNumberFormat="1" applyBorder="1" applyAlignment="1">
      <alignment wrapText="1"/>
    </xf>
    <xf numFmtId="9" fontId="0" fillId="0" borderId="9" xfId="0" applyNumberFormat="1" applyBorder="1" applyAlignment="1">
      <alignment wrapText="1"/>
    </xf>
    <xf numFmtId="0" fontId="3" fillId="0" borderId="8" xfId="0" applyFont="1" applyBorder="1" applyAlignment="1">
      <alignment wrapText="1"/>
    </xf>
    <xf numFmtId="0" fontId="7" fillId="3" borderId="8" xfId="0" applyFont="1" applyFill="1" applyBorder="1" applyAlignment="1">
      <alignment wrapText="1"/>
    </xf>
    <xf numFmtId="3" fontId="2" fillId="2" borderId="8" xfId="0" applyNumberFormat="1" applyFont="1" applyFill="1" applyBorder="1"/>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https://www.bing.com/financeapi/forcetrigger?t=bplfm7&amp;q=XNAS%3aMVST&amp;form=skydnc</v>
    <v>Learn more on Bing</v>
  </rv>
  <rv s="1">
    <v>en-US</v>
    <v>bplfm7</v>
    <v>268435456</v>
    <v>1</v>
    <v>Powered by Refinitiv</v>
    <v>0</v>
    <v>MICROVAST HOLDINGS, INC. (XNAS:MVST)</v>
    <v>2</v>
    <v>3</v>
    <v>Finance</v>
    <v>4</v>
    <v>9.5399999999999991</v>
    <v>1.22</v>
    <v>1.2773000000000001</v>
    <v>-0.05</v>
    <v>3.8759999999999996E-2</v>
    <v>-3.7312999999999999E-2</v>
    <v>0.05</v>
    <v>USD</v>
    <v>Microvast Holdings, Inc. designs, develops and manufactures battery systems for electric vehicles and energy storage systems. The Company offer services, such as engineering and design, maintenance and support services. The Company offers a range of cell chemistries, including lithium titanate oxide (LTO), lithium iron phosphate (LFP), nickel manganese cobalt version 1 (NMC-1) and nickel manganese cobalt version 2 (NMC-2). Based on its customers application, the Company designs, develops and integrates the preferred chemistry into its cell, module and pack manufacturing capabilities. The Company’s commercial vehicles include light, medium, heavy-duty trucks, buses, trains, mining trucks, marine and port applications, automated guided and specialty vehicles. It offers a tailored battery solution based on the operating requirements of its customers. For energy storage applications, the Company focuses on high-performance applications such as grid management and frequency regulation.</v>
    <v>1359</v>
    <v>Nasdaq Stock Market</v>
    <v>XNAS</v>
    <v>XNAS</v>
    <v>12603 SOUTHWEST FREEWAY, SUITE 210, STAFFORD, TX, 77477 US</v>
    <v>1.35</v>
    <v>Machinery, Equipment &amp; Components</v>
    <v>Stock</v>
    <v>44992.876707013282</v>
    <v>0</v>
    <v>1.26</v>
    <v>398986809</v>
    <v>MICROVAST HOLDINGS, INC.</v>
    <v>MICROVAST HOLDINGS, INC.</v>
    <v>1.35</v>
    <v>1.34</v>
    <v>1.29</v>
    <v>1.34</v>
    <v>309292100</v>
    <v>MVST</v>
    <v>MICROVAST HOLDINGS, INC. (XNAS:MVST)</v>
    <v>1022125</v>
    <v>1679095</v>
    <v>2018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C15" sqref="C15"/>
    </sheetView>
  </sheetViews>
  <sheetFormatPr defaultRowHeight="14.5" x14ac:dyDescent="0.35"/>
  <sheetData>
    <row r="1" spans="1:2" ht="15" thickBot="1" x14ac:dyDescent="0.4">
      <c r="A1" t="e" vm="1">
        <v>#VALUE!</v>
      </c>
    </row>
    <row r="2" spans="1:2" x14ac:dyDescent="0.35">
      <c r="A2" s="2" t="s">
        <v>335</v>
      </c>
      <c r="B2" s="3" cm="1">
        <f t="array" ref="B2">_FV(A1,"Price")</f>
        <v>1.29</v>
      </c>
    </row>
    <row r="3" spans="1:2" x14ac:dyDescent="0.35">
      <c r="A3" s="4" t="s">
        <v>6</v>
      </c>
      <c r="B3" s="5" cm="1">
        <f t="array" ref="B3">_FV(A1,"Shares outstanding",TRUE)/1000000</f>
        <v>309.2921</v>
      </c>
    </row>
    <row r="4" spans="1:2" x14ac:dyDescent="0.35">
      <c r="A4" s="4" t="s">
        <v>7</v>
      </c>
      <c r="B4" s="5">
        <f>B2*B3</f>
        <v>398.98680899999999</v>
      </c>
    </row>
    <row r="5" spans="1:2" x14ac:dyDescent="0.35">
      <c r="A5" s="4" t="s">
        <v>8</v>
      </c>
      <c r="B5" s="5"/>
    </row>
    <row r="6" spans="1:2" x14ac:dyDescent="0.35">
      <c r="A6" s="4" t="s">
        <v>9</v>
      </c>
      <c r="B6" s="5"/>
    </row>
    <row r="7" spans="1:2" ht="15" thickBot="1" x14ac:dyDescent="0.4">
      <c r="A7" s="6" t="s">
        <v>10</v>
      </c>
      <c r="B7" s="5"/>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A5" sqref="A5"/>
    </sheetView>
  </sheetViews>
  <sheetFormatPr defaultRowHeight="14.5" x14ac:dyDescent="0.35"/>
  <sheetData>
    <row r="1" spans="1:4" x14ac:dyDescent="0.35">
      <c r="B1" s="1" t="s">
        <v>0</v>
      </c>
      <c r="C1" s="1" t="s">
        <v>1</v>
      </c>
      <c r="D1" s="1" t="s">
        <v>2</v>
      </c>
    </row>
    <row r="2" spans="1:4" x14ac:dyDescent="0.35">
      <c r="A2" s="1">
        <v>0</v>
      </c>
      <c r="B2" t="s">
        <v>3</v>
      </c>
      <c r="C2" t="s">
        <v>4</v>
      </c>
      <c r="D2" t="s">
        <v>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3F010-E187-4446-A983-C05AB733136C}">
  <dimension ref="A1:BY179"/>
  <sheetViews>
    <sheetView tabSelected="1" zoomScale="70" zoomScaleNormal="70" workbookViewId="0">
      <pane xSplit="2" ySplit="3" topLeftCell="C4" activePane="bottomRight" state="frozen"/>
      <selection pane="topRight" activeCell="C1" sqref="C1"/>
      <selection pane="bottomLeft" activeCell="A4" sqref="A4"/>
      <selection pane="bottomRight" activeCell="AA15" sqref="AA15"/>
    </sheetView>
  </sheetViews>
  <sheetFormatPr defaultRowHeight="14.5" x14ac:dyDescent="0.35"/>
  <cols>
    <col min="5" max="5" width="9.453125" style="40" bestFit="1" customWidth="1"/>
    <col min="6" max="11" width="9.453125" customWidth="1"/>
    <col min="12" max="12" width="9.453125" bestFit="1" customWidth="1"/>
    <col min="13" max="13" width="10.453125" bestFit="1" customWidth="1"/>
    <col min="15" max="15" width="8.7265625" style="40"/>
    <col min="17" max="17" width="9.453125" bestFit="1" customWidth="1"/>
    <col min="19" max="19" width="8.7265625" style="40"/>
    <col min="20" max="20" width="9.453125" bestFit="1" customWidth="1"/>
    <col min="21" max="21" width="10.453125" bestFit="1" customWidth="1"/>
    <col min="23" max="23" width="9.453125" style="40" bestFit="1" customWidth="1"/>
    <col min="24" max="24" width="9.453125" bestFit="1" customWidth="1"/>
    <col min="25" max="25" width="10.453125" bestFit="1" customWidth="1"/>
    <col min="35" max="41" width="8.81640625" bestFit="1" customWidth="1"/>
    <col min="42" max="43" width="9.7265625" bestFit="1" customWidth="1"/>
    <col min="44" max="44" width="10.7265625" bestFit="1" customWidth="1"/>
  </cols>
  <sheetData>
    <row r="1" spans="2:50" x14ac:dyDescent="0.35">
      <c r="B1" t="s">
        <v>336</v>
      </c>
    </row>
    <row r="2" spans="2:50" x14ac:dyDescent="0.35">
      <c r="B2" t="s">
        <v>337</v>
      </c>
      <c r="E2" s="41">
        <v>43600</v>
      </c>
      <c r="F2" s="39"/>
      <c r="G2" s="39"/>
      <c r="H2" s="39"/>
      <c r="I2" s="39"/>
      <c r="J2" s="39"/>
      <c r="K2" s="39"/>
      <c r="L2" s="39">
        <v>43689</v>
      </c>
      <c r="M2" s="39">
        <v>43781</v>
      </c>
      <c r="O2" s="41">
        <v>43955</v>
      </c>
      <c r="P2" s="39">
        <v>44050</v>
      </c>
      <c r="Q2" s="39">
        <v>44144</v>
      </c>
      <c r="S2" s="41">
        <v>44349</v>
      </c>
      <c r="T2" s="39">
        <v>44425</v>
      </c>
      <c r="U2" s="39">
        <v>44515</v>
      </c>
      <c r="W2" s="41">
        <v>44697</v>
      </c>
      <c r="X2" s="39">
        <v>44784</v>
      </c>
      <c r="Y2" s="39">
        <v>44875</v>
      </c>
    </row>
    <row r="3" spans="2:50" x14ac:dyDescent="0.35">
      <c r="B3" t="s">
        <v>338</v>
      </c>
      <c r="L3" s="63">
        <v>45107</v>
      </c>
      <c r="M3" s="63">
        <v>45199</v>
      </c>
      <c r="P3" s="63">
        <v>45107</v>
      </c>
      <c r="Q3" s="63">
        <v>45199</v>
      </c>
      <c r="T3" s="63">
        <v>45107</v>
      </c>
      <c r="U3" s="63">
        <v>45199</v>
      </c>
      <c r="V3" s="63">
        <v>45291</v>
      </c>
      <c r="X3" s="63">
        <v>45107</v>
      </c>
      <c r="Y3" s="63">
        <v>45199</v>
      </c>
      <c r="Z3" s="63">
        <v>45291</v>
      </c>
      <c r="AC3">
        <f>AD3-1</f>
        <v>2006</v>
      </c>
      <c r="AD3">
        <f t="shared" ref="AD3:AP3" si="0">AE3-1</f>
        <v>2007</v>
      </c>
      <c r="AE3">
        <f t="shared" si="0"/>
        <v>2008</v>
      </c>
      <c r="AF3">
        <f t="shared" si="0"/>
        <v>2009</v>
      </c>
      <c r="AG3">
        <f t="shared" si="0"/>
        <v>2010</v>
      </c>
      <c r="AH3">
        <f t="shared" si="0"/>
        <v>2011</v>
      </c>
      <c r="AI3">
        <f t="shared" si="0"/>
        <v>2012</v>
      </c>
      <c r="AJ3">
        <f t="shared" si="0"/>
        <v>2013</v>
      </c>
      <c r="AK3">
        <f t="shared" si="0"/>
        <v>2014</v>
      </c>
      <c r="AL3">
        <f t="shared" si="0"/>
        <v>2015</v>
      </c>
      <c r="AM3">
        <f t="shared" si="0"/>
        <v>2016</v>
      </c>
      <c r="AN3">
        <f t="shared" si="0"/>
        <v>2017</v>
      </c>
      <c r="AO3">
        <f t="shared" si="0"/>
        <v>2018</v>
      </c>
      <c r="AP3">
        <f t="shared" si="0"/>
        <v>2019</v>
      </c>
      <c r="AQ3">
        <f>AR3-1</f>
        <v>2020</v>
      </c>
      <c r="AR3">
        <v>2021</v>
      </c>
      <c r="AS3">
        <f>AR3+1</f>
        <v>2022</v>
      </c>
      <c r="AT3">
        <f t="shared" ref="AT3:AX3" si="1">AS3+1</f>
        <v>2023</v>
      </c>
      <c r="AU3">
        <f t="shared" si="1"/>
        <v>2024</v>
      </c>
      <c r="AV3">
        <f t="shared" si="1"/>
        <v>2025</v>
      </c>
      <c r="AW3">
        <f t="shared" si="1"/>
        <v>2026</v>
      </c>
      <c r="AX3">
        <f t="shared" si="1"/>
        <v>2027</v>
      </c>
    </row>
    <row r="4" spans="2:50" x14ac:dyDescent="0.35">
      <c r="C4" s="7"/>
      <c r="D4" s="7"/>
      <c r="E4" s="53"/>
      <c r="F4" s="7"/>
      <c r="G4" s="7"/>
      <c r="H4" s="7"/>
      <c r="I4" s="7"/>
      <c r="J4" s="7"/>
      <c r="K4" s="7"/>
      <c r="L4" s="7"/>
      <c r="M4" s="7"/>
      <c r="N4" s="7"/>
      <c r="O4" s="53"/>
      <c r="P4" s="7"/>
      <c r="Q4" s="7"/>
      <c r="R4" s="7"/>
      <c r="S4" s="53"/>
      <c r="T4" s="7"/>
      <c r="U4" s="7"/>
    </row>
    <row r="5" spans="2:50" s="10" customFormat="1" x14ac:dyDescent="0.35">
      <c r="B5" s="10" t="s">
        <v>407</v>
      </c>
      <c r="C5" s="28"/>
      <c r="D5" s="28"/>
      <c r="E5" s="54"/>
      <c r="F5" s="28"/>
      <c r="G5" s="28"/>
      <c r="H5" s="28"/>
      <c r="I5" s="28"/>
      <c r="J5" s="28"/>
      <c r="K5" s="28"/>
      <c r="L5" s="28"/>
      <c r="M5" s="28"/>
      <c r="N5" s="28"/>
      <c r="O5" s="54"/>
      <c r="P5" s="28"/>
      <c r="Q5" s="28"/>
      <c r="R5" s="28"/>
      <c r="S5" s="54"/>
      <c r="T5" s="28"/>
      <c r="U5" s="28"/>
      <c r="W5" s="42"/>
    </row>
    <row r="6" spans="2:50" s="5" customFormat="1" x14ac:dyDescent="0.35">
      <c r="B6" s="5" t="s">
        <v>408</v>
      </c>
      <c r="C6" s="31"/>
      <c r="D6" s="31"/>
      <c r="E6" s="55"/>
      <c r="F6" s="31"/>
      <c r="G6" s="31"/>
      <c r="H6" s="31"/>
      <c r="I6" s="31"/>
      <c r="J6" s="31"/>
      <c r="K6" s="31"/>
      <c r="L6" s="31"/>
      <c r="M6" s="31"/>
      <c r="N6" s="31"/>
      <c r="O6" s="55"/>
      <c r="P6" s="31"/>
      <c r="Q6" s="31"/>
      <c r="R6" s="31"/>
      <c r="S6" s="55"/>
      <c r="T6" s="5">
        <v>29084</v>
      </c>
      <c r="U6" s="31"/>
      <c r="W6" s="43"/>
      <c r="X6" s="5">
        <v>58568</v>
      </c>
      <c r="AQ6" s="5">
        <v>82655</v>
      </c>
      <c r="AR6" s="5">
        <v>131516</v>
      </c>
    </row>
    <row r="7" spans="2:50" s="5" customFormat="1" x14ac:dyDescent="0.35">
      <c r="B7" s="5" t="s">
        <v>409</v>
      </c>
      <c r="C7" s="31"/>
      <c r="D7" s="31"/>
      <c r="E7" s="55"/>
      <c r="F7" s="31"/>
      <c r="G7" s="31"/>
      <c r="H7" s="31"/>
      <c r="I7" s="31"/>
      <c r="J7" s="31"/>
      <c r="K7" s="31"/>
      <c r="L7" s="31"/>
      <c r="M7" s="31"/>
      <c r="N7" s="31"/>
      <c r="O7" s="55"/>
      <c r="P7" s="31"/>
      <c r="Q7" s="31"/>
      <c r="R7" s="31"/>
      <c r="S7" s="55"/>
      <c r="T7" s="5">
        <v>4231</v>
      </c>
      <c r="U7" s="31"/>
      <c r="W7" s="43"/>
      <c r="X7" s="5">
        <v>4880</v>
      </c>
      <c r="AQ7" s="5">
        <v>24314</v>
      </c>
      <c r="AR7" s="5">
        <v>19542</v>
      </c>
    </row>
    <row r="8" spans="2:50" s="16" customFormat="1" x14ac:dyDescent="0.35">
      <c r="B8" s="16" t="s">
        <v>410</v>
      </c>
      <c r="C8" s="32"/>
      <c r="D8" s="32"/>
      <c r="E8" s="56"/>
      <c r="F8" s="32"/>
      <c r="G8" s="32"/>
      <c r="H8" s="32"/>
      <c r="I8" s="32"/>
      <c r="J8" s="32"/>
      <c r="K8" s="32"/>
      <c r="L8" s="32"/>
      <c r="M8" s="32"/>
      <c r="N8" s="32"/>
      <c r="O8" s="56"/>
      <c r="P8" s="32"/>
      <c r="Q8" s="32"/>
      <c r="R8" s="32"/>
      <c r="S8" s="56"/>
      <c r="T8" s="16">
        <v>57</v>
      </c>
      <c r="U8" s="32"/>
      <c r="W8" s="44"/>
      <c r="X8" s="16">
        <v>966</v>
      </c>
      <c r="AQ8" s="16">
        <v>549</v>
      </c>
      <c r="AR8" s="16">
        <v>918</v>
      </c>
    </row>
    <row r="9" spans="2:50" s="17" customFormat="1" x14ac:dyDescent="0.35">
      <c r="B9" s="17" t="s">
        <v>411</v>
      </c>
      <c r="C9" s="33"/>
      <c r="D9" s="33"/>
      <c r="E9" s="57"/>
      <c r="F9" s="33"/>
      <c r="G9" s="33"/>
      <c r="H9" s="33"/>
      <c r="I9" s="33"/>
      <c r="J9" s="33"/>
      <c r="K9" s="33"/>
      <c r="L9" s="33"/>
      <c r="M9" s="33"/>
      <c r="N9" s="33"/>
      <c r="O9" s="57"/>
      <c r="P9" s="33"/>
      <c r="Q9" s="33"/>
      <c r="R9" s="33"/>
      <c r="S9" s="57"/>
      <c r="T9" s="17">
        <f>SUM(T6:T8)</f>
        <v>33372</v>
      </c>
      <c r="U9" s="17">
        <f t="shared" ref="U9:Y9" si="2">SUM(U6:U8)</f>
        <v>0</v>
      </c>
      <c r="V9" s="17">
        <f t="shared" si="2"/>
        <v>0</v>
      </c>
      <c r="W9" s="17">
        <f t="shared" si="2"/>
        <v>0</v>
      </c>
      <c r="X9" s="17">
        <f t="shared" si="2"/>
        <v>64414</v>
      </c>
      <c r="Y9" s="17">
        <f t="shared" si="2"/>
        <v>0</v>
      </c>
      <c r="AC9" s="17">
        <f>SUM(AC6:AC8)</f>
        <v>0</v>
      </c>
      <c r="AD9" s="17">
        <f t="shared" ref="AD9:AP9" si="3">SUM(AD6:AD8)</f>
        <v>0</v>
      </c>
      <c r="AE9" s="17">
        <f t="shared" si="3"/>
        <v>0</v>
      </c>
      <c r="AF9" s="17">
        <f t="shared" si="3"/>
        <v>0</v>
      </c>
      <c r="AG9" s="17">
        <f t="shared" si="3"/>
        <v>0</v>
      </c>
      <c r="AH9" s="17">
        <f t="shared" si="3"/>
        <v>0</v>
      </c>
      <c r="AI9" s="17">
        <f t="shared" si="3"/>
        <v>0</v>
      </c>
      <c r="AJ9" s="17">
        <f t="shared" si="3"/>
        <v>0</v>
      </c>
      <c r="AK9" s="17">
        <f t="shared" si="3"/>
        <v>0</v>
      </c>
      <c r="AL9" s="17">
        <f t="shared" si="3"/>
        <v>0</v>
      </c>
      <c r="AM9" s="17">
        <f t="shared" si="3"/>
        <v>0</v>
      </c>
      <c r="AN9" s="17">
        <f t="shared" si="3"/>
        <v>0</v>
      </c>
      <c r="AO9" s="17">
        <f t="shared" si="3"/>
        <v>0</v>
      </c>
      <c r="AP9" s="17">
        <f t="shared" si="3"/>
        <v>0</v>
      </c>
      <c r="AQ9" s="17">
        <f>SUM(AQ6:AQ8)</f>
        <v>107518</v>
      </c>
      <c r="AR9" s="17">
        <f>SUM(AR6:AR8)</f>
        <v>151976</v>
      </c>
    </row>
    <row r="10" spans="2:50" s="34" customFormat="1" x14ac:dyDescent="0.35">
      <c r="B10" s="34" t="s">
        <v>412</v>
      </c>
      <c r="C10" s="35"/>
      <c r="D10" s="35"/>
      <c r="E10" s="58"/>
      <c r="F10" s="35"/>
      <c r="G10" s="35"/>
      <c r="H10" s="35"/>
      <c r="I10" s="35"/>
      <c r="J10" s="35"/>
      <c r="K10" s="35"/>
      <c r="L10" s="35"/>
      <c r="M10" s="35"/>
      <c r="N10" s="35"/>
      <c r="O10" s="34" t="e">
        <f>O6/O9</f>
        <v>#DIV/0!</v>
      </c>
      <c r="P10" s="34" t="e">
        <f t="shared" ref="P10:Y10" si="4">P6/P9</f>
        <v>#DIV/0!</v>
      </c>
      <c r="Q10" s="34" t="e">
        <f t="shared" si="4"/>
        <v>#DIV/0!</v>
      </c>
      <c r="R10" s="34" t="e">
        <f t="shared" si="4"/>
        <v>#DIV/0!</v>
      </c>
      <c r="S10" s="34" t="e">
        <f t="shared" si="4"/>
        <v>#DIV/0!</v>
      </c>
      <c r="T10" s="34">
        <f t="shared" si="4"/>
        <v>0.87150904950257702</v>
      </c>
      <c r="U10" s="34" t="e">
        <f t="shared" si="4"/>
        <v>#DIV/0!</v>
      </c>
      <c r="V10" s="34" t="e">
        <f t="shared" si="4"/>
        <v>#DIV/0!</v>
      </c>
      <c r="W10" s="34" t="e">
        <f t="shared" si="4"/>
        <v>#DIV/0!</v>
      </c>
      <c r="X10" s="34">
        <f t="shared" si="4"/>
        <v>0.90924333219486442</v>
      </c>
      <c r="Y10" s="34" t="e">
        <f t="shared" si="4"/>
        <v>#DIV/0!</v>
      </c>
      <c r="AQ10" s="34">
        <f>AQ6/AQ9</f>
        <v>0.76875499916293089</v>
      </c>
      <c r="AR10" s="34">
        <f>AR6/AR9</f>
        <v>0.8653734800231615</v>
      </c>
    </row>
    <row r="11" spans="2:50" s="34" customFormat="1" x14ac:dyDescent="0.35">
      <c r="B11" s="34" t="s">
        <v>413</v>
      </c>
      <c r="C11" s="35"/>
      <c r="D11" s="35"/>
      <c r="E11" s="58"/>
      <c r="F11" s="35"/>
      <c r="G11" s="35"/>
      <c r="H11" s="35"/>
      <c r="I11" s="35"/>
      <c r="J11" s="35"/>
      <c r="K11" s="35"/>
      <c r="L11" s="35"/>
      <c r="M11" s="35"/>
      <c r="N11" s="35"/>
      <c r="O11" s="34" t="e">
        <f>O7/O9</f>
        <v>#DIV/0!</v>
      </c>
      <c r="P11" s="34" t="e">
        <f t="shared" ref="P11:X11" si="5">P7/P9</f>
        <v>#DIV/0!</v>
      </c>
      <c r="Q11" s="34" t="e">
        <f t="shared" si="5"/>
        <v>#DIV/0!</v>
      </c>
      <c r="R11" s="34" t="e">
        <f t="shared" si="5"/>
        <v>#DIV/0!</v>
      </c>
      <c r="S11" s="34" t="e">
        <f t="shared" si="5"/>
        <v>#DIV/0!</v>
      </c>
      <c r="T11" s="34">
        <f t="shared" si="5"/>
        <v>0.12678293179911304</v>
      </c>
      <c r="U11" s="34" t="e">
        <f t="shared" si="5"/>
        <v>#DIV/0!</v>
      </c>
      <c r="V11" s="34" t="e">
        <f t="shared" si="5"/>
        <v>#DIV/0!</v>
      </c>
      <c r="W11" s="34" t="e">
        <f t="shared" si="5"/>
        <v>#DIV/0!</v>
      </c>
      <c r="X11" s="34">
        <f t="shared" si="5"/>
        <v>7.5759927965970128E-2</v>
      </c>
      <c r="Y11" s="34" t="e">
        <f t="shared" ref="Y11" si="6">Y7/Y9</f>
        <v>#DIV/0!</v>
      </c>
      <c r="AQ11" s="34">
        <f>AQ7/AQ9</f>
        <v>0.22613887907141131</v>
      </c>
      <c r="AR11" s="34">
        <f>AR7/AR9</f>
        <v>0.12858609254092751</v>
      </c>
    </row>
    <row r="12" spans="2:50" s="36" customFormat="1" x14ac:dyDescent="0.35">
      <c r="B12" s="36" t="s">
        <v>414</v>
      </c>
      <c r="C12" s="37"/>
      <c r="D12" s="37"/>
      <c r="E12" s="59"/>
      <c r="F12" s="37"/>
      <c r="G12" s="37"/>
      <c r="H12" s="37"/>
      <c r="I12" s="37"/>
      <c r="J12" s="37"/>
      <c r="K12" s="37"/>
      <c r="L12" s="37"/>
      <c r="M12" s="37"/>
      <c r="N12" s="37"/>
      <c r="O12" s="36" t="e">
        <f>O8/O9</f>
        <v>#DIV/0!</v>
      </c>
      <c r="P12" s="36" t="e">
        <f t="shared" ref="P12:X12" si="7">P8/P9</f>
        <v>#DIV/0!</v>
      </c>
      <c r="Q12" s="36" t="e">
        <f t="shared" si="7"/>
        <v>#DIV/0!</v>
      </c>
      <c r="R12" s="36" t="e">
        <f t="shared" si="7"/>
        <v>#DIV/0!</v>
      </c>
      <c r="S12" s="36" t="e">
        <f t="shared" si="7"/>
        <v>#DIV/0!</v>
      </c>
      <c r="T12" s="36">
        <f t="shared" si="7"/>
        <v>1.7080186983099604E-3</v>
      </c>
      <c r="U12" s="36" t="e">
        <f t="shared" si="7"/>
        <v>#DIV/0!</v>
      </c>
      <c r="V12" s="36" t="e">
        <f t="shared" si="7"/>
        <v>#DIV/0!</v>
      </c>
      <c r="W12" s="36" t="e">
        <f t="shared" si="7"/>
        <v>#DIV/0!</v>
      </c>
      <c r="X12" s="36">
        <f t="shared" si="7"/>
        <v>1.4996739839165399E-2</v>
      </c>
      <c r="Y12" s="36" t="e">
        <f t="shared" ref="Y12" si="8">Y8/Y9</f>
        <v>#DIV/0!</v>
      </c>
      <c r="AQ12" s="36">
        <f>AQ8/AQ9</f>
        <v>5.1061217656578435E-3</v>
      </c>
      <c r="AR12" s="36">
        <f>AR8/AR9</f>
        <v>6.0404274359109333E-3</v>
      </c>
    </row>
    <row r="13" spans="2:50" s="15" customFormat="1" x14ac:dyDescent="0.35">
      <c r="B13" s="15" t="s">
        <v>415</v>
      </c>
      <c r="C13" s="30"/>
      <c r="D13" s="30"/>
      <c r="E13" s="60"/>
      <c r="F13" s="30"/>
      <c r="G13" s="30"/>
      <c r="H13" s="30"/>
      <c r="I13" s="30"/>
      <c r="J13" s="30"/>
      <c r="K13" s="30"/>
      <c r="L13" s="30"/>
      <c r="M13" s="30"/>
      <c r="N13" s="30"/>
      <c r="O13" s="38" t="e">
        <f t="shared" ref="O13:X13" si="9">SUM(O10:O12)</f>
        <v>#DIV/0!</v>
      </c>
      <c r="P13" s="38" t="e">
        <f t="shared" si="9"/>
        <v>#DIV/0!</v>
      </c>
      <c r="Q13" s="38" t="e">
        <f t="shared" si="9"/>
        <v>#DIV/0!</v>
      </c>
      <c r="R13" s="38" t="e">
        <f t="shared" si="9"/>
        <v>#DIV/0!</v>
      </c>
      <c r="S13" s="38" t="e">
        <f t="shared" si="9"/>
        <v>#DIV/0!</v>
      </c>
      <c r="T13" s="38">
        <f t="shared" si="9"/>
        <v>1</v>
      </c>
      <c r="U13" s="38" t="e">
        <f t="shared" si="9"/>
        <v>#DIV/0!</v>
      </c>
      <c r="V13" s="38" t="e">
        <f t="shared" si="9"/>
        <v>#DIV/0!</v>
      </c>
      <c r="W13" s="38" t="e">
        <f t="shared" si="9"/>
        <v>#DIV/0!</v>
      </c>
      <c r="X13" s="38">
        <f t="shared" si="9"/>
        <v>0.99999999999999989</v>
      </c>
      <c r="Y13" s="38" t="e">
        <f t="shared" ref="Y13" si="10">SUM(Y10:Y12)</f>
        <v>#DIV/0!</v>
      </c>
      <c r="AC13" s="38">
        <f>SUM(AC10:AC12)</f>
        <v>0</v>
      </c>
      <c r="AD13" s="38">
        <f t="shared" ref="AD13:AQ13" si="11">SUM(AD10:AD12)</f>
        <v>0</v>
      </c>
      <c r="AE13" s="38">
        <f t="shared" si="11"/>
        <v>0</v>
      </c>
      <c r="AF13" s="38">
        <f t="shared" si="11"/>
        <v>0</v>
      </c>
      <c r="AG13" s="38">
        <f t="shared" si="11"/>
        <v>0</v>
      </c>
      <c r="AH13" s="38">
        <f t="shared" si="11"/>
        <v>0</v>
      </c>
      <c r="AI13" s="38">
        <f t="shared" si="11"/>
        <v>0</v>
      </c>
      <c r="AJ13" s="38">
        <f t="shared" si="11"/>
        <v>0</v>
      </c>
      <c r="AK13" s="38">
        <f t="shared" si="11"/>
        <v>0</v>
      </c>
      <c r="AL13" s="38">
        <f t="shared" si="11"/>
        <v>0</v>
      </c>
      <c r="AM13" s="38">
        <f t="shared" si="11"/>
        <v>0</v>
      </c>
      <c r="AN13" s="38">
        <f t="shared" si="11"/>
        <v>0</v>
      </c>
      <c r="AO13" s="38">
        <f t="shared" si="11"/>
        <v>0</v>
      </c>
      <c r="AP13" s="38">
        <f t="shared" si="11"/>
        <v>0</v>
      </c>
      <c r="AQ13" s="38">
        <f t="shared" si="11"/>
        <v>1</v>
      </c>
      <c r="AR13" s="38">
        <f>SUM(AR10:AR12)</f>
        <v>1</v>
      </c>
    </row>
    <row r="14" spans="2:50" s="12" customFormat="1" x14ac:dyDescent="0.35">
      <c r="C14" s="29"/>
      <c r="D14" s="29"/>
      <c r="E14" s="61"/>
      <c r="F14" s="29"/>
      <c r="G14" s="29"/>
      <c r="H14" s="29"/>
      <c r="I14" s="29"/>
      <c r="J14" s="29"/>
      <c r="K14" s="29"/>
      <c r="L14" s="29"/>
      <c r="M14" s="29"/>
      <c r="N14" s="29"/>
      <c r="O14" s="61"/>
      <c r="P14" s="29"/>
      <c r="Q14" s="29"/>
      <c r="R14" s="29"/>
      <c r="S14" s="61"/>
      <c r="T14" s="29"/>
      <c r="U14" s="29"/>
      <c r="W14" s="46"/>
    </row>
    <row r="21" spans="1:77" s="8" customFormat="1" x14ac:dyDescent="0.35">
      <c r="B21" s="9" t="s">
        <v>340</v>
      </c>
      <c r="C21" s="10"/>
      <c r="D21" s="10"/>
      <c r="E21" s="42"/>
      <c r="F21" s="10"/>
      <c r="G21" s="10"/>
      <c r="H21" s="10"/>
      <c r="I21" s="10"/>
      <c r="J21" s="10"/>
      <c r="K21" s="10"/>
      <c r="L21" s="10"/>
      <c r="M21" s="10"/>
      <c r="N21" s="10"/>
      <c r="O21" s="42"/>
      <c r="P21" s="10"/>
      <c r="Q21" s="10"/>
      <c r="R21" s="10"/>
      <c r="S21" s="42"/>
      <c r="T21" s="10"/>
      <c r="U21" s="10"/>
      <c r="W21" s="47"/>
    </row>
    <row r="22" spans="1:77" x14ac:dyDescent="0.35">
      <c r="A22" s="5"/>
      <c r="B22" s="5" t="s">
        <v>119</v>
      </c>
      <c r="C22" s="5"/>
      <c r="D22" s="5"/>
      <c r="E22" s="43"/>
      <c r="F22" s="5"/>
      <c r="G22" s="5"/>
      <c r="H22" s="5"/>
      <c r="I22" s="5"/>
      <c r="J22" s="5"/>
      <c r="K22" s="5"/>
      <c r="L22" s="5"/>
      <c r="M22" s="5"/>
      <c r="N22" s="5"/>
      <c r="O22" s="43"/>
      <c r="P22" s="5"/>
      <c r="Q22" s="5"/>
      <c r="R22" s="5"/>
      <c r="S22" s="43"/>
      <c r="T22" s="5">
        <v>33372</v>
      </c>
      <c r="U22" s="5">
        <v>36894</v>
      </c>
      <c r="V22" s="5"/>
      <c r="W22" s="43"/>
      <c r="X22" s="5">
        <v>64414</v>
      </c>
      <c r="Y22" s="5">
        <v>38616</v>
      </c>
      <c r="Z22" s="5"/>
      <c r="AA22" s="5"/>
      <c r="AB22" s="5"/>
      <c r="AC22" s="5"/>
      <c r="AD22" s="5"/>
      <c r="AE22" s="5"/>
      <c r="AF22" s="5"/>
      <c r="AG22" s="5"/>
      <c r="AH22" s="5"/>
      <c r="AI22" s="5"/>
      <c r="AJ22" s="5"/>
      <c r="AK22" s="5"/>
      <c r="AL22" s="5"/>
      <c r="AM22" s="5"/>
      <c r="AN22" s="5"/>
      <c r="AO22" s="5"/>
      <c r="AP22" s="5">
        <v>76434</v>
      </c>
      <c r="AQ22" s="5">
        <v>107518</v>
      </c>
      <c r="AR22" s="5">
        <v>151976</v>
      </c>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row>
    <row r="23" spans="1:77" s="13" customFormat="1" x14ac:dyDescent="0.35">
      <c r="A23" s="16"/>
      <c r="B23" s="16" t="s">
        <v>342</v>
      </c>
      <c r="C23" s="16"/>
      <c r="D23" s="16"/>
      <c r="E23" s="44"/>
      <c r="F23" s="16"/>
      <c r="G23" s="16"/>
      <c r="H23" s="16"/>
      <c r="I23" s="16"/>
      <c r="J23" s="16"/>
      <c r="K23" s="16"/>
      <c r="L23" s="16"/>
      <c r="M23" s="16"/>
      <c r="N23" s="16"/>
      <c r="O23" s="44"/>
      <c r="P23" s="16"/>
      <c r="Q23" s="16"/>
      <c r="R23" s="16"/>
      <c r="S23" s="44"/>
      <c r="T23" s="16">
        <v>-40146</v>
      </c>
      <c r="U23" s="16">
        <v>-72779</v>
      </c>
      <c r="V23" s="16"/>
      <c r="W23" s="44"/>
      <c r="X23" s="16">
        <v>-59573</v>
      </c>
      <c r="Y23" s="16">
        <v>-36623</v>
      </c>
      <c r="Z23" s="16"/>
      <c r="AA23" s="16"/>
      <c r="AB23" s="16"/>
      <c r="AC23" s="16"/>
      <c r="AD23" s="16"/>
      <c r="AE23" s="16"/>
      <c r="AF23" s="16"/>
      <c r="AG23" s="16"/>
      <c r="AH23" s="16"/>
      <c r="AI23" s="16"/>
      <c r="AJ23" s="16"/>
      <c r="AK23" s="16"/>
      <c r="AL23" s="16"/>
      <c r="AM23" s="16"/>
      <c r="AN23" s="16"/>
      <c r="AO23" s="16"/>
      <c r="AP23" s="16">
        <v>-76665</v>
      </c>
      <c r="AQ23" s="16">
        <v>-90378</v>
      </c>
      <c r="AR23" s="16">
        <v>-194719</v>
      </c>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row>
    <row r="24" spans="1:77" s="15" customFormat="1" x14ac:dyDescent="0.35">
      <c r="A24" s="17"/>
      <c r="B24" s="17" t="s">
        <v>124</v>
      </c>
      <c r="C24" s="17"/>
      <c r="D24" s="17"/>
      <c r="E24" s="45"/>
      <c r="F24" s="17"/>
      <c r="G24" s="17"/>
      <c r="H24" s="17"/>
      <c r="I24" s="17"/>
      <c r="J24" s="17"/>
      <c r="K24" s="17"/>
      <c r="L24" s="17"/>
      <c r="M24" s="17"/>
      <c r="N24" s="17"/>
      <c r="O24" s="17">
        <f>SUM(O22:O23)</f>
        <v>0</v>
      </c>
      <c r="P24" s="17">
        <f t="shared" ref="P24:Y24" si="12">SUM(P22:P23)</f>
        <v>0</v>
      </c>
      <c r="Q24" s="17">
        <f t="shared" si="12"/>
        <v>0</v>
      </c>
      <c r="R24" s="17">
        <f t="shared" si="12"/>
        <v>0</v>
      </c>
      <c r="S24" s="17">
        <f t="shared" si="12"/>
        <v>0</v>
      </c>
      <c r="T24" s="17">
        <f t="shared" si="12"/>
        <v>-6774</v>
      </c>
      <c r="U24" s="17">
        <f t="shared" si="12"/>
        <v>-35885</v>
      </c>
      <c r="V24" s="17">
        <f t="shared" si="12"/>
        <v>0</v>
      </c>
      <c r="W24" s="17">
        <f t="shared" si="12"/>
        <v>0</v>
      </c>
      <c r="X24" s="17">
        <f t="shared" si="12"/>
        <v>4841</v>
      </c>
      <c r="Y24" s="17">
        <f t="shared" si="12"/>
        <v>1993</v>
      </c>
      <c r="Z24" s="17"/>
      <c r="AA24" s="17"/>
      <c r="AB24" s="17"/>
      <c r="AC24" s="17"/>
      <c r="AD24" s="17"/>
      <c r="AE24" s="17"/>
      <c r="AF24" s="17"/>
      <c r="AG24" s="17"/>
      <c r="AH24" s="17"/>
      <c r="AI24" s="17">
        <f>SUM(AI22:AI23)</f>
        <v>0</v>
      </c>
      <c r="AJ24" s="17">
        <f t="shared" ref="AJ24:AQ24" si="13">SUM(AJ22:AJ23)</f>
        <v>0</v>
      </c>
      <c r="AK24" s="17">
        <f t="shared" si="13"/>
        <v>0</v>
      </c>
      <c r="AL24" s="17">
        <f t="shared" si="13"/>
        <v>0</v>
      </c>
      <c r="AM24" s="17">
        <f t="shared" si="13"/>
        <v>0</v>
      </c>
      <c r="AN24" s="17">
        <f t="shared" si="13"/>
        <v>0</v>
      </c>
      <c r="AO24" s="17">
        <f t="shared" si="13"/>
        <v>0</v>
      </c>
      <c r="AP24" s="17">
        <f t="shared" si="13"/>
        <v>-231</v>
      </c>
      <c r="AQ24" s="17">
        <f t="shared" si="13"/>
        <v>17140</v>
      </c>
      <c r="AR24" s="17">
        <f>SUM(AR22:AR23)</f>
        <v>-42743</v>
      </c>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row>
    <row r="25" spans="1:77" s="12" customFormat="1" x14ac:dyDescent="0.35">
      <c r="A25" s="18"/>
      <c r="B25" s="18" t="s">
        <v>130</v>
      </c>
      <c r="C25" s="18"/>
      <c r="D25" s="18"/>
      <c r="E25" s="48"/>
      <c r="F25" s="18"/>
      <c r="G25" s="18"/>
      <c r="H25" s="18"/>
      <c r="I25" s="18"/>
      <c r="J25" s="18"/>
      <c r="K25" s="18"/>
      <c r="L25" s="18"/>
      <c r="M25" s="18"/>
      <c r="N25" s="18"/>
      <c r="O25" s="48"/>
      <c r="P25" s="18"/>
      <c r="Q25" s="18"/>
      <c r="R25" s="18"/>
      <c r="S25" s="48"/>
      <c r="T25" s="18"/>
      <c r="U25" s="18"/>
      <c r="V25" s="18"/>
      <c r="W25" s="4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row>
    <row r="26" spans="1:77" x14ac:dyDescent="0.35">
      <c r="A26" s="5"/>
      <c r="B26" s="5" t="s">
        <v>343</v>
      </c>
      <c r="C26" s="5"/>
      <c r="D26" s="5"/>
      <c r="E26" s="43"/>
      <c r="F26" s="5"/>
      <c r="G26" s="5"/>
      <c r="H26" s="5"/>
      <c r="I26" s="5"/>
      <c r="J26" s="5"/>
      <c r="K26" s="5"/>
      <c r="L26" s="5"/>
      <c r="M26" s="5"/>
      <c r="N26" s="5"/>
      <c r="O26" s="43"/>
      <c r="P26" s="5"/>
      <c r="Q26" s="5"/>
      <c r="R26" s="5"/>
      <c r="S26" s="43"/>
      <c r="T26" s="5">
        <v>-6178</v>
      </c>
      <c r="U26" s="5">
        <v>-57058</v>
      </c>
      <c r="V26" s="5"/>
      <c r="W26" s="43"/>
      <c r="X26" s="5">
        <v>-34335</v>
      </c>
      <c r="Y26" s="5">
        <v>-22585</v>
      </c>
      <c r="Z26" s="5"/>
      <c r="AA26" s="5"/>
      <c r="AB26" s="5"/>
      <c r="AC26" s="5"/>
      <c r="AD26" s="5"/>
      <c r="AE26" s="5"/>
      <c r="AF26" s="5"/>
      <c r="AG26" s="5"/>
      <c r="AH26" s="5"/>
      <c r="AI26" s="5"/>
      <c r="AJ26" s="5"/>
      <c r="AK26" s="5"/>
      <c r="AL26" s="5"/>
      <c r="AM26" s="5"/>
      <c r="AN26" s="5"/>
      <c r="AO26" s="5"/>
      <c r="AP26" s="5">
        <v>-15166</v>
      </c>
      <c r="AQ26" s="5">
        <v>-18849</v>
      </c>
      <c r="AR26" s="5">
        <v>-101632</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row>
    <row r="27" spans="1:77" x14ac:dyDescent="0.35">
      <c r="A27" s="5"/>
      <c r="B27" s="5" t="s">
        <v>344</v>
      </c>
      <c r="C27" s="5"/>
      <c r="D27" s="5"/>
      <c r="E27" s="43"/>
      <c r="F27" s="5"/>
      <c r="G27" s="5"/>
      <c r="H27" s="5"/>
      <c r="I27" s="5"/>
      <c r="J27" s="5"/>
      <c r="K27" s="5"/>
      <c r="L27" s="5"/>
      <c r="M27" s="5"/>
      <c r="N27" s="5"/>
      <c r="O27" s="43"/>
      <c r="P27" s="5"/>
      <c r="Q27" s="5"/>
      <c r="R27" s="5"/>
      <c r="S27" s="43"/>
      <c r="T27" s="5">
        <v>-5895</v>
      </c>
      <c r="U27" s="5">
        <v>-13518</v>
      </c>
      <c r="V27" s="5"/>
      <c r="W27" s="43"/>
      <c r="X27" s="5">
        <v>-10244</v>
      </c>
      <c r="Y27" s="5">
        <v>-11457</v>
      </c>
      <c r="Z27" s="5"/>
      <c r="AA27" s="5"/>
      <c r="AB27" s="5"/>
      <c r="AC27" s="5"/>
      <c r="AD27" s="5"/>
      <c r="AE27" s="5"/>
      <c r="AF27" s="5"/>
      <c r="AG27" s="5"/>
      <c r="AH27" s="5"/>
      <c r="AI27" s="5"/>
      <c r="AJ27" s="5"/>
      <c r="AK27" s="5"/>
      <c r="AL27" s="5"/>
      <c r="AM27" s="5"/>
      <c r="AN27" s="5"/>
      <c r="AO27" s="5"/>
      <c r="AP27" s="5">
        <v>-25995</v>
      </c>
      <c r="AQ27" s="5">
        <v>-16637</v>
      </c>
      <c r="AR27" s="5">
        <v>-34385</v>
      </c>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row>
    <row r="28" spans="1:77" s="13" customFormat="1" x14ac:dyDescent="0.35">
      <c r="A28" s="16"/>
      <c r="B28" s="16" t="s">
        <v>345</v>
      </c>
      <c r="C28" s="16"/>
      <c r="D28" s="16"/>
      <c r="E28" s="44"/>
      <c r="F28" s="16"/>
      <c r="G28" s="16"/>
      <c r="H28" s="16"/>
      <c r="I28" s="16"/>
      <c r="J28" s="16"/>
      <c r="K28" s="16"/>
      <c r="L28" s="16"/>
      <c r="M28" s="16"/>
      <c r="N28" s="16"/>
      <c r="O28" s="44"/>
      <c r="P28" s="16"/>
      <c r="Q28" s="16"/>
      <c r="R28" s="16"/>
      <c r="S28" s="44"/>
      <c r="T28" s="16">
        <v>-3706</v>
      </c>
      <c r="U28" s="16">
        <v>-7380</v>
      </c>
      <c r="V28" s="16"/>
      <c r="W28" s="44"/>
      <c r="X28" s="16">
        <v>-5810</v>
      </c>
      <c r="Y28" s="16">
        <v>-5561</v>
      </c>
      <c r="Z28" s="16"/>
      <c r="AA28" s="16"/>
      <c r="AB28" s="16"/>
      <c r="AC28" s="16"/>
      <c r="AD28" s="16"/>
      <c r="AE28" s="16"/>
      <c r="AF28" s="16"/>
      <c r="AG28" s="16"/>
      <c r="AH28" s="16"/>
      <c r="AI28" s="16"/>
      <c r="AJ28" s="16"/>
      <c r="AK28" s="16"/>
      <c r="AL28" s="16"/>
      <c r="AM28" s="16"/>
      <c r="AN28" s="16"/>
      <c r="AO28" s="16"/>
      <c r="AP28" s="16">
        <v>-15712</v>
      </c>
      <c r="AQ28" s="16">
        <v>-13761</v>
      </c>
      <c r="AR28" s="16">
        <v>-21431</v>
      </c>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row>
    <row r="29" spans="1:77" s="15" customFormat="1" x14ac:dyDescent="0.35">
      <c r="A29" s="17"/>
      <c r="B29" s="17" t="s">
        <v>346</v>
      </c>
      <c r="C29" s="17"/>
      <c r="D29" s="17"/>
      <c r="E29" s="45"/>
      <c r="F29" s="17"/>
      <c r="G29" s="17"/>
      <c r="H29" s="17"/>
      <c r="I29" s="17"/>
      <c r="J29" s="17"/>
      <c r="K29" s="17"/>
      <c r="L29" s="17"/>
      <c r="M29" s="17"/>
      <c r="N29" s="17"/>
      <c r="O29" s="17">
        <f>SUM(O26:O28)</f>
        <v>0</v>
      </c>
      <c r="P29" s="17">
        <f t="shared" ref="P29:X29" si="14">SUM(P26:P28)</f>
        <v>0</v>
      </c>
      <c r="Q29" s="17">
        <f t="shared" si="14"/>
        <v>0</v>
      </c>
      <c r="R29" s="17">
        <f t="shared" si="14"/>
        <v>0</v>
      </c>
      <c r="S29" s="17">
        <f t="shared" si="14"/>
        <v>0</v>
      </c>
      <c r="T29" s="17">
        <f t="shared" si="14"/>
        <v>-15779</v>
      </c>
      <c r="U29" s="17">
        <f t="shared" si="14"/>
        <v>-77956</v>
      </c>
      <c r="V29" s="17">
        <f t="shared" si="14"/>
        <v>0</v>
      </c>
      <c r="W29" s="17">
        <f t="shared" si="14"/>
        <v>0</v>
      </c>
      <c r="X29" s="17">
        <f t="shared" si="14"/>
        <v>-50389</v>
      </c>
      <c r="Y29" s="17">
        <f>SUM(Y26:Y28)</f>
        <v>-39603</v>
      </c>
      <c r="Z29" s="17"/>
      <c r="AA29" s="17"/>
      <c r="AB29" s="17"/>
      <c r="AC29" s="17"/>
      <c r="AD29" s="17"/>
      <c r="AE29" s="17"/>
      <c r="AF29" s="17"/>
      <c r="AG29" s="17"/>
      <c r="AH29" s="17"/>
      <c r="AI29" s="17">
        <f>SUM(AI26:AI28)</f>
        <v>0</v>
      </c>
      <c r="AJ29" s="17">
        <f t="shared" ref="AJ29:AQ29" si="15">SUM(AJ26:AJ28)</f>
        <v>0</v>
      </c>
      <c r="AK29" s="17">
        <f t="shared" si="15"/>
        <v>0</v>
      </c>
      <c r="AL29" s="17">
        <f t="shared" si="15"/>
        <v>0</v>
      </c>
      <c r="AM29" s="17">
        <f t="shared" si="15"/>
        <v>0</v>
      </c>
      <c r="AN29" s="17">
        <f t="shared" si="15"/>
        <v>0</v>
      </c>
      <c r="AO29" s="17">
        <f t="shared" si="15"/>
        <v>0</v>
      </c>
      <c r="AP29" s="17">
        <f t="shared" si="15"/>
        <v>-56873</v>
      </c>
      <c r="AQ29" s="17">
        <f t="shared" si="15"/>
        <v>-49247</v>
      </c>
      <c r="AR29" s="17">
        <f>SUM(AR26:AR28)</f>
        <v>-157448</v>
      </c>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row>
    <row r="30" spans="1:77" s="13" customFormat="1" x14ac:dyDescent="0.35">
      <c r="A30" s="16"/>
      <c r="B30" s="16" t="s">
        <v>347</v>
      </c>
      <c r="C30" s="16"/>
      <c r="D30" s="16"/>
      <c r="E30" s="44"/>
      <c r="F30" s="16"/>
      <c r="G30" s="16"/>
      <c r="H30" s="16"/>
      <c r="I30" s="16"/>
      <c r="J30" s="16"/>
      <c r="K30" s="16"/>
      <c r="L30" s="16"/>
      <c r="M30" s="16"/>
      <c r="N30" s="16"/>
      <c r="O30" s="44"/>
      <c r="P30" s="16"/>
      <c r="Q30" s="16"/>
      <c r="R30" s="16"/>
      <c r="S30" s="44"/>
      <c r="T30" s="16">
        <v>213</v>
      </c>
      <c r="U30" s="16">
        <v>545</v>
      </c>
      <c r="V30" s="16"/>
      <c r="W30" s="44"/>
      <c r="X30" s="16">
        <v>576</v>
      </c>
      <c r="Y30" s="16">
        <v>520</v>
      </c>
      <c r="Z30" s="16"/>
      <c r="AA30" s="16"/>
      <c r="AB30" s="16"/>
      <c r="AC30" s="16"/>
      <c r="AD30" s="16"/>
      <c r="AE30" s="16"/>
      <c r="AF30" s="16"/>
      <c r="AG30" s="16"/>
      <c r="AH30" s="16"/>
      <c r="AI30" s="16"/>
      <c r="AJ30" s="16"/>
      <c r="AK30" s="16"/>
      <c r="AL30" s="16"/>
      <c r="AM30" s="16"/>
      <c r="AN30" s="16"/>
      <c r="AO30" s="16"/>
      <c r="AP30" s="16">
        <v>3243</v>
      </c>
      <c r="AQ30" s="16">
        <v>3000</v>
      </c>
      <c r="AR30" s="16">
        <v>6127</v>
      </c>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row>
    <row r="31" spans="1:77" s="15" customFormat="1" x14ac:dyDescent="0.35">
      <c r="A31" s="17"/>
      <c r="B31" s="17" t="s">
        <v>167</v>
      </c>
      <c r="C31" s="17"/>
      <c r="D31" s="17"/>
      <c r="E31" s="45"/>
      <c r="F31" s="17"/>
      <c r="G31" s="17"/>
      <c r="H31" s="17"/>
      <c r="I31" s="17"/>
      <c r="J31" s="17"/>
      <c r="K31" s="17"/>
      <c r="L31" s="17"/>
      <c r="M31" s="17"/>
      <c r="N31" s="17"/>
      <c r="O31" s="17">
        <f>O24+SUM(O29:O30)</f>
        <v>0</v>
      </c>
      <c r="P31" s="17">
        <f t="shared" ref="P31:X31" si="16">P24+SUM(P29:P30)</f>
        <v>0</v>
      </c>
      <c r="Q31" s="17">
        <f t="shared" si="16"/>
        <v>0</v>
      </c>
      <c r="R31" s="17">
        <f t="shared" si="16"/>
        <v>0</v>
      </c>
      <c r="S31" s="17">
        <f t="shared" si="16"/>
        <v>0</v>
      </c>
      <c r="T31" s="17">
        <f t="shared" si="16"/>
        <v>-22340</v>
      </c>
      <c r="U31" s="17">
        <f t="shared" si="16"/>
        <v>-113296</v>
      </c>
      <c r="V31" s="17">
        <f t="shared" si="16"/>
        <v>0</v>
      </c>
      <c r="W31" s="17">
        <f t="shared" si="16"/>
        <v>0</v>
      </c>
      <c r="X31" s="17">
        <f t="shared" si="16"/>
        <v>-44972</v>
      </c>
      <c r="Y31" s="17">
        <f>Y24+SUM(Y29:Y30)</f>
        <v>-37090</v>
      </c>
      <c r="Z31" s="17"/>
      <c r="AA31" s="17"/>
      <c r="AB31" s="17"/>
      <c r="AC31" s="17"/>
      <c r="AD31" s="17"/>
      <c r="AE31" s="17"/>
      <c r="AF31" s="17"/>
      <c r="AG31" s="17"/>
      <c r="AH31" s="17"/>
      <c r="AI31" s="17">
        <f>AI24+SUM(AI29:AI30)</f>
        <v>0</v>
      </c>
      <c r="AJ31" s="17">
        <f t="shared" ref="AJ31:AQ31" si="17">AJ24+SUM(AJ29:AJ30)</f>
        <v>0</v>
      </c>
      <c r="AK31" s="17">
        <f t="shared" si="17"/>
        <v>0</v>
      </c>
      <c r="AL31" s="17">
        <f t="shared" si="17"/>
        <v>0</v>
      </c>
      <c r="AM31" s="17">
        <f t="shared" si="17"/>
        <v>0</v>
      </c>
      <c r="AN31" s="17">
        <f t="shared" si="17"/>
        <v>0</v>
      </c>
      <c r="AO31" s="17">
        <f t="shared" si="17"/>
        <v>0</v>
      </c>
      <c r="AP31" s="17">
        <f t="shared" si="17"/>
        <v>-53861</v>
      </c>
      <c r="AQ31" s="17">
        <f t="shared" si="17"/>
        <v>-29107</v>
      </c>
      <c r="AR31" s="17">
        <f>AR24+SUM(AR29:AR30)</f>
        <v>-194064</v>
      </c>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row>
    <row r="32" spans="1:77" s="12" customFormat="1" x14ac:dyDescent="0.35">
      <c r="A32" s="18"/>
      <c r="B32" s="18" t="s">
        <v>348</v>
      </c>
      <c r="C32" s="18"/>
      <c r="D32" s="18"/>
      <c r="E32" s="48"/>
      <c r="F32" s="18"/>
      <c r="G32" s="18"/>
      <c r="H32" s="18"/>
      <c r="I32" s="18"/>
      <c r="J32" s="18"/>
      <c r="K32" s="18"/>
      <c r="L32" s="18"/>
      <c r="M32" s="18"/>
      <c r="N32" s="18"/>
      <c r="O32" s="48"/>
      <c r="P32" s="18"/>
      <c r="Q32" s="18"/>
      <c r="R32" s="18"/>
      <c r="S32" s="48"/>
      <c r="T32" s="18"/>
      <c r="U32" s="18"/>
      <c r="V32" s="18"/>
      <c r="W32" s="4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row>
    <row r="33" spans="1:77" x14ac:dyDescent="0.35">
      <c r="A33" s="5"/>
      <c r="B33" s="5" t="s">
        <v>349</v>
      </c>
      <c r="C33" s="5"/>
      <c r="D33" s="5"/>
      <c r="E33" s="43"/>
      <c r="F33" s="5"/>
      <c r="G33" s="5"/>
      <c r="H33" s="5"/>
      <c r="I33" s="5"/>
      <c r="J33" s="5"/>
      <c r="K33" s="5"/>
      <c r="L33" s="5"/>
      <c r="M33" s="5"/>
      <c r="N33" s="5"/>
      <c r="O33" s="43"/>
      <c r="P33" s="5"/>
      <c r="Q33" s="5"/>
      <c r="R33" s="5"/>
      <c r="S33" s="43"/>
      <c r="T33" s="5">
        <v>111</v>
      </c>
      <c r="U33" s="5">
        <v>97</v>
      </c>
      <c r="V33" s="5"/>
      <c r="W33" s="43"/>
      <c r="X33" s="5">
        <v>420</v>
      </c>
      <c r="Y33" s="5">
        <v>870</v>
      </c>
      <c r="Z33" s="5"/>
      <c r="AA33" s="5"/>
      <c r="AB33" s="5"/>
      <c r="AC33" s="5"/>
      <c r="AD33" s="5"/>
      <c r="AE33" s="5"/>
      <c r="AF33" s="5"/>
      <c r="AG33" s="5"/>
      <c r="AH33" s="5"/>
      <c r="AI33" s="5"/>
      <c r="AJ33" s="5"/>
      <c r="AK33" s="5"/>
      <c r="AL33" s="5"/>
      <c r="AM33" s="5"/>
      <c r="AN33" s="5"/>
      <c r="AO33" s="5"/>
      <c r="AP33" s="5">
        <v>884</v>
      </c>
      <c r="AQ33" s="5">
        <v>571</v>
      </c>
      <c r="AR33" s="5">
        <v>446</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row>
    <row r="34" spans="1:77" x14ac:dyDescent="0.35">
      <c r="A34" s="5"/>
      <c r="B34" s="5" t="s">
        <v>350</v>
      </c>
      <c r="C34" s="5"/>
      <c r="D34" s="5"/>
      <c r="E34" s="43"/>
      <c r="F34" s="5"/>
      <c r="G34" s="5"/>
      <c r="H34" s="5"/>
      <c r="I34" s="5"/>
      <c r="J34" s="5"/>
      <c r="K34" s="5"/>
      <c r="L34" s="5"/>
      <c r="M34" s="5"/>
      <c r="N34" s="5"/>
      <c r="O34" s="43"/>
      <c r="P34" s="5"/>
      <c r="Q34" s="5"/>
      <c r="R34" s="5"/>
      <c r="S34" s="43"/>
      <c r="T34" s="5">
        <v>-1537</v>
      </c>
      <c r="U34" s="5">
        <v>-1247</v>
      </c>
      <c r="V34" s="5"/>
      <c r="W34" s="43"/>
      <c r="X34" s="5">
        <v>-895</v>
      </c>
      <c r="Y34" s="5">
        <v>-774</v>
      </c>
      <c r="Z34" s="5"/>
      <c r="AA34" s="5"/>
      <c r="AB34" s="5"/>
      <c r="AC34" s="5"/>
      <c r="AD34" s="5"/>
      <c r="AE34" s="5"/>
      <c r="AF34" s="5"/>
      <c r="AG34" s="5"/>
      <c r="AH34" s="5"/>
      <c r="AI34" s="5"/>
      <c r="AJ34" s="5"/>
      <c r="AK34" s="5"/>
      <c r="AL34" s="5"/>
      <c r="AM34" s="5"/>
      <c r="AN34" s="5"/>
      <c r="AO34" s="5"/>
      <c r="AP34" s="5">
        <v>-6352</v>
      </c>
      <c r="AQ34" s="5">
        <v>-5738</v>
      </c>
      <c r="AR34" s="5">
        <v>-5411</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row>
    <row r="35" spans="1:77" x14ac:dyDescent="0.35">
      <c r="A35" s="5"/>
      <c r="B35" s="5" t="s">
        <v>420</v>
      </c>
      <c r="C35" s="5"/>
      <c r="D35" s="5"/>
      <c r="E35" s="43"/>
      <c r="F35" s="5"/>
      <c r="G35" s="5"/>
      <c r="H35" s="5"/>
      <c r="I35" s="5"/>
      <c r="J35" s="5"/>
      <c r="K35" s="5"/>
      <c r="L35" s="5"/>
      <c r="M35" s="5"/>
      <c r="N35" s="5"/>
      <c r="O35" s="43"/>
      <c r="P35" s="5"/>
      <c r="Q35" s="5"/>
      <c r="R35" s="5"/>
      <c r="S35" s="43"/>
      <c r="T35" s="5">
        <v>-3243</v>
      </c>
      <c r="U35" s="5">
        <v>-3018</v>
      </c>
      <c r="V35" s="5"/>
      <c r="W35" s="43"/>
      <c r="X35" s="5">
        <v>0</v>
      </c>
      <c r="Y35" s="5">
        <v>0</v>
      </c>
      <c r="Z35" s="5"/>
      <c r="AA35" s="5"/>
      <c r="AB35" s="5"/>
      <c r="AC35" s="5"/>
      <c r="AD35" s="5"/>
      <c r="AE35" s="5"/>
      <c r="AF35" s="5"/>
      <c r="AG35" s="5"/>
      <c r="AH35" s="5"/>
      <c r="AI35" s="5"/>
      <c r="AJ35" s="5"/>
      <c r="AK35" s="5"/>
      <c r="AL35" s="5"/>
      <c r="AM35" s="5"/>
      <c r="AN35" s="5"/>
      <c r="AO35" s="5"/>
      <c r="AP35" s="5">
        <v>0</v>
      </c>
      <c r="AQ35" s="5">
        <v>0</v>
      </c>
      <c r="AR35" s="5">
        <v>-9861</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row>
    <row r="36" spans="1:77" x14ac:dyDescent="0.35">
      <c r="A36" s="5"/>
      <c r="B36" s="5" t="s">
        <v>421</v>
      </c>
      <c r="C36" s="5"/>
      <c r="D36" s="5"/>
      <c r="E36" s="43"/>
      <c r="F36" s="5"/>
      <c r="G36" s="5"/>
      <c r="H36" s="5"/>
      <c r="I36" s="5"/>
      <c r="J36" s="5"/>
      <c r="K36" s="5"/>
      <c r="L36" s="5"/>
      <c r="M36" s="5"/>
      <c r="N36" s="5"/>
      <c r="O36" s="43"/>
      <c r="P36" s="5"/>
      <c r="Q36" s="5"/>
      <c r="R36" s="5"/>
      <c r="S36" s="43"/>
      <c r="T36" s="5">
        <v>0</v>
      </c>
      <c r="U36" s="5">
        <v>1113</v>
      </c>
      <c r="V36" s="5"/>
      <c r="W36" s="43"/>
      <c r="X36" s="5">
        <v>1255</v>
      </c>
      <c r="Y36" s="5">
        <v>101</v>
      </c>
      <c r="Z36" s="5"/>
      <c r="AA36" s="5"/>
      <c r="AB36" s="5"/>
      <c r="AC36" s="5"/>
      <c r="AD36" s="5"/>
      <c r="AE36" s="5"/>
      <c r="AF36" s="5"/>
      <c r="AG36" s="5"/>
      <c r="AH36" s="5"/>
      <c r="AI36" s="5"/>
      <c r="AJ36" s="5"/>
      <c r="AK36" s="5"/>
      <c r="AL36" s="5"/>
      <c r="AM36" s="5"/>
      <c r="AN36" s="5"/>
      <c r="AO36" s="5"/>
      <c r="AP36" s="5">
        <v>0</v>
      </c>
      <c r="AQ36" s="5">
        <v>0</v>
      </c>
      <c r="AR36" s="5">
        <v>2469</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row>
    <row r="37" spans="1:77" s="13" customFormat="1" x14ac:dyDescent="0.35">
      <c r="A37" s="16"/>
      <c r="B37" s="16" t="s">
        <v>351</v>
      </c>
      <c r="C37" s="16"/>
      <c r="D37" s="16"/>
      <c r="E37" s="44"/>
      <c r="F37" s="16"/>
      <c r="G37" s="16"/>
      <c r="H37" s="16"/>
      <c r="I37" s="16"/>
      <c r="J37" s="16"/>
      <c r="K37" s="16"/>
      <c r="L37" s="16"/>
      <c r="M37" s="16"/>
      <c r="N37" s="16"/>
      <c r="O37" s="44"/>
      <c r="P37" s="16"/>
      <c r="Q37" s="16"/>
      <c r="R37" s="16"/>
      <c r="S37" s="44"/>
      <c r="T37" s="16">
        <v>49</v>
      </c>
      <c r="U37" s="16">
        <v>-19</v>
      </c>
      <c r="V37" s="16"/>
      <c r="W37" s="44"/>
      <c r="X37" s="16">
        <v>10</v>
      </c>
      <c r="Y37" s="16">
        <v>349</v>
      </c>
      <c r="Z37" s="16"/>
      <c r="AA37" s="16"/>
      <c r="AB37" s="16"/>
      <c r="AC37" s="16"/>
      <c r="AD37" s="16"/>
      <c r="AE37" s="16"/>
      <c r="AF37" s="16"/>
      <c r="AG37" s="16"/>
      <c r="AH37" s="16"/>
      <c r="AI37" s="16"/>
      <c r="AJ37" s="16"/>
      <c r="AK37" s="16"/>
      <c r="AL37" s="16"/>
      <c r="AM37" s="16"/>
      <c r="AN37" s="16"/>
      <c r="AO37" s="16"/>
      <c r="AP37" s="16">
        <v>-145</v>
      </c>
      <c r="AQ37" s="16">
        <v>650</v>
      </c>
      <c r="AR37" s="16">
        <v>-62</v>
      </c>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row>
    <row r="38" spans="1:77" s="15" customFormat="1" x14ac:dyDescent="0.35">
      <c r="A38" s="17"/>
      <c r="B38" s="17" t="s">
        <v>352</v>
      </c>
      <c r="C38" s="17"/>
      <c r="D38" s="17"/>
      <c r="E38" s="45"/>
      <c r="F38" s="17"/>
      <c r="G38" s="17"/>
      <c r="H38" s="17"/>
      <c r="I38" s="17"/>
      <c r="J38" s="17"/>
      <c r="K38" s="17"/>
      <c r="L38" s="17"/>
      <c r="M38" s="17"/>
      <c r="N38" s="17"/>
      <c r="O38" s="17">
        <f>O31+SUM(O33:O37)</f>
        <v>0</v>
      </c>
      <c r="P38" s="17">
        <f t="shared" ref="P38:X38" si="18">P31+SUM(P33:P37)</f>
        <v>0</v>
      </c>
      <c r="Q38" s="17">
        <f t="shared" si="18"/>
        <v>0</v>
      </c>
      <c r="R38" s="17">
        <f t="shared" si="18"/>
        <v>0</v>
      </c>
      <c r="S38" s="17">
        <f t="shared" si="18"/>
        <v>0</v>
      </c>
      <c r="T38" s="17">
        <f t="shared" si="18"/>
        <v>-26960</v>
      </c>
      <c r="U38" s="17">
        <f t="shared" si="18"/>
        <v>-116370</v>
      </c>
      <c r="V38" s="17">
        <f t="shared" si="18"/>
        <v>0</v>
      </c>
      <c r="W38" s="17">
        <f t="shared" si="18"/>
        <v>0</v>
      </c>
      <c r="X38" s="17">
        <f t="shared" si="18"/>
        <v>-44182</v>
      </c>
      <c r="Y38" s="17">
        <f>Y31+SUM(Y33:Y37)</f>
        <v>-36544</v>
      </c>
      <c r="Z38" s="17"/>
      <c r="AA38" s="17"/>
      <c r="AB38" s="17"/>
      <c r="AC38" s="17"/>
      <c r="AD38" s="17"/>
      <c r="AE38" s="17"/>
      <c r="AF38" s="17"/>
      <c r="AG38" s="17"/>
      <c r="AH38" s="17"/>
      <c r="AI38" s="17">
        <f>AI31+SUM(AI33:AI37)</f>
        <v>0</v>
      </c>
      <c r="AJ38" s="17">
        <f t="shared" ref="AJ38:AO38" si="19">AJ31+SUM(AJ33:AJ37)</f>
        <v>0</v>
      </c>
      <c r="AK38" s="17">
        <f t="shared" si="19"/>
        <v>0</v>
      </c>
      <c r="AL38" s="17">
        <f t="shared" si="19"/>
        <v>0</v>
      </c>
      <c r="AM38" s="17">
        <f t="shared" si="19"/>
        <v>0</v>
      </c>
      <c r="AN38" s="17">
        <f t="shared" si="19"/>
        <v>0</v>
      </c>
      <c r="AO38" s="17">
        <f t="shared" si="19"/>
        <v>0</v>
      </c>
      <c r="AP38" s="17">
        <f>AP31+SUM(AP33:AP37)</f>
        <v>-59474</v>
      </c>
      <c r="AQ38" s="17">
        <f>AQ31+SUM(AQ33:AQ37)</f>
        <v>-33624</v>
      </c>
      <c r="AR38" s="17">
        <f>AR31+SUM(AR33:AR37)</f>
        <v>-206483</v>
      </c>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row>
    <row r="39" spans="1:77" s="13" customFormat="1" x14ac:dyDescent="0.35">
      <c r="A39" s="16"/>
      <c r="B39" s="16" t="s">
        <v>353</v>
      </c>
      <c r="C39" s="16"/>
      <c r="D39" s="16"/>
      <c r="E39" s="44"/>
      <c r="F39" s="16"/>
      <c r="G39" s="16"/>
      <c r="H39" s="16"/>
      <c r="I39" s="16"/>
      <c r="J39" s="16"/>
      <c r="K39" s="16"/>
      <c r="L39" s="16"/>
      <c r="M39" s="16"/>
      <c r="N39" s="16"/>
      <c r="O39" s="44"/>
      <c r="P39" s="16"/>
      <c r="Q39" s="16"/>
      <c r="R39" s="16"/>
      <c r="S39" s="44"/>
      <c r="T39" s="16">
        <v>-109</v>
      </c>
      <c r="U39" s="16">
        <v>-106</v>
      </c>
      <c r="V39" s="16"/>
      <c r="W39" s="44"/>
      <c r="X39" s="16">
        <v>0</v>
      </c>
      <c r="Y39" s="16">
        <v>0</v>
      </c>
      <c r="Z39" s="16"/>
      <c r="AA39" s="16"/>
      <c r="AB39" s="16"/>
      <c r="AC39" s="16"/>
      <c r="AD39" s="16"/>
      <c r="AE39" s="16"/>
      <c r="AF39" s="16"/>
      <c r="AG39" s="16"/>
      <c r="AH39" s="16"/>
      <c r="AI39" s="16"/>
      <c r="AJ39" s="16"/>
      <c r="AK39" s="16"/>
      <c r="AL39" s="16"/>
      <c r="AM39" s="16"/>
      <c r="AN39" s="16"/>
      <c r="AO39" s="16"/>
      <c r="AP39" s="16">
        <v>-189</v>
      </c>
      <c r="AQ39" s="16">
        <v>-1</v>
      </c>
      <c r="AR39" s="16">
        <v>0</v>
      </c>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row>
    <row r="40" spans="1:77" s="15" customFormat="1" x14ac:dyDescent="0.35">
      <c r="A40" s="17"/>
      <c r="B40" s="17" t="s">
        <v>187</v>
      </c>
      <c r="C40" s="17"/>
      <c r="D40" s="17"/>
      <c r="E40" s="45"/>
      <c r="F40" s="17"/>
      <c r="G40" s="17"/>
      <c r="H40" s="17"/>
      <c r="I40" s="17"/>
      <c r="J40" s="17"/>
      <c r="K40" s="17"/>
      <c r="L40" s="17"/>
      <c r="M40" s="17"/>
      <c r="N40" s="17"/>
      <c r="O40" s="17">
        <f>SUM(O38:O39)</f>
        <v>0</v>
      </c>
      <c r="P40" s="17">
        <f t="shared" ref="P40:Y40" si="20">SUM(P38:P39)</f>
        <v>0</v>
      </c>
      <c r="Q40" s="17">
        <f t="shared" si="20"/>
        <v>0</v>
      </c>
      <c r="R40" s="17">
        <f t="shared" si="20"/>
        <v>0</v>
      </c>
      <c r="S40" s="17">
        <f t="shared" si="20"/>
        <v>0</v>
      </c>
      <c r="T40" s="17">
        <f t="shared" si="20"/>
        <v>-27069</v>
      </c>
      <c r="U40" s="17">
        <f t="shared" si="20"/>
        <v>-116476</v>
      </c>
      <c r="V40" s="17">
        <f t="shared" si="20"/>
        <v>0</v>
      </c>
      <c r="W40" s="17">
        <f t="shared" si="20"/>
        <v>0</v>
      </c>
      <c r="X40" s="17">
        <f t="shared" si="20"/>
        <v>-44182</v>
      </c>
      <c r="Y40" s="17">
        <f t="shared" si="20"/>
        <v>-36544</v>
      </c>
      <c r="Z40" s="17"/>
      <c r="AA40" s="17"/>
      <c r="AB40" s="17"/>
      <c r="AC40" s="17"/>
      <c r="AD40" s="17"/>
      <c r="AE40" s="17"/>
      <c r="AF40" s="17"/>
      <c r="AG40" s="17"/>
      <c r="AH40" s="17"/>
      <c r="AI40" s="17">
        <f>SUM(AI38:AI39)</f>
        <v>0</v>
      </c>
      <c r="AJ40" s="17">
        <f t="shared" ref="AJ40:AO40" si="21">SUM(AJ38:AJ39)</f>
        <v>0</v>
      </c>
      <c r="AK40" s="17">
        <f t="shared" si="21"/>
        <v>0</v>
      </c>
      <c r="AL40" s="17">
        <f t="shared" si="21"/>
        <v>0</v>
      </c>
      <c r="AM40" s="17">
        <f t="shared" si="21"/>
        <v>0</v>
      </c>
      <c r="AN40" s="17">
        <f t="shared" si="21"/>
        <v>0</v>
      </c>
      <c r="AO40" s="17">
        <f t="shared" si="21"/>
        <v>0</v>
      </c>
      <c r="AP40" s="17">
        <f>SUM(AP38:AP39)</f>
        <v>-59663</v>
      </c>
      <c r="AQ40" s="17">
        <f t="shared" ref="AQ40:AR40" si="22">SUM(AQ38:AQ39)</f>
        <v>-33625</v>
      </c>
      <c r="AR40" s="17">
        <f t="shared" si="22"/>
        <v>-206483</v>
      </c>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row>
    <row r="41" spans="1:77" s="13" customFormat="1" x14ac:dyDescent="0.35">
      <c r="A41" s="16"/>
      <c r="B41" s="16" t="s">
        <v>354</v>
      </c>
      <c r="C41" s="16"/>
      <c r="D41" s="16"/>
      <c r="E41" s="44"/>
      <c r="F41" s="16"/>
      <c r="G41" s="16"/>
      <c r="H41" s="16"/>
      <c r="I41" s="16"/>
      <c r="J41" s="16"/>
      <c r="K41" s="16"/>
      <c r="L41" s="16"/>
      <c r="M41" s="16"/>
      <c r="N41" s="16"/>
      <c r="O41" s="44"/>
      <c r="P41" s="16"/>
      <c r="Q41" s="16"/>
      <c r="R41" s="16"/>
      <c r="S41" s="44"/>
      <c r="T41" s="16">
        <v>0</v>
      </c>
      <c r="U41" s="16">
        <v>0</v>
      </c>
      <c r="V41" s="16"/>
      <c r="W41" s="44"/>
      <c r="X41" s="16">
        <v>0</v>
      </c>
      <c r="Y41" s="16">
        <v>0</v>
      </c>
      <c r="Z41" s="16"/>
      <c r="AA41" s="16"/>
      <c r="AB41" s="16"/>
      <c r="AC41" s="16"/>
      <c r="AD41" s="16"/>
      <c r="AE41" s="16"/>
      <c r="AF41" s="16"/>
      <c r="AG41" s="16"/>
      <c r="AH41" s="16"/>
      <c r="AI41" s="16"/>
      <c r="AJ41" s="16"/>
      <c r="AK41" s="16"/>
      <c r="AL41" s="16"/>
      <c r="AM41" s="16"/>
      <c r="AN41" s="16"/>
      <c r="AO41" s="16"/>
      <c r="AP41" s="16">
        <v>-2123</v>
      </c>
      <c r="AQ41" s="16">
        <v>0</v>
      </c>
      <c r="AR41" s="16">
        <v>0</v>
      </c>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row>
    <row r="42" spans="1:77" s="15" customFormat="1" x14ac:dyDescent="0.35">
      <c r="A42" s="17"/>
      <c r="B42" s="17" t="s">
        <v>355</v>
      </c>
      <c r="C42" s="17"/>
      <c r="D42" s="17"/>
      <c r="E42" s="45"/>
      <c r="F42" s="17"/>
      <c r="G42" s="17"/>
      <c r="H42" s="17"/>
      <c r="I42" s="17"/>
      <c r="J42" s="17"/>
      <c r="K42" s="17"/>
      <c r="L42" s="17"/>
      <c r="M42" s="17"/>
      <c r="N42" s="17"/>
      <c r="O42" s="17">
        <f>O40-O41</f>
        <v>0</v>
      </c>
      <c r="P42" s="17">
        <f t="shared" ref="P42:Y42" si="23">P40-P41</f>
        <v>0</v>
      </c>
      <c r="Q42" s="17">
        <f t="shared" si="23"/>
        <v>0</v>
      </c>
      <c r="R42" s="17">
        <f t="shared" si="23"/>
        <v>0</v>
      </c>
      <c r="S42" s="17">
        <f t="shared" si="23"/>
        <v>0</v>
      </c>
      <c r="T42" s="17">
        <f t="shared" si="23"/>
        <v>-27069</v>
      </c>
      <c r="U42" s="17">
        <f t="shared" si="23"/>
        <v>-116476</v>
      </c>
      <c r="V42" s="17">
        <f t="shared" si="23"/>
        <v>0</v>
      </c>
      <c r="W42" s="17">
        <f t="shared" si="23"/>
        <v>0</v>
      </c>
      <c r="X42" s="17">
        <f t="shared" si="23"/>
        <v>-44182</v>
      </c>
      <c r="Y42" s="17">
        <f t="shared" si="23"/>
        <v>-36544</v>
      </c>
      <c r="Z42" s="17"/>
      <c r="AA42" s="17"/>
      <c r="AB42" s="17"/>
      <c r="AC42" s="17"/>
      <c r="AD42" s="17"/>
      <c r="AE42" s="17"/>
      <c r="AF42" s="17"/>
      <c r="AG42" s="17"/>
      <c r="AH42" s="17"/>
      <c r="AI42" s="17"/>
      <c r="AJ42" s="17"/>
      <c r="AK42" s="17"/>
      <c r="AL42" s="17"/>
      <c r="AM42" s="17"/>
      <c r="AN42" s="17"/>
      <c r="AO42" s="17"/>
      <c r="AP42" s="17">
        <f>AP40-AP41</f>
        <v>-57540</v>
      </c>
      <c r="AQ42" s="17">
        <f t="shared" ref="AQ42:AR42" si="24">AQ40-AQ41</f>
        <v>-33625</v>
      </c>
      <c r="AR42" s="17">
        <f t="shared" si="24"/>
        <v>-206483</v>
      </c>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row>
    <row r="43" spans="1:77" x14ac:dyDescent="0.35">
      <c r="A43" s="5"/>
      <c r="B43" s="5" t="s">
        <v>356</v>
      </c>
      <c r="C43" s="5"/>
      <c r="D43" s="5"/>
      <c r="E43" s="43"/>
      <c r="F43" s="5"/>
      <c r="G43" s="5"/>
      <c r="H43" s="5"/>
      <c r="I43" s="5"/>
      <c r="J43" s="5"/>
      <c r="K43" s="5"/>
      <c r="L43" s="5"/>
      <c r="M43" s="5"/>
      <c r="N43" s="5"/>
      <c r="O43" s="43"/>
      <c r="P43" s="5"/>
      <c r="Q43" s="5"/>
      <c r="R43" s="5"/>
      <c r="S43" s="43"/>
      <c r="T43" s="5">
        <v>1003</v>
      </c>
      <c r="U43" s="5">
        <v>1003</v>
      </c>
      <c r="V43" s="5"/>
      <c r="W43" s="43"/>
      <c r="X43" s="5">
        <v>0</v>
      </c>
      <c r="Y43" s="5">
        <v>0</v>
      </c>
      <c r="Z43" s="5"/>
      <c r="AA43" s="5"/>
      <c r="AB43" s="5"/>
      <c r="AC43" s="5"/>
      <c r="AD43" s="5"/>
      <c r="AE43" s="5"/>
      <c r="AF43" s="5"/>
      <c r="AG43" s="5"/>
      <c r="AH43" s="5"/>
      <c r="AI43" s="5"/>
      <c r="AJ43" s="5"/>
      <c r="AK43" s="5"/>
      <c r="AL43" s="5"/>
      <c r="AM43" s="5"/>
      <c r="AN43" s="5"/>
      <c r="AO43" s="5"/>
      <c r="AP43" s="5">
        <v>4102</v>
      </c>
      <c r="AQ43" s="5">
        <v>3897</v>
      </c>
      <c r="AR43" s="5">
        <v>2257</v>
      </c>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row>
    <row r="44" spans="1:77" x14ac:dyDescent="0.35">
      <c r="A44" s="5"/>
      <c r="B44" s="5" t="s">
        <v>357</v>
      </c>
      <c r="C44" s="5"/>
      <c r="D44" s="5"/>
      <c r="E44" s="43"/>
      <c r="F44" s="5"/>
      <c r="G44" s="5"/>
      <c r="H44" s="5"/>
      <c r="I44" s="5"/>
      <c r="J44" s="5"/>
      <c r="K44" s="5"/>
      <c r="L44" s="5"/>
      <c r="M44" s="5"/>
      <c r="N44" s="5"/>
      <c r="O44" s="43"/>
      <c r="P44" s="5"/>
      <c r="Q44" s="5"/>
      <c r="R44" s="5"/>
      <c r="S44" s="43"/>
      <c r="T44" s="5">
        <v>2281</v>
      </c>
      <c r="U44" s="5">
        <v>2281</v>
      </c>
      <c r="V44" s="5"/>
      <c r="W44" s="43"/>
      <c r="X44" s="5">
        <v>0</v>
      </c>
      <c r="Y44" s="5">
        <v>0</v>
      </c>
      <c r="Z44" s="5"/>
      <c r="AA44" s="5"/>
      <c r="AB44" s="5"/>
      <c r="AC44" s="5"/>
      <c r="AD44" s="5"/>
      <c r="AE44" s="5"/>
      <c r="AF44" s="5"/>
      <c r="AG44" s="5"/>
      <c r="AH44" s="5"/>
      <c r="AI44" s="5"/>
      <c r="AJ44" s="5"/>
      <c r="AK44" s="5"/>
      <c r="AL44" s="5"/>
      <c r="AM44" s="5"/>
      <c r="AN44" s="5"/>
      <c r="AO44" s="5"/>
      <c r="AP44" s="5">
        <v>7948</v>
      </c>
      <c r="AQ44" s="5">
        <v>8866</v>
      </c>
      <c r="AR44" s="5">
        <v>5132</v>
      </c>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row>
    <row r="45" spans="1:77" x14ac:dyDescent="0.35">
      <c r="A45" s="5"/>
      <c r="B45" s="5" t="s">
        <v>358</v>
      </c>
      <c r="C45" s="5"/>
      <c r="D45" s="5"/>
      <c r="E45" s="43"/>
      <c r="F45" s="5"/>
      <c r="G45" s="5"/>
      <c r="H45" s="5"/>
      <c r="I45" s="5"/>
      <c r="J45" s="5"/>
      <c r="K45" s="5"/>
      <c r="L45" s="5"/>
      <c r="M45" s="5"/>
      <c r="N45" s="5"/>
      <c r="O45" s="43"/>
      <c r="P45" s="5"/>
      <c r="Q45" s="5"/>
      <c r="R45" s="5"/>
      <c r="S45" s="43"/>
      <c r="T45" s="5">
        <v>4759</v>
      </c>
      <c r="U45" s="5">
        <v>4759</v>
      </c>
      <c r="V45" s="5"/>
      <c r="W45" s="43"/>
      <c r="X45" s="5">
        <v>0</v>
      </c>
      <c r="Y45" s="5">
        <v>0</v>
      </c>
      <c r="Z45" s="5"/>
      <c r="AA45" s="5"/>
      <c r="AB45" s="5"/>
      <c r="AC45" s="5"/>
      <c r="AD45" s="5"/>
      <c r="AE45" s="5"/>
      <c r="AF45" s="5"/>
      <c r="AG45" s="5"/>
      <c r="AH45" s="5"/>
      <c r="AI45" s="5"/>
      <c r="AJ45" s="5"/>
      <c r="AK45" s="5"/>
      <c r="AL45" s="5"/>
      <c r="AM45" s="5"/>
      <c r="AN45" s="5"/>
      <c r="AO45" s="5"/>
      <c r="AP45" s="5">
        <v>30839</v>
      </c>
      <c r="AQ45" s="5">
        <v>18648</v>
      </c>
      <c r="AR45" s="5">
        <v>10708</v>
      </c>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row>
    <row r="46" spans="1:77" s="13" customFormat="1" x14ac:dyDescent="0.35">
      <c r="A46" s="16"/>
      <c r="B46" s="16" t="s">
        <v>359</v>
      </c>
      <c r="C46" s="16"/>
      <c r="D46" s="16"/>
      <c r="E46" s="44"/>
      <c r="F46" s="16"/>
      <c r="G46" s="16"/>
      <c r="H46" s="16"/>
      <c r="I46" s="16"/>
      <c r="J46" s="16"/>
      <c r="K46" s="16"/>
      <c r="L46" s="16"/>
      <c r="M46" s="16"/>
      <c r="N46" s="16"/>
      <c r="O46" s="44"/>
      <c r="P46" s="16"/>
      <c r="Q46" s="16"/>
      <c r="R46" s="16"/>
      <c r="S46" s="44"/>
      <c r="T46" s="16">
        <v>4036</v>
      </c>
      <c r="U46" s="16">
        <v>4036</v>
      </c>
      <c r="V46" s="16"/>
      <c r="W46" s="44"/>
      <c r="X46" s="16">
        <v>0</v>
      </c>
      <c r="Y46" s="16">
        <v>0</v>
      </c>
      <c r="Z46" s="16"/>
      <c r="AA46" s="16"/>
      <c r="AB46" s="16"/>
      <c r="AC46" s="16"/>
      <c r="AD46" s="16"/>
      <c r="AE46" s="16"/>
      <c r="AF46" s="16"/>
      <c r="AG46" s="16"/>
      <c r="AH46" s="16"/>
      <c r="AI46" s="16"/>
      <c r="AJ46" s="16"/>
      <c r="AK46" s="16"/>
      <c r="AL46" s="16"/>
      <c r="AM46" s="16"/>
      <c r="AN46" s="16"/>
      <c r="AO46" s="16"/>
      <c r="AP46" s="16">
        <v>15050</v>
      </c>
      <c r="AQ46" s="16">
        <v>15927</v>
      </c>
      <c r="AR46" s="16">
        <v>9523</v>
      </c>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row>
    <row r="47" spans="1:77" s="15" customFormat="1" x14ac:dyDescent="0.35">
      <c r="A47" s="17"/>
      <c r="B47" s="17" t="s">
        <v>360</v>
      </c>
      <c r="C47" s="17"/>
      <c r="D47" s="17"/>
      <c r="E47" s="45"/>
      <c r="F47" s="17"/>
      <c r="G47" s="17"/>
      <c r="H47" s="17"/>
      <c r="I47" s="17"/>
      <c r="J47" s="17"/>
      <c r="K47" s="17"/>
      <c r="L47" s="17"/>
      <c r="M47" s="17"/>
      <c r="N47" s="17"/>
      <c r="O47" s="17">
        <f t="shared" ref="O47:Y47" si="25">O42-SUM(O43:O46)</f>
        <v>0</v>
      </c>
      <c r="P47" s="17">
        <f t="shared" si="25"/>
        <v>0</v>
      </c>
      <c r="Q47" s="17">
        <f t="shared" si="25"/>
        <v>0</v>
      </c>
      <c r="R47" s="17">
        <f t="shared" si="25"/>
        <v>0</v>
      </c>
      <c r="S47" s="17">
        <f t="shared" si="25"/>
        <v>0</v>
      </c>
      <c r="T47" s="17">
        <f t="shared" si="25"/>
        <v>-39148</v>
      </c>
      <c r="U47" s="17">
        <f t="shared" si="25"/>
        <v>-128555</v>
      </c>
      <c r="V47" s="17">
        <f t="shared" si="25"/>
        <v>0</v>
      </c>
      <c r="W47" s="17">
        <f t="shared" si="25"/>
        <v>0</v>
      </c>
      <c r="X47" s="17">
        <f t="shared" si="25"/>
        <v>-44182</v>
      </c>
      <c r="Y47" s="17">
        <f t="shared" si="25"/>
        <v>-36544</v>
      </c>
      <c r="Z47" s="17"/>
      <c r="AA47" s="17"/>
      <c r="AB47" s="17"/>
      <c r="AC47" s="17"/>
      <c r="AD47" s="17"/>
      <c r="AE47" s="17"/>
      <c r="AF47" s="17"/>
      <c r="AG47" s="17"/>
      <c r="AH47" s="17"/>
      <c r="AI47" s="17">
        <f>AI42-SUM(AI43:AI46)</f>
        <v>0</v>
      </c>
      <c r="AJ47" s="17">
        <f t="shared" ref="AJ47:AQ47" si="26">AJ42-SUM(AJ43:AJ46)</f>
        <v>0</v>
      </c>
      <c r="AK47" s="17">
        <f t="shared" si="26"/>
        <v>0</v>
      </c>
      <c r="AL47" s="17">
        <f t="shared" si="26"/>
        <v>0</v>
      </c>
      <c r="AM47" s="17">
        <f t="shared" si="26"/>
        <v>0</v>
      </c>
      <c r="AN47" s="17">
        <f t="shared" si="26"/>
        <v>0</v>
      </c>
      <c r="AO47" s="17">
        <f t="shared" si="26"/>
        <v>0</v>
      </c>
      <c r="AP47" s="17">
        <f t="shared" si="26"/>
        <v>-115479</v>
      </c>
      <c r="AQ47" s="17">
        <f t="shared" si="26"/>
        <v>-80963</v>
      </c>
      <c r="AR47" s="17">
        <f>AR42-SUM(AR43:AR46)</f>
        <v>-234103</v>
      </c>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row>
    <row r="48" spans="1:77" s="15" customFormat="1" x14ac:dyDescent="0.35">
      <c r="A48" s="17"/>
      <c r="B48" s="17"/>
      <c r="C48" s="17"/>
      <c r="D48" s="17"/>
      <c r="E48" s="45"/>
      <c r="F48" s="17"/>
      <c r="G48" s="17"/>
      <c r="H48" s="17"/>
      <c r="I48" s="17"/>
      <c r="J48" s="17"/>
      <c r="K48" s="17"/>
      <c r="L48" s="17"/>
      <c r="M48" s="17"/>
      <c r="N48" s="17"/>
      <c r="O48" s="45"/>
      <c r="P48" s="17"/>
      <c r="Q48" s="17"/>
      <c r="R48" s="17"/>
      <c r="S48" s="45"/>
      <c r="T48" s="17"/>
      <c r="U48" s="17"/>
      <c r="V48" s="17"/>
      <c r="W48" s="45"/>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row>
    <row r="49" spans="1:77" s="5" customFormat="1" x14ac:dyDescent="0.35">
      <c r="B49" s="5" t="s">
        <v>361</v>
      </c>
      <c r="E49" s="43"/>
      <c r="O49" s="22" t="e">
        <f>O47/O50</f>
        <v>#DIV/0!</v>
      </c>
      <c r="P49" s="22" t="e">
        <f t="shared" ref="P49:X49" si="27">P47/P50</f>
        <v>#DIV/0!</v>
      </c>
      <c r="Q49" s="22" t="e">
        <f t="shared" si="27"/>
        <v>#DIV/0!</v>
      </c>
      <c r="R49" s="22" t="e">
        <f t="shared" si="27"/>
        <v>#DIV/0!</v>
      </c>
      <c r="S49" s="22" t="e">
        <f t="shared" si="27"/>
        <v>#DIV/0!</v>
      </c>
      <c r="T49" s="22">
        <f t="shared" si="27"/>
        <v>-0.39532134941187563</v>
      </c>
      <c r="U49" s="22">
        <f t="shared" si="27"/>
        <v>-0.52716506534460206</v>
      </c>
      <c r="V49" s="22" t="e">
        <f t="shared" si="27"/>
        <v>#DIV/0!</v>
      </c>
      <c r="W49" s="22" t="e">
        <f t="shared" si="27"/>
        <v>#DIV/0!</v>
      </c>
      <c r="X49" s="22">
        <f t="shared" si="27"/>
        <v>-0.14699623807475051</v>
      </c>
      <c r="Y49" s="22">
        <f>Y47/Y50</f>
        <v>-0.11943381365266016</v>
      </c>
      <c r="AP49" s="22">
        <f>AP47/AP50</f>
        <v>-1.1661212350243688</v>
      </c>
      <c r="AQ49" s="22">
        <f>AQ47/AQ50</f>
        <v>-0.81757439492269568</v>
      </c>
      <c r="AR49" s="22">
        <f>AR47/AR50</f>
        <v>-1.2593191516125626</v>
      </c>
    </row>
    <row r="50" spans="1:77" x14ac:dyDescent="0.35">
      <c r="A50" s="5"/>
      <c r="B50" s="5" t="s">
        <v>362</v>
      </c>
      <c r="C50" s="5"/>
      <c r="D50" s="5"/>
      <c r="E50" s="43"/>
      <c r="F50" s="5"/>
      <c r="G50" s="5"/>
      <c r="H50" s="5"/>
      <c r="I50" s="5"/>
      <c r="J50" s="5"/>
      <c r="K50" s="5"/>
      <c r="L50" s="5"/>
      <c r="M50" s="5"/>
      <c r="N50" s="5"/>
      <c r="O50" s="43"/>
      <c r="P50" s="5"/>
      <c r="Q50" s="5"/>
      <c r="R50" s="5"/>
      <c r="S50" s="43"/>
      <c r="T50" s="5">
        <v>99028.297000000006</v>
      </c>
      <c r="U50" s="5">
        <v>243861</v>
      </c>
      <c r="V50" s="5"/>
      <c r="W50" s="43"/>
      <c r="X50" s="5">
        <v>300565.51500000001</v>
      </c>
      <c r="Y50" s="5">
        <v>305977</v>
      </c>
      <c r="Z50" s="5"/>
      <c r="AA50" s="5"/>
      <c r="AB50" s="5"/>
      <c r="AC50" s="5"/>
      <c r="AD50" s="5"/>
      <c r="AE50" s="5"/>
      <c r="AF50" s="5"/>
      <c r="AG50" s="5"/>
      <c r="AH50" s="5"/>
      <c r="AI50" s="5"/>
      <c r="AJ50" s="5"/>
      <c r="AK50" s="5"/>
      <c r="AL50" s="5"/>
      <c r="AM50" s="5"/>
      <c r="AN50" s="5"/>
      <c r="AO50" s="5"/>
      <c r="AP50" s="5">
        <f>99028297/1000</f>
        <v>99028.297000000006</v>
      </c>
      <c r="AQ50" s="5">
        <f>99028297/1000</f>
        <v>99028.297000000006</v>
      </c>
      <c r="AR50" s="5">
        <f>185896482/1000</f>
        <v>185896.48199999999</v>
      </c>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row>
    <row r="51" spans="1:77" s="15" customFormat="1" x14ac:dyDescent="0.35">
      <c r="A51" s="17"/>
      <c r="B51" s="17"/>
      <c r="C51" s="17"/>
      <c r="D51" s="17"/>
      <c r="E51" s="45"/>
      <c r="F51" s="17"/>
      <c r="G51" s="17"/>
      <c r="H51" s="17"/>
      <c r="I51" s="17"/>
      <c r="J51" s="17"/>
      <c r="K51" s="17"/>
      <c r="L51" s="17"/>
      <c r="M51" s="17"/>
      <c r="N51" s="17"/>
      <c r="O51" s="45"/>
      <c r="P51" s="17"/>
      <c r="Q51" s="17"/>
      <c r="R51" s="17"/>
      <c r="S51" s="45"/>
      <c r="T51" s="17"/>
      <c r="U51" s="17"/>
      <c r="V51" s="17"/>
      <c r="W51" s="45"/>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row>
    <row r="52" spans="1:77" x14ac:dyDescent="0.35">
      <c r="A52" s="5"/>
      <c r="B52" s="5"/>
      <c r="C52" s="5"/>
      <c r="D52" s="5"/>
      <c r="E52" s="43"/>
      <c r="F52" s="5"/>
      <c r="G52" s="5"/>
      <c r="H52" s="5"/>
      <c r="I52" s="5"/>
      <c r="J52" s="5"/>
      <c r="K52" s="5"/>
      <c r="L52" s="5"/>
      <c r="M52" s="5"/>
      <c r="N52" s="5"/>
      <c r="O52" s="43"/>
      <c r="P52" s="5"/>
      <c r="Q52" s="5"/>
      <c r="R52" s="5"/>
      <c r="S52" s="43"/>
      <c r="T52" s="5"/>
      <c r="U52" s="5"/>
      <c r="V52" s="5"/>
      <c r="W52" s="43"/>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row>
    <row r="53" spans="1:77" s="8" customFormat="1" x14ac:dyDescent="0.35">
      <c r="A53" s="19"/>
      <c r="B53" s="20" t="s">
        <v>339</v>
      </c>
      <c r="C53" s="21"/>
      <c r="D53" s="21"/>
      <c r="E53" s="62"/>
      <c r="F53" s="21"/>
      <c r="G53" s="21"/>
      <c r="H53" s="21"/>
      <c r="I53" s="21"/>
      <c r="J53" s="21"/>
      <c r="K53" s="21"/>
      <c r="L53" s="21"/>
      <c r="M53" s="21"/>
      <c r="N53" s="21"/>
      <c r="O53" s="62"/>
      <c r="P53" s="21"/>
      <c r="Q53" s="21"/>
      <c r="R53" s="21"/>
      <c r="S53" s="62"/>
      <c r="T53" s="21"/>
      <c r="U53" s="21"/>
      <c r="V53" s="19"/>
      <c r="W53" s="4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row>
    <row r="54" spans="1:77" s="12" customFormat="1" x14ac:dyDescent="0.35">
      <c r="A54" s="18"/>
      <c r="B54" s="18" t="s">
        <v>366</v>
      </c>
      <c r="C54" s="18"/>
      <c r="D54" s="18"/>
      <c r="E54" s="48"/>
      <c r="F54" s="18"/>
      <c r="G54" s="18"/>
      <c r="H54" s="18"/>
      <c r="I54" s="18"/>
      <c r="J54" s="18"/>
      <c r="K54" s="18"/>
      <c r="L54" s="18"/>
      <c r="M54" s="18"/>
      <c r="N54" s="18"/>
      <c r="O54" s="48"/>
      <c r="P54" s="18"/>
      <c r="Q54" s="18"/>
      <c r="R54" s="18"/>
      <c r="S54" s="48"/>
      <c r="T54" s="18"/>
      <c r="U54" s="18"/>
      <c r="V54" s="18"/>
      <c r="W54" s="4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row>
    <row r="55" spans="1:77" x14ac:dyDescent="0.35">
      <c r="A55" s="5"/>
      <c r="B55" s="5" t="s">
        <v>367</v>
      </c>
      <c r="C55" s="5"/>
      <c r="D55" s="5"/>
      <c r="E55" s="43"/>
      <c r="F55" s="5"/>
      <c r="G55" s="5"/>
      <c r="H55" s="5"/>
      <c r="I55" s="5"/>
      <c r="J55" s="5"/>
      <c r="K55" s="5"/>
      <c r="L55" s="5"/>
      <c r="M55" s="5"/>
      <c r="N55" s="5"/>
      <c r="O55" s="43"/>
      <c r="P55" s="5"/>
      <c r="Q55" s="5"/>
      <c r="R55" s="5"/>
      <c r="S55" s="43"/>
      <c r="T55" s="5"/>
      <c r="U55" s="5"/>
      <c r="V55" s="5">
        <v>480931</v>
      </c>
      <c r="W55" s="43"/>
      <c r="X55" s="5">
        <v>333867</v>
      </c>
      <c r="Y55" s="5">
        <v>295816</v>
      </c>
      <c r="Z55" s="5"/>
      <c r="AA55" s="5"/>
      <c r="AB55" s="5"/>
      <c r="AC55" s="5"/>
      <c r="AD55" s="5"/>
      <c r="AE55" s="5"/>
      <c r="AF55" s="5"/>
      <c r="AG55" s="5"/>
      <c r="AH55" s="5"/>
      <c r="AI55" s="5"/>
      <c r="AJ55" s="5"/>
      <c r="AK55" s="5"/>
      <c r="AL55" s="5"/>
      <c r="AM55" s="5"/>
      <c r="AN55" s="5"/>
      <c r="AO55" s="5"/>
      <c r="AP55" s="5"/>
      <c r="AQ55" s="5">
        <v>21496</v>
      </c>
      <c r="AR55" s="5">
        <v>480931</v>
      </c>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row>
    <row r="56" spans="1:77" x14ac:dyDescent="0.35">
      <c r="A56" s="5"/>
      <c r="B56" s="5" t="s">
        <v>416</v>
      </c>
      <c r="C56" s="5"/>
      <c r="D56" s="5"/>
      <c r="E56" s="43"/>
      <c r="F56" s="5"/>
      <c r="G56" s="5"/>
      <c r="H56" s="5"/>
      <c r="I56" s="5"/>
      <c r="J56" s="5"/>
      <c r="K56" s="5"/>
      <c r="L56" s="5"/>
      <c r="M56" s="5"/>
      <c r="N56" s="5"/>
      <c r="O56" s="43"/>
      <c r="P56" s="5"/>
      <c r="Q56" s="5"/>
      <c r="R56" s="5"/>
      <c r="S56" s="43"/>
      <c r="T56" s="5"/>
      <c r="U56" s="5"/>
      <c r="V56" s="5">
        <v>55178</v>
      </c>
      <c r="W56" s="43"/>
      <c r="X56" s="5">
        <v>63065</v>
      </c>
      <c r="Y56" s="5">
        <v>83179</v>
      </c>
      <c r="Z56" s="5"/>
      <c r="AA56" s="5"/>
      <c r="AB56" s="5"/>
      <c r="AC56" s="5"/>
      <c r="AD56" s="5"/>
      <c r="AE56" s="5"/>
      <c r="AF56" s="5"/>
      <c r="AG56" s="5"/>
      <c r="AH56" s="5"/>
      <c r="AI56" s="5"/>
      <c r="AJ56" s="5"/>
      <c r="AK56" s="5"/>
      <c r="AL56" s="5"/>
      <c r="AM56" s="5"/>
      <c r="AN56" s="5"/>
      <c r="AO56" s="5"/>
      <c r="AP56" s="5"/>
      <c r="AQ56" s="5">
        <v>19700</v>
      </c>
      <c r="AR56" s="5">
        <v>55178</v>
      </c>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row>
    <row r="57" spans="1:77" x14ac:dyDescent="0.35">
      <c r="A57" s="5"/>
      <c r="B57" s="5" t="s">
        <v>368</v>
      </c>
      <c r="C57" s="5"/>
      <c r="D57" s="5"/>
      <c r="E57" s="43"/>
      <c r="F57" s="5"/>
      <c r="G57" s="5"/>
      <c r="H57" s="5"/>
      <c r="I57" s="5"/>
      <c r="J57" s="5"/>
      <c r="K57" s="5"/>
      <c r="L57" s="5"/>
      <c r="M57" s="5"/>
      <c r="N57" s="5"/>
      <c r="O57" s="43"/>
      <c r="P57" s="5"/>
      <c r="Q57" s="5"/>
      <c r="R57" s="5"/>
      <c r="S57" s="43"/>
      <c r="T57" s="5"/>
      <c r="U57" s="5"/>
      <c r="V57" s="5">
        <v>88717</v>
      </c>
      <c r="W57" s="43"/>
      <c r="X57" s="5">
        <v>104992</v>
      </c>
      <c r="Y57" s="5">
        <v>82707</v>
      </c>
      <c r="Z57" s="5"/>
      <c r="AA57" s="5"/>
      <c r="AB57" s="5"/>
      <c r="AC57" s="5"/>
      <c r="AD57" s="5"/>
      <c r="AE57" s="5"/>
      <c r="AF57" s="5"/>
      <c r="AG57" s="5"/>
      <c r="AH57" s="5"/>
      <c r="AI57" s="5"/>
      <c r="AJ57" s="5"/>
      <c r="AK57" s="5"/>
      <c r="AL57" s="5"/>
      <c r="AM57" s="5"/>
      <c r="AN57" s="5"/>
      <c r="AO57" s="5"/>
      <c r="AP57" s="5"/>
      <c r="AQ57" s="5">
        <v>76298</v>
      </c>
      <c r="AR57" s="5">
        <v>88717</v>
      </c>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row>
    <row r="58" spans="1:77" x14ac:dyDescent="0.35">
      <c r="A58" s="5"/>
      <c r="B58" s="5" t="s">
        <v>369</v>
      </c>
      <c r="C58" s="5"/>
      <c r="D58" s="5"/>
      <c r="E58" s="43"/>
      <c r="F58" s="5"/>
      <c r="G58" s="5"/>
      <c r="H58" s="5"/>
      <c r="I58" s="5"/>
      <c r="J58" s="5"/>
      <c r="K58" s="5"/>
      <c r="L58" s="5"/>
      <c r="M58" s="5"/>
      <c r="N58" s="5"/>
      <c r="O58" s="43"/>
      <c r="P58" s="5"/>
      <c r="Q58" s="5"/>
      <c r="R58" s="5"/>
      <c r="S58" s="43"/>
      <c r="T58" s="5"/>
      <c r="U58" s="5"/>
      <c r="V58" s="5">
        <v>11144</v>
      </c>
      <c r="W58" s="43"/>
      <c r="X58" s="5">
        <v>30448</v>
      </c>
      <c r="Y58" s="5">
        <v>4505</v>
      </c>
      <c r="Z58" s="5"/>
      <c r="AA58" s="5"/>
      <c r="AB58" s="5"/>
      <c r="AC58" s="5"/>
      <c r="AD58" s="5"/>
      <c r="AE58" s="5"/>
      <c r="AF58" s="5"/>
      <c r="AG58" s="5"/>
      <c r="AH58" s="5"/>
      <c r="AI58" s="5"/>
      <c r="AJ58" s="5"/>
      <c r="AK58" s="5"/>
      <c r="AL58" s="5"/>
      <c r="AM58" s="5"/>
      <c r="AN58" s="5"/>
      <c r="AO58" s="5"/>
      <c r="AP58" s="5"/>
      <c r="AQ58" s="5">
        <v>20839</v>
      </c>
      <c r="AR58" s="5">
        <v>11144</v>
      </c>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row>
    <row r="59" spans="1:77" x14ac:dyDescent="0.35">
      <c r="A59" s="5"/>
      <c r="B59" s="5" t="s">
        <v>370</v>
      </c>
      <c r="C59" s="5"/>
      <c r="D59" s="5"/>
      <c r="E59" s="43"/>
      <c r="F59" s="5"/>
      <c r="G59" s="5"/>
      <c r="H59" s="5"/>
      <c r="I59" s="5"/>
      <c r="J59" s="5"/>
      <c r="K59" s="5"/>
      <c r="L59" s="5"/>
      <c r="M59" s="5"/>
      <c r="N59" s="5"/>
      <c r="O59" s="43"/>
      <c r="P59" s="5"/>
      <c r="Q59" s="5"/>
      <c r="R59" s="5"/>
      <c r="S59" s="43"/>
      <c r="T59" s="5"/>
      <c r="U59" s="5"/>
      <c r="V59" s="5">
        <v>53424</v>
      </c>
      <c r="W59" s="43"/>
      <c r="X59" s="5">
        <v>64460</v>
      </c>
      <c r="Y59" s="5">
        <v>82262</v>
      </c>
      <c r="Z59" s="5"/>
      <c r="AA59" s="5"/>
      <c r="AB59" s="5"/>
      <c r="AC59" s="5"/>
      <c r="AD59" s="5"/>
      <c r="AE59" s="5"/>
      <c r="AF59" s="5"/>
      <c r="AG59" s="5"/>
      <c r="AH59" s="5"/>
      <c r="AI59" s="5"/>
      <c r="AJ59" s="5"/>
      <c r="AK59" s="5"/>
      <c r="AL59" s="5"/>
      <c r="AM59" s="5"/>
      <c r="AN59" s="5"/>
      <c r="AO59" s="5"/>
      <c r="AP59" s="5"/>
      <c r="AQ59" s="5">
        <v>44968</v>
      </c>
      <c r="AR59" s="5">
        <v>53424</v>
      </c>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row>
    <row r="60" spans="1:77" x14ac:dyDescent="0.35">
      <c r="A60" s="5"/>
      <c r="B60" s="5" t="s">
        <v>371</v>
      </c>
      <c r="C60" s="5"/>
      <c r="D60" s="5"/>
      <c r="E60" s="43"/>
      <c r="F60" s="5"/>
      <c r="G60" s="5"/>
      <c r="H60" s="5"/>
      <c r="I60" s="5"/>
      <c r="J60" s="5"/>
      <c r="K60" s="5"/>
      <c r="L60" s="5"/>
      <c r="M60" s="5"/>
      <c r="N60" s="5"/>
      <c r="O60" s="43"/>
      <c r="P60" s="5"/>
      <c r="Q60" s="5"/>
      <c r="R60" s="5"/>
      <c r="S60" s="43"/>
      <c r="T60" s="5"/>
      <c r="U60" s="5"/>
      <c r="V60" s="5">
        <v>17127</v>
      </c>
      <c r="W60" s="43"/>
      <c r="X60" s="5">
        <v>14531</v>
      </c>
      <c r="Y60" s="5">
        <v>19060</v>
      </c>
      <c r="Z60" s="5"/>
      <c r="AA60" s="5"/>
      <c r="AB60" s="5"/>
      <c r="AC60" s="5"/>
      <c r="AD60" s="5"/>
      <c r="AE60" s="5"/>
      <c r="AF60" s="5"/>
      <c r="AG60" s="5"/>
      <c r="AH60" s="5"/>
      <c r="AI60" s="5"/>
      <c r="AJ60" s="5"/>
      <c r="AK60" s="5"/>
      <c r="AL60" s="5"/>
      <c r="AM60" s="5"/>
      <c r="AN60" s="5"/>
      <c r="AO60" s="5"/>
      <c r="AP60" s="5"/>
      <c r="AQ60" s="5">
        <v>6022</v>
      </c>
      <c r="AR60" s="5">
        <v>17127</v>
      </c>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row>
    <row r="61" spans="1:77" s="13" customFormat="1" x14ac:dyDescent="0.35">
      <c r="A61" s="16"/>
      <c r="B61" s="16" t="s">
        <v>372</v>
      </c>
      <c r="C61" s="16"/>
      <c r="D61" s="16"/>
      <c r="E61" s="44"/>
      <c r="F61" s="16"/>
      <c r="G61" s="16"/>
      <c r="H61" s="16"/>
      <c r="I61" s="16"/>
      <c r="J61" s="16"/>
      <c r="K61" s="16"/>
      <c r="L61" s="16"/>
      <c r="M61" s="16"/>
      <c r="N61" s="16"/>
      <c r="O61" s="44"/>
      <c r="P61" s="16"/>
      <c r="Q61" s="16"/>
      <c r="R61" s="16"/>
      <c r="S61" s="44"/>
      <c r="T61" s="16"/>
      <c r="U61" s="16"/>
      <c r="V61" s="16">
        <v>85</v>
      </c>
      <c r="W61" s="44"/>
      <c r="X61" s="16">
        <v>0</v>
      </c>
      <c r="Y61" s="16">
        <v>0</v>
      </c>
      <c r="Z61" s="16"/>
      <c r="AA61" s="16"/>
      <c r="AB61" s="16"/>
      <c r="AC61" s="16"/>
      <c r="AD61" s="16"/>
      <c r="AE61" s="16"/>
      <c r="AF61" s="16"/>
      <c r="AG61" s="16"/>
      <c r="AH61" s="16"/>
      <c r="AI61" s="16"/>
      <c r="AJ61" s="16"/>
      <c r="AK61" s="16"/>
      <c r="AL61" s="16"/>
      <c r="AM61" s="16"/>
      <c r="AN61" s="16"/>
      <c r="AO61" s="16"/>
      <c r="AP61" s="16"/>
      <c r="AQ61" s="16">
        <v>0</v>
      </c>
      <c r="AR61" s="16">
        <v>85</v>
      </c>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row>
    <row r="62" spans="1:77" s="15" customFormat="1" x14ac:dyDescent="0.35">
      <c r="A62" s="17"/>
      <c r="B62" s="17" t="s">
        <v>212</v>
      </c>
      <c r="C62" s="17"/>
      <c r="D62" s="17"/>
      <c r="E62" s="45"/>
      <c r="F62" s="17"/>
      <c r="G62" s="17"/>
      <c r="H62" s="17"/>
      <c r="I62" s="17"/>
      <c r="J62" s="17"/>
      <c r="K62" s="17"/>
      <c r="L62" s="17"/>
      <c r="M62" s="17"/>
      <c r="N62" s="17"/>
      <c r="O62" s="45">
        <f>SUM(O55:O61)</f>
        <v>0</v>
      </c>
      <c r="P62" s="17">
        <f t="shared" ref="P62:Y62" si="28">SUM(P55:P61)</f>
        <v>0</v>
      </c>
      <c r="Q62" s="17">
        <f t="shared" si="28"/>
        <v>0</v>
      </c>
      <c r="R62" s="17">
        <f t="shared" si="28"/>
        <v>0</v>
      </c>
      <c r="S62" s="45">
        <f t="shared" si="28"/>
        <v>0</v>
      </c>
      <c r="T62" s="17">
        <f t="shared" si="28"/>
        <v>0</v>
      </c>
      <c r="U62" s="17"/>
      <c r="V62" s="17">
        <f t="shared" si="28"/>
        <v>706606</v>
      </c>
      <c r="W62" s="45">
        <f t="shared" si="28"/>
        <v>0</v>
      </c>
      <c r="X62" s="17">
        <f t="shared" si="28"/>
        <v>611363</v>
      </c>
      <c r="Y62" s="17">
        <f t="shared" si="28"/>
        <v>567529</v>
      </c>
      <c r="Z62" s="17"/>
      <c r="AA62" s="17"/>
      <c r="AB62" s="17"/>
      <c r="AC62" s="17"/>
      <c r="AD62" s="17"/>
      <c r="AE62" s="17"/>
      <c r="AF62" s="17"/>
      <c r="AG62" s="17"/>
      <c r="AH62" s="17"/>
      <c r="AI62" s="17">
        <f>SUM(AI55:AI61)</f>
        <v>0</v>
      </c>
      <c r="AJ62" s="17">
        <f t="shared" ref="AJ62:AQ62" si="29">SUM(AJ55:AJ61)</f>
        <v>0</v>
      </c>
      <c r="AK62" s="17">
        <f t="shared" si="29"/>
        <v>0</v>
      </c>
      <c r="AL62" s="17">
        <f t="shared" si="29"/>
        <v>0</v>
      </c>
      <c r="AM62" s="17">
        <f t="shared" si="29"/>
        <v>0</v>
      </c>
      <c r="AN62" s="17">
        <f t="shared" si="29"/>
        <v>0</v>
      </c>
      <c r="AO62" s="17">
        <f t="shared" si="29"/>
        <v>0</v>
      </c>
      <c r="AP62" s="17">
        <f t="shared" si="29"/>
        <v>0</v>
      </c>
      <c r="AQ62" s="17">
        <f t="shared" si="29"/>
        <v>189323</v>
      </c>
      <c r="AR62" s="17">
        <f>SUM(AR55:AR61)</f>
        <v>706606</v>
      </c>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row>
    <row r="63" spans="1:77" s="12" customFormat="1" x14ac:dyDescent="0.35">
      <c r="A63" s="18"/>
      <c r="B63" s="18" t="s">
        <v>373</v>
      </c>
      <c r="C63" s="18"/>
      <c r="D63" s="18"/>
      <c r="E63" s="48"/>
      <c r="F63" s="18"/>
      <c r="G63" s="18"/>
      <c r="H63" s="18"/>
      <c r="I63" s="18"/>
      <c r="J63" s="18"/>
      <c r="K63" s="18"/>
      <c r="L63" s="18"/>
      <c r="M63" s="18"/>
      <c r="N63" s="18"/>
      <c r="O63" s="48"/>
      <c r="P63" s="18"/>
      <c r="Q63" s="18"/>
      <c r="R63" s="18"/>
      <c r="S63" s="48"/>
      <c r="T63" s="18"/>
      <c r="U63" s="18"/>
      <c r="V63" s="18"/>
      <c r="W63" s="4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row>
    <row r="64" spans="1:77" x14ac:dyDescent="0.35">
      <c r="A64" s="5"/>
      <c r="B64" s="5" t="s">
        <v>417</v>
      </c>
      <c r="C64" s="5"/>
      <c r="D64" s="5"/>
      <c r="E64" s="43"/>
      <c r="F64" s="5"/>
      <c r="G64" s="5"/>
      <c r="H64" s="5"/>
      <c r="I64" s="5"/>
      <c r="J64" s="5"/>
      <c r="K64" s="5"/>
      <c r="L64" s="5"/>
      <c r="M64" s="5"/>
      <c r="N64" s="5"/>
      <c r="O64" s="43"/>
      <c r="P64" s="5"/>
      <c r="Q64" s="5"/>
      <c r="R64" s="5"/>
      <c r="S64" s="43"/>
      <c r="T64" s="5"/>
      <c r="U64" s="5"/>
      <c r="V64" s="5">
        <v>0</v>
      </c>
      <c r="W64" s="43"/>
      <c r="X64" s="5">
        <v>0</v>
      </c>
      <c r="Y64" s="5">
        <v>36704</v>
      </c>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row>
    <row r="65" spans="1:77" x14ac:dyDescent="0.35">
      <c r="A65" s="5"/>
      <c r="B65" s="5" t="s">
        <v>215</v>
      </c>
      <c r="C65" s="5"/>
      <c r="D65" s="5"/>
      <c r="E65" s="43"/>
      <c r="F65" s="5"/>
      <c r="G65" s="5"/>
      <c r="H65" s="5"/>
      <c r="I65" s="5"/>
      <c r="J65" s="5"/>
      <c r="K65" s="5"/>
      <c r="L65" s="5"/>
      <c r="M65" s="5"/>
      <c r="N65" s="5"/>
      <c r="O65" s="43"/>
      <c r="P65" s="5"/>
      <c r="Q65" s="5"/>
      <c r="R65" s="5"/>
      <c r="S65" s="43"/>
      <c r="T65" s="5"/>
      <c r="U65" s="5"/>
      <c r="V65" s="5">
        <v>253057</v>
      </c>
      <c r="W65" s="43"/>
      <c r="X65" s="5">
        <v>278443</v>
      </c>
      <c r="Y65" s="5">
        <v>286346</v>
      </c>
      <c r="Z65" s="5"/>
      <c r="AA65" s="5"/>
      <c r="AB65" s="5"/>
      <c r="AC65" s="5"/>
      <c r="AD65" s="5"/>
      <c r="AE65" s="5"/>
      <c r="AF65" s="5"/>
      <c r="AG65" s="5"/>
      <c r="AH65" s="5"/>
      <c r="AI65" s="5"/>
      <c r="AJ65" s="5"/>
      <c r="AK65" s="5"/>
      <c r="AL65" s="5"/>
      <c r="AM65" s="5"/>
      <c r="AN65" s="5"/>
      <c r="AO65" s="5"/>
      <c r="AP65" s="5"/>
      <c r="AQ65" s="5">
        <v>198017</v>
      </c>
      <c r="AR65" s="5">
        <v>253057</v>
      </c>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row>
    <row r="66" spans="1:77" x14ac:dyDescent="0.35">
      <c r="A66" s="5"/>
      <c r="B66" s="5" t="s">
        <v>374</v>
      </c>
      <c r="C66" s="5"/>
      <c r="D66" s="5"/>
      <c r="E66" s="43"/>
      <c r="F66" s="5"/>
      <c r="G66" s="5"/>
      <c r="H66" s="5"/>
      <c r="I66" s="5"/>
      <c r="J66" s="5"/>
      <c r="K66" s="5"/>
      <c r="L66" s="5"/>
      <c r="M66" s="5"/>
      <c r="N66" s="5"/>
      <c r="O66" s="43"/>
      <c r="P66" s="5"/>
      <c r="Q66" s="5"/>
      <c r="R66" s="5"/>
      <c r="S66" s="43"/>
      <c r="T66" s="5"/>
      <c r="U66" s="5"/>
      <c r="V66" s="5">
        <v>14008</v>
      </c>
      <c r="W66" s="43"/>
      <c r="X66" s="5">
        <v>13171</v>
      </c>
      <c r="Y66" s="5">
        <v>12328</v>
      </c>
      <c r="Z66" s="5"/>
      <c r="AA66" s="5"/>
      <c r="AB66" s="5"/>
      <c r="AC66" s="5"/>
      <c r="AD66" s="5"/>
      <c r="AE66" s="5"/>
      <c r="AF66" s="5"/>
      <c r="AG66" s="5"/>
      <c r="AH66" s="5"/>
      <c r="AI66" s="5"/>
      <c r="AJ66" s="5"/>
      <c r="AK66" s="5"/>
      <c r="AL66" s="5"/>
      <c r="AM66" s="5"/>
      <c r="AN66" s="5"/>
      <c r="AO66" s="5"/>
      <c r="AP66" s="5"/>
      <c r="AQ66" s="5">
        <v>14001</v>
      </c>
      <c r="AR66" s="5">
        <v>14008</v>
      </c>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row>
    <row r="67" spans="1:77" x14ac:dyDescent="0.35">
      <c r="A67" s="5"/>
      <c r="B67" s="5" t="s">
        <v>375</v>
      </c>
      <c r="C67" s="5"/>
      <c r="D67" s="5"/>
      <c r="E67" s="43"/>
      <c r="F67" s="5"/>
      <c r="G67" s="5"/>
      <c r="H67" s="5"/>
      <c r="I67" s="5"/>
      <c r="J67" s="5"/>
      <c r="K67" s="5"/>
      <c r="L67" s="5"/>
      <c r="M67" s="5"/>
      <c r="N67" s="5"/>
      <c r="O67" s="43"/>
      <c r="P67" s="5"/>
      <c r="Q67" s="5"/>
      <c r="R67" s="5"/>
      <c r="S67" s="43"/>
      <c r="T67" s="5"/>
      <c r="U67" s="5"/>
      <c r="V67" s="5">
        <v>1882</v>
      </c>
      <c r="W67" s="43"/>
      <c r="X67" s="5">
        <v>1758</v>
      </c>
      <c r="Y67" s="5">
        <v>1696</v>
      </c>
      <c r="Z67" s="5"/>
      <c r="AA67" s="5"/>
      <c r="AB67" s="5"/>
      <c r="AC67" s="5"/>
      <c r="AD67" s="5"/>
      <c r="AE67" s="5"/>
      <c r="AF67" s="5"/>
      <c r="AG67" s="5"/>
      <c r="AH67" s="5"/>
      <c r="AI67" s="5"/>
      <c r="AJ67" s="5"/>
      <c r="AK67" s="5"/>
      <c r="AL67" s="5"/>
      <c r="AM67" s="5"/>
      <c r="AN67" s="5"/>
      <c r="AO67" s="5"/>
      <c r="AP67" s="5"/>
      <c r="AQ67" s="5">
        <v>2279</v>
      </c>
      <c r="AR67" s="5">
        <v>1882</v>
      </c>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row>
    <row r="68" spans="1:77" x14ac:dyDescent="0.35">
      <c r="A68" s="5"/>
      <c r="B68" s="5" t="s">
        <v>418</v>
      </c>
      <c r="C68" s="5"/>
      <c r="D68" s="5"/>
      <c r="E68" s="43"/>
      <c r="F68" s="5"/>
      <c r="G68" s="5"/>
      <c r="H68" s="5"/>
      <c r="I68" s="5"/>
      <c r="J68" s="5"/>
      <c r="K68" s="5"/>
      <c r="L68" s="5"/>
      <c r="M68" s="5"/>
      <c r="N68" s="5"/>
      <c r="O68" s="43"/>
      <c r="P68" s="5"/>
      <c r="Q68" s="5"/>
      <c r="R68" s="5"/>
      <c r="S68" s="43"/>
      <c r="T68" s="5"/>
      <c r="U68" s="5"/>
      <c r="V68" s="5">
        <v>0</v>
      </c>
      <c r="W68" s="43"/>
      <c r="X68" s="5">
        <v>17123</v>
      </c>
      <c r="Y68" s="5">
        <v>15509</v>
      </c>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row>
    <row r="69" spans="1:77" s="13" customFormat="1" x14ac:dyDescent="0.35">
      <c r="A69" s="16"/>
      <c r="B69" s="16" t="s">
        <v>376</v>
      </c>
      <c r="C69" s="16"/>
      <c r="D69" s="16"/>
      <c r="E69" s="44"/>
      <c r="F69" s="16"/>
      <c r="G69" s="16"/>
      <c r="H69" s="16"/>
      <c r="I69" s="16"/>
      <c r="J69" s="16"/>
      <c r="K69" s="16"/>
      <c r="L69" s="16"/>
      <c r="M69" s="16"/>
      <c r="N69" s="16"/>
      <c r="O69" s="44"/>
      <c r="P69" s="16"/>
      <c r="Q69" s="16"/>
      <c r="R69" s="16"/>
      <c r="S69" s="44"/>
      <c r="T69" s="16"/>
      <c r="U69" s="16"/>
      <c r="V69" s="16">
        <v>19738</v>
      </c>
      <c r="W69" s="44"/>
      <c r="X69" s="16">
        <v>49786</v>
      </c>
      <c r="Y69" s="16">
        <v>52816</v>
      </c>
      <c r="Z69" s="16"/>
      <c r="AA69" s="16"/>
      <c r="AB69" s="16"/>
      <c r="AC69" s="16"/>
      <c r="AD69" s="16"/>
      <c r="AE69" s="16"/>
      <c r="AF69" s="16"/>
      <c r="AG69" s="16"/>
      <c r="AH69" s="16"/>
      <c r="AI69" s="16"/>
      <c r="AJ69" s="16"/>
      <c r="AK69" s="16"/>
      <c r="AL69" s="16"/>
      <c r="AM69" s="16"/>
      <c r="AN69" s="16"/>
      <c r="AO69" s="16"/>
      <c r="AP69" s="16"/>
      <c r="AQ69" s="16">
        <v>890</v>
      </c>
      <c r="AR69" s="16">
        <v>19738</v>
      </c>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row>
    <row r="70" spans="1:77" s="14" customFormat="1" x14ac:dyDescent="0.35">
      <c r="A70" s="24"/>
      <c r="B70" s="24" t="s">
        <v>377</v>
      </c>
      <c r="C70" s="24"/>
      <c r="D70" s="24"/>
      <c r="E70" s="50"/>
      <c r="F70" s="24"/>
      <c r="G70" s="24"/>
      <c r="H70" s="24"/>
      <c r="I70" s="24"/>
      <c r="J70" s="24"/>
      <c r="K70" s="24"/>
      <c r="L70" s="24"/>
      <c r="M70" s="24"/>
      <c r="N70" s="24"/>
      <c r="O70" s="50">
        <f>SUM(O64:O69)</f>
        <v>0</v>
      </c>
      <c r="P70" s="24">
        <f t="shared" ref="P70:X70" si="30">SUM(P64:P69)</f>
        <v>0</v>
      </c>
      <c r="Q70" s="24">
        <f t="shared" si="30"/>
        <v>0</v>
      </c>
      <c r="R70" s="24">
        <f t="shared" si="30"/>
        <v>0</v>
      </c>
      <c r="S70" s="50">
        <f t="shared" si="30"/>
        <v>0</v>
      </c>
      <c r="T70" s="24">
        <f t="shared" si="30"/>
        <v>0</v>
      </c>
      <c r="U70" s="24"/>
      <c r="V70" s="24">
        <f t="shared" si="30"/>
        <v>288685</v>
      </c>
      <c r="W70" s="50">
        <f t="shared" si="30"/>
        <v>0</v>
      </c>
      <c r="X70" s="24">
        <f t="shared" si="30"/>
        <v>360281</v>
      </c>
      <c r="Y70" s="24">
        <f>SUM(Y64:Y69)</f>
        <v>405399</v>
      </c>
      <c r="Z70" s="24"/>
      <c r="AA70" s="24"/>
      <c r="AB70" s="24"/>
      <c r="AC70" s="24"/>
      <c r="AD70" s="24"/>
      <c r="AE70" s="24"/>
      <c r="AF70" s="24"/>
      <c r="AG70" s="24"/>
      <c r="AH70" s="24"/>
      <c r="AI70" s="24">
        <f>SUM(AI65:AI69)</f>
        <v>0</v>
      </c>
      <c r="AJ70" s="24">
        <f t="shared" ref="AJ70:AP70" si="31">SUM(AJ65:AJ69)</f>
        <v>0</v>
      </c>
      <c r="AK70" s="24">
        <f t="shared" si="31"/>
        <v>0</v>
      </c>
      <c r="AL70" s="24">
        <f t="shared" si="31"/>
        <v>0</v>
      </c>
      <c r="AM70" s="24">
        <f t="shared" si="31"/>
        <v>0</v>
      </c>
      <c r="AN70" s="24">
        <f t="shared" si="31"/>
        <v>0</v>
      </c>
      <c r="AO70" s="24">
        <f t="shared" si="31"/>
        <v>0</v>
      </c>
      <c r="AP70" s="24">
        <f t="shared" si="31"/>
        <v>0</v>
      </c>
      <c r="AQ70" s="24">
        <f>SUM(AQ65:AQ69)</f>
        <v>215187</v>
      </c>
      <c r="AR70" s="24">
        <f>SUM(AR65:AR69)</f>
        <v>288685</v>
      </c>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row>
    <row r="71" spans="1:77" s="15" customFormat="1" x14ac:dyDescent="0.35">
      <c r="A71" s="17"/>
      <c r="B71" s="17" t="s">
        <v>229</v>
      </c>
      <c r="C71" s="17"/>
      <c r="D71" s="17"/>
      <c r="E71" s="45"/>
      <c r="F71" s="17"/>
      <c r="G71" s="17"/>
      <c r="H71" s="17"/>
      <c r="I71" s="17"/>
      <c r="J71" s="17"/>
      <c r="K71" s="17"/>
      <c r="L71" s="17"/>
      <c r="M71" s="17"/>
      <c r="N71" s="17"/>
      <c r="O71" s="45">
        <f>O70+O62</f>
        <v>0</v>
      </c>
      <c r="P71" s="17">
        <f t="shared" ref="P71:X71" si="32">P70+P62</f>
        <v>0</v>
      </c>
      <c r="Q71" s="17">
        <f t="shared" si="32"/>
        <v>0</v>
      </c>
      <c r="R71" s="17">
        <f t="shared" si="32"/>
        <v>0</v>
      </c>
      <c r="S71" s="45">
        <f t="shared" si="32"/>
        <v>0</v>
      </c>
      <c r="T71" s="17">
        <f t="shared" si="32"/>
        <v>0</v>
      </c>
      <c r="U71" s="17"/>
      <c r="V71" s="17">
        <f t="shared" si="32"/>
        <v>995291</v>
      </c>
      <c r="W71" s="45">
        <f t="shared" si="32"/>
        <v>0</v>
      </c>
      <c r="X71" s="17">
        <f t="shared" si="32"/>
        <v>971644</v>
      </c>
      <c r="Y71" s="17">
        <f>Y70+Y62</f>
        <v>972928</v>
      </c>
      <c r="Z71" s="17"/>
      <c r="AA71" s="17"/>
      <c r="AB71" s="17"/>
      <c r="AC71" s="17"/>
      <c r="AD71" s="17"/>
      <c r="AE71" s="17"/>
      <c r="AF71" s="17"/>
      <c r="AG71" s="17"/>
      <c r="AH71" s="17"/>
      <c r="AI71" s="17">
        <f>AI70+AI62</f>
        <v>0</v>
      </c>
      <c r="AJ71" s="17">
        <f t="shared" ref="AJ71:AR71" si="33">AJ70+AJ62</f>
        <v>0</v>
      </c>
      <c r="AK71" s="17">
        <f t="shared" si="33"/>
        <v>0</v>
      </c>
      <c r="AL71" s="17">
        <f t="shared" si="33"/>
        <v>0</v>
      </c>
      <c r="AM71" s="17">
        <f t="shared" si="33"/>
        <v>0</v>
      </c>
      <c r="AN71" s="17">
        <f t="shared" si="33"/>
        <v>0</v>
      </c>
      <c r="AO71" s="17">
        <f t="shared" si="33"/>
        <v>0</v>
      </c>
      <c r="AP71" s="17">
        <f t="shared" si="33"/>
        <v>0</v>
      </c>
      <c r="AQ71" s="17">
        <f t="shared" si="33"/>
        <v>404510</v>
      </c>
      <c r="AR71" s="17">
        <f t="shared" si="33"/>
        <v>995291</v>
      </c>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row>
    <row r="72" spans="1:77" s="12" customFormat="1" x14ac:dyDescent="0.35">
      <c r="A72" s="18"/>
      <c r="B72" s="18" t="s">
        <v>378</v>
      </c>
      <c r="C72" s="18"/>
      <c r="D72" s="18"/>
      <c r="E72" s="48"/>
      <c r="F72" s="18"/>
      <c r="G72" s="18"/>
      <c r="H72" s="18"/>
      <c r="I72" s="18"/>
      <c r="J72" s="18"/>
      <c r="K72" s="18"/>
      <c r="L72" s="18"/>
      <c r="M72" s="18"/>
      <c r="N72" s="18"/>
      <c r="O72" s="48"/>
      <c r="P72" s="18"/>
      <c r="Q72" s="18"/>
      <c r="R72" s="18"/>
      <c r="S72" s="48"/>
      <c r="T72" s="18"/>
      <c r="U72" s="18"/>
      <c r="V72" s="18"/>
      <c r="W72" s="4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row>
    <row r="73" spans="1:77" x14ac:dyDescent="0.35">
      <c r="A73" s="5"/>
      <c r="B73" s="5" t="s">
        <v>379</v>
      </c>
      <c r="C73" s="5"/>
      <c r="D73" s="5"/>
      <c r="E73" s="43"/>
      <c r="F73" s="5"/>
      <c r="G73" s="5"/>
      <c r="H73" s="5"/>
      <c r="I73" s="5"/>
      <c r="J73" s="5"/>
      <c r="K73" s="5"/>
      <c r="L73" s="5"/>
      <c r="M73" s="5"/>
      <c r="N73" s="5"/>
      <c r="O73" s="43"/>
      <c r="P73" s="5"/>
      <c r="Q73" s="5"/>
      <c r="R73" s="5"/>
      <c r="S73" s="43"/>
      <c r="T73" s="5"/>
      <c r="U73" s="5"/>
      <c r="V73" s="5">
        <v>40408</v>
      </c>
      <c r="W73" s="43"/>
      <c r="X73" s="5">
        <v>39578</v>
      </c>
      <c r="Y73" s="5">
        <v>35972</v>
      </c>
      <c r="Z73" s="5"/>
      <c r="AA73" s="5"/>
      <c r="AB73" s="5"/>
      <c r="AC73" s="5"/>
      <c r="AD73" s="5"/>
      <c r="AE73" s="5"/>
      <c r="AF73" s="5"/>
      <c r="AG73" s="5"/>
      <c r="AH73" s="5"/>
      <c r="AI73" s="5"/>
      <c r="AJ73" s="5"/>
      <c r="AK73" s="5"/>
      <c r="AL73" s="5"/>
      <c r="AM73" s="5"/>
      <c r="AN73" s="5"/>
      <c r="AO73" s="5"/>
      <c r="AP73" s="5"/>
      <c r="AQ73" s="5">
        <v>42007</v>
      </c>
      <c r="AR73" s="5">
        <v>40408</v>
      </c>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row>
    <row r="74" spans="1:77" x14ac:dyDescent="0.35">
      <c r="A74" s="5"/>
      <c r="B74" s="5" t="s">
        <v>380</v>
      </c>
      <c r="C74" s="5"/>
      <c r="D74" s="5"/>
      <c r="E74" s="43"/>
      <c r="F74" s="5"/>
      <c r="G74" s="5"/>
      <c r="H74" s="5"/>
      <c r="I74" s="5"/>
      <c r="J74" s="5"/>
      <c r="K74" s="5"/>
      <c r="L74" s="5"/>
      <c r="M74" s="5"/>
      <c r="N74" s="5"/>
      <c r="O74" s="43"/>
      <c r="P74" s="5"/>
      <c r="Q74" s="5"/>
      <c r="R74" s="5"/>
      <c r="S74" s="43"/>
      <c r="T74" s="5"/>
      <c r="U74" s="5"/>
      <c r="V74" s="5">
        <v>60953</v>
      </c>
      <c r="W74" s="43"/>
      <c r="X74" s="5">
        <v>4558</v>
      </c>
      <c r="Y74" s="5">
        <v>72811</v>
      </c>
      <c r="Z74" s="5"/>
      <c r="AA74" s="5"/>
      <c r="AB74" s="5"/>
      <c r="AC74" s="5"/>
      <c r="AD74" s="5"/>
      <c r="AE74" s="5"/>
      <c r="AF74" s="5"/>
      <c r="AG74" s="5"/>
      <c r="AH74" s="5"/>
      <c r="AI74" s="5"/>
      <c r="AJ74" s="5"/>
      <c r="AK74" s="5"/>
      <c r="AL74" s="5"/>
      <c r="AM74" s="5"/>
      <c r="AN74" s="5"/>
      <c r="AO74" s="5"/>
      <c r="AP74" s="5"/>
      <c r="AQ74" s="5">
        <v>2446</v>
      </c>
      <c r="AR74" s="5">
        <v>1526</v>
      </c>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row>
    <row r="75" spans="1:77" x14ac:dyDescent="0.35">
      <c r="A75" s="5"/>
      <c r="B75" s="5" t="s">
        <v>381</v>
      </c>
      <c r="C75" s="5"/>
      <c r="D75" s="5"/>
      <c r="E75" s="43"/>
      <c r="F75" s="5"/>
      <c r="G75" s="5"/>
      <c r="H75" s="5"/>
      <c r="I75" s="5"/>
      <c r="J75" s="5"/>
      <c r="K75" s="5"/>
      <c r="L75" s="5"/>
      <c r="M75" s="5"/>
      <c r="N75" s="5"/>
      <c r="O75" s="43"/>
      <c r="P75" s="5"/>
      <c r="Q75" s="5"/>
      <c r="R75" s="5"/>
      <c r="S75" s="43"/>
      <c r="T75" s="5"/>
      <c r="U75" s="5"/>
      <c r="V75" s="5">
        <v>58740</v>
      </c>
      <c r="W75" s="43"/>
      <c r="X75" s="5">
        <v>66793</v>
      </c>
      <c r="Y75" s="5">
        <v>79520</v>
      </c>
      <c r="Z75" s="5"/>
      <c r="AA75" s="5"/>
      <c r="AB75" s="5"/>
      <c r="AC75" s="5"/>
      <c r="AD75" s="5"/>
      <c r="AE75" s="5"/>
      <c r="AF75" s="5"/>
      <c r="AG75" s="5"/>
      <c r="AH75" s="5"/>
      <c r="AI75" s="5"/>
      <c r="AJ75" s="5"/>
      <c r="AK75" s="5"/>
      <c r="AL75" s="5"/>
      <c r="AM75" s="5"/>
      <c r="AN75" s="5"/>
      <c r="AO75" s="5"/>
      <c r="AP75" s="5"/>
      <c r="AQ75" s="5">
        <v>60628</v>
      </c>
      <c r="AR75" s="5">
        <v>58740</v>
      </c>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row>
    <row r="76" spans="1:77" x14ac:dyDescent="0.35">
      <c r="A76" s="5"/>
      <c r="B76" s="5" t="s">
        <v>382</v>
      </c>
      <c r="C76" s="5"/>
      <c r="D76" s="5"/>
      <c r="E76" s="43"/>
      <c r="F76" s="5"/>
      <c r="G76" s="5"/>
      <c r="H76" s="5"/>
      <c r="I76" s="5"/>
      <c r="J76" s="5"/>
      <c r="K76" s="5"/>
      <c r="L76" s="5"/>
      <c r="M76" s="5"/>
      <c r="N76" s="5"/>
      <c r="O76" s="43"/>
      <c r="P76" s="5"/>
      <c r="Q76" s="5"/>
      <c r="R76" s="5"/>
      <c r="S76" s="43"/>
      <c r="T76" s="5"/>
      <c r="U76" s="5"/>
      <c r="V76" s="5">
        <v>1526</v>
      </c>
      <c r="W76" s="43"/>
      <c r="X76" s="5">
        <v>661</v>
      </c>
      <c r="Y76" s="5">
        <v>6589</v>
      </c>
      <c r="Z76" s="5"/>
      <c r="AA76" s="5"/>
      <c r="AB76" s="5"/>
      <c r="AC76" s="5"/>
      <c r="AD76" s="5"/>
      <c r="AE76" s="5"/>
      <c r="AF76" s="5"/>
      <c r="AG76" s="5"/>
      <c r="AH76" s="5"/>
      <c r="AI76" s="5"/>
      <c r="AJ76" s="5"/>
      <c r="AK76" s="5"/>
      <c r="AL76" s="5"/>
      <c r="AM76" s="5"/>
      <c r="AN76" s="5"/>
      <c r="AO76" s="5"/>
      <c r="AP76" s="5"/>
      <c r="AQ76" s="5">
        <v>664</v>
      </c>
      <c r="AR76" s="5">
        <v>666</v>
      </c>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row>
    <row r="77" spans="1:77" x14ac:dyDescent="0.35">
      <c r="A77" s="5"/>
      <c r="B77" s="5" t="s">
        <v>383</v>
      </c>
      <c r="C77" s="5"/>
      <c r="D77" s="5"/>
      <c r="E77" s="43"/>
      <c r="F77" s="5"/>
      <c r="G77" s="5"/>
      <c r="H77" s="5"/>
      <c r="I77" s="5"/>
      <c r="J77" s="5"/>
      <c r="K77" s="5"/>
      <c r="L77" s="5"/>
      <c r="M77" s="5"/>
      <c r="N77" s="5"/>
      <c r="O77" s="43"/>
      <c r="P77" s="5"/>
      <c r="Q77" s="5"/>
      <c r="R77" s="5"/>
      <c r="S77" s="43"/>
      <c r="T77" s="5"/>
      <c r="U77" s="5"/>
      <c r="V77" s="5">
        <v>13301</v>
      </c>
      <c r="W77" s="43"/>
      <c r="X77" s="5">
        <v>8807</v>
      </c>
      <c r="Y77" s="5">
        <v>7029</v>
      </c>
      <c r="Z77" s="5"/>
      <c r="AA77" s="5"/>
      <c r="AB77" s="5"/>
      <c r="AC77" s="5"/>
      <c r="AD77" s="5"/>
      <c r="AE77" s="5"/>
      <c r="AF77" s="5"/>
      <c r="AG77" s="5"/>
      <c r="AH77" s="5"/>
      <c r="AI77" s="5"/>
      <c r="AJ77" s="5"/>
      <c r="AK77" s="5"/>
      <c r="AL77" s="5"/>
      <c r="AM77" s="5"/>
      <c r="AN77" s="5"/>
      <c r="AO77" s="5"/>
      <c r="AP77" s="5"/>
      <c r="AQ77" s="5">
        <v>12184</v>
      </c>
      <c r="AR77" s="5">
        <v>13301</v>
      </c>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row>
    <row r="78" spans="1:77" x14ac:dyDescent="0.35">
      <c r="A78" s="5"/>
      <c r="B78" s="5" t="s">
        <v>384</v>
      </c>
      <c r="C78" s="5"/>
      <c r="D78" s="5"/>
      <c r="E78" s="43"/>
      <c r="F78" s="5"/>
      <c r="G78" s="5"/>
      <c r="H78" s="5"/>
      <c r="I78" s="5"/>
      <c r="J78" s="5"/>
      <c r="K78" s="5"/>
      <c r="L78" s="5"/>
      <c r="M78" s="5"/>
      <c r="N78" s="5"/>
      <c r="O78" s="43"/>
      <c r="P78" s="5"/>
      <c r="Q78" s="5"/>
      <c r="R78" s="5"/>
      <c r="S78" s="43"/>
      <c r="T78" s="5"/>
      <c r="U78" s="5"/>
      <c r="V78" s="5">
        <v>666</v>
      </c>
      <c r="W78" s="43"/>
      <c r="X78" s="5">
        <v>76605</v>
      </c>
      <c r="Y78" s="5">
        <v>655</v>
      </c>
      <c r="Z78" s="5"/>
      <c r="AA78" s="5"/>
      <c r="AB78" s="5"/>
      <c r="AC78" s="5"/>
      <c r="AD78" s="5"/>
      <c r="AE78" s="5"/>
      <c r="AF78" s="5"/>
      <c r="AG78" s="5"/>
      <c r="AH78" s="5"/>
      <c r="AI78" s="5"/>
      <c r="AJ78" s="5"/>
      <c r="AK78" s="5"/>
      <c r="AL78" s="5"/>
      <c r="AM78" s="5"/>
      <c r="AN78" s="5"/>
      <c r="AO78" s="5"/>
      <c r="AP78" s="5"/>
      <c r="AQ78" s="5">
        <v>35782</v>
      </c>
      <c r="AR78" s="5">
        <v>60953</v>
      </c>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row>
    <row r="79" spans="1:77" s="13" customFormat="1" x14ac:dyDescent="0.35">
      <c r="A79" s="16"/>
      <c r="B79" s="16" t="s">
        <v>385</v>
      </c>
      <c r="C79" s="16"/>
      <c r="D79" s="16"/>
      <c r="E79" s="44"/>
      <c r="F79" s="16"/>
      <c r="G79" s="16"/>
      <c r="H79" s="16"/>
      <c r="I79" s="16"/>
      <c r="J79" s="16"/>
      <c r="K79" s="16"/>
      <c r="L79" s="16"/>
      <c r="M79" s="16"/>
      <c r="N79" s="16"/>
      <c r="O79" s="44"/>
      <c r="P79" s="16"/>
      <c r="Q79" s="16"/>
      <c r="R79" s="16"/>
      <c r="S79" s="44"/>
      <c r="T79" s="16"/>
      <c r="U79" s="16"/>
      <c r="V79" s="16">
        <v>0</v>
      </c>
      <c r="W79" s="44"/>
      <c r="X79" s="16">
        <v>29259</v>
      </c>
      <c r="Y79" s="16">
        <v>29259</v>
      </c>
      <c r="Z79" s="16"/>
      <c r="AA79" s="16"/>
      <c r="AB79" s="16"/>
      <c r="AC79" s="16"/>
      <c r="AD79" s="16"/>
      <c r="AE79" s="16"/>
      <c r="AF79" s="16"/>
      <c r="AG79" s="16"/>
      <c r="AH79" s="16"/>
      <c r="AI79" s="16"/>
      <c r="AJ79" s="16"/>
      <c r="AK79" s="16"/>
      <c r="AL79" s="16"/>
      <c r="AM79" s="16"/>
      <c r="AN79" s="16"/>
      <c r="AO79" s="16"/>
      <c r="AP79" s="16"/>
      <c r="AQ79" s="16">
        <v>29915</v>
      </c>
      <c r="AR79" s="16">
        <v>0</v>
      </c>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row>
    <row r="80" spans="1:77" s="15" customFormat="1" x14ac:dyDescent="0.35">
      <c r="A80" s="17"/>
      <c r="B80" s="17" t="s">
        <v>244</v>
      </c>
      <c r="C80" s="17"/>
      <c r="D80" s="17"/>
      <c r="E80" s="45"/>
      <c r="F80" s="17"/>
      <c r="G80" s="17"/>
      <c r="H80" s="17"/>
      <c r="I80" s="17"/>
      <c r="J80" s="17"/>
      <c r="K80" s="17"/>
      <c r="L80" s="17"/>
      <c r="M80" s="17"/>
      <c r="N80" s="17"/>
      <c r="O80" s="45">
        <f>SUM(O73:O79)</f>
        <v>0</v>
      </c>
      <c r="P80" s="17">
        <f t="shared" ref="P80:X80" si="34">SUM(P73:P79)</f>
        <v>0</v>
      </c>
      <c r="Q80" s="17">
        <f t="shared" si="34"/>
        <v>0</v>
      </c>
      <c r="R80" s="17">
        <f t="shared" si="34"/>
        <v>0</v>
      </c>
      <c r="S80" s="45">
        <f t="shared" si="34"/>
        <v>0</v>
      </c>
      <c r="T80" s="17">
        <f t="shared" si="34"/>
        <v>0</v>
      </c>
      <c r="U80" s="17"/>
      <c r="V80" s="17">
        <f t="shared" si="34"/>
        <v>175594</v>
      </c>
      <c r="W80" s="45">
        <f t="shared" si="34"/>
        <v>0</v>
      </c>
      <c r="X80" s="17">
        <f t="shared" si="34"/>
        <v>226261</v>
      </c>
      <c r="Y80" s="17">
        <f>SUM(Y73:Y79)</f>
        <v>231835</v>
      </c>
      <c r="Z80" s="17"/>
      <c r="AA80" s="17"/>
      <c r="AB80" s="17"/>
      <c r="AC80" s="17"/>
      <c r="AD80" s="17"/>
      <c r="AE80" s="17"/>
      <c r="AF80" s="17"/>
      <c r="AG80" s="17"/>
      <c r="AH80" s="17"/>
      <c r="AI80" s="17">
        <f>SUM(AI73:AI79)</f>
        <v>0</v>
      </c>
      <c r="AJ80" s="17">
        <f t="shared" ref="AJ80:AQ80" si="35">SUM(AJ73:AJ79)</f>
        <v>0</v>
      </c>
      <c r="AK80" s="17">
        <f t="shared" si="35"/>
        <v>0</v>
      </c>
      <c r="AL80" s="17">
        <f t="shared" si="35"/>
        <v>0</v>
      </c>
      <c r="AM80" s="17">
        <f t="shared" si="35"/>
        <v>0</v>
      </c>
      <c r="AN80" s="17">
        <f t="shared" si="35"/>
        <v>0</v>
      </c>
      <c r="AO80" s="17">
        <f t="shared" si="35"/>
        <v>0</v>
      </c>
      <c r="AP80" s="17">
        <f t="shared" si="35"/>
        <v>0</v>
      </c>
      <c r="AQ80" s="17">
        <f t="shared" si="35"/>
        <v>183626</v>
      </c>
      <c r="AR80" s="17">
        <f>SUM(AR73:AR79)</f>
        <v>175594</v>
      </c>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row>
    <row r="81" spans="1:77" s="12" customFormat="1" x14ac:dyDescent="0.35">
      <c r="A81" s="18"/>
      <c r="B81" s="18" t="s">
        <v>386</v>
      </c>
      <c r="C81" s="18"/>
      <c r="D81" s="18"/>
      <c r="E81" s="48"/>
      <c r="F81" s="18"/>
      <c r="G81" s="18"/>
      <c r="H81" s="18"/>
      <c r="I81" s="18"/>
      <c r="J81" s="18"/>
      <c r="K81" s="18"/>
      <c r="L81" s="18"/>
      <c r="M81" s="18"/>
      <c r="N81" s="18"/>
      <c r="O81" s="48"/>
      <c r="P81" s="18"/>
      <c r="Q81" s="18"/>
      <c r="R81" s="18"/>
      <c r="S81" s="48"/>
      <c r="T81" s="18"/>
      <c r="U81" s="18"/>
      <c r="V81" s="18"/>
      <c r="W81" s="4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row>
    <row r="82" spans="1:77" x14ac:dyDescent="0.35">
      <c r="A82" s="5"/>
      <c r="B82" s="5" t="s">
        <v>387</v>
      </c>
      <c r="C82" s="5"/>
      <c r="D82" s="5"/>
      <c r="E82" s="43"/>
      <c r="F82" s="5"/>
      <c r="G82" s="5"/>
      <c r="H82" s="5"/>
      <c r="I82" s="5"/>
      <c r="J82" s="5"/>
      <c r="K82" s="5"/>
      <c r="L82" s="5"/>
      <c r="M82" s="5"/>
      <c r="N82" s="5"/>
      <c r="O82" s="43"/>
      <c r="P82" s="5"/>
      <c r="Q82" s="5"/>
      <c r="R82" s="5"/>
      <c r="S82" s="43"/>
      <c r="T82" s="5"/>
      <c r="U82" s="5"/>
      <c r="V82" s="5">
        <v>0</v>
      </c>
      <c r="W82" s="43"/>
      <c r="X82" s="5">
        <v>0</v>
      </c>
      <c r="Y82" s="5">
        <v>43888</v>
      </c>
      <c r="Z82" s="5"/>
      <c r="AA82" s="5"/>
      <c r="AB82" s="5"/>
      <c r="AC82" s="5"/>
      <c r="AD82" s="5"/>
      <c r="AE82" s="5"/>
      <c r="AF82" s="5"/>
      <c r="AG82" s="5"/>
      <c r="AH82" s="5"/>
      <c r="AI82" s="5"/>
      <c r="AJ82" s="5"/>
      <c r="AK82" s="5"/>
      <c r="AL82" s="5"/>
      <c r="AM82" s="5"/>
      <c r="AN82" s="5"/>
      <c r="AO82" s="5"/>
      <c r="AP82" s="5"/>
      <c r="AQ82" s="5">
        <v>21792</v>
      </c>
      <c r="AR82" s="5">
        <v>0</v>
      </c>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row>
    <row r="83" spans="1:77" x14ac:dyDescent="0.35">
      <c r="A83" s="5"/>
      <c r="B83" s="5" t="s">
        <v>388</v>
      </c>
      <c r="C83" s="5"/>
      <c r="D83" s="5"/>
      <c r="E83" s="43"/>
      <c r="F83" s="5"/>
      <c r="G83" s="5"/>
      <c r="H83" s="5"/>
      <c r="I83" s="5"/>
      <c r="J83" s="5"/>
      <c r="K83" s="5"/>
      <c r="L83" s="5"/>
      <c r="M83" s="5"/>
      <c r="N83" s="5"/>
      <c r="O83" s="43"/>
      <c r="P83" s="5"/>
      <c r="Q83" s="5"/>
      <c r="R83" s="5"/>
      <c r="S83" s="43"/>
      <c r="T83" s="5"/>
      <c r="U83" s="5"/>
      <c r="V83" s="5">
        <v>73147</v>
      </c>
      <c r="W83" s="43"/>
      <c r="X83" s="5">
        <v>43888</v>
      </c>
      <c r="Y83" s="5">
        <v>37956</v>
      </c>
      <c r="Z83" s="5"/>
      <c r="AA83" s="5"/>
      <c r="AB83" s="5"/>
      <c r="AC83" s="5"/>
      <c r="AD83" s="5"/>
      <c r="AE83" s="5"/>
      <c r="AF83" s="5"/>
      <c r="AG83" s="5"/>
      <c r="AH83" s="5"/>
      <c r="AI83" s="5"/>
      <c r="AJ83" s="5"/>
      <c r="AK83" s="5"/>
      <c r="AL83" s="5"/>
      <c r="AM83" s="5"/>
      <c r="AN83" s="5"/>
      <c r="AO83" s="5"/>
      <c r="AP83" s="5"/>
      <c r="AQ83" s="5">
        <v>73147</v>
      </c>
      <c r="AR83" s="5">
        <v>73147</v>
      </c>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row>
    <row r="84" spans="1:77" x14ac:dyDescent="0.35">
      <c r="A84" s="5"/>
      <c r="B84" s="5" t="s">
        <v>389</v>
      </c>
      <c r="C84" s="5"/>
      <c r="D84" s="5"/>
      <c r="E84" s="43"/>
      <c r="F84" s="5"/>
      <c r="G84" s="5"/>
      <c r="H84" s="5"/>
      <c r="I84" s="5"/>
      <c r="J84" s="5"/>
      <c r="K84" s="5"/>
      <c r="L84" s="5"/>
      <c r="M84" s="5"/>
      <c r="N84" s="5"/>
      <c r="O84" s="43"/>
      <c r="P84" s="5"/>
      <c r="Q84" s="5"/>
      <c r="R84" s="5"/>
      <c r="S84" s="43"/>
      <c r="T84" s="5"/>
      <c r="U84" s="5"/>
      <c r="V84" s="5">
        <v>1105</v>
      </c>
      <c r="W84" s="43"/>
      <c r="X84" s="5">
        <v>285</v>
      </c>
      <c r="Y84" s="5">
        <v>184</v>
      </c>
      <c r="Z84" s="5"/>
      <c r="AA84" s="5"/>
      <c r="AB84" s="5"/>
      <c r="AC84" s="5"/>
      <c r="AD84" s="5"/>
      <c r="AE84" s="5"/>
      <c r="AF84" s="5"/>
      <c r="AG84" s="5"/>
      <c r="AH84" s="5"/>
      <c r="AI84" s="5"/>
      <c r="AJ84" s="5"/>
      <c r="AK84" s="5"/>
      <c r="AL84" s="5"/>
      <c r="AM84" s="5"/>
      <c r="AN84" s="5"/>
      <c r="AO84" s="5"/>
      <c r="AP84" s="5"/>
      <c r="AQ84" s="5">
        <v>0</v>
      </c>
      <c r="AR84" s="5">
        <v>1105</v>
      </c>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row>
    <row r="85" spans="1:77" x14ac:dyDescent="0.35">
      <c r="A85" s="5"/>
      <c r="B85" s="5" t="s">
        <v>390</v>
      </c>
      <c r="C85" s="5"/>
      <c r="D85" s="5"/>
      <c r="E85" s="43"/>
      <c r="F85" s="5"/>
      <c r="G85" s="5"/>
      <c r="H85" s="5"/>
      <c r="I85" s="5"/>
      <c r="J85" s="5"/>
      <c r="K85" s="5"/>
      <c r="L85" s="5"/>
      <c r="M85" s="5"/>
      <c r="N85" s="5"/>
      <c r="O85" s="43"/>
      <c r="P85" s="5"/>
      <c r="Q85" s="5"/>
      <c r="R85" s="5"/>
      <c r="S85" s="43"/>
      <c r="T85" s="5"/>
      <c r="U85" s="5"/>
      <c r="V85" s="5">
        <v>18925</v>
      </c>
      <c r="W85" s="43"/>
      <c r="X85" s="5">
        <v>99</v>
      </c>
      <c r="Y85" s="5">
        <v>115</v>
      </c>
      <c r="Z85" s="5"/>
      <c r="AA85" s="5"/>
      <c r="AB85" s="5"/>
      <c r="AC85" s="5"/>
      <c r="AD85" s="5"/>
      <c r="AE85" s="5"/>
      <c r="AF85" s="5"/>
      <c r="AG85" s="5"/>
      <c r="AH85" s="5"/>
      <c r="AI85" s="5"/>
      <c r="AJ85" s="5"/>
      <c r="AK85" s="5"/>
      <c r="AL85" s="5"/>
      <c r="AM85" s="5"/>
      <c r="AN85" s="5"/>
      <c r="AO85" s="5"/>
      <c r="AP85" s="5"/>
      <c r="AQ85" s="5">
        <v>0</v>
      </c>
      <c r="AR85" s="5">
        <v>18925</v>
      </c>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row>
    <row r="86" spans="1:77" x14ac:dyDescent="0.35">
      <c r="A86" s="5"/>
      <c r="B86" s="5" t="s">
        <v>419</v>
      </c>
      <c r="C86" s="5"/>
      <c r="D86" s="5"/>
      <c r="E86" s="43"/>
      <c r="F86" s="5"/>
      <c r="G86" s="5"/>
      <c r="H86" s="5"/>
      <c r="I86" s="5"/>
      <c r="J86" s="5"/>
      <c r="K86" s="5"/>
      <c r="L86" s="5"/>
      <c r="M86" s="5"/>
      <c r="N86" s="5"/>
      <c r="O86" s="43"/>
      <c r="P86" s="5"/>
      <c r="Q86" s="5"/>
      <c r="R86" s="5"/>
      <c r="S86" s="43"/>
      <c r="T86" s="5"/>
      <c r="U86" s="5"/>
      <c r="V86" s="5">
        <v>0</v>
      </c>
      <c r="W86" s="43"/>
      <c r="X86" s="5">
        <v>14936</v>
      </c>
      <c r="Y86" s="5">
        <v>13530</v>
      </c>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row>
    <row r="87" spans="1:77" s="13" customFormat="1" x14ac:dyDescent="0.35">
      <c r="A87" s="16"/>
      <c r="B87" s="16" t="s">
        <v>391</v>
      </c>
      <c r="C87" s="16"/>
      <c r="D87" s="16"/>
      <c r="E87" s="44"/>
      <c r="F87" s="16"/>
      <c r="G87" s="16"/>
      <c r="H87" s="16"/>
      <c r="I87" s="16"/>
      <c r="J87" s="16"/>
      <c r="K87" s="16"/>
      <c r="L87" s="16"/>
      <c r="M87" s="16"/>
      <c r="N87" s="16"/>
      <c r="O87" s="44"/>
      <c r="P87" s="16"/>
      <c r="Q87" s="16"/>
      <c r="R87" s="16"/>
      <c r="S87" s="44"/>
      <c r="T87" s="16"/>
      <c r="U87" s="16"/>
      <c r="V87" s="16">
        <v>39822</v>
      </c>
      <c r="W87" s="44"/>
      <c r="X87" s="16">
        <v>32171</v>
      </c>
      <c r="Y87" s="16">
        <v>29564</v>
      </c>
      <c r="Z87" s="16"/>
      <c r="AA87" s="16"/>
      <c r="AB87" s="16"/>
      <c r="AC87" s="16"/>
      <c r="AD87" s="16"/>
      <c r="AE87" s="16"/>
      <c r="AF87" s="16"/>
      <c r="AG87" s="16"/>
      <c r="AH87" s="16"/>
      <c r="AI87" s="16"/>
      <c r="AJ87" s="16"/>
      <c r="AK87" s="16"/>
      <c r="AL87" s="16"/>
      <c r="AM87" s="16"/>
      <c r="AN87" s="16"/>
      <c r="AO87" s="16"/>
      <c r="AP87" s="16"/>
      <c r="AQ87" s="16">
        <v>110597</v>
      </c>
      <c r="AR87" s="16">
        <v>39822</v>
      </c>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row>
    <row r="88" spans="1:77" s="26" customFormat="1" x14ac:dyDescent="0.35">
      <c r="A88" s="25"/>
      <c r="B88" s="25" t="s">
        <v>392</v>
      </c>
      <c r="C88" s="25"/>
      <c r="D88" s="25"/>
      <c r="E88" s="51"/>
      <c r="F88" s="25"/>
      <c r="G88" s="25"/>
      <c r="H88" s="25"/>
      <c r="I88" s="25"/>
      <c r="J88" s="25"/>
      <c r="K88" s="25"/>
      <c r="L88" s="25"/>
      <c r="M88" s="25"/>
      <c r="N88" s="25"/>
      <c r="O88" s="51">
        <f>SUM(O82:O87)</f>
        <v>0</v>
      </c>
      <c r="P88" s="25">
        <f t="shared" ref="P88:X88" si="36">SUM(P82:P87)</f>
        <v>0</v>
      </c>
      <c r="Q88" s="25">
        <f t="shared" si="36"/>
        <v>0</v>
      </c>
      <c r="R88" s="25">
        <f t="shared" si="36"/>
        <v>0</v>
      </c>
      <c r="S88" s="51">
        <f t="shared" si="36"/>
        <v>0</v>
      </c>
      <c r="T88" s="25">
        <f t="shared" si="36"/>
        <v>0</v>
      </c>
      <c r="U88" s="25">
        <f t="shared" si="36"/>
        <v>0</v>
      </c>
      <c r="V88" s="25">
        <f t="shared" si="36"/>
        <v>132999</v>
      </c>
      <c r="W88" s="51">
        <f t="shared" si="36"/>
        <v>0</v>
      </c>
      <c r="X88" s="25">
        <f t="shared" si="36"/>
        <v>91379</v>
      </c>
      <c r="Y88" s="25">
        <f>SUM(Y82:Y87)</f>
        <v>125237</v>
      </c>
      <c r="Z88" s="25"/>
      <c r="AA88" s="25"/>
      <c r="AB88" s="25"/>
      <c r="AC88" s="25"/>
      <c r="AD88" s="25"/>
      <c r="AE88" s="25"/>
      <c r="AF88" s="25"/>
      <c r="AG88" s="25"/>
      <c r="AH88" s="25"/>
      <c r="AI88" s="25">
        <f>SUM(AI82:AI87)</f>
        <v>0</v>
      </c>
      <c r="AJ88" s="25">
        <f t="shared" ref="AJ88:AR88" si="37">SUM(AJ82:AJ87)</f>
        <v>0</v>
      </c>
      <c r="AK88" s="25">
        <f t="shared" si="37"/>
        <v>0</v>
      </c>
      <c r="AL88" s="25">
        <f t="shared" si="37"/>
        <v>0</v>
      </c>
      <c r="AM88" s="25">
        <f t="shared" si="37"/>
        <v>0</v>
      </c>
      <c r="AN88" s="25">
        <f t="shared" si="37"/>
        <v>0</v>
      </c>
      <c r="AO88" s="25">
        <f t="shared" si="37"/>
        <v>0</v>
      </c>
      <c r="AP88" s="25">
        <f t="shared" si="37"/>
        <v>0</v>
      </c>
      <c r="AQ88" s="25">
        <f t="shared" si="37"/>
        <v>205536</v>
      </c>
      <c r="AR88" s="25">
        <f t="shared" si="37"/>
        <v>132999</v>
      </c>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row>
    <row r="89" spans="1:77" s="15" customFormat="1" x14ac:dyDescent="0.35">
      <c r="A89" s="17"/>
      <c r="B89" s="17" t="s">
        <v>256</v>
      </c>
      <c r="C89" s="17"/>
      <c r="D89" s="17"/>
      <c r="E89" s="45"/>
      <c r="F89" s="17"/>
      <c r="G89" s="17"/>
      <c r="H89" s="17"/>
      <c r="I89" s="17"/>
      <c r="J89" s="17"/>
      <c r="K89" s="17"/>
      <c r="L89" s="17"/>
      <c r="M89" s="17"/>
      <c r="N89" s="17"/>
      <c r="O89" s="45">
        <f>O88+O80</f>
        <v>0</v>
      </c>
      <c r="P89" s="17">
        <f t="shared" ref="P89:X89" si="38">P88+P80</f>
        <v>0</v>
      </c>
      <c r="Q89" s="17">
        <f t="shared" si="38"/>
        <v>0</v>
      </c>
      <c r="R89" s="17">
        <f t="shared" si="38"/>
        <v>0</v>
      </c>
      <c r="S89" s="45">
        <f t="shared" si="38"/>
        <v>0</v>
      </c>
      <c r="T89" s="17">
        <f t="shared" si="38"/>
        <v>0</v>
      </c>
      <c r="U89" s="17">
        <f t="shared" si="38"/>
        <v>0</v>
      </c>
      <c r="V89" s="17">
        <f t="shared" si="38"/>
        <v>308593</v>
      </c>
      <c r="W89" s="45">
        <f t="shared" si="38"/>
        <v>0</v>
      </c>
      <c r="X89" s="17">
        <f t="shared" si="38"/>
        <v>317640</v>
      </c>
      <c r="Y89" s="17">
        <f>Y88+Y80</f>
        <v>357072</v>
      </c>
      <c r="Z89" s="17"/>
      <c r="AA89" s="17"/>
      <c r="AB89" s="17"/>
      <c r="AC89" s="17"/>
      <c r="AD89" s="17"/>
      <c r="AE89" s="17"/>
      <c r="AF89" s="17"/>
      <c r="AG89" s="17"/>
      <c r="AH89" s="17"/>
      <c r="AI89" s="17">
        <f>AI88+AI80</f>
        <v>0</v>
      </c>
      <c r="AJ89" s="17">
        <f t="shared" ref="AJ89:AR89" si="39">AJ88+AJ80</f>
        <v>0</v>
      </c>
      <c r="AK89" s="17">
        <f t="shared" si="39"/>
        <v>0</v>
      </c>
      <c r="AL89" s="17">
        <f t="shared" si="39"/>
        <v>0</v>
      </c>
      <c r="AM89" s="17">
        <f t="shared" si="39"/>
        <v>0</v>
      </c>
      <c r="AN89" s="17">
        <f t="shared" si="39"/>
        <v>0</v>
      </c>
      <c r="AO89" s="17">
        <f t="shared" si="39"/>
        <v>0</v>
      </c>
      <c r="AP89" s="17">
        <f t="shared" si="39"/>
        <v>0</v>
      </c>
      <c r="AQ89" s="17">
        <f t="shared" si="39"/>
        <v>389162</v>
      </c>
      <c r="AR89" s="17">
        <f t="shared" si="39"/>
        <v>308593</v>
      </c>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row>
    <row r="90" spans="1:77" s="12" customFormat="1" x14ac:dyDescent="0.35">
      <c r="A90" s="18"/>
      <c r="B90" s="18" t="s">
        <v>393</v>
      </c>
      <c r="C90" s="18"/>
      <c r="D90" s="18"/>
      <c r="E90" s="48"/>
      <c r="F90" s="18"/>
      <c r="G90" s="18"/>
      <c r="H90" s="18"/>
      <c r="I90" s="18"/>
      <c r="J90" s="18"/>
      <c r="K90" s="18"/>
      <c r="L90" s="18"/>
      <c r="M90" s="18"/>
      <c r="N90" s="18"/>
      <c r="O90" s="48"/>
      <c r="P90" s="18"/>
      <c r="Q90" s="18"/>
      <c r="R90" s="18"/>
      <c r="S90" s="48"/>
      <c r="T90" s="18"/>
      <c r="U90" s="18"/>
      <c r="V90" s="18"/>
      <c r="W90" s="4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row>
    <row r="91" spans="1:77" x14ac:dyDescent="0.35">
      <c r="A91" s="5"/>
      <c r="B91" s="5" t="s">
        <v>394</v>
      </c>
      <c r="C91" s="5"/>
      <c r="D91" s="5"/>
      <c r="E91" s="43"/>
      <c r="F91" s="5"/>
      <c r="G91" s="5"/>
      <c r="H91" s="5"/>
      <c r="I91" s="5"/>
      <c r="J91" s="5"/>
      <c r="K91" s="5"/>
      <c r="L91" s="5"/>
      <c r="M91" s="5"/>
      <c r="N91" s="5"/>
      <c r="O91" s="43"/>
      <c r="P91" s="5"/>
      <c r="Q91" s="5"/>
      <c r="R91" s="5"/>
      <c r="S91" s="43"/>
      <c r="T91" s="5"/>
      <c r="U91" s="5"/>
      <c r="V91" s="5">
        <v>0</v>
      </c>
      <c r="W91" s="43">
        <v>0</v>
      </c>
      <c r="X91" s="5">
        <v>0</v>
      </c>
      <c r="Y91" s="5">
        <v>0</v>
      </c>
      <c r="Z91" s="5"/>
      <c r="AA91" s="5"/>
      <c r="AB91" s="5"/>
      <c r="AC91" s="5"/>
      <c r="AD91" s="5"/>
      <c r="AE91" s="5"/>
      <c r="AF91" s="5"/>
      <c r="AG91" s="5"/>
      <c r="AH91" s="5"/>
      <c r="AI91" s="5"/>
      <c r="AJ91" s="5"/>
      <c r="AK91" s="5"/>
      <c r="AL91" s="5"/>
      <c r="AM91" s="5"/>
      <c r="AN91" s="5"/>
      <c r="AO91" s="5"/>
      <c r="AP91" s="5"/>
      <c r="AQ91" s="5">
        <v>80581</v>
      </c>
      <c r="AR91" s="5">
        <v>0</v>
      </c>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row>
    <row r="92" spans="1:77" x14ac:dyDescent="0.35">
      <c r="A92" s="5"/>
      <c r="B92" s="5" t="s">
        <v>395</v>
      </c>
      <c r="C92" s="5"/>
      <c r="D92" s="5"/>
      <c r="E92" s="43"/>
      <c r="F92" s="5"/>
      <c r="G92" s="5"/>
      <c r="H92" s="5"/>
      <c r="I92" s="5"/>
      <c r="J92" s="5"/>
      <c r="K92" s="5"/>
      <c r="L92" s="5"/>
      <c r="M92" s="5"/>
      <c r="N92" s="5"/>
      <c r="O92" s="43"/>
      <c r="P92" s="5"/>
      <c r="Q92" s="5"/>
      <c r="R92" s="5"/>
      <c r="S92" s="43"/>
      <c r="T92" s="5"/>
      <c r="U92" s="5"/>
      <c r="V92" s="5">
        <v>0</v>
      </c>
      <c r="W92" s="43">
        <v>0</v>
      </c>
      <c r="X92" s="5">
        <v>0</v>
      </c>
      <c r="Y92" s="5">
        <v>0</v>
      </c>
      <c r="Z92" s="5"/>
      <c r="AA92" s="5"/>
      <c r="AB92" s="5"/>
      <c r="AC92" s="5"/>
      <c r="AD92" s="5"/>
      <c r="AE92" s="5"/>
      <c r="AF92" s="5"/>
      <c r="AG92" s="5"/>
      <c r="AH92" s="5"/>
      <c r="AI92" s="5"/>
      <c r="AJ92" s="5"/>
      <c r="AK92" s="5"/>
      <c r="AL92" s="5"/>
      <c r="AM92" s="5"/>
      <c r="AN92" s="5"/>
      <c r="AO92" s="5"/>
      <c r="AP92" s="5"/>
      <c r="AQ92" s="5">
        <v>81966</v>
      </c>
      <c r="AR92" s="5">
        <v>0</v>
      </c>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row>
    <row r="93" spans="1:77" x14ac:dyDescent="0.35">
      <c r="A93" s="5"/>
      <c r="B93" s="5" t="s">
        <v>396</v>
      </c>
      <c r="C93" s="5"/>
      <c r="D93" s="5"/>
      <c r="E93" s="43"/>
      <c r="F93" s="5"/>
      <c r="G93" s="5"/>
      <c r="H93" s="5"/>
      <c r="I93" s="5"/>
      <c r="J93" s="5"/>
      <c r="K93" s="5"/>
      <c r="L93" s="5"/>
      <c r="M93" s="5"/>
      <c r="N93" s="5"/>
      <c r="O93" s="43"/>
      <c r="P93" s="5"/>
      <c r="Q93" s="5"/>
      <c r="R93" s="5"/>
      <c r="S93" s="43"/>
      <c r="T93" s="5"/>
      <c r="U93" s="5"/>
      <c r="V93" s="5">
        <v>0</v>
      </c>
      <c r="W93" s="43">
        <v>0</v>
      </c>
      <c r="X93" s="5">
        <v>0</v>
      </c>
      <c r="Y93" s="5">
        <v>0</v>
      </c>
      <c r="Z93" s="5"/>
      <c r="AA93" s="5"/>
      <c r="AB93" s="5"/>
      <c r="AC93" s="5"/>
      <c r="AD93" s="5"/>
      <c r="AE93" s="5"/>
      <c r="AF93" s="5"/>
      <c r="AG93" s="5"/>
      <c r="AH93" s="5"/>
      <c r="AI93" s="5"/>
      <c r="AJ93" s="5"/>
      <c r="AK93" s="5"/>
      <c r="AL93" s="5"/>
      <c r="AM93" s="5"/>
      <c r="AN93" s="5"/>
      <c r="AO93" s="5"/>
      <c r="AP93" s="5"/>
      <c r="AQ93" s="5">
        <v>146583</v>
      </c>
      <c r="AR93" s="5">
        <v>0</v>
      </c>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row>
    <row r="94" spans="1:77" s="13" customFormat="1" x14ac:dyDescent="0.35">
      <c r="A94" s="16"/>
      <c r="B94" s="16" t="s">
        <v>397</v>
      </c>
      <c r="C94" s="16"/>
      <c r="D94" s="16"/>
      <c r="E94" s="44"/>
      <c r="F94" s="16"/>
      <c r="G94" s="16"/>
      <c r="H94" s="16"/>
      <c r="I94" s="16"/>
      <c r="J94" s="16"/>
      <c r="K94" s="16"/>
      <c r="L94" s="16"/>
      <c r="M94" s="16"/>
      <c r="N94" s="16"/>
      <c r="O94" s="44"/>
      <c r="P94" s="16"/>
      <c r="Q94" s="16"/>
      <c r="R94" s="16"/>
      <c r="S94" s="44"/>
      <c r="T94" s="16"/>
      <c r="U94" s="16"/>
      <c r="V94" s="16">
        <v>0</v>
      </c>
      <c r="W94" s="44">
        <v>0</v>
      </c>
      <c r="X94" s="16">
        <v>0</v>
      </c>
      <c r="Y94" s="16">
        <v>0</v>
      </c>
      <c r="Z94" s="16"/>
      <c r="AA94" s="16"/>
      <c r="AB94" s="16"/>
      <c r="AC94" s="16"/>
      <c r="AD94" s="16"/>
      <c r="AE94" s="16"/>
      <c r="AF94" s="16"/>
      <c r="AG94" s="16"/>
      <c r="AH94" s="16"/>
      <c r="AI94" s="16"/>
      <c r="AJ94" s="16"/>
      <c r="AK94" s="16"/>
      <c r="AL94" s="16"/>
      <c r="AM94" s="16"/>
      <c r="AN94" s="16"/>
      <c r="AO94" s="16"/>
      <c r="AP94" s="16"/>
      <c r="AQ94" s="16">
        <v>90820</v>
      </c>
      <c r="AR94" s="16">
        <v>0</v>
      </c>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row>
    <row r="95" spans="1:77" s="15" customFormat="1" x14ac:dyDescent="0.35">
      <c r="A95" s="17"/>
      <c r="B95" s="17" t="s">
        <v>398</v>
      </c>
      <c r="C95" s="17"/>
      <c r="D95" s="17"/>
      <c r="E95" s="45"/>
      <c r="F95" s="17"/>
      <c r="G95" s="17"/>
      <c r="H95" s="17"/>
      <c r="I95" s="17"/>
      <c r="J95" s="17"/>
      <c r="K95" s="17"/>
      <c r="L95" s="17"/>
      <c r="M95" s="17"/>
      <c r="N95" s="17"/>
      <c r="O95" s="45"/>
      <c r="P95" s="17"/>
      <c r="Q95" s="17"/>
      <c r="R95" s="17"/>
      <c r="S95" s="45"/>
      <c r="T95" s="17"/>
      <c r="U95" s="17"/>
      <c r="V95" s="17">
        <f>SUM(V91:V94)</f>
        <v>0</v>
      </c>
      <c r="W95" s="45">
        <f t="shared" ref="W95:Y95" si="40">SUM(W91:W94)</f>
        <v>0</v>
      </c>
      <c r="X95" s="17">
        <f t="shared" si="40"/>
        <v>0</v>
      </c>
      <c r="Y95" s="17">
        <f t="shared" si="40"/>
        <v>0</v>
      </c>
      <c r="Z95" s="17"/>
      <c r="AA95" s="17"/>
      <c r="AB95" s="17"/>
      <c r="AC95" s="17"/>
      <c r="AD95" s="17"/>
      <c r="AE95" s="17"/>
      <c r="AF95" s="17"/>
      <c r="AG95" s="17"/>
      <c r="AH95" s="17"/>
      <c r="AI95" s="17">
        <f>SUM(AI91:AI94)</f>
        <v>0</v>
      </c>
      <c r="AJ95" s="17">
        <f t="shared" ref="AJ95:AR95" si="41">SUM(AJ91:AJ94)</f>
        <v>0</v>
      </c>
      <c r="AK95" s="17">
        <f t="shared" si="41"/>
        <v>0</v>
      </c>
      <c r="AL95" s="17">
        <f t="shared" si="41"/>
        <v>0</v>
      </c>
      <c r="AM95" s="17">
        <f t="shared" si="41"/>
        <v>0</v>
      </c>
      <c r="AN95" s="17">
        <f t="shared" si="41"/>
        <v>0</v>
      </c>
      <c r="AO95" s="17">
        <f t="shared" si="41"/>
        <v>0</v>
      </c>
      <c r="AP95" s="17">
        <f t="shared" si="41"/>
        <v>0</v>
      </c>
      <c r="AQ95" s="17">
        <f t="shared" si="41"/>
        <v>399950</v>
      </c>
      <c r="AR95" s="17">
        <f t="shared" si="41"/>
        <v>0</v>
      </c>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row>
    <row r="96" spans="1:77" s="11" customFormat="1" x14ac:dyDescent="0.35">
      <c r="A96" s="23"/>
      <c r="B96" s="27" t="s">
        <v>399</v>
      </c>
      <c r="C96" s="23"/>
      <c r="D96" s="23"/>
      <c r="E96" s="52"/>
      <c r="F96" s="23"/>
      <c r="G96" s="23"/>
      <c r="H96" s="23"/>
      <c r="I96" s="23"/>
      <c r="J96" s="23"/>
      <c r="K96" s="23"/>
      <c r="L96" s="23"/>
      <c r="M96" s="23"/>
      <c r="N96" s="23"/>
      <c r="O96" s="52"/>
      <c r="P96" s="23"/>
      <c r="Q96" s="23"/>
      <c r="R96" s="23"/>
      <c r="S96" s="52"/>
      <c r="T96" s="23"/>
      <c r="U96" s="23"/>
      <c r="V96" s="23"/>
      <c r="W96" s="52"/>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c r="BH96" s="23"/>
      <c r="BI96" s="23"/>
      <c r="BJ96" s="23"/>
      <c r="BK96" s="23"/>
      <c r="BL96" s="23"/>
      <c r="BM96" s="23"/>
      <c r="BN96" s="23"/>
      <c r="BO96" s="23"/>
      <c r="BP96" s="23"/>
      <c r="BQ96" s="23"/>
      <c r="BR96" s="23"/>
      <c r="BS96" s="23"/>
      <c r="BT96" s="23"/>
      <c r="BU96" s="23"/>
      <c r="BV96" s="23"/>
      <c r="BW96" s="23"/>
      <c r="BX96" s="23"/>
      <c r="BY96" s="23"/>
    </row>
    <row r="97" spans="1:77" x14ac:dyDescent="0.35">
      <c r="A97" s="5"/>
      <c r="B97" s="5" t="s">
        <v>400</v>
      </c>
      <c r="C97" s="5"/>
      <c r="D97" s="5"/>
      <c r="E97" s="43"/>
      <c r="F97" s="5"/>
      <c r="G97" s="5"/>
      <c r="H97" s="5"/>
      <c r="I97" s="5"/>
      <c r="J97" s="5"/>
      <c r="K97" s="5"/>
      <c r="L97" s="5"/>
      <c r="M97" s="5"/>
      <c r="N97" s="5"/>
      <c r="O97" s="43"/>
      <c r="P97" s="5"/>
      <c r="Q97" s="5"/>
      <c r="R97" s="5"/>
      <c r="S97" s="43"/>
      <c r="T97" s="5"/>
      <c r="U97" s="5"/>
      <c r="V97" s="5">
        <v>30</v>
      </c>
      <c r="W97" s="43"/>
      <c r="X97" s="5"/>
      <c r="Y97" s="5">
        <v>31</v>
      </c>
      <c r="Z97" s="5"/>
      <c r="AA97" s="5"/>
      <c r="AB97" s="5"/>
      <c r="AC97" s="5"/>
      <c r="AD97" s="5"/>
      <c r="AE97" s="5"/>
      <c r="AF97" s="5"/>
      <c r="AG97" s="5"/>
      <c r="AH97" s="5"/>
      <c r="AI97" s="5"/>
      <c r="AJ97" s="5"/>
      <c r="AK97" s="5"/>
      <c r="AL97" s="5"/>
      <c r="AM97" s="5"/>
      <c r="AN97" s="5"/>
      <c r="AO97" s="5"/>
      <c r="AP97" s="5"/>
      <c r="AQ97" s="5">
        <v>6</v>
      </c>
      <c r="AR97" s="5">
        <v>30</v>
      </c>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row>
    <row r="98" spans="1:77" x14ac:dyDescent="0.35">
      <c r="A98" s="5"/>
      <c r="B98" s="5" t="s">
        <v>401</v>
      </c>
      <c r="C98" s="5"/>
      <c r="D98" s="5"/>
      <c r="E98" s="43"/>
      <c r="F98" s="5"/>
      <c r="G98" s="5"/>
      <c r="H98" s="5"/>
      <c r="I98" s="5"/>
      <c r="J98" s="5"/>
      <c r="K98" s="5"/>
      <c r="L98" s="5"/>
      <c r="M98" s="5"/>
      <c r="N98" s="5"/>
      <c r="O98" s="43"/>
      <c r="P98" s="5"/>
      <c r="Q98" s="5"/>
      <c r="R98" s="5"/>
      <c r="S98" s="43"/>
      <c r="T98" s="5"/>
      <c r="U98" s="5"/>
      <c r="V98" s="5">
        <v>1306034</v>
      </c>
      <c r="W98" s="43"/>
      <c r="X98" s="5"/>
      <c r="Y98" s="5">
        <v>1398171</v>
      </c>
      <c r="Z98" s="5"/>
      <c r="AA98" s="5"/>
      <c r="AB98" s="5"/>
      <c r="AC98" s="5"/>
      <c r="AD98" s="5"/>
      <c r="AE98" s="5"/>
      <c r="AF98" s="5"/>
      <c r="AG98" s="5"/>
      <c r="AH98" s="5"/>
      <c r="AI98" s="5"/>
      <c r="AJ98" s="5"/>
      <c r="AK98" s="5"/>
      <c r="AL98" s="5"/>
      <c r="AM98" s="5"/>
      <c r="AN98" s="5"/>
      <c r="AO98" s="5"/>
      <c r="AP98" s="5"/>
      <c r="AQ98" s="5">
        <v>0</v>
      </c>
      <c r="AR98" s="5">
        <v>1306034</v>
      </c>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row>
    <row r="99" spans="1:77" x14ac:dyDescent="0.35">
      <c r="A99" s="5"/>
      <c r="B99" s="5" t="s">
        <v>402</v>
      </c>
      <c r="C99" s="5"/>
      <c r="D99" s="5"/>
      <c r="E99" s="43"/>
      <c r="F99" s="5"/>
      <c r="G99" s="5"/>
      <c r="H99" s="5"/>
      <c r="I99" s="5"/>
      <c r="J99" s="5"/>
      <c r="K99" s="5"/>
      <c r="L99" s="5"/>
      <c r="M99" s="5"/>
      <c r="N99" s="5"/>
      <c r="O99" s="43"/>
      <c r="P99" s="5"/>
      <c r="Q99" s="5"/>
      <c r="R99" s="5"/>
      <c r="S99" s="43"/>
      <c r="T99" s="5"/>
      <c r="U99" s="5"/>
      <c r="V99" s="5">
        <v>6032</v>
      </c>
      <c r="W99" s="43"/>
      <c r="X99" s="5"/>
      <c r="Y99" s="5">
        <v>6032</v>
      </c>
      <c r="Z99" s="5"/>
      <c r="AA99" s="5"/>
      <c r="AB99" s="5"/>
      <c r="AC99" s="5"/>
      <c r="AD99" s="5"/>
      <c r="AE99" s="5"/>
      <c r="AF99" s="5"/>
      <c r="AG99" s="5"/>
      <c r="AH99" s="5"/>
      <c r="AI99" s="5"/>
      <c r="AJ99" s="5"/>
      <c r="AK99" s="5"/>
      <c r="AL99" s="5"/>
      <c r="AM99" s="5"/>
      <c r="AN99" s="5"/>
      <c r="AO99" s="5"/>
      <c r="AP99" s="5"/>
      <c r="AQ99" s="5">
        <v>6032</v>
      </c>
      <c r="AR99" s="5">
        <v>6032</v>
      </c>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row>
    <row r="100" spans="1:77" x14ac:dyDescent="0.35">
      <c r="A100" s="5"/>
      <c r="B100" s="5" t="s">
        <v>403</v>
      </c>
      <c r="C100" s="5"/>
      <c r="D100" s="5"/>
      <c r="E100" s="43"/>
      <c r="F100" s="5"/>
      <c r="G100" s="5"/>
      <c r="H100" s="5"/>
      <c r="I100" s="5"/>
      <c r="J100" s="5"/>
      <c r="K100" s="5"/>
      <c r="L100" s="5"/>
      <c r="M100" s="5"/>
      <c r="N100" s="5"/>
      <c r="O100" s="43"/>
      <c r="P100" s="5"/>
      <c r="Q100" s="5"/>
      <c r="R100" s="5"/>
      <c r="S100" s="43"/>
      <c r="T100" s="5"/>
      <c r="U100" s="5"/>
      <c r="V100" s="5">
        <v>-632099</v>
      </c>
      <c r="W100" s="43"/>
      <c r="X100" s="5"/>
      <c r="Y100" s="5">
        <v>-757467</v>
      </c>
      <c r="Z100" s="5"/>
      <c r="AA100" s="5"/>
      <c r="AB100" s="5"/>
      <c r="AC100" s="5"/>
      <c r="AD100" s="5"/>
      <c r="AE100" s="5"/>
      <c r="AF100" s="5"/>
      <c r="AG100" s="5"/>
      <c r="AH100" s="5"/>
      <c r="AI100" s="5"/>
      <c r="AJ100" s="5"/>
      <c r="AK100" s="5"/>
      <c r="AL100" s="5"/>
      <c r="AM100" s="5"/>
      <c r="AN100" s="5"/>
      <c r="AO100" s="5"/>
      <c r="AP100" s="5"/>
      <c r="AQ100" s="5">
        <v>-397996</v>
      </c>
      <c r="AR100" s="5">
        <v>-632099</v>
      </c>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row>
    <row r="101" spans="1:77" s="13" customFormat="1" x14ac:dyDescent="0.35">
      <c r="A101" s="16"/>
      <c r="B101" s="16" t="s">
        <v>404</v>
      </c>
      <c r="C101" s="16"/>
      <c r="D101" s="16"/>
      <c r="E101" s="44"/>
      <c r="F101" s="16"/>
      <c r="G101" s="16"/>
      <c r="H101" s="16"/>
      <c r="I101" s="16"/>
      <c r="J101" s="16"/>
      <c r="K101" s="16"/>
      <c r="L101" s="16"/>
      <c r="M101" s="16"/>
      <c r="N101" s="16"/>
      <c r="O101" s="44"/>
      <c r="P101" s="16"/>
      <c r="Q101" s="16"/>
      <c r="R101" s="16"/>
      <c r="S101" s="44"/>
      <c r="T101" s="16"/>
      <c r="U101" s="16"/>
      <c r="V101" s="16">
        <v>6701</v>
      </c>
      <c r="W101" s="44"/>
      <c r="X101" s="16"/>
      <c r="Y101" s="16">
        <v>-30911</v>
      </c>
      <c r="Z101" s="16"/>
      <c r="AA101" s="16"/>
      <c r="AB101" s="16"/>
      <c r="AC101" s="16"/>
      <c r="AD101" s="16"/>
      <c r="AE101" s="16"/>
      <c r="AF101" s="16"/>
      <c r="AG101" s="16"/>
      <c r="AH101" s="16"/>
      <c r="AI101" s="16"/>
      <c r="AJ101" s="16"/>
      <c r="AK101" s="16"/>
      <c r="AL101" s="16"/>
      <c r="AM101" s="16"/>
      <c r="AN101" s="16"/>
      <c r="AO101" s="16"/>
      <c r="AP101" s="16"/>
      <c r="AQ101" s="16">
        <v>7356</v>
      </c>
      <c r="AR101" s="16">
        <v>6701</v>
      </c>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row>
    <row r="102" spans="1:77" s="26" customFormat="1" x14ac:dyDescent="0.35">
      <c r="A102" s="25"/>
      <c r="B102" s="25" t="s">
        <v>405</v>
      </c>
      <c r="C102" s="25"/>
      <c r="D102" s="25"/>
      <c r="E102" s="51"/>
      <c r="F102" s="25"/>
      <c r="G102" s="25"/>
      <c r="H102" s="25"/>
      <c r="I102" s="25"/>
      <c r="J102" s="25"/>
      <c r="K102" s="25"/>
      <c r="L102" s="25"/>
      <c r="M102" s="25"/>
      <c r="N102" s="25"/>
      <c r="O102" s="51">
        <f>SUM(O97:O101)</f>
        <v>0</v>
      </c>
      <c r="P102" s="25">
        <f t="shared" ref="P102:X102" si="42">SUM(P97:P101)</f>
        <v>0</v>
      </c>
      <c r="Q102" s="25">
        <f t="shared" si="42"/>
        <v>0</v>
      </c>
      <c r="R102" s="25">
        <f t="shared" si="42"/>
        <v>0</v>
      </c>
      <c r="S102" s="51">
        <f t="shared" si="42"/>
        <v>0</v>
      </c>
      <c r="T102" s="25">
        <f t="shared" si="42"/>
        <v>0</v>
      </c>
      <c r="U102" s="25">
        <f t="shared" si="42"/>
        <v>0</v>
      </c>
      <c r="V102" s="25">
        <f t="shared" si="42"/>
        <v>686698</v>
      </c>
      <c r="W102" s="51">
        <f t="shared" si="42"/>
        <v>0</v>
      </c>
      <c r="X102" s="25">
        <f t="shared" si="42"/>
        <v>0</v>
      </c>
      <c r="Y102" s="25">
        <f>SUM(Y97:Y101)</f>
        <v>615856</v>
      </c>
      <c r="Z102" s="25"/>
      <c r="AA102" s="25"/>
      <c r="AB102" s="25"/>
      <c r="AC102" s="25"/>
      <c r="AD102" s="25"/>
      <c r="AE102" s="25"/>
      <c r="AF102" s="25"/>
      <c r="AG102" s="25"/>
      <c r="AH102" s="25"/>
      <c r="AI102" s="25">
        <f>SUM(AI97:AI101)</f>
        <v>0</v>
      </c>
      <c r="AJ102" s="25">
        <f t="shared" ref="AJ102:AR102" si="43">SUM(AJ97:AJ101)</f>
        <v>0</v>
      </c>
      <c r="AK102" s="25">
        <f t="shared" si="43"/>
        <v>0</v>
      </c>
      <c r="AL102" s="25">
        <f t="shared" si="43"/>
        <v>0</v>
      </c>
      <c r="AM102" s="25">
        <f t="shared" si="43"/>
        <v>0</v>
      </c>
      <c r="AN102" s="25">
        <f t="shared" si="43"/>
        <v>0</v>
      </c>
      <c r="AO102" s="25">
        <f t="shared" si="43"/>
        <v>0</v>
      </c>
      <c r="AP102" s="25">
        <f t="shared" si="43"/>
        <v>0</v>
      </c>
      <c r="AQ102" s="25">
        <f t="shared" si="43"/>
        <v>-384602</v>
      </c>
      <c r="AR102" s="25">
        <f t="shared" si="43"/>
        <v>686698</v>
      </c>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row>
    <row r="103" spans="1:77" s="15" customFormat="1" x14ac:dyDescent="0.35">
      <c r="A103" s="17"/>
      <c r="B103" s="17" t="s">
        <v>406</v>
      </c>
      <c r="C103" s="17"/>
      <c r="D103" s="17"/>
      <c r="E103" s="45"/>
      <c r="F103" s="17"/>
      <c r="G103" s="17"/>
      <c r="H103" s="17"/>
      <c r="I103" s="17"/>
      <c r="J103" s="17"/>
      <c r="K103" s="17"/>
      <c r="L103" s="17"/>
      <c r="M103" s="17"/>
      <c r="N103" s="17"/>
      <c r="O103" s="45">
        <f>O102+O89</f>
        <v>0</v>
      </c>
      <c r="P103" s="17">
        <f t="shared" ref="P103:X103" si="44">P102+P89</f>
        <v>0</v>
      </c>
      <c r="Q103" s="17">
        <f t="shared" si="44"/>
        <v>0</v>
      </c>
      <c r="R103" s="17">
        <f t="shared" si="44"/>
        <v>0</v>
      </c>
      <c r="S103" s="45">
        <f t="shared" si="44"/>
        <v>0</v>
      </c>
      <c r="T103" s="17">
        <f t="shared" si="44"/>
        <v>0</v>
      </c>
      <c r="U103" s="17">
        <f t="shared" si="44"/>
        <v>0</v>
      </c>
      <c r="V103" s="17">
        <f t="shared" si="44"/>
        <v>995291</v>
      </c>
      <c r="W103" s="45">
        <f t="shared" si="44"/>
        <v>0</v>
      </c>
      <c r="X103" s="17">
        <f t="shared" si="44"/>
        <v>317640</v>
      </c>
      <c r="Y103" s="17">
        <f>Y102+Y89</f>
        <v>972928</v>
      </c>
      <c r="Z103" s="17"/>
      <c r="AA103" s="17"/>
      <c r="AB103" s="17"/>
      <c r="AC103" s="17"/>
      <c r="AD103" s="17"/>
      <c r="AE103" s="17"/>
      <c r="AF103" s="17"/>
      <c r="AG103" s="17"/>
      <c r="AH103" s="17"/>
      <c r="AI103" s="17">
        <f>AI102+AI95+AI89</f>
        <v>0</v>
      </c>
      <c r="AJ103" s="17">
        <f t="shared" ref="AJ103:AR103" si="45">AJ102+AJ95+AJ89</f>
        <v>0</v>
      </c>
      <c r="AK103" s="17">
        <f t="shared" si="45"/>
        <v>0</v>
      </c>
      <c r="AL103" s="17">
        <f t="shared" si="45"/>
        <v>0</v>
      </c>
      <c r="AM103" s="17">
        <f t="shared" si="45"/>
        <v>0</v>
      </c>
      <c r="AN103" s="17">
        <f t="shared" si="45"/>
        <v>0</v>
      </c>
      <c r="AO103" s="17">
        <f t="shared" si="45"/>
        <v>0</v>
      </c>
      <c r="AP103" s="17">
        <f t="shared" si="45"/>
        <v>0</v>
      </c>
      <c r="AQ103" s="17">
        <f t="shared" si="45"/>
        <v>404510</v>
      </c>
      <c r="AR103" s="17">
        <f t="shared" si="45"/>
        <v>995291</v>
      </c>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row>
    <row r="104" spans="1:77" x14ac:dyDescent="0.35">
      <c r="A104" s="5"/>
      <c r="B104" s="5"/>
      <c r="C104" s="5"/>
      <c r="D104" s="5"/>
      <c r="E104" s="43"/>
      <c r="F104" s="5"/>
      <c r="G104" s="5"/>
      <c r="H104" s="5"/>
      <c r="I104" s="5"/>
      <c r="J104" s="5"/>
      <c r="K104" s="5"/>
      <c r="L104" s="5"/>
      <c r="M104" s="5"/>
      <c r="N104" s="5"/>
      <c r="O104" s="43"/>
      <c r="P104" s="5"/>
      <c r="Q104" s="5"/>
      <c r="R104" s="5"/>
      <c r="S104" s="43"/>
      <c r="T104" s="5"/>
      <c r="U104" s="5"/>
      <c r="V104" s="5"/>
      <c r="W104" s="43"/>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row>
    <row r="105" spans="1:77" x14ac:dyDescent="0.35">
      <c r="A105" s="5"/>
      <c r="B105" s="5"/>
      <c r="C105" s="5"/>
      <c r="D105" s="5"/>
      <c r="E105" s="43"/>
      <c r="F105" s="5"/>
      <c r="G105" s="5"/>
      <c r="H105" s="5"/>
      <c r="I105" s="5"/>
      <c r="J105" s="5"/>
      <c r="K105" s="5"/>
      <c r="L105" s="5"/>
      <c r="M105" s="5"/>
      <c r="N105" s="5"/>
      <c r="O105" s="43"/>
      <c r="P105" s="5"/>
      <c r="Q105" s="5"/>
      <c r="R105" s="5"/>
      <c r="S105" s="43"/>
      <c r="T105" s="5"/>
      <c r="U105" s="5"/>
      <c r="V105" s="5"/>
      <c r="W105" s="43"/>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row>
    <row r="106" spans="1:77" x14ac:dyDescent="0.35">
      <c r="A106" s="5"/>
      <c r="B106" s="5"/>
      <c r="C106" s="5"/>
      <c r="D106" s="5"/>
      <c r="E106" s="43"/>
      <c r="F106" s="5"/>
      <c r="G106" s="5"/>
      <c r="H106" s="5"/>
      <c r="I106" s="5"/>
      <c r="J106" s="5"/>
      <c r="K106" s="5"/>
      <c r="L106" s="5"/>
      <c r="M106" s="5"/>
      <c r="N106" s="5"/>
      <c r="O106" s="43"/>
      <c r="P106" s="5"/>
      <c r="Q106" s="5"/>
      <c r="R106" s="5"/>
      <c r="S106" s="43"/>
      <c r="T106" s="5"/>
      <c r="U106" s="5"/>
      <c r="V106" s="5"/>
      <c r="W106" s="43"/>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row>
    <row r="107" spans="1:77" x14ac:dyDescent="0.35">
      <c r="A107" s="5"/>
      <c r="B107" s="5"/>
      <c r="C107" s="5"/>
      <c r="D107" s="5"/>
      <c r="E107" s="43"/>
      <c r="F107" s="5"/>
      <c r="G107" s="5"/>
      <c r="H107" s="5"/>
      <c r="I107" s="5"/>
      <c r="J107" s="5"/>
      <c r="K107" s="5"/>
      <c r="L107" s="5"/>
      <c r="M107" s="5"/>
      <c r="N107" s="5"/>
      <c r="O107" s="43"/>
      <c r="P107" s="5"/>
      <c r="Q107" s="5"/>
      <c r="R107" s="5"/>
      <c r="S107" s="43"/>
      <c r="T107" s="5"/>
      <c r="U107" s="5"/>
      <c r="V107" s="5"/>
      <c r="W107" s="43"/>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row>
    <row r="108" spans="1:77" s="8" customFormat="1" x14ac:dyDescent="0.35">
      <c r="A108" s="19"/>
      <c r="B108" s="20" t="s">
        <v>341</v>
      </c>
      <c r="C108" s="21"/>
      <c r="D108" s="21"/>
      <c r="E108" s="62"/>
      <c r="F108" s="21"/>
      <c r="G108" s="21"/>
      <c r="H108" s="21"/>
      <c r="I108" s="21"/>
      <c r="J108" s="21"/>
      <c r="K108" s="21"/>
      <c r="L108" s="21"/>
      <c r="M108" s="21"/>
      <c r="N108" s="21"/>
      <c r="O108" s="62"/>
      <c r="P108" s="21"/>
      <c r="Q108" s="21"/>
      <c r="R108" s="21"/>
      <c r="S108" s="62"/>
      <c r="T108" s="21"/>
      <c r="U108" s="21"/>
      <c r="V108" s="19"/>
      <c r="W108" s="4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row>
    <row r="109" spans="1:77" x14ac:dyDescent="0.35">
      <c r="A109" s="5"/>
      <c r="B109" s="5" t="s">
        <v>363</v>
      </c>
      <c r="C109" s="5"/>
      <c r="D109" s="5"/>
      <c r="E109" s="43"/>
      <c r="F109" s="5"/>
      <c r="G109" s="5"/>
      <c r="H109" s="5"/>
      <c r="I109" s="5"/>
      <c r="J109" s="5"/>
      <c r="K109" s="5"/>
      <c r="L109" s="5"/>
      <c r="M109" s="5"/>
      <c r="N109" s="5"/>
      <c r="O109" s="43"/>
      <c r="P109" s="5"/>
      <c r="Q109" s="5"/>
      <c r="R109" s="5"/>
      <c r="S109" s="43"/>
      <c r="T109" s="5">
        <v>-15025</v>
      </c>
      <c r="U109" s="5">
        <v>-24653</v>
      </c>
      <c r="V109" s="5"/>
      <c r="W109" s="43"/>
      <c r="X109" s="5">
        <v>-63535</v>
      </c>
      <c r="Y109" s="5">
        <v>-58595</v>
      </c>
      <c r="Z109" s="5"/>
      <c r="AA109" s="5"/>
      <c r="AB109" s="5"/>
      <c r="AC109" s="5"/>
      <c r="AD109" s="5"/>
      <c r="AE109" s="5"/>
      <c r="AF109" s="5"/>
      <c r="AG109" s="5"/>
      <c r="AH109" s="5"/>
      <c r="AI109" s="5"/>
      <c r="AJ109" s="5"/>
      <c r="AK109" s="5"/>
      <c r="AL109" s="5"/>
      <c r="AM109" s="5"/>
      <c r="AN109" s="5"/>
      <c r="AO109" s="5"/>
      <c r="AP109" s="5">
        <v>13371</v>
      </c>
      <c r="AQ109" s="5">
        <v>15556</v>
      </c>
      <c r="AR109" s="5">
        <v>-45039</v>
      </c>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row>
    <row r="110" spans="1:77" s="13" customFormat="1" x14ac:dyDescent="0.35">
      <c r="A110" s="16"/>
      <c r="B110" s="16" t="s">
        <v>364</v>
      </c>
      <c r="C110" s="16"/>
      <c r="D110" s="16"/>
      <c r="E110" s="44"/>
      <c r="F110" s="16"/>
      <c r="G110" s="16"/>
      <c r="H110" s="16"/>
      <c r="I110" s="16"/>
      <c r="J110" s="16"/>
      <c r="K110" s="16"/>
      <c r="L110" s="16"/>
      <c r="M110" s="16"/>
      <c r="N110" s="16"/>
      <c r="O110" s="44"/>
      <c r="P110" s="16"/>
      <c r="Q110" s="16"/>
      <c r="R110" s="16"/>
      <c r="S110" s="44"/>
      <c r="T110" s="16">
        <v>-29858</v>
      </c>
      <c r="U110" s="16">
        <v>-40718</v>
      </c>
      <c r="V110" s="16"/>
      <c r="W110" s="44"/>
      <c r="X110" s="16">
        <v>-67915</v>
      </c>
      <c r="Y110" s="16">
        <v>-84722</v>
      </c>
      <c r="Z110" s="16"/>
      <c r="AA110" s="16"/>
      <c r="AB110" s="16"/>
      <c r="AC110" s="16"/>
      <c r="AD110" s="16"/>
      <c r="AE110" s="16"/>
      <c r="AF110" s="16"/>
      <c r="AG110" s="16"/>
      <c r="AH110" s="16"/>
      <c r="AI110" s="16"/>
      <c r="AJ110" s="16"/>
      <c r="AK110" s="16"/>
      <c r="AL110" s="16"/>
      <c r="AM110" s="16"/>
      <c r="AN110" s="16"/>
      <c r="AO110" s="16"/>
      <c r="AP110" s="16">
        <v>-20260</v>
      </c>
      <c r="AQ110" s="16">
        <v>-18645</v>
      </c>
      <c r="AR110" s="16">
        <v>-87862</v>
      </c>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row>
    <row r="111" spans="1:77" s="15" customFormat="1" x14ac:dyDescent="0.35">
      <c r="A111" s="17"/>
      <c r="B111" s="17" t="s">
        <v>365</v>
      </c>
      <c r="C111" s="17"/>
      <c r="D111" s="17"/>
      <c r="E111" s="17">
        <f>SUM(E109:E110)</f>
        <v>0</v>
      </c>
      <c r="F111" s="17"/>
      <c r="G111" s="17"/>
      <c r="H111" s="17"/>
      <c r="I111" s="17"/>
      <c r="J111" s="17"/>
      <c r="K111" s="17"/>
      <c r="L111" s="17">
        <f t="shared" ref="L111:X111" si="46">SUM(L109:L110)</f>
        <v>0</v>
      </c>
      <c r="M111" s="17">
        <f t="shared" si="46"/>
        <v>0</v>
      </c>
      <c r="N111" s="17">
        <f t="shared" si="46"/>
        <v>0</v>
      </c>
      <c r="O111" s="45">
        <f t="shared" si="46"/>
        <v>0</v>
      </c>
      <c r="P111" s="17">
        <f t="shared" si="46"/>
        <v>0</v>
      </c>
      <c r="Q111" s="17">
        <f t="shared" si="46"/>
        <v>0</v>
      </c>
      <c r="R111" s="17">
        <f t="shared" si="46"/>
        <v>0</v>
      </c>
      <c r="S111" s="45">
        <f t="shared" si="46"/>
        <v>0</v>
      </c>
      <c r="T111" s="17">
        <f t="shared" si="46"/>
        <v>-44883</v>
      </c>
      <c r="U111" s="17">
        <f t="shared" si="46"/>
        <v>-65371</v>
      </c>
      <c r="V111" s="17">
        <f t="shared" si="46"/>
        <v>0</v>
      </c>
      <c r="W111" s="45">
        <f t="shared" si="46"/>
        <v>0</v>
      </c>
      <c r="X111" s="17">
        <f t="shared" si="46"/>
        <v>-131450</v>
      </c>
      <c r="Y111" s="17">
        <f>SUM(Y109:Y110)</f>
        <v>-143317</v>
      </c>
      <c r="Z111" s="17"/>
      <c r="AA111" s="17"/>
      <c r="AB111" s="17"/>
      <c r="AC111" s="17"/>
      <c r="AD111" s="17"/>
      <c r="AE111" s="17"/>
      <c r="AF111" s="17"/>
      <c r="AG111" s="17"/>
      <c r="AH111" s="17"/>
      <c r="AI111" s="17">
        <f>SUM(AI109:AI110)</f>
        <v>0</v>
      </c>
      <c r="AJ111" s="17">
        <f t="shared" ref="AJ111:AO111" si="47">SUM(AJ109:AJ110)</f>
        <v>0</v>
      </c>
      <c r="AK111" s="17">
        <f t="shared" si="47"/>
        <v>0</v>
      </c>
      <c r="AL111" s="17">
        <f t="shared" si="47"/>
        <v>0</v>
      </c>
      <c r="AM111" s="17">
        <f t="shared" si="47"/>
        <v>0</v>
      </c>
      <c r="AN111" s="17">
        <f t="shared" si="47"/>
        <v>0</v>
      </c>
      <c r="AO111" s="17">
        <f t="shared" si="47"/>
        <v>0</v>
      </c>
      <c r="AP111" s="17">
        <f>SUM(AP109:AP110)</f>
        <v>-6889</v>
      </c>
      <c r="AQ111" s="17">
        <f t="shared" ref="AQ111:AR111" si="48">SUM(AQ109:AQ110)</f>
        <v>-3089</v>
      </c>
      <c r="AR111" s="17">
        <f t="shared" si="48"/>
        <v>-132901</v>
      </c>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row>
    <row r="112" spans="1:77" x14ac:dyDescent="0.35">
      <c r="A112" s="5"/>
      <c r="B112" s="5"/>
      <c r="C112" s="5"/>
      <c r="D112" s="5"/>
      <c r="E112" s="43"/>
      <c r="F112" s="5"/>
      <c r="G112" s="5"/>
      <c r="H112" s="5"/>
      <c r="I112" s="5"/>
      <c r="J112" s="5"/>
      <c r="K112" s="5"/>
      <c r="L112" s="5"/>
      <c r="M112" s="5"/>
      <c r="N112" s="5"/>
      <c r="O112" s="43"/>
      <c r="P112" s="5"/>
      <c r="Q112" s="5"/>
      <c r="R112" s="5"/>
      <c r="S112" s="43"/>
      <c r="T112" s="5"/>
      <c r="U112" s="5"/>
      <c r="V112" s="5"/>
      <c r="W112" s="43"/>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row>
    <row r="113" spans="1:77" x14ac:dyDescent="0.35">
      <c r="A113" s="5"/>
      <c r="B113" s="5"/>
      <c r="C113" s="5"/>
      <c r="D113" s="5"/>
      <c r="E113" s="43"/>
      <c r="F113" s="5"/>
      <c r="G113" s="5"/>
      <c r="H113" s="5"/>
      <c r="I113" s="5"/>
      <c r="J113" s="5"/>
      <c r="K113" s="5"/>
      <c r="L113" s="5"/>
      <c r="M113" s="5"/>
      <c r="N113" s="5"/>
      <c r="O113" s="43"/>
      <c r="P113" s="5"/>
      <c r="Q113" s="5"/>
      <c r="R113" s="5"/>
      <c r="S113" s="43"/>
      <c r="T113" s="5"/>
      <c r="U113" s="5"/>
      <c r="V113" s="5"/>
      <c r="W113" s="43"/>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row>
    <row r="114" spans="1:77" x14ac:dyDescent="0.35">
      <c r="A114" s="5"/>
      <c r="B114" s="5"/>
      <c r="C114" s="5"/>
      <c r="D114" s="5"/>
      <c r="E114" s="43"/>
      <c r="F114" s="5"/>
      <c r="G114" s="5"/>
      <c r="H114" s="5"/>
      <c r="I114" s="5"/>
      <c r="J114" s="5"/>
      <c r="K114" s="5"/>
      <c r="L114" s="5"/>
      <c r="M114" s="5"/>
      <c r="N114" s="5"/>
      <c r="O114" s="43"/>
      <c r="P114" s="5"/>
      <c r="Q114" s="5"/>
      <c r="R114" s="5"/>
      <c r="S114" s="43"/>
      <c r="T114" s="5"/>
      <c r="U114" s="5"/>
      <c r="V114" s="5"/>
      <c r="W114" s="43"/>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row>
    <row r="115" spans="1:77" x14ac:dyDescent="0.35">
      <c r="A115" s="5"/>
      <c r="B115" s="5"/>
      <c r="C115" s="5"/>
      <c r="D115" s="5"/>
      <c r="E115" s="43"/>
      <c r="F115" s="5"/>
      <c r="G115" s="5"/>
      <c r="H115" s="5"/>
      <c r="I115" s="5"/>
      <c r="J115" s="5"/>
      <c r="K115" s="5"/>
      <c r="L115" s="5"/>
      <c r="M115" s="5"/>
      <c r="N115" s="5"/>
      <c r="O115" s="43"/>
      <c r="P115" s="5"/>
      <c r="Q115" s="5"/>
      <c r="R115" s="5"/>
      <c r="S115" s="43"/>
      <c r="T115" s="5"/>
      <c r="U115" s="5"/>
      <c r="V115" s="5"/>
      <c r="W115" s="43"/>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row>
    <row r="116" spans="1:77" x14ac:dyDescent="0.35">
      <c r="A116" s="5"/>
      <c r="B116" s="5"/>
      <c r="C116" s="5"/>
      <c r="D116" s="5"/>
      <c r="E116" s="43"/>
      <c r="F116" s="5"/>
      <c r="G116" s="5"/>
      <c r="H116" s="5"/>
      <c r="I116" s="5"/>
      <c r="J116" s="5"/>
      <c r="K116" s="5"/>
      <c r="L116" s="5"/>
      <c r="M116" s="5"/>
      <c r="N116" s="5"/>
      <c r="O116" s="43"/>
      <c r="P116" s="5"/>
      <c r="Q116" s="5"/>
      <c r="R116" s="5"/>
      <c r="S116" s="43"/>
      <c r="T116" s="5"/>
      <c r="U116" s="5"/>
      <c r="V116" s="5"/>
      <c r="W116" s="43"/>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row>
    <row r="117" spans="1:77" x14ac:dyDescent="0.35">
      <c r="A117" s="5"/>
      <c r="B117" s="5"/>
      <c r="C117" s="5"/>
      <c r="D117" s="5"/>
      <c r="E117" s="43"/>
      <c r="F117" s="5"/>
      <c r="G117" s="5"/>
      <c r="H117" s="5"/>
      <c r="I117" s="5"/>
      <c r="J117" s="5"/>
      <c r="K117" s="5"/>
      <c r="L117" s="5"/>
      <c r="M117" s="5"/>
      <c r="N117" s="5"/>
      <c r="O117" s="43"/>
      <c r="P117" s="5"/>
      <c r="Q117" s="5"/>
      <c r="R117" s="5"/>
      <c r="S117" s="43"/>
      <c r="T117" s="5"/>
      <c r="U117" s="5"/>
      <c r="V117" s="5"/>
      <c r="W117" s="43"/>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row>
    <row r="118" spans="1:77" x14ac:dyDescent="0.35">
      <c r="A118" s="5"/>
      <c r="B118" s="5"/>
      <c r="C118" s="5"/>
      <c r="D118" s="5"/>
      <c r="E118" s="43"/>
      <c r="F118" s="5"/>
      <c r="G118" s="5"/>
      <c r="H118" s="5"/>
      <c r="I118" s="5"/>
      <c r="J118" s="5"/>
      <c r="K118" s="5"/>
      <c r="L118" s="5"/>
      <c r="M118" s="5"/>
      <c r="N118" s="5"/>
      <c r="O118" s="43"/>
      <c r="P118" s="5"/>
      <c r="Q118" s="5"/>
      <c r="R118" s="5"/>
      <c r="S118" s="43"/>
      <c r="T118" s="5"/>
      <c r="U118" s="5"/>
      <c r="V118" s="5"/>
      <c r="W118" s="43"/>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row>
    <row r="119" spans="1:77" x14ac:dyDescent="0.35">
      <c r="A119" s="5"/>
      <c r="B119" s="5"/>
      <c r="C119" s="5"/>
      <c r="D119" s="5"/>
      <c r="E119" s="43"/>
      <c r="F119" s="5"/>
      <c r="G119" s="5"/>
      <c r="H119" s="5"/>
      <c r="I119" s="5"/>
      <c r="J119" s="5"/>
      <c r="K119" s="5"/>
      <c r="L119" s="5"/>
      <c r="M119" s="5"/>
      <c r="N119" s="5"/>
      <c r="O119" s="43"/>
      <c r="P119" s="5"/>
      <c r="Q119" s="5"/>
      <c r="R119" s="5"/>
      <c r="S119" s="43"/>
      <c r="T119" s="5"/>
      <c r="U119" s="5"/>
      <c r="V119" s="5"/>
      <c r="W119" s="43"/>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row>
    <row r="120" spans="1:77" x14ac:dyDescent="0.35">
      <c r="A120" s="5"/>
      <c r="B120" s="5"/>
      <c r="C120" s="5"/>
      <c r="D120" s="5"/>
      <c r="E120" s="43"/>
      <c r="F120" s="5"/>
      <c r="G120" s="5"/>
      <c r="H120" s="5"/>
      <c r="I120" s="5"/>
      <c r="J120" s="5"/>
      <c r="K120" s="5"/>
      <c r="L120" s="5"/>
      <c r="M120" s="5"/>
      <c r="N120" s="5"/>
      <c r="O120" s="43"/>
      <c r="P120" s="5"/>
      <c r="Q120" s="5"/>
      <c r="R120" s="5"/>
      <c r="S120" s="43"/>
      <c r="T120" s="5"/>
      <c r="U120" s="5"/>
      <c r="V120" s="5"/>
      <c r="W120" s="43"/>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row>
    <row r="121" spans="1:77" x14ac:dyDescent="0.35">
      <c r="A121" s="5"/>
      <c r="B121" s="5"/>
      <c r="C121" s="5"/>
      <c r="D121" s="5"/>
      <c r="E121" s="43"/>
      <c r="F121" s="5"/>
      <c r="G121" s="5"/>
      <c r="H121" s="5"/>
      <c r="I121" s="5"/>
      <c r="J121" s="5"/>
      <c r="K121" s="5"/>
      <c r="L121" s="5"/>
      <c r="M121" s="5"/>
      <c r="N121" s="5"/>
      <c r="O121" s="43"/>
      <c r="P121" s="5"/>
      <c r="Q121" s="5"/>
      <c r="R121" s="5"/>
      <c r="S121" s="43"/>
      <c r="T121" s="5"/>
      <c r="U121" s="5"/>
      <c r="V121" s="5"/>
      <c r="W121" s="43"/>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row>
    <row r="122" spans="1:77" x14ac:dyDescent="0.35">
      <c r="A122" s="5"/>
      <c r="B122" s="5"/>
      <c r="C122" s="5"/>
      <c r="D122" s="5"/>
      <c r="E122" s="43"/>
      <c r="F122" s="5"/>
      <c r="G122" s="5"/>
      <c r="H122" s="5"/>
      <c r="I122" s="5"/>
      <c r="J122" s="5"/>
      <c r="K122" s="5"/>
      <c r="L122" s="5"/>
      <c r="M122" s="5"/>
      <c r="N122" s="5"/>
      <c r="O122" s="43"/>
      <c r="P122" s="5"/>
      <c r="Q122" s="5"/>
      <c r="R122" s="5"/>
      <c r="S122" s="43"/>
      <c r="T122" s="5"/>
      <c r="U122" s="5"/>
      <c r="V122" s="5"/>
      <c r="W122" s="43"/>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row>
    <row r="123" spans="1:77" x14ac:dyDescent="0.35">
      <c r="A123" s="5"/>
      <c r="B123" s="5"/>
      <c r="C123" s="5"/>
      <c r="D123" s="5"/>
      <c r="E123" s="43"/>
      <c r="F123" s="5"/>
      <c r="G123" s="5"/>
      <c r="H123" s="5"/>
      <c r="I123" s="5"/>
      <c r="J123" s="5"/>
      <c r="K123" s="5"/>
      <c r="L123" s="5"/>
      <c r="M123" s="5"/>
      <c r="N123" s="5"/>
      <c r="O123" s="43"/>
      <c r="P123" s="5"/>
      <c r="Q123" s="5"/>
      <c r="R123" s="5"/>
      <c r="S123" s="43"/>
      <c r="T123" s="5"/>
      <c r="U123" s="5"/>
      <c r="V123" s="5"/>
      <c r="W123" s="43"/>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row>
    <row r="124" spans="1:77" x14ac:dyDescent="0.35">
      <c r="A124" s="5"/>
      <c r="B124" s="5"/>
      <c r="C124" s="5"/>
      <c r="D124" s="5"/>
      <c r="E124" s="43"/>
      <c r="F124" s="5"/>
      <c r="G124" s="5"/>
      <c r="H124" s="5"/>
      <c r="I124" s="5"/>
      <c r="J124" s="5"/>
      <c r="K124" s="5"/>
      <c r="L124" s="5"/>
      <c r="M124" s="5"/>
      <c r="N124" s="5"/>
      <c r="O124" s="43"/>
      <c r="P124" s="5"/>
      <c r="Q124" s="5"/>
      <c r="R124" s="5"/>
      <c r="S124" s="43"/>
      <c r="T124" s="5"/>
      <c r="U124" s="5"/>
      <c r="V124" s="5"/>
      <c r="W124" s="43"/>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row>
    <row r="125" spans="1:77" x14ac:dyDescent="0.35">
      <c r="A125" s="5"/>
      <c r="B125" s="5"/>
      <c r="C125" s="5"/>
      <c r="D125" s="5"/>
      <c r="E125" s="43"/>
      <c r="F125" s="5"/>
      <c r="G125" s="5"/>
      <c r="H125" s="5"/>
      <c r="I125" s="5"/>
      <c r="J125" s="5"/>
      <c r="K125" s="5"/>
      <c r="L125" s="5"/>
      <c r="M125" s="5"/>
      <c r="N125" s="5"/>
      <c r="O125" s="43"/>
      <c r="P125" s="5"/>
      <c r="Q125" s="5"/>
      <c r="R125" s="5"/>
      <c r="S125" s="43"/>
      <c r="T125" s="5"/>
      <c r="U125" s="5"/>
      <c r="V125" s="5"/>
      <c r="W125" s="43"/>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row>
    <row r="126" spans="1:77" x14ac:dyDescent="0.35">
      <c r="A126" s="5"/>
      <c r="B126" s="5"/>
      <c r="C126" s="5"/>
      <c r="D126" s="5"/>
      <c r="E126" s="43"/>
      <c r="F126" s="5"/>
      <c r="G126" s="5"/>
      <c r="H126" s="5"/>
      <c r="I126" s="5"/>
      <c r="J126" s="5"/>
      <c r="K126" s="5"/>
      <c r="L126" s="5"/>
      <c r="M126" s="5"/>
      <c r="N126" s="5"/>
      <c r="O126" s="43"/>
      <c r="P126" s="5"/>
      <c r="Q126" s="5"/>
      <c r="R126" s="5"/>
      <c r="S126" s="43"/>
      <c r="T126" s="5"/>
      <c r="U126" s="5"/>
      <c r="V126" s="5"/>
      <c r="W126" s="43"/>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row>
    <row r="127" spans="1:77" x14ac:dyDescent="0.35">
      <c r="A127" s="5"/>
      <c r="B127" s="5"/>
      <c r="C127" s="5"/>
      <c r="D127" s="5"/>
      <c r="E127" s="43"/>
      <c r="F127" s="5"/>
      <c r="G127" s="5"/>
      <c r="H127" s="5"/>
      <c r="I127" s="5"/>
      <c r="J127" s="5"/>
      <c r="K127" s="5"/>
      <c r="L127" s="5"/>
      <c r="M127" s="5"/>
      <c r="N127" s="5"/>
      <c r="O127" s="43"/>
      <c r="P127" s="5"/>
      <c r="Q127" s="5"/>
      <c r="R127" s="5"/>
      <c r="S127" s="43"/>
      <c r="T127" s="5"/>
      <c r="U127" s="5"/>
      <c r="V127" s="5"/>
      <c r="W127" s="43"/>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row>
    <row r="128" spans="1:77" x14ac:dyDescent="0.35">
      <c r="A128" s="5"/>
      <c r="B128" s="5"/>
      <c r="C128" s="5"/>
      <c r="D128" s="5"/>
      <c r="E128" s="43"/>
      <c r="F128" s="5"/>
      <c r="G128" s="5"/>
      <c r="H128" s="5"/>
      <c r="I128" s="5"/>
      <c r="J128" s="5"/>
      <c r="K128" s="5"/>
      <c r="L128" s="5"/>
      <c r="M128" s="5"/>
      <c r="N128" s="5"/>
      <c r="O128" s="43"/>
      <c r="P128" s="5"/>
      <c r="Q128" s="5"/>
      <c r="R128" s="5"/>
      <c r="S128" s="43"/>
      <c r="T128" s="5"/>
      <c r="U128" s="5"/>
      <c r="V128" s="5"/>
      <c r="W128" s="43"/>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row>
    <row r="129" spans="1:77" x14ac:dyDescent="0.35">
      <c r="A129" s="5"/>
      <c r="B129" s="5"/>
      <c r="C129" s="5"/>
      <c r="D129" s="5"/>
      <c r="E129" s="43"/>
      <c r="F129" s="5"/>
      <c r="G129" s="5"/>
      <c r="H129" s="5"/>
      <c r="I129" s="5"/>
      <c r="J129" s="5"/>
      <c r="K129" s="5"/>
      <c r="L129" s="5"/>
      <c r="M129" s="5"/>
      <c r="N129" s="5"/>
      <c r="O129" s="43"/>
      <c r="P129" s="5"/>
      <c r="Q129" s="5"/>
      <c r="R129" s="5"/>
      <c r="S129" s="43"/>
      <c r="T129" s="5"/>
      <c r="U129" s="5"/>
      <c r="V129" s="5"/>
      <c r="W129" s="43"/>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row>
    <row r="130" spans="1:77" x14ac:dyDescent="0.35">
      <c r="A130" s="5"/>
      <c r="B130" s="5"/>
      <c r="C130" s="5"/>
      <c r="D130" s="5"/>
      <c r="E130" s="43"/>
      <c r="F130" s="5"/>
      <c r="G130" s="5"/>
      <c r="H130" s="5"/>
      <c r="I130" s="5"/>
      <c r="J130" s="5"/>
      <c r="K130" s="5"/>
      <c r="L130" s="5"/>
      <c r="M130" s="5"/>
      <c r="N130" s="5"/>
      <c r="O130" s="43"/>
      <c r="P130" s="5"/>
      <c r="Q130" s="5"/>
      <c r="R130" s="5"/>
      <c r="S130" s="43"/>
      <c r="T130" s="5"/>
      <c r="U130" s="5"/>
      <c r="V130" s="5"/>
      <c r="W130" s="43"/>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row>
    <row r="131" spans="1:77" x14ac:dyDescent="0.35">
      <c r="A131" s="5"/>
      <c r="B131" s="5"/>
      <c r="C131" s="5"/>
      <c r="D131" s="5"/>
      <c r="E131" s="43"/>
      <c r="F131" s="5"/>
      <c r="G131" s="5"/>
      <c r="H131" s="5"/>
      <c r="I131" s="5"/>
      <c r="J131" s="5"/>
      <c r="K131" s="5"/>
      <c r="L131" s="5"/>
      <c r="M131" s="5"/>
      <c r="N131" s="5"/>
      <c r="O131" s="43"/>
      <c r="P131" s="5"/>
      <c r="Q131" s="5"/>
      <c r="R131" s="5"/>
      <c r="S131" s="43"/>
      <c r="T131" s="5"/>
      <c r="U131" s="5"/>
      <c r="V131" s="5"/>
      <c r="W131" s="43"/>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row>
    <row r="132" spans="1:77" x14ac:dyDescent="0.35">
      <c r="A132" s="5"/>
      <c r="B132" s="5"/>
      <c r="C132" s="5"/>
      <c r="D132" s="5"/>
      <c r="E132" s="43"/>
      <c r="F132" s="5"/>
      <c r="G132" s="5"/>
      <c r="H132" s="5"/>
      <c r="I132" s="5"/>
      <c r="J132" s="5"/>
      <c r="K132" s="5"/>
      <c r="L132" s="5"/>
      <c r="M132" s="5"/>
      <c r="N132" s="5"/>
      <c r="O132" s="43"/>
      <c r="P132" s="5"/>
      <c r="Q132" s="5"/>
      <c r="R132" s="5"/>
      <c r="S132" s="43"/>
      <c r="T132" s="5"/>
      <c r="U132" s="5"/>
      <c r="V132" s="5"/>
      <c r="W132" s="43"/>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row>
    <row r="133" spans="1:77" x14ac:dyDescent="0.35">
      <c r="A133" s="5"/>
      <c r="B133" s="5"/>
      <c r="C133" s="5"/>
      <c r="D133" s="5"/>
      <c r="E133" s="43"/>
      <c r="F133" s="5"/>
      <c r="G133" s="5"/>
      <c r="H133" s="5"/>
      <c r="I133" s="5"/>
      <c r="J133" s="5"/>
      <c r="K133" s="5"/>
      <c r="L133" s="5"/>
      <c r="M133" s="5"/>
      <c r="N133" s="5"/>
      <c r="O133" s="43"/>
      <c r="P133" s="5"/>
      <c r="Q133" s="5"/>
      <c r="R133" s="5"/>
      <c r="S133" s="43"/>
      <c r="T133" s="5"/>
      <c r="U133" s="5"/>
      <c r="V133" s="5"/>
      <c r="W133" s="43"/>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row>
    <row r="134" spans="1:77" x14ac:dyDescent="0.35">
      <c r="A134" s="5"/>
      <c r="B134" s="5"/>
      <c r="C134" s="5"/>
      <c r="D134" s="5"/>
      <c r="E134" s="43"/>
      <c r="F134" s="5"/>
      <c r="G134" s="5"/>
      <c r="H134" s="5"/>
      <c r="I134" s="5"/>
      <c r="J134" s="5"/>
      <c r="K134" s="5"/>
      <c r="L134" s="5"/>
      <c r="M134" s="5"/>
      <c r="N134" s="5"/>
      <c r="O134" s="43"/>
      <c r="P134" s="5"/>
      <c r="Q134" s="5"/>
      <c r="R134" s="5"/>
      <c r="S134" s="43"/>
      <c r="T134" s="5"/>
      <c r="U134" s="5"/>
      <c r="V134" s="5"/>
      <c r="W134" s="43"/>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row>
    <row r="135" spans="1:77" x14ac:dyDescent="0.35">
      <c r="A135" s="5"/>
      <c r="B135" s="5"/>
      <c r="C135" s="5"/>
      <c r="D135" s="5"/>
      <c r="E135" s="43"/>
      <c r="F135" s="5"/>
      <c r="G135" s="5"/>
      <c r="H135" s="5"/>
      <c r="I135" s="5"/>
      <c r="J135" s="5"/>
      <c r="K135" s="5"/>
      <c r="L135" s="5"/>
      <c r="M135" s="5"/>
      <c r="N135" s="5"/>
      <c r="O135" s="43"/>
      <c r="P135" s="5"/>
      <c r="Q135" s="5"/>
      <c r="R135" s="5"/>
      <c r="S135" s="43"/>
      <c r="T135" s="5"/>
      <c r="U135" s="5"/>
      <c r="V135" s="5"/>
      <c r="W135" s="43"/>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row>
    <row r="136" spans="1:77" x14ac:dyDescent="0.35">
      <c r="A136" s="5"/>
      <c r="B136" s="5"/>
      <c r="C136" s="5"/>
      <c r="D136" s="5"/>
      <c r="E136" s="43"/>
      <c r="F136" s="5"/>
      <c r="G136" s="5"/>
      <c r="H136" s="5"/>
      <c r="I136" s="5"/>
      <c r="J136" s="5"/>
      <c r="K136" s="5"/>
      <c r="L136" s="5"/>
      <c r="M136" s="5"/>
      <c r="N136" s="5"/>
      <c r="O136" s="43"/>
      <c r="P136" s="5"/>
      <c r="Q136" s="5"/>
      <c r="R136" s="5"/>
      <c r="S136" s="43"/>
      <c r="T136" s="5"/>
      <c r="U136" s="5"/>
      <c r="V136" s="5"/>
      <c r="W136" s="43"/>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row>
    <row r="137" spans="1:77" x14ac:dyDescent="0.35">
      <c r="A137" s="5"/>
      <c r="B137" s="5"/>
      <c r="C137" s="5"/>
      <c r="D137" s="5"/>
      <c r="E137" s="43"/>
      <c r="F137" s="5"/>
      <c r="G137" s="5"/>
      <c r="H137" s="5"/>
      <c r="I137" s="5"/>
      <c r="J137" s="5"/>
      <c r="K137" s="5"/>
      <c r="L137" s="5"/>
      <c r="M137" s="5"/>
      <c r="N137" s="5"/>
      <c r="O137" s="43"/>
      <c r="P137" s="5"/>
      <c r="Q137" s="5"/>
      <c r="R137" s="5"/>
      <c r="S137" s="43"/>
      <c r="T137" s="5"/>
      <c r="U137" s="5"/>
      <c r="V137" s="5"/>
      <c r="W137" s="43"/>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row>
    <row r="138" spans="1:77" x14ac:dyDescent="0.35">
      <c r="A138" s="5"/>
      <c r="B138" s="5"/>
      <c r="C138" s="5"/>
      <c r="D138" s="5"/>
      <c r="E138" s="43"/>
      <c r="F138" s="5"/>
      <c r="G138" s="5"/>
      <c r="H138" s="5"/>
      <c r="I138" s="5"/>
      <c r="J138" s="5"/>
      <c r="K138" s="5"/>
      <c r="L138" s="5"/>
      <c r="M138" s="5"/>
      <c r="N138" s="5"/>
      <c r="O138" s="43"/>
      <c r="P138" s="5"/>
      <c r="Q138" s="5"/>
      <c r="R138" s="5"/>
      <c r="S138" s="43"/>
      <c r="T138" s="5"/>
      <c r="U138" s="5"/>
      <c r="V138" s="5"/>
      <c r="W138" s="43"/>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row>
    <row r="139" spans="1:77" x14ac:dyDescent="0.35">
      <c r="A139" s="5"/>
      <c r="B139" s="5"/>
      <c r="C139" s="5"/>
      <c r="D139" s="5"/>
      <c r="E139" s="43"/>
      <c r="F139" s="5"/>
      <c r="G139" s="5"/>
      <c r="H139" s="5"/>
      <c r="I139" s="5"/>
      <c r="J139" s="5"/>
      <c r="K139" s="5"/>
      <c r="L139" s="5"/>
      <c r="M139" s="5"/>
      <c r="N139" s="5"/>
      <c r="O139" s="43"/>
      <c r="P139" s="5"/>
      <c r="Q139" s="5"/>
      <c r="R139" s="5"/>
      <c r="S139" s="43"/>
      <c r="T139" s="5"/>
      <c r="U139" s="5"/>
      <c r="V139" s="5"/>
      <c r="W139" s="43"/>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row>
    <row r="140" spans="1:77" x14ac:dyDescent="0.35">
      <c r="A140" s="5"/>
      <c r="B140" s="5"/>
      <c r="C140" s="5"/>
      <c r="D140" s="5"/>
      <c r="E140" s="43"/>
      <c r="F140" s="5"/>
      <c r="G140" s="5"/>
      <c r="H140" s="5"/>
      <c r="I140" s="5"/>
      <c r="J140" s="5"/>
      <c r="K140" s="5"/>
      <c r="L140" s="5"/>
      <c r="M140" s="5"/>
      <c r="N140" s="5"/>
      <c r="O140" s="43"/>
      <c r="P140" s="5"/>
      <c r="Q140" s="5"/>
      <c r="R140" s="5"/>
      <c r="S140" s="43"/>
      <c r="T140" s="5"/>
      <c r="U140" s="5"/>
      <c r="V140" s="5"/>
      <c r="W140" s="43"/>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row>
    <row r="141" spans="1:77" x14ac:dyDescent="0.35">
      <c r="A141" s="5"/>
      <c r="B141" s="5"/>
      <c r="C141" s="5"/>
      <c r="D141" s="5"/>
      <c r="E141" s="43"/>
      <c r="F141" s="5"/>
      <c r="G141" s="5"/>
      <c r="H141" s="5"/>
      <c r="I141" s="5"/>
      <c r="J141" s="5"/>
      <c r="K141" s="5"/>
      <c r="L141" s="5"/>
      <c r="M141" s="5"/>
      <c r="N141" s="5"/>
      <c r="O141" s="43"/>
      <c r="P141" s="5"/>
      <c r="Q141" s="5"/>
      <c r="R141" s="5"/>
      <c r="S141" s="43"/>
      <c r="T141" s="5"/>
      <c r="U141" s="5"/>
      <c r="V141" s="5"/>
      <c r="W141" s="43"/>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row>
    <row r="142" spans="1:77" x14ac:dyDescent="0.35">
      <c r="A142" s="5"/>
      <c r="B142" s="5"/>
      <c r="C142" s="5"/>
      <c r="D142" s="5"/>
      <c r="E142" s="43"/>
      <c r="F142" s="5"/>
      <c r="G142" s="5"/>
      <c r="H142" s="5"/>
      <c r="I142" s="5"/>
      <c r="J142" s="5"/>
      <c r="K142" s="5"/>
      <c r="L142" s="5"/>
      <c r="M142" s="5"/>
      <c r="N142" s="5"/>
      <c r="O142" s="43"/>
      <c r="P142" s="5"/>
      <c r="Q142" s="5"/>
      <c r="R142" s="5"/>
      <c r="S142" s="43"/>
      <c r="T142" s="5"/>
      <c r="U142" s="5"/>
      <c r="V142" s="5"/>
      <c r="W142" s="43"/>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row>
    <row r="143" spans="1:77" x14ac:dyDescent="0.35">
      <c r="A143" s="5"/>
      <c r="B143" s="5"/>
      <c r="C143" s="5"/>
      <c r="D143" s="5"/>
      <c r="E143" s="43"/>
      <c r="F143" s="5"/>
      <c r="G143" s="5"/>
      <c r="H143" s="5"/>
      <c r="I143" s="5"/>
      <c r="J143" s="5"/>
      <c r="K143" s="5"/>
      <c r="L143" s="5"/>
      <c r="M143" s="5"/>
      <c r="N143" s="5"/>
      <c r="O143" s="43"/>
      <c r="P143" s="5"/>
      <c r="Q143" s="5"/>
      <c r="R143" s="5"/>
      <c r="S143" s="43"/>
      <c r="T143" s="5"/>
      <c r="U143" s="5"/>
      <c r="V143" s="5"/>
      <c r="W143" s="43"/>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row>
    <row r="144" spans="1:77" x14ac:dyDescent="0.35">
      <c r="A144" s="5"/>
      <c r="B144" s="5"/>
      <c r="C144" s="5"/>
      <c r="D144" s="5"/>
      <c r="E144" s="43"/>
      <c r="F144" s="5"/>
      <c r="G144" s="5"/>
      <c r="H144" s="5"/>
      <c r="I144" s="5"/>
      <c r="J144" s="5"/>
      <c r="K144" s="5"/>
      <c r="L144" s="5"/>
      <c r="M144" s="5"/>
      <c r="N144" s="5"/>
      <c r="O144" s="43"/>
      <c r="P144" s="5"/>
      <c r="Q144" s="5"/>
      <c r="R144" s="5"/>
      <c r="S144" s="43"/>
      <c r="T144" s="5"/>
      <c r="U144" s="5"/>
      <c r="V144" s="5"/>
      <c r="W144" s="43"/>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row>
    <row r="145" spans="1:77" x14ac:dyDescent="0.35">
      <c r="A145" s="5"/>
      <c r="B145" s="5"/>
      <c r="C145" s="5"/>
      <c r="D145" s="5"/>
      <c r="E145" s="43"/>
      <c r="F145" s="5"/>
      <c r="G145" s="5"/>
      <c r="H145" s="5"/>
      <c r="I145" s="5"/>
      <c r="J145" s="5"/>
      <c r="K145" s="5"/>
      <c r="L145" s="5"/>
      <c r="M145" s="5"/>
      <c r="N145" s="5"/>
      <c r="O145" s="43"/>
      <c r="P145" s="5"/>
      <c r="Q145" s="5"/>
      <c r="R145" s="5"/>
      <c r="S145" s="43"/>
      <c r="T145" s="5"/>
      <c r="U145" s="5"/>
      <c r="V145" s="5"/>
      <c r="W145" s="43"/>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row>
    <row r="146" spans="1:77" x14ac:dyDescent="0.35">
      <c r="A146" s="5"/>
      <c r="B146" s="5"/>
      <c r="C146" s="5"/>
      <c r="D146" s="5"/>
      <c r="E146" s="43"/>
      <c r="F146" s="5"/>
      <c r="G146" s="5"/>
      <c r="H146" s="5"/>
      <c r="I146" s="5"/>
      <c r="J146" s="5"/>
      <c r="K146" s="5"/>
      <c r="L146" s="5"/>
      <c r="M146" s="5"/>
      <c r="N146" s="5"/>
      <c r="O146" s="43"/>
      <c r="P146" s="5"/>
      <c r="Q146" s="5"/>
      <c r="R146" s="5"/>
      <c r="S146" s="43"/>
      <c r="T146" s="5"/>
      <c r="U146" s="5"/>
      <c r="V146" s="5"/>
      <c r="W146" s="43"/>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row>
    <row r="147" spans="1:77" x14ac:dyDescent="0.35">
      <c r="A147" s="5"/>
      <c r="B147" s="5"/>
      <c r="C147" s="5"/>
      <c r="D147" s="5"/>
      <c r="E147" s="43"/>
      <c r="F147" s="5"/>
      <c r="G147" s="5"/>
      <c r="H147" s="5"/>
      <c r="I147" s="5"/>
      <c r="J147" s="5"/>
      <c r="K147" s="5"/>
      <c r="L147" s="5"/>
      <c r="M147" s="5"/>
      <c r="N147" s="5"/>
      <c r="O147" s="43"/>
      <c r="P147" s="5"/>
      <c r="Q147" s="5"/>
      <c r="R147" s="5"/>
      <c r="S147" s="43"/>
      <c r="T147" s="5"/>
      <c r="U147" s="5"/>
      <c r="V147" s="5"/>
      <c r="W147" s="43"/>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row>
    <row r="148" spans="1:77" x14ac:dyDescent="0.35">
      <c r="A148" s="5"/>
      <c r="B148" s="5"/>
      <c r="C148" s="5"/>
      <c r="D148" s="5"/>
      <c r="E148" s="43"/>
      <c r="F148" s="5"/>
      <c r="G148" s="5"/>
      <c r="H148" s="5"/>
      <c r="I148" s="5"/>
      <c r="J148" s="5"/>
      <c r="K148" s="5"/>
      <c r="L148" s="5"/>
      <c r="M148" s="5"/>
      <c r="N148" s="5"/>
      <c r="O148" s="43"/>
      <c r="P148" s="5"/>
      <c r="Q148" s="5"/>
      <c r="R148" s="5"/>
      <c r="S148" s="43"/>
      <c r="T148" s="5"/>
      <c r="U148" s="5"/>
      <c r="V148" s="5"/>
      <c r="W148" s="43"/>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row>
    <row r="149" spans="1:77" x14ac:dyDescent="0.35">
      <c r="A149" s="5"/>
      <c r="B149" s="5"/>
      <c r="C149" s="5"/>
      <c r="D149" s="5"/>
      <c r="E149" s="43"/>
      <c r="F149" s="5"/>
      <c r="G149" s="5"/>
      <c r="H149" s="5"/>
      <c r="I149" s="5"/>
      <c r="J149" s="5"/>
      <c r="K149" s="5"/>
      <c r="L149" s="5"/>
      <c r="M149" s="5"/>
      <c r="N149" s="5"/>
      <c r="O149" s="43"/>
      <c r="P149" s="5"/>
      <c r="Q149" s="5"/>
      <c r="R149" s="5"/>
      <c r="S149" s="43"/>
      <c r="T149" s="5"/>
      <c r="U149" s="5"/>
      <c r="V149" s="5"/>
      <c r="W149" s="43"/>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row>
    <row r="150" spans="1:77" x14ac:dyDescent="0.35">
      <c r="A150" s="5"/>
      <c r="B150" s="5"/>
      <c r="C150" s="5"/>
      <c r="D150" s="5"/>
      <c r="E150" s="43"/>
      <c r="F150" s="5"/>
      <c r="G150" s="5"/>
      <c r="H150" s="5"/>
      <c r="I150" s="5"/>
      <c r="J150" s="5"/>
      <c r="K150" s="5"/>
      <c r="L150" s="5"/>
      <c r="M150" s="5"/>
      <c r="N150" s="5"/>
      <c r="O150" s="43"/>
      <c r="P150" s="5"/>
      <c r="Q150" s="5"/>
      <c r="R150" s="5"/>
      <c r="S150" s="43"/>
      <c r="T150" s="5"/>
      <c r="U150" s="5"/>
      <c r="V150" s="5"/>
      <c r="W150" s="43"/>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row>
    <row r="151" spans="1:77" x14ac:dyDescent="0.35">
      <c r="A151" s="5"/>
      <c r="B151" s="5"/>
      <c r="C151" s="5"/>
      <c r="D151" s="5"/>
      <c r="E151" s="43"/>
      <c r="F151" s="5"/>
      <c r="G151" s="5"/>
      <c r="H151" s="5"/>
      <c r="I151" s="5"/>
      <c r="J151" s="5"/>
      <c r="K151" s="5"/>
      <c r="L151" s="5"/>
      <c r="M151" s="5"/>
      <c r="N151" s="5"/>
      <c r="O151" s="43"/>
      <c r="P151" s="5"/>
      <c r="Q151" s="5"/>
      <c r="R151" s="5"/>
      <c r="S151" s="43"/>
      <c r="T151" s="5"/>
      <c r="U151" s="5"/>
      <c r="V151" s="5"/>
      <c r="W151" s="43"/>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row>
    <row r="152" spans="1:77" x14ac:dyDescent="0.35">
      <c r="A152" s="5"/>
      <c r="B152" s="5"/>
      <c r="C152" s="5"/>
      <c r="D152" s="5"/>
      <c r="E152" s="43"/>
      <c r="F152" s="5"/>
      <c r="G152" s="5"/>
      <c r="H152" s="5"/>
      <c r="I152" s="5"/>
      <c r="J152" s="5"/>
      <c r="K152" s="5"/>
      <c r="L152" s="5"/>
      <c r="M152" s="5"/>
      <c r="N152" s="5"/>
      <c r="O152" s="43"/>
      <c r="P152" s="5"/>
      <c r="Q152" s="5"/>
      <c r="R152" s="5"/>
      <c r="S152" s="43"/>
      <c r="T152" s="5"/>
      <c r="U152" s="5"/>
      <c r="V152" s="5"/>
      <c r="W152" s="43"/>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row>
    <row r="153" spans="1:77" x14ac:dyDescent="0.35">
      <c r="A153" s="5"/>
      <c r="B153" s="5"/>
      <c r="C153" s="5"/>
      <c r="D153" s="5"/>
      <c r="E153" s="43"/>
      <c r="F153" s="5"/>
      <c r="G153" s="5"/>
      <c r="H153" s="5"/>
      <c r="I153" s="5"/>
      <c r="J153" s="5"/>
      <c r="K153" s="5"/>
      <c r="L153" s="5"/>
      <c r="M153" s="5"/>
      <c r="N153" s="5"/>
      <c r="O153" s="43"/>
      <c r="P153" s="5"/>
      <c r="Q153" s="5"/>
      <c r="R153" s="5"/>
      <c r="S153" s="43"/>
      <c r="T153" s="5"/>
      <c r="U153" s="5"/>
      <c r="V153" s="5"/>
      <c r="W153" s="43"/>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row>
    <row r="154" spans="1:77" x14ac:dyDescent="0.35">
      <c r="A154" s="5"/>
      <c r="B154" s="5"/>
      <c r="C154" s="5"/>
      <c r="D154" s="5"/>
      <c r="E154" s="43"/>
      <c r="F154" s="5"/>
      <c r="G154" s="5"/>
      <c r="H154" s="5"/>
      <c r="I154" s="5"/>
      <c r="J154" s="5"/>
      <c r="K154" s="5"/>
      <c r="L154" s="5"/>
      <c r="M154" s="5"/>
      <c r="N154" s="5"/>
      <c r="O154" s="43"/>
      <c r="P154" s="5"/>
      <c r="Q154" s="5"/>
      <c r="R154" s="5"/>
      <c r="S154" s="43"/>
      <c r="T154" s="5"/>
      <c r="U154" s="5"/>
      <c r="V154" s="5"/>
      <c r="W154" s="43"/>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row>
    <row r="155" spans="1:77" x14ac:dyDescent="0.35">
      <c r="A155" s="5"/>
      <c r="B155" s="5"/>
      <c r="C155" s="5"/>
      <c r="D155" s="5"/>
      <c r="E155" s="43"/>
      <c r="F155" s="5"/>
      <c r="G155" s="5"/>
      <c r="H155" s="5"/>
      <c r="I155" s="5"/>
      <c r="J155" s="5"/>
      <c r="K155" s="5"/>
      <c r="L155" s="5"/>
      <c r="M155" s="5"/>
      <c r="N155" s="5"/>
      <c r="O155" s="43"/>
      <c r="P155" s="5"/>
      <c r="Q155" s="5"/>
      <c r="R155" s="5"/>
      <c r="S155" s="43"/>
      <c r="T155" s="5"/>
      <c r="U155" s="5"/>
      <c r="V155" s="5"/>
      <c r="W155" s="43"/>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row>
    <row r="156" spans="1:77" x14ac:dyDescent="0.35">
      <c r="A156" s="5"/>
      <c r="B156" s="5"/>
      <c r="C156" s="5"/>
      <c r="D156" s="5"/>
      <c r="E156" s="43"/>
      <c r="F156" s="5"/>
      <c r="G156" s="5"/>
      <c r="H156" s="5"/>
      <c r="I156" s="5"/>
      <c r="J156" s="5"/>
      <c r="K156" s="5"/>
      <c r="L156" s="5"/>
      <c r="M156" s="5"/>
      <c r="N156" s="5"/>
      <c r="O156" s="43"/>
      <c r="P156" s="5"/>
      <c r="Q156" s="5"/>
      <c r="R156" s="5"/>
      <c r="S156" s="43"/>
      <c r="T156" s="5"/>
      <c r="U156" s="5"/>
      <c r="V156" s="5"/>
      <c r="W156" s="43"/>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row>
    <row r="157" spans="1:77" x14ac:dyDescent="0.35">
      <c r="A157" s="5"/>
      <c r="B157" s="5"/>
      <c r="C157" s="5"/>
      <c r="D157" s="5"/>
      <c r="E157" s="43"/>
      <c r="F157" s="5"/>
      <c r="G157" s="5"/>
      <c r="H157" s="5"/>
      <c r="I157" s="5"/>
      <c r="J157" s="5"/>
      <c r="K157" s="5"/>
      <c r="L157" s="5"/>
      <c r="M157" s="5"/>
      <c r="N157" s="5"/>
      <c r="O157" s="43"/>
      <c r="P157" s="5"/>
      <c r="Q157" s="5"/>
      <c r="R157" s="5"/>
      <c r="S157" s="43"/>
      <c r="T157" s="5"/>
      <c r="U157" s="5"/>
      <c r="V157" s="5"/>
      <c r="W157" s="43"/>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row>
    <row r="158" spans="1:77" x14ac:dyDescent="0.35">
      <c r="A158" s="5"/>
      <c r="B158" s="5"/>
      <c r="C158" s="5"/>
      <c r="D158" s="5"/>
      <c r="E158" s="43"/>
      <c r="F158" s="5"/>
      <c r="G158" s="5"/>
      <c r="H158" s="5"/>
      <c r="I158" s="5"/>
      <c r="J158" s="5"/>
      <c r="K158" s="5"/>
      <c r="L158" s="5"/>
      <c r="M158" s="5"/>
      <c r="N158" s="5"/>
      <c r="O158" s="43"/>
      <c r="P158" s="5"/>
      <c r="Q158" s="5"/>
      <c r="R158" s="5"/>
      <c r="S158" s="43"/>
      <c r="T158" s="5"/>
      <c r="U158" s="5"/>
      <c r="V158" s="5"/>
      <c r="W158" s="43"/>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row>
    <row r="159" spans="1:77" x14ac:dyDescent="0.35">
      <c r="A159" s="5"/>
      <c r="B159" s="5"/>
      <c r="C159" s="5"/>
      <c r="D159" s="5"/>
      <c r="E159" s="43"/>
      <c r="F159" s="5"/>
      <c r="G159" s="5"/>
      <c r="H159" s="5"/>
      <c r="I159" s="5"/>
      <c r="J159" s="5"/>
      <c r="K159" s="5"/>
      <c r="L159" s="5"/>
      <c r="M159" s="5"/>
      <c r="N159" s="5"/>
      <c r="O159" s="43"/>
      <c r="P159" s="5"/>
      <c r="Q159" s="5"/>
      <c r="R159" s="5"/>
      <c r="S159" s="43"/>
      <c r="T159" s="5"/>
      <c r="U159" s="5"/>
      <c r="V159" s="5"/>
      <c r="W159" s="43"/>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row>
    <row r="160" spans="1:77" x14ac:dyDescent="0.35">
      <c r="A160" s="5"/>
      <c r="B160" s="5"/>
      <c r="C160" s="5"/>
      <c r="D160" s="5"/>
      <c r="E160" s="43"/>
      <c r="F160" s="5"/>
      <c r="G160" s="5"/>
      <c r="H160" s="5"/>
      <c r="I160" s="5"/>
      <c r="J160" s="5"/>
      <c r="K160" s="5"/>
      <c r="L160" s="5"/>
      <c r="M160" s="5"/>
      <c r="N160" s="5"/>
      <c r="O160" s="43"/>
      <c r="P160" s="5"/>
      <c r="Q160" s="5"/>
      <c r="R160" s="5"/>
      <c r="S160" s="43"/>
      <c r="T160" s="5"/>
      <c r="U160" s="5"/>
      <c r="V160" s="5"/>
      <c r="W160" s="43"/>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row>
    <row r="161" spans="1:77" x14ac:dyDescent="0.35">
      <c r="A161" s="5"/>
      <c r="B161" s="5"/>
      <c r="C161" s="5"/>
      <c r="D161" s="5"/>
      <c r="E161" s="43"/>
      <c r="F161" s="5"/>
      <c r="G161" s="5"/>
      <c r="H161" s="5"/>
      <c r="I161" s="5"/>
      <c r="J161" s="5"/>
      <c r="K161" s="5"/>
      <c r="L161" s="5"/>
      <c r="M161" s="5"/>
      <c r="N161" s="5"/>
      <c r="O161" s="43"/>
      <c r="P161" s="5"/>
      <c r="Q161" s="5"/>
      <c r="R161" s="5"/>
      <c r="S161" s="43"/>
      <c r="T161" s="5"/>
      <c r="U161" s="5"/>
      <c r="V161" s="5"/>
      <c r="W161" s="43"/>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row>
    <row r="162" spans="1:77" x14ac:dyDescent="0.35">
      <c r="A162" s="5"/>
      <c r="B162" s="5"/>
      <c r="C162" s="5"/>
      <c r="D162" s="5"/>
      <c r="E162" s="43"/>
      <c r="F162" s="5"/>
      <c r="G162" s="5"/>
      <c r="H162" s="5"/>
      <c r="I162" s="5"/>
      <c r="J162" s="5"/>
      <c r="K162" s="5"/>
      <c r="L162" s="5"/>
      <c r="M162" s="5"/>
      <c r="N162" s="5"/>
      <c r="O162" s="43"/>
      <c r="P162" s="5"/>
      <c r="Q162" s="5"/>
      <c r="R162" s="5"/>
      <c r="S162" s="43"/>
      <c r="T162" s="5"/>
      <c r="U162" s="5"/>
      <c r="V162" s="5"/>
      <c r="W162" s="43"/>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row>
    <row r="163" spans="1:77" x14ac:dyDescent="0.35">
      <c r="A163" s="5"/>
      <c r="B163" s="5"/>
      <c r="C163" s="5"/>
      <c r="D163" s="5"/>
      <c r="E163" s="43"/>
      <c r="F163" s="5"/>
      <c r="G163" s="5"/>
      <c r="H163" s="5"/>
      <c r="I163" s="5"/>
      <c r="J163" s="5"/>
      <c r="K163" s="5"/>
      <c r="L163" s="5"/>
      <c r="M163" s="5"/>
      <c r="N163" s="5"/>
      <c r="O163" s="43"/>
      <c r="P163" s="5"/>
      <c r="Q163" s="5"/>
      <c r="R163" s="5"/>
      <c r="S163" s="43"/>
      <c r="T163" s="5"/>
      <c r="U163" s="5"/>
      <c r="V163" s="5"/>
      <c r="W163" s="43"/>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row>
    <row r="164" spans="1:77" x14ac:dyDescent="0.35">
      <c r="A164" s="5"/>
      <c r="B164" s="5"/>
      <c r="C164" s="5"/>
      <c r="D164" s="5"/>
      <c r="E164" s="43"/>
      <c r="F164" s="5"/>
      <c r="G164" s="5"/>
      <c r="H164" s="5"/>
      <c r="I164" s="5"/>
      <c r="J164" s="5"/>
      <c r="K164" s="5"/>
      <c r="L164" s="5"/>
      <c r="M164" s="5"/>
      <c r="N164" s="5"/>
      <c r="O164" s="43"/>
      <c r="P164" s="5"/>
      <c r="Q164" s="5"/>
      <c r="R164" s="5"/>
      <c r="S164" s="43"/>
      <c r="T164" s="5"/>
      <c r="U164" s="5"/>
      <c r="V164" s="5"/>
      <c r="W164" s="43"/>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row>
    <row r="165" spans="1:77" x14ac:dyDescent="0.35">
      <c r="A165" s="5"/>
      <c r="B165" s="5"/>
      <c r="C165" s="5"/>
      <c r="D165" s="5"/>
      <c r="E165" s="43"/>
      <c r="F165" s="5"/>
      <c r="G165" s="5"/>
      <c r="H165" s="5"/>
      <c r="I165" s="5"/>
      <c r="J165" s="5"/>
      <c r="K165" s="5"/>
      <c r="L165" s="5"/>
      <c r="M165" s="5"/>
      <c r="N165" s="5"/>
      <c r="O165" s="43"/>
      <c r="P165" s="5"/>
      <c r="Q165" s="5"/>
      <c r="R165" s="5"/>
      <c r="S165" s="43"/>
      <c r="T165" s="5"/>
      <c r="U165" s="5"/>
      <c r="V165" s="5"/>
      <c r="W165" s="43"/>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row>
    <row r="166" spans="1:77" x14ac:dyDescent="0.35">
      <c r="A166" s="5"/>
      <c r="B166" s="5"/>
      <c r="C166" s="5"/>
      <c r="D166" s="5"/>
      <c r="E166" s="43"/>
      <c r="F166" s="5"/>
      <c r="G166" s="5"/>
      <c r="H166" s="5"/>
      <c r="I166" s="5"/>
      <c r="J166" s="5"/>
      <c r="K166" s="5"/>
      <c r="L166" s="5"/>
      <c r="M166" s="5"/>
      <c r="N166" s="5"/>
      <c r="O166" s="43"/>
      <c r="P166" s="5"/>
      <c r="Q166" s="5"/>
      <c r="R166" s="5"/>
      <c r="S166" s="43"/>
      <c r="T166" s="5"/>
      <c r="U166" s="5"/>
      <c r="V166" s="5"/>
      <c r="W166" s="43"/>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row>
    <row r="167" spans="1:77" x14ac:dyDescent="0.35">
      <c r="A167" s="5"/>
      <c r="B167" s="5"/>
      <c r="C167" s="5"/>
      <c r="D167" s="5"/>
      <c r="E167" s="43"/>
      <c r="F167" s="5"/>
      <c r="G167" s="5"/>
      <c r="H167" s="5"/>
      <c r="I167" s="5"/>
      <c r="J167" s="5"/>
      <c r="K167" s="5"/>
      <c r="L167" s="5"/>
      <c r="M167" s="5"/>
      <c r="N167" s="5"/>
      <c r="O167" s="43"/>
      <c r="P167" s="5"/>
      <c r="Q167" s="5"/>
      <c r="R167" s="5"/>
      <c r="S167" s="43"/>
      <c r="T167" s="5"/>
      <c r="U167" s="5"/>
      <c r="V167" s="5"/>
      <c r="W167" s="43"/>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row>
    <row r="168" spans="1:77" x14ac:dyDescent="0.35">
      <c r="A168" s="5"/>
      <c r="B168" s="5"/>
      <c r="C168" s="5"/>
      <c r="D168" s="5"/>
      <c r="E168" s="43"/>
      <c r="F168" s="5"/>
      <c r="G168" s="5"/>
      <c r="H168" s="5"/>
      <c r="I168" s="5"/>
      <c r="J168" s="5"/>
      <c r="K168" s="5"/>
      <c r="L168" s="5"/>
      <c r="M168" s="5"/>
      <c r="N168" s="5"/>
      <c r="O168" s="43"/>
      <c r="P168" s="5"/>
      <c r="Q168" s="5"/>
      <c r="R168" s="5"/>
      <c r="S168" s="43"/>
      <c r="T168" s="5"/>
      <c r="U168" s="5"/>
      <c r="V168" s="5"/>
      <c r="W168" s="43"/>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row>
    <row r="169" spans="1:77" x14ac:dyDescent="0.35">
      <c r="A169" s="5"/>
      <c r="B169" s="5"/>
      <c r="C169" s="5"/>
      <c r="D169" s="5"/>
      <c r="E169" s="43"/>
      <c r="F169" s="5"/>
      <c r="G169" s="5"/>
      <c r="H169" s="5"/>
      <c r="I169" s="5"/>
      <c r="J169" s="5"/>
      <c r="K169" s="5"/>
      <c r="L169" s="5"/>
      <c r="M169" s="5"/>
      <c r="N169" s="5"/>
      <c r="O169" s="43"/>
      <c r="P169" s="5"/>
      <c r="Q169" s="5"/>
      <c r="R169" s="5"/>
      <c r="S169" s="43"/>
      <c r="T169" s="5"/>
      <c r="U169" s="5"/>
      <c r="V169" s="5"/>
      <c r="W169" s="43"/>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row>
    <row r="170" spans="1:77" x14ac:dyDescent="0.35">
      <c r="A170" s="5"/>
      <c r="B170" s="5"/>
      <c r="C170" s="5"/>
      <c r="D170" s="5"/>
      <c r="E170" s="43"/>
      <c r="F170" s="5"/>
      <c r="G170" s="5"/>
      <c r="H170" s="5"/>
      <c r="I170" s="5"/>
      <c r="J170" s="5"/>
      <c r="K170" s="5"/>
      <c r="L170" s="5"/>
      <c r="M170" s="5"/>
      <c r="N170" s="5"/>
      <c r="O170" s="43"/>
      <c r="P170" s="5"/>
      <c r="Q170" s="5"/>
      <c r="R170" s="5"/>
      <c r="S170" s="43"/>
      <c r="T170" s="5"/>
      <c r="U170" s="5"/>
      <c r="V170" s="5"/>
      <c r="W170" s="43"/>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row>
    <row r="171" spans="1:77" x14ac:dyDescent="0.35">
      <c r="A171" s="5"/>
      <c r="B171" s="5"/>
      <c r="C171" s="5"/>
      <c r="D171" s="5"/>
      <c r="E171" s="43"/>
      <c r="F171" s="5"/>
      <c r="G171" s="5"/>
      <c r="H171" s="5"/>
      <c r="I171" s="5"/>
      <c r="J171" s="5"/>
      <c r="K171" s="5"/>
      <c r="L171" s="5"/>
      <c r="M171" s="5"/>
      <c r="N171" s="5"/>
      <c r="O171" s="43"/>
      <c r="P171" s="5"/>
      <c r="Q171" s="5"/>
      <c r="R171" s="5"/>
      <c r="S171" s="43"/>
      <c r="T171" s="5"/>
      <c r="U171" s="5"/>
      <c r="V171" s="5"/>
      <c r="W171" s="43"/>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row>
    <row r="172" spans="1:77" x14ac:dyDescent="0.35">
      <c r="A172" s="5"/>
      <c r="B172" s="5"/>
      <c r="C172" s="5"/>
      <c r="D172" s="5"/>
      <c r="E172" s="43"/>
      <c r="F172" s="5"/>
      <c r="G172" s="5"/>
      <c r="H172" s="5"/>
      <c r="I172" s="5"/>
      <c r="J172" s="5"/>
      <c r="K172" s="5"/>
      <c r="L172" s="5"/>
      <c r="M172" s="5"/>
      <c r="N172" s="5"/>
      <c r="O172" s="43"/>
      <c r="P172" s="5"/>
      <c r="Q172" s="5"/>
      <c r="R172" s="5"/>
      <c r="S172" s="43"/>
      <c r="T172" s="5"/>
      <c r="U172" s="5"/>
      <c r="V172" s="5"/>
      <c r="W172" s="43"/>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row>
    <row r="173" spans="1:77" x14ac:dyDescent="0.35">
      <c r="A173" s="5"/>
      <c r="B173" s="5"/>
      <c r="C173" s="5"/>
      <c r="D173" s="5"/>
      <c r="E173" s="43"/>
      <c r="F173" s="5"/>
      <c r="G173" s="5"/>
      <c r="H173" s="5"/>
      <c r="I173" s="5"/>
      <c r="J173" s="5"/>
      <c r="K173" s="5"/>
      <c r="L173" s="5"/>
      <c r="M173" s="5"/>
      <c r="N173" s="5"/>
      <c r="O173" s="43"/>
      <c r="P173" s="5"/>
      <c r="Q173" s="5"/>
      <c r="R173" s="5"/>
      <c r="S173" s="43"/>
      <c r="T173" s="5"/>
      <c r="U173" s="5"/>
      <c r="V173" s="5"/>
      <c r="W173" s="43"/>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row>
    <row r="174" spans="1:77" x14ac:dyDescent="0.35">
      <c r="A174" s="5"/>
      <c r="B174" s="5"/>
      <c r="C174" s="5"/>
      <c r="D174" s="5"/>
      <c r="E174" s="43"/>
      <c r="F174" s="5"/>
      <c r="G174" s="5"/>
      <c r="H174" s="5"/>
      <c r="I174" s="5"/>
      <c r="J174" s="5"/>
      <c r="K174" s="5"/>
      <c r="L174" s="5"/>
      <c r="M174" s="5"/>
      <c r="N174" s="5"/>
      <c r="O174" s="43"/>
      <c r="P174" s="5"/>
      <c r="Q174" s="5"/>
      <c r="R174" s="5"/>
      <c r="S174" s="43"/>
      <c r="T174" s="5"/>
      <c r="U174" s="5"/>
      <c r="V174" s="5"/>
      <c r="W174" s="43"/>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row>
    <row r="175" spans="1:77" x14ac:dyDescent="0.35">
      <c r="A175" s="5"/>
      <c r="B175" s="5"/>
      <c r="C175" s="5"/>
      <c r="D175" s="5"/>
      <c r="E175" s="43"/>
      <c r="F175" s="5"/>
      <c r="G175" s="5"/>
      <c r="H175" s="5"/>
      <c r="I175" s="5"/>
      <c r="J175" s="5"/>
      <c r="K175" s="5"/>
      <c r="L175" s="5"/>
      <c r="M175" s="5"/>
      <c r="N175" s="5"/>
      <c r="O175" s="43"/>
      <c r="P175" s="5"/>
      <c r="Q175" s="5"/>
      <c r="R175" s="5"/>
      <c r="S175" s="43"/>
      <c r="T175" s="5"/>
      <c r="U175" s="5"/>
      <c r="V175" s="5"/>
      <c r="W175" s="43"/>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row>
    <row r="176" spans="1:77" x14ac:dyDescent="0.35">
      <c r="A176" s="5"/>
      <c r="B176" s="5"/>
      <c r="C176" s="5"/>
      <c r="D176" s="5"/>
      <c r="E176" s="43"/>
      <c r="F176" s="5"/>
      <c r="G176" s="5"/>
      <c r="H176" s="5"/>
      <c r="I176" s="5"/>
      <c r="J176" s="5"/>
      <c r="K176" s="5"/>
      <c r="L176" s="5"/>
      <c r="M176" s="5"/>
      <c r="N176" s="5"/>
      <c r="O176" s="43"/>
      <c r="P176" s="5"/>
      <c r="Q176" s="5"/>
      <c r="R176" s="5"/>
      <c r="S176" s="43"/>
      <c r="T176" s="5"/>
      <c r="U176" s="5"/>
      <c r="V176" s="5"/>
      <c r="W176" s="43"/>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row>
    <row r="177" spans="1:77" x14ac:dyDescent="0.35">
      <c r="A177" s="5"/>
      <c r="B177" s="5"/>
      <c r="C177" s="5"/>
      <c r="D177" s="5"/>
      <c r="E177" s="43"/>
      <c r="F177" s="5"/>
      <c r="G177" s="5"/>
      <c r="H177" s="5"/>
      <c r="I177" s="5"/>
      <c r="J177" s="5"/>
      <c r="K177" s="5"/>
      <c r="L177" s="5"/>
      <c r="M177" s="5"/>
      <c r="N177" s="5"/>
      <c r="O177" s="43"/>
      <c r="P177" s="5"/>
      <c r="Q177" s="5"/>
      <c r="R177" s="5"/>
      <c r="S177" s="43"/>
      <c r="T177" s="5"/>
      <c r="U177" s="5"/>
      <c r="V177" s="5"/>
      <c r="W177" s="43"/>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row>
    <row r="178" spans="1:77" x14ac:dyDescent="0.35">
      <c r="A178" s="5"/>
      <c r="B178" s="5"/>
      <c r="C178" s="5"/>
      <c r="D178" s="5"/>
      <c r="E178" s="43"/>
      <c r="F178" s="5"/>
      <c r="G178" s="5"/>
      <c r="H178" s="5"/>
      <c r="I178" s="5"/>
      <c r="J178" s="5"/>
      <c r="K178" s="5"/>
      <c r="L178" s="5"/>
      <c r="M178" s="5"/>
      <c r="N178" s="5"/>
      <c r="O178" s="43"/>
      <c r="P178" s="5"/>
      <c r="Q178" s="5"/>
      <c r="R178" s="5"/>
      <c r="S178" s="43"/>
      <c r="T178" s="5"/>
      <c r="U178" s="5"/>
      <c r="V178" s="5"/>
      <c r="W178" s="43"/>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row>
    <row r="179" spans="1:77" x14ac:dyDescent="0.35">
      <c r="A179" s="5"/>
      <c r="B179" s="5"/>
      <c r="C179" s="5"/>
      <c r="D179" s="5"/>
      <c r="E179" s="43"/>
      <c r="F179" s="5"/>
      <c r="G179" s="5"/>
      <c r="H179" s="5"/>
      <c r="I179" s="5"/>
      <c r="J179" s="5"/>
      <c r="K179" s="5"/>
      <c r="L179" s="5"/>
      <c r="M179" s="5"/>
      <c r="N179" s="5"/>
      <c r="O179" s="43"/>
      <c r="P179" s="5"/>
      <c r="Q179" s="5"/>
      <c r="R179" s="5"/>
      <c r="S179" s="43"/>
      <c r="T179" s="5"/>
      <c r="U179" s="5"/>
      <c r="V179" s="5"/>
      <c r="W179" s="43"/>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workbookViewId="0"/>
  </sheetViews>
  <sheetFormatPr defaultRowHeight="14.5" x14ac:dyDescent="0.35"/>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11</v>
      </c>
      <c r="B2" t="s">
        <v>12</v>
      </c>
      <c r="C2" t="s">
        <v>12</v>
      </c>
      <c r="D2" t="s">
        <v>12</v>
      </c>
      <c r="E2" t="s">
        <v>12</v>
      </c>
      <c r="F2" t="s">
        <v>12</v>
      </c>
      <c r="G2" t="s">
        <v>12</v>
      </c>
      <c r="H2" t="s">
        <v>12</v>
      </c>
      <c r="I2" t="s">
        <v>12</v>
      </c>
      <c r="J2" t="s">
        <v>12</v>
      </c>
      <c r="K2" t="s">
        <v>12</v>
      </c>
      <c r="L2" t="s">
        <v>12</v>
      </c>
      <c r="M2" t="s">
        <v>12</v>
      </c>
      <c r="N2" t="s">
        <v>12</v>
      </c>
      <c r="O2" t="s">
        <v>13</v>
      </c>
      <c r="P2" t="s">
        <v>14</v>
      </c>
      <c r="Q2" t="s">
        <v>15</v>
      </c>
      <c r="R2" t="s">
        <v>16</v>
      </c>
    </row>
    <row r="3" spans="1:18" x14ac:dyDescent="0.35">
      <c r="A3" s="1" t="s">
        <v>17</v>
      </c>
      <c r="B3" t="s">
        <v>12</v>
      </c>
      <c r="C3" t="s">
        <v>12</v>
      </c>
      <c r="D3" t="s">
        <v>12</v>
      </c>
      <c r="E3" t="s">
        <v>12</v>
      </c>
      <c r="F3" t="s">
        <v>12</v>
      </c>
      <c r="G3" t="s">
        <v>12</v>
      </c>
      <c r="H3" t="s">
        <v>12</v>
      </c>
      <c r="I3" t="s">
        <v>12</v>
      </c>
      <c r="J3" t="s">
        <v>12</v>
      </c>
      <c r="K3" t="s">
        <v>12</v>
      </c>
      <c r="L3" t="s">
        <v>12</v>
      </c>
      <c r="M3" t="s">
        <v>12</v>
      </c>
      <c r="N3" t="s">
        <v>12</v>
      </c>
      <c r="O3" t="s">
        <v>18</v>
      </c>
      <c r="P3" t="s">
        <v>19</v>
      </c>
      <c r="Q3" t="s">
        <v>20</v>
      </c>
      <c r="R3" t="s">
        <v>21</v>
      </c>
    </row>
    <row r="4" spans="1:18" x14ac:dyDescent="0.35">
      <c r="A4" s="1" t="s">
        <v>22</v>
      </c>
      <c r="B4" t="s">
        <v>12</v>
      </c>
      <c r="C4" t="s">
        <v>12</v>
      </c>
      <c r="D4" t="s">
        <v>12</v>
      </c>
      <c r="E4" t="s">
        <v>12</v>
      </c>
      <c r="F4" t="s">
        <v>12</v>
      </c>
      <c r="G4" t="s">
        <v>12</v>
      </c>
      <c r="H4" t="s">
        <v>12</v>
      </c>
      <c r="I4" t="s">
        <v>12</v>
      </c>
      <c r="J4" t="s">
        <v>12</v>
      </c>
      <c r="K4" t="s">
        <v>12</v>
      </c>
      <c r="L4" t="s">
        <v>12</v>
      </c>
      <c r="M4" t="s">
        <v>12</v>
      </c>
      <c r="N4" t="s">
        <v>12</v>
      </c>
      <c r="O4" t="s">
        <v>23</v>
      </c>
      <c r="P4" t="s">
        <v>24</v>
      </c>
      <c r="Q4" t="s">
        <v>25</v>
      </c>
      <c r="R4" t="s">
        <v>26</v>
      </c>
    </row>
    <row r="5" spans="1:18" x14ac:dyDescent="0.35">
      <c r="A5" s="1" t="s">
        <v>27</v>
      </c>
      <c r="B5" t="s">
        <v>12</v>
      </c>
      <c r="C5" t="s">
        <v>12</v>
      </c>
      <c r="D5" t="s">
        <v>12</v>
      </c>
      <c r="E5" t="s">
        <v>12</v>
      </c>
      <c r="F5" t="s">
        <v>12</v>
      </c>
      <c r="G5" t="s">
        <v>12</v>
      </c>
      <c r="H5" t="s">
        <v>12</v>
      </c>
      <c r="I5" t="s">
        <v>12</v>
      </c>
      <c r="J5" t="s">
        <v>12</v>
      </c>
      <c r="K5" t="s">
        <v>12</v>
      </c>
      <c r="L5" t="s">
        <v>12</v>
      </c>
      <c r="M5" t="s">
        <v>12</v>
      </c>
      <c r="N5" t="s">
        <v>12</v>
      </c>
      <c r="O5" t="s">
        <v>12</v>
      </c>
      <c r="P5" t="s">
        <v>12</v>
      </c>
      <c r="Q5" t="s">
        <v>12</v>
      </c>
      <c r="R5" t="s">
        <v>12</v>
      </c>
    </row>
    <row r="6" spans="1:18" x14ac:dyDescent="0.35">
      <c r="A6" s="1" t="s">
        <v>28</v>
      </c>
      <c r="B6" t="s">
        <v>12</v>
      </c>
      <c r="C6" t="s">
        <v>12</v>
      </c>
      <c r="D6" t="s">
        <v>12</v>
      </c>
      <c r="E6" t="s">
        <v>12</v>
      </c>
      <c r="F6" t="s">
        <v>12</v>
      </c>
      <c r="G6" t="s">
        <v>12</v>
      </c>
      <c r="H6" t="s">
        <v>12</v>
      </c>
      <c r="I6" t="s">
        <v>12</v>
      </c>
      <c r="J6" t="s">
        <v>12</v>
      </c>
      <c r="K6" t="s">
        <v>12</v>
      </c>
      <c r="L6" t="s">
        <v>12</v>
      </c>
      <c r="M6" t="s">
        <v>12</v>
      </c>
      <c r="N6" t="s">
        <v>12</v>
      </c>
      <c r="O6" t="s">
        <v>29</v>
      </c>
      <c r="P6" t="s">
        <v>30</v>
      </c>
      <c r="Q6" t="s">
        <v>31</v>
      </c>
      <c r="R6" t="s">
        <v>32</v>
      </c>
    </row>
    <row r="7" spans="1:18" x14ac:dyDescent="0.35">
      <c r="A7" s="1" t="s">
        <v>33</v>
      </c>
      <c r="B7" t="s">
        <v>12</v>
      </c>
      <c r="C7" t="s">
        <v>12</v>
      </c>
      <c r="D7" t="s">
        <v>12</v>
      </c>
      <c r="E7" t="s">
        <v>12</v>
      </c>
      <c r="F7" t="s">
        <v>12</v>
      </c>
      <c r="G7" t="s">
        <v>12</v>
      </c>
      <c r="H7" t="s">
        <v>12</v>
      </c>
      <c r="I7" t="s">
        <v>12</v>
      </c>
      <c r="J7" t="s">
        <v>12</v>
      </c>
      <c r="K7" t="s">
        <v>12</v>
      </c>
      <c r="L7" t="s">
        <v>12</v>
      </c>
      <c r="M7" t="s">
        <v>12</v>
      </c>
      <c r="N7" t="s">
        <v>34</v>
      </c>
      <c r="O7" t="s">
        <v>35</v>
      </c>
      <c r="P7" t="s">
        <v>36</v>
      </c>
      <c r="Q7" t="s">
        <v>37</v>
      </c>
      <c r="R7" t="s">
        <v>38</v>
      </c>
    </row>
    <row r="8" spans="1:18" x14ac:dyDescent="0.35">
      <c r="A8" s="1" t="s">
        <v>39</v>
      </c>
      <c r="B8" t="s">
        <v>12</v>
      </c>
      <c r="C8" t="s">
        <v>12</v>
      </c>
      <c r="D8" t="s">
        <v>12</v>
      </c>
      <c r="E8" t="s">
        <v>12</v>
      </c>
      <c r="F8" t="s">
        <v>12</v>
      </c>
      <c r="G8" t="s">
        <v>12</v>
      </c>
      <c r="H8" t="s">
        <v>12</v>
      </c>
      <c r="I8" t="s">
        <v>12</v>
      </c>
      <c r="J8" t="s">
        <v>12</v>
      </c>
      <c r="K8" t="s">
        <v>12</v>
      </c>
      <c r="L8" t="s">
        <v>12</v>
      </c>
      <c r="M8" t="s">
        <v>12</v>
      </c>
      <c r="N8" t="s">
        <v>40</v>
      </c>
      <c r="O8" t="s">
        <v>41</v>
      </c>
      <c r="P8" t="s">
        <v>42</v>
      </c>
      <c r="Q8" t="s">
        <v>43</v>
      </c>
      <c r="R8" t="s">
        <v>41</v>
      </c>
    </row>
    <row r="9" spans="1:18" x14ac:dyDescent="0.35">
      <c r="A9" s="1" t="s">
        <v>44</v>
      </c>
      <c r="B9" t="s">
        <v>12</v>
      </c>
      <c r="C9" t="s">
        <v>12</v>
      </c>
      <c r="D9" t="s">
        <v>12</v>
      </c>
      <c r="E9" t="s">
        <v>12</v>
      </c>
      <c r="F9" t="s">
        <v>12</v>
      </c>
      <c r="G9" t="s">
        <v>12</v>
      </c>
      <c r="H9" t="s">
        <v>12</v>
      </c>
      <c r="I9" t="s">
        <v>12</v>
      </c>
      <c r="J9" t="s">
        <v>12</v>
      </c>
      <c r="K9" t="s">
        <v>12</v>
      </c>
      <c r="L9" t="s">
        <v>12</v>
      </c>
      <c r="M9" t="s">
        <v>12</v>
      </c>
      <c r="N9" t="s">
        <v>12</v>
      </c>
      <c r="O9" t="s">
        <v>45</v>
      </c>
      <c r="P9" t="s">
        <v>46</v>
      </c>
      <c r="Q9" t="s">
        <v>47</v>
      </c>
      <c r="R9" t="s">
        <v>48</v>
      </c>
    </row>
    <row r="10" spans="1:18" x14ac:dyDescent="0.35">
      <c r="A10" s="1" t="s">
        <v>49</v>
      </c>
      <c r="B10" t="s">
        <v>12</v>
      </c>
      <c r="C10" t="s">
        <v>12</v>
      </c>
      <c r="D10" t="s">
        <v>12</v>
      </c>
      <c r="E10" t="s">
        <v>12</v>
      </c>
      <c r="F10" t="s">
        <v>12</v>
      </c>
      <c r="G10" t="s">
        <v>12</v>
      </c>
      <c r="H10" t="s">
        <v>12</v>
      </c>
      <c r="I10" t="s">
        <v>12</v>
      </c>
      <c r="J10" t="s">
        <v>12</v>
      </c>
      <c r="K10" t="s">
        <v>12</v>
      </c>
      <c r="L10" t="s">
        <v>12</v>
      </c>
      <c r="M10" t="s">
        <v>12</v>
      </c>
      <c r="N10" t="s">
        <v>12</v>
      </c>
      <c r="O10" t="s">
        <v>50</v>
      </c>
      <c r="P10" t="s">
        <v>51</v>
      </c>
      <c r="Q10" t="s">
        <v>52</v>
      </c>
      <c r="R10" t="s">
        <v>53</v>
      </c>
    </row>
    <row r="11" spans="1:18" x14ac:dyDescent="0.35">
      <c r="A11" s="1" t="s">
        <v>54</v>
      </c>
      <c r="B11" t="s">
        <v>12</v>
      </c>
      <c r="C11" t="s">
        <v>12</v>
      </c>
      <c r="D11" t="s">
        <v>12</v>
      </c>
      <c r="E11" t="s">
        <v>12</v>
      </c>
      <c r="F11" t="s">
        <v>12</v>
      </c>
      <c r="G11" t="s">
        <v>12</v>
      </c>
      <c r="H11" t="s">
        <v>12</v>
      </c>
      <c r="I11" t="s">
        <v>12</v>
      </c>
      <c r="J11" t="s">
        <v>12</v>
      </c>
      <c r="K11" t="s">
        <v>12</v>
      </c>
      <c r="L11" t="s">
        <v>12</v>
      </c>
      <c r="M11" t="s">
        <v>12</v>
      </c>
      <c r="N11" t="s">
        <v>12</v>
      </c>
      <c r="O11" t="s">
        <v>12</v>
      </c>
      <c r="P11" t="s">
        <v>12</v>
      </c>
      <c r="Q11" t="s">
        <v>12</v>
      </c>
      <c r="R11" t="s">
        <v>12</v>
      </c>
    </row>
    <row r="12" spans="1:18" x14ac:dyDescent="0.35">
      <c r="A12" s="1" t="s">
        <v>55</v>
      </c>
      <c r="B12" t="s">
        <v>12</v>
      </c>
      <c r="C12" t="s">
        <v>12</v>
      </c>
      <c r="D12" t="s">
        <v>12</v>
      </c>
      <c r="E12" t="s">
        <v>12</v>
      </c>
      <c r="F12" t="s">
        <v>12</v>
      </c>
      <c r="G12" t="s">
        <v>12</v>
      </c>
      <c r="H12" t="s">
        <v>12</v>
      </c>
      <c r="I12" t="s">
        <v>12</v>
      </c>
      <c r="J12" t="s">
        <v>12</v>
      </c>
      <c r="K12" t="s">
        <v>12</v>
      </c>
      <c r="L12" t="s">
        <v>12</v>
      </c>
      <c r="M12" t="s">
        <v>12</v>
      </c>
      <c r="N12" t="s">
        <v>12</v>
      </c>
      <c r="O12" t="s">
        <v>56</v>
      </c>
      <c r="P12" t="s">
        <v>57</v>
      </c>
      <c r="Q12" t="s">
        <v>58</v>
      </c>
      <c r="R12" t="s">
        <v>59</v>
      </c>
    </row>
    <row r="13" spans="1:18" x14ac:dyDescent="0.35">
      <c r="A13" s="1" t="s">
        <v>60</v>
      </c>
      <c r="B13" t="s">
        <v>12</v>
      </c>
      <c r="C13" t="s">
        <v>12</v>
      </c>
      <c r="D13" t="s">
        <v>12</v>
      </c>
      <c r="E13" t="s">
        <v>12</v>
      </c>
      <c r="F13" t="s">
        <v>12</v>
      </c>
      <c r="G13" t="s">
        <v>12</v>
      </c>
      <c r="H13" t="s">
        <v>12</v>
      </c>
      <c r="I13" t="s">
        <v>12</v>
      </c>
      <c r="J13" t="s">
        <v>12</v>
      </c>
      <c r="K13" t="s">
        <v>12</v>
      </c>
      <c r="L13" t="s">
        <v>12</v>
      </c>
      <c r="M13" t="s">
        <v>12</v>
      </c>
      <c r="N13" t="s">
        <v>12</v>
      </c>
      <c r="O13" t="s">
        <v>61</v>
      </c>
      <c r="P13" t="s">
        <v>62</v>
      </c>
      <c r="Q13" t="s">
        <v>63</v>
      </c>
      <c r="R13" t="s">
        <v>64</v>
      </c>
    </row>
    <row r="14" spans="1:18" x14ac:dyDescent="0.35">
      <c r="A14" s="1" t="s">
        <v>65</v>
      </c>
      <c r="B14" t="s">
        <v>12</v>
      </c>
      <c r="C14" t="s">
        <v>12</v>
      </c>
      <c r="D14" t="s">
        <v>12</v>
      </c>
      <c r="E14" t="s">
        <v>12</v>
      </c>
      <c r="F14" t="s">
        <v>12</v>
      </c>
      <c r="G14" t="s">
        <v>12</v>
      </c>
      <c r="H14" t="s">
        <v>12</v>
      </c>
      <c r="I14" t="s">
        <v>12</v>
      </c>
      <c r="J14" t="s">
        <v>12</v>
      </c>
      <c r="K14" t="s">
        <v>12</v>
      </c>
      <c r="L14" t="s">
        <v>12</v>
      </c>
      <c r="M14" t="s">
        <v>12</v>
      </c>
      <c r="N14" t="s">
        <v>12</v>
      </c>
      <c r="O14" t="s">
        <v>66</v>
      </c>
      <c r="P14" t="s">
        <v>67</v>
      </c>
      <c r="Q14" t="s">
        <v>68</v>
      </c>
      <c r="R14" t="s">
        <v>68</v>
      </c>
    </row>
    <row r="15" spans="1:18" x14ac:dyDescent="0.35">
      <c r="A15" s="1" t="s">
        <v>69</v>
      </c>
      <c r="B15" t="s">
        <v>12</v>
      </c>
      <c r="C15" t="s">
        <v>12</v>
      </c>
      <c r="D15" t="s">
        <v>12</v>
      </c>
      <c r="E15" t="s">
        <v>12</v>
      </c>
      <c r="F15" t="s">
        <v>12</v>
      </c>
      <c r="G15" t="s">
        <v>12</v>
      </c>
      <c r="H15" t="s">
        <v>12</v>
      </c>
      <c r="I15" t="s">
        <v>12</v>
      </c>
      <c r="J15" t="s">
        <v>12</v>
      </c>
      <c r="K15" t="s">
        <v>12</v>
      </c>
      <c r="L15" t="s">
        <v>12</v>
      </c>
      <c r="M15" t="s">
        <v>12</v>
      </c>
      <c r="N15" t="s">
        <v>12</v>
      </c>
      <c r="O15" t="s">
        <v>70</v>
      </c>
      <c r="P15" t="s">
        <v>71</v>
      </c>
      <c r="Q15" t="s">
        <v>72</v>
      </c>
      <c r="R15" t="s">
        <v>73</v>
      </c>
    </row>
    <row r="16" spans="1:18" x14ac:dyDescent="0.35">
      <c r="A16" s="1" t="s">
        <v>74</v>
      </c>
      <c r="B16" t="s">
        <v>12</v>
      </c>
      <c r="C16" t="s">
        <v>12</v>
      </c>
      <c r="D16" t="s">
        <v>12</v>
      </c>
      <c r="E16" t="s">
        <v>12</v>
      </c>
      <c r="F16" t="s">
        <v>12</v>
      </c>
      <c r="G16" t="s">
        <v>12</v>
      </c>
      <c r="H16" t="s">
        <v>12</v>
      </c>
      <c r="I16" t="s">
        <v>12</v>
      </c>
      <c r="J16" t="s">
        <v>12</v>
      </c>
      <c r="K16" t="s">
        <v>12</v>
      </c>
      <c r="L16" t="s">
        <v>12</v>
      </c>
      <c r="M16" t="s">
        <v>12</v>
      </c>
      <c r="N16" t="s">
        <v>12</v>
      </c>
      <c r="O16" t="s">
        <v>75</v>
      </c>
      <c r="P16" t="s">
        <v>76</v>
      </c>
      <c r="Q16" t="s">
        <v>12</v>
      </c>
      <c r="R16" t="s">
        <v>77</v>
      </c>
    </row>
    <row r="17" spans="1:18" x14ac:dyDescent="0.35">
      <c r="A17" s="1" t="s">
        <v>78</v>
      </c>
      <c r="B17" t="s">
        <v>12</v>
      </c>
      <c r="C17" t="s">
        <v>12</v>
      </c>
      <c r="D17" t="s">
        <v>12</v>
      </c>
      <c r="E17" t="s">
        <v>12</v>
      </c>
      <c r="F17" t="s">
        <v>12</v>
      </c>
      <c r="G17" t="s">
        <v>12</v>
      </c>
      <c r="H17" t="s">
        <v>12</v>
      </c>
      <c r="I17" t="s">
        <v>12</v>
      </c>
      <c r="J17" t="s">
        <v>12</v>
      </c>
      <c r="K17" t="s">
        <v>12</v>
      </c>
      <c r="L17" t="s">
        <v>12</v>
      </c>
      <c r="M17" t="s">
        <v>12</v>
      </c>
      <c r="N17" t="s">
        <v>12</v>
      </c>
      <c r="O17" t="s">
        <v>79</v>
      </c>
      <c r="P17" t="s">
        <v>80</v>
      </c>
      <c r="Q17" t="s">
        <v>81</v>
      </c>
      <c r="R17" t="s">
        <v>82</v>
      </c>
    </row>
    <row r="18" spans="1:18" x14ac:dyDescent="0.35">
      <c r="A18" s="1" t="s">
        <v>83</v>
      </c>
      <c r="B18" t="s">
        <v>12</v>
      </c>
      <c r="C18" t="s">
        <v>12</v>
      </c>
      <c r="D18" t="s">
        <v>12</v>
      </c>
      <c r="E18" t="s">
        <v>12</v>
      </c>
      <c r="F18" t="s">
        <v>12</v>
      </c>
      <c r="G18" t="s">
        <v>12</v>
      </c>
      <c r="H18" t="s">
        <v>12</v>
      </c>
      <c r="I18" t="s">
        <v>12</v>
      </c>
      <c r="J18" t="s">
        <v>12</v>
      </c>
      <c r="K18" t="s">
        <v>12</v>
      </c>
      <c r="L18" t="s">
        <v>12</v>
      </c>
      <c r="M18" t="s">
        <v>12</v>
      </c>
      <c r="N18" t="s">
        <v>84</v>
      </c>
      <c r="O18" t="s">
        <v>85</v>
      </c>
      <c r="P18" t="s">
        <v>86</v>
      </c>
      <c r="Q18" t="s">
        <v>87</v>
      </c>
      <c r="R18" t="s">
        <v>88</v>
      </c>
    </row>
    <row r="19" spans="1:18" x14ac:dyDescent="0.35">
      <c r="A19" s="1" t="s">
        <v>89</v>
      </c>
      <c r="B19" t="s">
        <v>12</v>
      </c>
      <c r="C19" t="s">
        <v>12</v>
      </c>
      <c r="D19" t="s">
        <v>12</v>
      </c>
      <c r="E19" t="s">
        <v>12</v>
      </c>
      <c r="F19" t="s">
        <v>12</v>
      </c>
      <c r="G19" t="s">
        <v>12</v>
      </c>
      <c r="H19" t="s">
        <v>12</v>
      </c>
      <c r="I19" t="s">
        <v>12</v>
      </c>
      <c r="J19" t="s">
        <v>12</v>
      </c>
      <c r="K19" t="s">
        <v>12</v>
      </c>
      <c r="L19" t="s">
        <v>12</v>
      </c>
      <c r="M19" t="s">
        <v>12</v>
      </c>
      <c r="N19" t="s">
        <v>12</v>
      </c>
      <c r="O19" t="s">
        <v>12</v>
      </c>
      <c r="P19" t="s">
        <v>90</v>
      </c>
      <c r="Q19" t="s">
        <v>90</v>
      </c>
      <c r="R19" t="s">
        <v>91</v>
      </c>
    </row>
    <row r="20" spans="1:18" x14ac:dyDescent="0.35">
      <c r="A20" s="1" t="s">
        <v>92</v>
      </c>
      <c r="B20" t="s">
        <v>12</v>
      </c>
      <c r="C20" t="s">
        <v>12</v>
      </c>
      <c r="D20" t="s">
        <v>12</v>
      </c>
      <c r="E20" t="s">
        <v>12</v>
      </c>
      <c r="F20" t="s">
        <v>12</v>
      </c>
      <c r="G20" t="s">
        <v>12</v>
      </c>
      <c r="H20" t="s">
        <v>12</v>
      </c>
      <c r="I20" t="s">
        <v>12</v>
      </c>
      <c r="J20" t="s">
        <v>12</v>
      </c>
      <c r="K20" t="s">
        <v>12</v>
      </c>
      <c r="L20" t="s">
        <v>12</v>
      </c>
      <c r="M20" t="s">
        <v>12</v>
      </c>
      <c r="N20" t="s">
        <v>85</v>
      </c>
      <c r="O20" t="s">
        <v>93</v>
      </c>
      <c r="P20" t="s">
        <v>94</v>
      </c>
      <c r="Q20" t="s">
        <v>95</v>
      </c>
      <c r="R20" t="s">
        <v>96</v>
      </c>
    </row>
    <row r="21" spans="1:18" x14ac:dyDescent="0.35">
      <c r="A21" s="1" t="s">
        <v>97</v>
      </c>
      <c r="B21" t="s">
        <v>12</v>
      </c>
      <c r="C21" t="s">
        <v>12</v>
      </c>
      <c r="D21" t="s">
        <v>12</v>
      </c>
      <c r="E21" t="s">
        <v>12</v>
      </c>
      <c r="F21" t="s">
        <v>12</v>
      </c>
      <c r="G21" t="s">
        <v>12</v>
      </c>
      <c r="H21" t="s">
        <v>12</v>
      </c>
      <c r="I21" t="s">
        <v>12</v>
      </c>
      <c r="J21" t="s">
        <v>12</v>
      </c>
      <c r="K21" t="s">
        <v>12</v>
      </c>
      <c r="L21" t="s">
        <v>12</v>
      </c>
      <c r="M21" t="s">
        <v>12</v>
      </c>
      <c r="N21" t="s">
        <v>12</v>
      </c>
      <c r="O21" t="s">
        <v>98</v>
      </c>
      <c r="P21" t="s">
        <v>99</v>
      </c>
      <c r="Q21" t="s">
        <v>100</v>
      </c>
      <c r="R21" t="s">
        <v>101</v>
      </c>
    </row>
    <row r="22" spans="1:18" x14ac:dyDescent="0.35">
      <c r="A22" s="1" t="s">
        <v>102</v>
      </c>
      <c r="B22" t="s">
        <v>12</v>
      </c>
      <c r="C22" t="s">
        <v>12</v>
      </c>
      <c r="D22" t="s">
        <v>12</v>
      </c>
      <c r="E22" t="s">
        <v>12</v>
      </c>
      <c r="F22" t="s">
        <v>12</v>
      </c>
      <c r="G22" t="s">
        <v>12</v>
      </c>
      <c r="H22" t="s">
        <v>12</v>
      </c>
      <c r="I22" t="s">
        <v>12</v>
      </c>
      <c r="J22" t="s">
        <v>12</v>
      </c>
      <c r="K22" t="s">
        <v>12</v>
      </c>
      <c r="L22" t="s">
        <v>12</v>
      </c>
      <c r="M22" t="s">
        <v>12</v>
      </c>
      <c r="N22" t="s">
        <v>12</v>
      </c>
      <c r="O22" t="s">
        <v>103</v>
      </c>
      <c r="P22" t="s">
        <v>104</v>
      </c>
      <c r="Q22" t="s">
        <v>105</v>
      </c>
      <c r="R22" t="s">
        <v>106</v>
      </c>
    </row>
    <row r="23" spans="1:18" x14ac:dyDescent="0.35">
      <c r="A23" s="1" t="s">
        <v>107</v>
      </c>
      <c r="B23" t="s">
        <v>12</v>
      </c>
      <c r="C23" t="s">
        <v>12</v>
      </c>
      <c r="D23" t="s">
        <v>12</v>
      </c>
      <c r="E23" t="s">
        <v>12</v>
      </c>
      <c r="F23" t="s">
        <v>12</v>
      </c>
      <c r="G23" t="s">
        <v>12</v>
      </c>
      <c r="H23" t="s">
        <v>12</v>
      </c>
      <c r="I23" t="s">
        <v>12</v>
      </c>
      <c r="J23" t="s">
        <v>12</v>
      </c>
      <c r="K23" t="s">
        <v>12</v>
      </c>
      <c r="L23" t="s">
        <v>12</v>
      </c>
      <c r="M23" t="s">
        <v>12</v>
      </c>
      <c r="N23" t="s">
        <v>12</v>
      </c>
      <c r="O23" t="s">
        <v>108</v>
      </c>
      <c r="P23" t="s">
        <v>109</v>
      </c>
      <c r="Q23" t="s">
        <v>110</v>
      </c>
      <c r="R23" t="s">
        <v>111</v>
      </c>
    </row>
    <row r="24" spans="1:18" x14ac:dyDescent="0.35">
      <c r="A24" s="1" t="s">
        <v>112</v>
      </c>
      <c r="B24" t="s">
        <v>12</v>
      </c>
      <c r="C24" t="s">
        <v>12</v>
      </c>
      <c r="D24" t="s">
        <v>12</v>
      </c>
      <c r="E24" t="s">
        <v>12</v>
      </c>
      <c r="F24" t="s">
        <v>12</v>
      </c>
      <c r="G24" t="s">
        <v>12</v>
      </c>
      <c r="H24" t="s">
        <v>12</v>
      </c>
      <c r="I24" t="s">
        <v>12</v>
      </c>
      <c r="J24" t="s">
        <v>12</v>
      </c>
      <c r="K24" t="s">
        <v>12</v>
      </c>
      <c r="L24" t="s">
        <v>12</v>
      </c>
      <c r="M24" t="s">
        <v>12</v>
      </c>
      <c r="N24" t="s">
        <v>12</v>
      </c>
      <c r="O24" t="s">
        <v>113</v>
      </c>
      <c r="P24" t="s">
        <v>113</v>
      </c>
      <c r="Q24" t="s">
        <v>113</v>
      </c>
      <c r="R24" t="s">
        <v>113</v>
      </c>
    </row>
    <row r="25" spans="1:18" x14ac:dyDescent="0.35">
      <c r="A25" s="1" t="s">
        <v>114</v>
      </c>
      <c r="B25" t="s">
        <v>12</v>
      </c>
      <c r="C25" t="s">
        <v>12</v>
      </c>
      <c r="D25" t="s">
        <v>12</v>
      </c>
      <c r="E25" t="s">
        <v>12</v>
      </c>
      <c r="F25" t="s">
        <v>12</v>
      </c>
      <c r="G25" t="s">
        <v>12</v>
      </c>
      <c r="H25" t="s">
        <v>12</v>
      </c>
      <c r="I25" t="s">
        <v>12</v>
      </c>
      <c r="J25" t="s">
        <v>12</v>
      </c>
      <c r="K25" t="s">
        <v>12</v>
      </c>
      <c r="L25" t="s">
        <v>12</v>
      </c>
      <c r="M25" t="s">
        <v>12</v>
      </c>
      <c r="N25" t="s">
        <v>12</v>
      </c>
      <c r="O25" t="s">
        <v>12</v>
      </c>
      <c r="P25" t="s">
        <v>12</v>
      </c>
      <c r="Q25" t="s">
        <v>12</v>
      </c>
      <c r="R25" t="s">
        <v>12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
  <sheetViews>
    <sheetView workbookViewId="0"/>
  </sheetViews>
  <sheetFormatPr defaultRowHeight="14.5" x14ac:dyDescent="0.35"/>
  <sheetData>
    <row r="1" spans="1:5" x14ac:dyDescent="0.35">
      <c r="B1" s="1" t="s">
        <v>115</v>
      </c>
      <c r="C1" s="1" t="s">
        <v>116</v>
      </c>
      <c r="D1" s="1" t="s">
        <v>117</v>
      </c>
      <c r="E1" s="1" t="s">
        <v>118</v>
      </c>
    </row>
    <row r="2" spans="1:5" x14ac:dyDescent="0.35">
      <c r="A2" s="1" t="s">
        <v>119</v>
      </c>
      <c r="B2" t="s">
        <v>12</v>
      </c>
      <c r="C2" t="s">
        <v>56</v>
      </c>
      <c r="D2" t="s">
        <v>57</v>
      </c>
      <c r="E2" t="s">
        <v>58</v>
      </c>
    </row>
    <row r="3" spans="1:5" x14ac:dyDescent="0.35">
      <c r="A3" s="1" t="s">
        <v>120</v>
      </c>
      <c r="B3" t="s">
        <v>12</v>
      </c>
      <c r="C3" t="s">
        <v>121</v>
      </c>
      <c r="D3" t="s">
        <v>122</v>
      </c>
      <c r="E3" t="s">
        <v>123</v>
      </c>
    </row>
    <row r="4" spans="1:5" x14ac:dyDescent="0.35">
      <c r="A4" s="1" t="s">
        <v>124</v>
      </c>
      <c r="B4" t="s">
        <v>12</v>
      </c>
      <c r="C4" t="s">
        <v>84</v>
      </c>
      <c r="D4" t="s">
        <v>67</v>
      </c>
      <c r="E4" t="s">
        <v>125</v>
      </c>
    </row>
    <row r="5" spans="1:5" x14ac:dyDescent="0.35">
      <c r="A5" s="1" t="s">
        <v>126</v>
      </c>
      <c r="B5" t="s">
        <v>12</v>
      </c>
      <c r="C5" t="s">
        <v>127</v>
      </c>
      <c r="D5" t="s">
        <v>128</v>
      </c>
      <c r="E5" t="s">
        <v>129</v>
      </c>
    </row>
    <row r="6" spans="1:5" x14ac:dyDescent="0.35">
      <c r="A6" s="1" t="s">
        <v>130</v>
      </c>
      <c r="B6" t="s">
        <v>12</v>
      </c>
      <c r="C6" t="s">
        <v>131</v>
      </c>
      <c r="D6" t="s">
        <v>132</v>
      </c>
      <c r="E6" t="s">
        <v>133</v>
      </c>
    </row>
    <row r="7" spans="1:5" x14ac:dyDescent="0.35">
      <c r="A7" s="1" t="s">
        <v>134</v>
      </c>
      <c r="B7" t="s">
        <v>12</v>
      </c>
      <c r="C7" t="s">
        <v>135</v>
      </c>
      <c r="D7" t="s">
        <v>67</v>
      </c>
      <c r="E7" t="s">
        <v>136</v>
      </c>
    </row>
    <row r="8" spans="1:5" x14ac:dyDescent="0.35">
      <c r="A8" s="1" t="s">
        <v>137</v>
      </c>
      <c r="B8" t="s">
        <v>12</v>
      </c>
      <c r="C8" t="s">
        <v>138</v>
      </c>
      <c r="D8" t="s">
        <v>139</v>
      </c>
      <c r="E8" t="s">
        <v>140</v>
      </c>
    </row>
    <row r="9" spans="1:5" x14ac:dyDescent="0.35">
      <c r="A9" s="1" t="s">
        <v>141</v>
      </c>
      <c r="B9" t="s">
        <v>12</v>
      </c>
      <c r="C9" t="s">
        <v>66</v>
      </c>
      <c r="D9" t="s">
        <v>142</v>
      </c>
      <c r="E9" t="s">
        <v>143</v>
      </c>
    </row>
    <row r="10" spans="1:5" x14ac:dyDescent="0.35">
      <c r="A10" s="1" t="s">
        <v>144</v>
      </c>
      <c r="B10" t="s">
        <v>12</v>
      </c>
      <c r="C10" t="s">
        <v>145</v>
      </c>
      <c r="D10" t="s">
        <v>146</v>
      </c>
      <c r="E10" t="s">
        <v>68</v>
      </c>
    </row>
    <row r="11" spans="1:5" x14ac:dyDescent="0.35">
      <c r="A11" s="1" t="s">
        <v>147</v>
      </c>
      <c r="B11" t="s">
        <v>12</v>
      </c>
      <c r="C11" t="s">
        <v>148</v>
      </c>
      <c r="D11" t="s">
        <v>148</v>
      </c>
      <c r="E11" t="s">
        <v>149</v>
      </c>
    </row>
    <row r="12" spans="1:5" x14ac:dyDescent="0.35">
      <c r="A12" s="1" t="s">
        <v>150</v>
      </c>
      <c r="B12" t="s">
        <v>12</v>
      </c>
      <c r="C12" t="s">
        <v>151</v>
      </c>
      <c r="D12" t="s">
        <v>152</v>
      </c>
      <c r="E12" t="s">
        <v>153</v>
      </c>
    </row>
    <row r="13" spans="1:5" x14ac:dyDescent="0.35">
      <c r="A13" s="1" t="s">
        <v>154</v>
      </c>
      <c r="B13" t="s">
        <v>12</v>
      </c>
      <c r="C13" t="s">
        <v>155</v>
      </c>
      <c r="D13" t="s">
        <v>155</v>
      </c>
      <c r="E13" t="s">
        <v>85</v>
      </c>
    </row>
    <row r="14" spans="1:5" x14ac:dyDescent="0.35">
      <c r="A14" s="1" t="s">
        <v>156</v>
      </c>
      <c r="B14" t="s">
        <v>12</v>
      </c>
      <c r="C14" t="s">
        <v>86</v>
      </c>
      <c r="D14" t="s">
        <v>86</v>
      </c>
      <c r="E14" t="s">
        <v>157</v>
      </c>
    </row>
    <row r="15" spans="1:5" x14ac:dyDescent="0.35">
      <c r="A15" s="1" t="s">
        <v>158</v>
      </c>
      <c r="B15" t="s">
        <v>12</v>
      </c>
      <c r="C15" t="s">
        <v>66</v>
      </c>
      <c r="D15" t="s">
        <v>67</v>
      </c>
      <c r="E15" t="s">
        <v>68</v>
      </c>
    </row>
    <row r="16" spans="1:5" x14ac:dyDescent="0.35">
      <c r="A16" s="1" t="s">
        <v>159</v>
      </c>
      <c r="B16" t="s">
        <v>12</v>
      </c>
      <c r="C16" t="s">
        <v>160</v>
      </c>
      <c r="D16" t="s">
        <v>161</v>
      </c>
      <c r="E16" t="s">
        <v>162</v>
      </c>
    </row>
    <row r="17" spans="1:5" x14ac:dyDescent="0.35">
      <c r="A17" s="1" t="s">
        <v>163</v>
      </c>
      <c r="B17" t="s">
        <v>12</v>
      </c>
      <c r="C17" t="s">
        <v>164</v>
      </c>
      <c r="D17" t="s">
        <v>165</v>
      </c>
      <c r="E17" t="s">
        <v>166</v>
      </c>
    </row>
    <row r="18" spans="1:5" x14ac:dyDescent="0.35">
      <c r="A18" s="1" t="s">
        <v>167</v>
      </c>
      <c r="B18" t="s">
        <v>12</v>
      </c>
      <c r="C18" t="s">
        <v>168</v>
      </c>
      <c r="D18" t="s">
        <v>169</v>
      </c>
      <c r="E18" t="s">
        <v>170</v>
      </c>
    </row>
    <row r="19" spans="1:5" x14ac:dyDescent="0.35">
      <c r="A19" s="1" t="s">
        <v>171</v>
      </c>
      <c r="B19" t="s">
        <v>12</v>
      </c>
      <c r="C19" t="s">
        <v>172</v>
      </c>
      <c r="D19" t="s">
        <v>173</v>
      </c>
      <c r="E19" t="s">
        <v>174</v>
      </c>
    </row>
    <row r="20" spans="1:5" x14ac:dyDescent="0.35">
      <c r="A20" s="1" t="s">
        <v>175</v>
      </c>
      <c r="B20" t="s">
        <v>12</v>
      </c>
      <c r="C20" t="s">
        <v>149</v>
      </c>
      <c r="D20" t="s">
        <v>176</v>
      </c>
      <c r="E20" t="s">
        <v>177</v>
      </c>
    </row>
    <row r="21" spans="1:5" x14ac:dyDescent="0.35">
      <c r="A21" s="1" t="s">
        <v>178</v>
      </c>
      <c r="B21" t="s">
        <v>12</v>
      </c>
      <c r="C21" t="s">
        <v>179</v>
      </c>
      <c r="D21" t="s">
        <v>180</v>
      </c>
      <c r="E21" t="s">
        <v>181</v>
      </c>
    </row>
    <row r="22" spans="1:5" x14ac:dyDescent="0.35">
      <c r="A22" s="1" t="s">
        <v>182</v>
      </c>
      <c r="B22" t="s">
        <v>12</v>
      </c>
      <c r="C22" t="s">
        <v>183</v>
      </c>
      <c r="D22" t="s">
        <v>184</v>
      </c>
      <c r="E22" t="s">
        <v>185</v>
      </c>
    </row>
    <row r="23" spans="1:5" x14ac:dyDescent="0.35">
      <c r="A23" s="1" t="s">
        <v>186</v>
      </c>
      <c r="B23" t="s">
        <v>12</v>
      </c>
      <c r="C23" t="s">
        <v>85</v>
      </c>
      <c r="D23" t="s">
        <v>85</v>
      </c>
      <c r="E23" t="s">
        <v>12</v>
      </c>
    </row>
    <row r="24" spans="1:5" x14ac:dyDescent="0.35">
      <c r="A24" s="1" t="s">
        <v>187</v>
      </c>
      <c r="B24" t="s">
        <v>12</v>
      </c>
      <c r="C24" t="s">
        <v>70</v>
      </c>
      <c r="D24" t="s">
        <v>71</v>
      </c>
      <c r="E24" t="s">
        <v>72</v>
      </c>
    </row>
    <row r="25" spans="1:5" x14ac:dyDescent="0.35">
      <c r="A25" s="1" t="s">
        <v>188</v>
      </c>
      <c r="B25" t="s">
        <v>12</v>
      </c>
      <c r="C25" t="s">
        <v>189</v>
      </c>
      <c r="D25" t="s">
        <v>190</v>
      </c>
      <c r="E25" t="s">
        <v>191</v>
      </c>
    </row>
    <row r="26" spans="1:5" x14ac:dyDescent="0.35">
      <c r="A26" s="1" t="s">
        <v>192</v>
      </c>
      <c r="B26" t="s">
        <v>12</v>
      </c>
      <c r="C26" t="s">
        <v>193</v>
      </c>
      <c r="D26" t="s">
        <v>194</v>
      </c>
      <c r="E26" t="s">
        <v>195</v>
      </c>
    </row>
    <row r="27" spans="1:5" x14ac:dyDescent="0.35">
      <c r="A27" s="1" t="s">
        <v>196</v>
      </c>
      <c r="B27" t="s">
        <v>12</v>
      </c>
      <c r="C27" t="s">
        <v>193</v>
      </c>
      <c r="D27" t="s">
        <v>194</v>
      </c>
      <c r="E27" t="s">
        <v>195</v>
      </c>
    </row>
    <row r="28" spans="1:5" x14ac:dyDescent="0.35">
      <c r="A28" s="1" t="s">
        <v>197</v>
      </c>
      <c r="B28" t="s">
        <v>40</v>
      </c>
      <c r="C28" t="s">
        <v>41</v>
      </c>
      <c r="D28" t="s">
        <v>42</v>
      </c>
      <c r="E28" t="s">
        <v>43</v>
      </c>
    </row>
    <row r="29" spans="1:5" x14ac:dyDescent="0.35">
      <c r="A29" s="1" t="s">
        <v>198</v>
      </c>
      <c r="B29" t="s">
        <v>40</v>
      </c>
      <c r="C29" t="s">
        <v>41</v>
      </c>
      <c r="D29" t="s">
        <v>42</v>
      </c>
      <c r="E29" t="s">
        <v>43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workbookViewId="0"/>
  </sheetViews>
  <sheetFormatPr defaultRowHeight="14.5" x14ac:dyDescent="0.35"/>
  <sheetData>
    <row r="1" spans="1:5" x14ac:dyDescent="0.35">
      <c r="B1" s="1" t="s">
        <v>115</v>
      </c>
      <c r="C1" s="1" t="s">
        <v>116</v>
      </c>
      <c r="D1" s="1" t="s">
        <v>117</v>
      </c>
      <c r="E1" s="1" t="s">
        <v>118</v>
      </c>
    </row>
    <row r="2" spans="1:5" x14ac:dyDescent="0.35">
      <c r="A2" s="1" t="s">
        <v>199</v>
      </c>
      <c r="B2" t="s">
        <v>85</v>
      </c>
      <c r="C2" t="s">
        <v>85</v>
      </c>
      <c r="D2" t="s">
        <v>68</v>
      </c>
      <c r="E2" t="s">
        <v>200</v>
      </c>
    </row>
    <row r="3" spans="1:5" x14ac:dyDescent="0.35">
      <c r="A3" s="1" t="s">
        <v>201</v>
      </c>
      <c r="B3" t="s">
        <v>12</v>
      </c>
      <c r="C3" t="s">
        <v>12</v>
      </c>
      <c r="D3" t="s">
        <v>12</v>
      </c>
      <c r="E3" t="s">
        <v>12</v>
      </c>
    </row>
    <row r="4" spans="1:5" x14ac:dyDescent="0.35">
      <c r="A4" s="1" t="s">
        <v>202</v>
      </c>
      <c r="B4" t="s">
        <v>85</v>
      </c>
      <c r="C4" t="s">
        <v>85</v>
      </c>
      <c r="D4" t="s">
        <v>68</v>
      </c>
      <c r="E4" t="s">
        <v>200</v>
      </c>
    </row>
    <row r="5" spans="1:5" x14ac:dyDescent="0.35">
      <c r="A5" s="1" t="s">
        <v>203</v>
      </c>
      <c r="B5" t="s">
        <v>12</v>
      </c>
      <c r="C5" t="s">
        <v>12</v>
      </c>
      <c r="D5" t="s">
        <v>204</v>
      </c>
      <c r="E5" t="s">
        <v>205</v>
      </c>
    </row>
    <row r="6" spans="1:5" x14ac:dyDescent="0.35">
      <c r="A6" s="1" t="s">
        <v>206</v>
      </c>
      <c r="B6" t="s">
        <v>12</v>
      </c>
      <c r="C6" t="s">
        <v>12</v>
      </c>
      <c r="D6" t="s">
        <v>207</v>
      </c>
      <c r="E6" t="s">
        <v>208</v>
      </c>
    </row>
    <row r="7" spans="1:5" x14ac:dyDescent="0.35">
      <c r="A7" s="1" t="s">
        <v>209</v>
      </c>
      <c r="B7" t="s">
        <v>12</v>
      </c>
      <c r="C7" t="s">
        <v>85</v>
      </c>
      <c r="D7" t="s">
        <v>210</v>
      </c>
      <c r="E7" t="s">
        <v>211</v>
      </c>
    </row>
    <row r="8" spans="1:5" x14ac:dyDescent="0.35">
      <c r="A8" s="1" t="s">
        <v>212</v>
      </c>
      <c r="B8" t="s">
        <v>85</v>
      </c>
      <c r="C8" t="s">
        <v>85</v>
      </c>
      <c r="D8" t="s">
        <v>213</v>
      </c>
      <c r="E8" t="s">
        <v>214</v>
      </c>
    </row>
    <row r="9" spans="1:5" x14ac:dyDescent="0.35">
      <c r="A9" s="1" t="s">
        <v>215</v>
      </c>
      <c r="B9" t="s">
        <v>12</v>
      </c>
      <c r="C9" t="s">
        <v>12</v>
      </c>
      <c r="D9" t="s">
        <v>216</v>
      </c>
      <c r="E9" t="s">
        <v>217</v>
      </c>
    </row>
    <row r="10" spans="1:5" x14ac:dyDescent="0.35">
      <c r="A10" s="1" t="s">
        <v>218</v>
      </c>
      <c r="B10" t="s">
        <v>12</v>
      </c>
      <c r="C10" t="s">
        <v>12</v>
      </c>
      <c r="D10" t="s">
        <v>12</v>
      </c>
      <c r="E10" t="s">
        <v>12</v>
      </c>
    </row>
    <row r="11" spans="1:5" x14ac:dyDescent="0.35">
      <c r="A11" s="1" t="s">
        <v>219</v>
      </c>
      <c r="B11" t="s">
        <v>12</v>
      </c>
      <c r="C11" t="s">
        <v>12</v>
      </c>
      <c r="D11" t="s">
        <v>145</v>
      </c>
      <c r="E11" t="s">
        <v>145</v>
      </c>
    </row>
    <row r="12" spans="1:5" x14ac:dyDescent="0.35">
      <c r="A12" s="1" t="s">
        <v>220</v>
      </c>
      <c r="B12" t="s">
        <v>12</v>
      </c>
      <c r="C12" t="s">
        <v>12</v>
      </c>
      <c r="D12" t="s">
        <v>145</v>
      </c>
      <c r="E12" t="s">
        <v>145</v>
      </c>
    </row>
    <row r="13" spans="1:5" x14ac:dyDescent="0.35">
      <c r="A13" s="1" t="s">
        <v>221</v>
      </c>
      <c r="B13" t="s">
        <v>12</v>
      </c>
      <c r="C13" t="s">
        <v>12</v>
      </c>
      <c r="D13" t="s">
        <v>12</v>
      </c>
      <c r="E13" t="s">
        <v>12</v>
      </c>
    </row>
    <row r="14" spans="1:5" x14ac:dyDescent="0.35">
      <c r="A14" s="1" t="s">
        <v>222</v>
      </c>
      <c r="B14" t="s">
        <v>12</v>
      </c>
      <c r="C14" t="s">
        <v>12</v>
      </c>
      <c r="D14" t="s">
        <v>12</v>
      </c>
      <c r="E14" t="s">
        <v>12</v>
      </c>
    </row>
    <row r="15" spans="1:5" x14ac:dyDescent="0.35">
      <c r="A15" s="1" t="s">
        <v>223</v>
      </c>
      <c r="B15" t="s">
        <v>85</v>
      </c>
      <c r="C15" t="s">
        <v>93</v>
      </c>
      <c r="D15" t="s">
        <v>155</v>
      </c>
      <c r="E15" t="s">
        <v>224</v>
      </c>
    </row>
    <row r="16" spans="1:5" x14ac:dyDescent="0.35">
      <c r="A16" s="1" t="s">
        <v>225</v>
      </c>
      <c r="B16" t="s">
        <v>85</v>
      </c>
      <c r="C16" t="s">
        <v>93</v>
      </c>
      <c r="D16" t="s">
        <v>226</v>
      </c>
      <c r="E16" t="s">
        <v>227</v>
      </c>
    </row>
    <row r="17" spans="1:5" x14ac:dyDescent="0.35">
      <c r="A17" s="1" t="s">
        <v>228</v>
      </c>
      <c r="B17" t="s">
        <v>12</v>
      </c>
      <c r="C17" t="s">
        <v>12</v>
      </c>
      <c r="D17" t="s">
        <v>12</v>
      </c>
      <c r="E17" t="s">
        <v>12</v>
      </c>
    </row>
    <row r="18" spans="1:5" x14ac:dyDescent="0.35">
      <c r="A18" s="1" t="s">
        <v>229</v>
      </c>
      <c r="B18" t="s">
        <v>85</v>
      </c>
      <c r="C18" t="s">
        <v>93</v>
      </c>
      <c r="D18" t="s">
        <v>230</v>
      </c>
      <c r="E18" t="s">
        <v>231</v>
      </c>
    </row>
    <row r="19" spans="1:5" x14ac:dyDescent="0.35">
      <c r="A19" s="1" t="s">
        <v>232</v>
      </c>
      <c r="B19" t="s">
        <v>12</v>
      </c>
      <c r="C19" t="s">
        <v>12</v>
      </c>
      <c r="D19" t="s">
        <v>233</v>
      </c>
      <c r="E19" t="s">
        <v>234</v>
      </c>
    </row>
    <row r="20" spans="1:5" x14ac:dyDescent="0.35">
      <c r="A20" s="1" t="s">
        <v>235</v>
      </c>
      <c r="B20" t="s">
        <v>12</v>
      </c>
      <c r="C20" t="s">
        <v>12</v>
      </c>
      <c r="D20" t="s">
        <v>236</v>
      </c>
      <c r="E20" t="s">
        <v>237</v>
      </c>
    </row>
    <row r="21" spans="1:5" x14ac:dyDescent="0.35">
      <c r="A21" s="1" t="s">
        <v>238</v>
      </c>
      <c r="B21" t="s">
        <v>12</v>
      </c>
      <c r="C21" t="s">
        <v>12</v>
      </c>
      <c r="D21" t="s">
        <v>239</v>
      </c>
      <c r="E21" t="s">
        <v>239</v>
      </c>
    </row>
    <row r="22" spans="1:5" x14ac:dyDescent="0.35">
      <c r="A22" s="1" t="s">
        <v>240</v>
      </c>
      <c r="B22" t="s">
        <v>12</v>
      </c>
      <c r="C22" t="s">
        <v>12</v>
      </c>
      <c r="D22" t="s">
        <v>155</v>
      </c>
      <c r="E22" t="s">
        <v>239</v>
      </c>
    </row>
    <row r="23" spans="1:5" x14ac:dyDescent="0.35">
      <c r="A23" s="1" t="s">
        <v>241</v>
      </c>
      <c r="B23" t="s">
        <v>85</v>
      </c>
      <c r="C23" t="s">
        <v>85</v>
      </c>
      <c r="D23" t="s">
        <v>242</v>
      </c>
      <c r="E23" t="s">
        <v>243</v>
      </c>
    </row>
    <row r="24" spans="1:5" x14ac:dyDescent="0.35">
      <c r="A24" s="1" t="s">
        <v>244</v>
      </c>
      <c r="B24" t="s">
        <v>85</v>
      </c>
      <c r="C24" t="s">
        <v>85</v>
      </c>
      <c r="D24" t="s">
        <v>245</v>
      </c>
      <c r="E24" t="s">
        <v>246</v>
      </c>
    </row>
    <row r="25" spans="1:5" x14ac:dyDescent="0.35">
      <c r="A25" s="1" t="s">
        <v>247</v>
      </c>
      <c r="B25" t="s">
        <v>12</v>
      </c>
      <c r="C25" t="s">
        <v>12</v>
      </c>
      <c r="D25" t="s">
        <v>90</v>
      </c>
      <c r="E25" t="s">
        <v>90</v>
      </c>
    </row>
    <row r="26" spans="1:5" x14ac:dyDescent="0.35">
      <c r="A26" s="1" t="s">
        <v>248</v>
      </c>
      <c r="B26" t="s">
        <v>12</v>
      </c>
      <c r="C26" t="s">
        <v>85</v>
      </c>
      <c r="D26" t="s">
        <v>12</v>
      </c>
      <c r="E26" t="s">
        <v>12</v>
      </c>
    </row>
    <row r="27" spans="1:5" x14ac:dyDescent="0.35">
      <c r="A27" s="1" t="s">
        <v>249</v>
      </c>
      <c r="B27" t="s">
        <v>12</v>
      </c>
      <c r="C27" t="s">
        <v>12</v>
      </c>
      <c r="D27" t="s">
        <v>250</v>
      </c>
      <c r="E27" t="s">
        <v>243</v>
      </c>
    </row>
    <row r="28" spans="1:5" x14ac:dyDescent="0.35">
      <c r="A28" s="1" t="s">
        <v>251</v>
      </c>
      <c r="B28" t="s">
        <v>12</v>
      </c>
      <c r="C28" t="s">
        <v>85</v>
      </c>
      <c r="D28" t="s">
        <v>252</v>
      </c>
      <c r="E28" t="s">
        <v>253</v>
      </c>
    </row>
    <row r="29" spans="1:5" x14ac:dyDescent="0.35">
      <c r="A29" s="1" t="s">
        <v>254</v>
      </c>
      <c r="B29" t="s">
        <v>12</v>
      </c>
      <c r="C29" t="s">
        <v>12</v>
      </c>
      <c r="D29" t="s">
        <v>12</v>
      </c>
      <c r="E29" t="s">
        <v>12</v>
      </c>
    </row>
    <row r="30" spans="1:5" x14ac:dyDescent="0.35">
      <c r="A30" s="1" t="s">
        <v>255</v>
      </c>
      <c r="B30" t="s">
        <v>12</v>
      </c>
      <c r="C30" t="s">
        <v>12</v>
      </c>
      <c r="D30" t="s">
        <v>12</v>
      </c>
      <c r="E30" t="s">
        <v>12</v>
      </c>
    </row>
    <row r="31" spans="1:5" x14ac:dyDescent="0.35">
      <c r="A31" s="1" t="s">
        <v>256</v>
      </c>
      <c r="B31" t="s">
        <v>85</v>
      </c>
      <c r="C31" t="s">
        <v>85</v>
      </c>
      <c r="D31" t="s">
        <v>257</v>
      </c>
      <c r="E31" t="s">
        <v>258</v>
      </c>
    </row>
    <row r="32" spans="1:5" x14ac:dyDescent="0.35">
      <c r="A32" s="1" t="s">
        <v>259</v>
      </c>
      <c r="B32" t="s">
        <v>12</v>
      </c>
      <c r="C32" t="s">
        <v>12</v>
      </c>
      <c r="D32" t="s">
        <v>12</v>
      </c>
      <c r="E32" t="s">
        <v>12</v>
      </c>
    </row>
    <row r="33" spans="1:5" x14ac:dyDescent="0.35">
      <c r="A33" s="1" t="s">
        <v>260</v>
      </c>
      <c r="B33" t="s">
        <v>85</v>
      </c>
      <c r="C33" t="s">
        <v>261</v>
      </c>
      <c r="D33" t="s">
        <v>85</v>
      </c>
      <c r="E33" t="s">
        <v>85</v>
      </c>
    </row>
    <row r="34" spans="1:5" x14ac:dyDescent="0.35">
      <c r="A34" s="1" t="s">
        <v>262</v>
      </c>
      <c r="B34" t="s">
        <v>84</v>
      </c>
      <c r="C34" t="s">
        <v>263</v>
      </c>
      <c r="D34" t="s">
        <v>264</v>
      </c>
      <c r="E34" t="s">
        <v>265</v>
      </c>
    </row>
    <row r="35" spans="1:5" x14ac:dyDescent="0.35">
      <c r="A35" s="1" t="s">
        <v>266</v>
      </c>
      <c r="B35" t="s">
        <v>12</v>
      </c>
      <c r="C35" t="s">
        <v>12</v>
      </c>
      <c r="D35" t="s">
        <v>267</v>
      </c>
      <c r="E35" t="s">
        <v>267</v>
      </c>
    </row>
    <row r="36" spans="1:5" x14ac:dyDescent="0.35">
      <c r="A36" s="1" t="s">
        <v>268</v>
      </c>
      <c r="B36" t="s">
        <v>85</v>
      </c>
      <c r="C36" t="s">
        <v>239</v>
      </c>
      <c r="D36" t="s">
        <v>12</v>
      </c>
      <c r="E36" t="s">
        <v>269</v>
      </c>
    </row>
    <row r="37" spans="1:5" x14ac:dyDescent="0.35">
      <c r="A37" s="1" t="s">
        <v>270</v>
      </c>
      <c r="B37" t="s">
        <v>85</v>
      </c>
      <c r="C37" t="s">
        <v>93</v>
      </c>
      <c r="D37" t="s">
        <v>94</v>
      </c>
      <c r="E37" t="s">
        <v>95</v>
      </c>
    </row>
    <row r="38" spans="1:5" x14ac:dyDescent="0.35">
      <c r="A38" s="1" t="s">
        <v>271</v>
      </c>
      <c r="B38" t="s">
        <v>85</v>
      </c>
      <c r="C38" t="s">
        <v>93</v>
      </c>
      <c r="D38" t="s">
        <v>272</v>
      </c>
      <c r="E38" t="s">
        <v>231</v>
      </c>
    </row>
    <row r="39" spans="1:5" x14ac:dyDescent="0.35">
      <c r="A39" s="1" t="s">
        <v>273</v>
      </c>
      <c r="B39" t="s">
        <v>12</v>
      </c>
      <c r="C39" t="s">
        <v>12</v>
      </c>
      <c r="D39" t="s">
        <v>274</v>
      </c>
      <c r="E39" t="s">
        <v>12</v>
      </c>
    </row>
    <row r="40" spans="1:5" x14ac:dyDescent="0.35">
      <c r="A40" s="1" t="s">
        <v>275</v>
      </c>
      <c r="B40" t="s">
        <v>85</v>
      </c>
      <c r="C40" t="s">
        <v>93</v>
      </c>
      <c r="D40" t="s">
        <v>230</v>
      </c>
      <c r="E40" t="s">
        <v>231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workbookViewId="0"/>
  </sheetViews>
  <sheetFormatPr defaultRowHeight="14.5" x14ac:dyDescent="0.35"/>
  <sheetData>
    <row r="1" spans="1:5" x14ac:dyDescent="0.35">
      <c r="B1" s="1" t="s">
        <v>115</v>
      </c>
      <c r="C1" s="1" t="s">
        <v>116</v>
      </c>
      <c r="D1" s="1" t="s">
        <v>117</v>
      </c>
      <c r="E1" s="1" t="s">
        <v>118</v>
      </c>
    </row>
    <row r="2" spans="1:5" x14ac:dyDescent="0.35">
      <c r="A2" s="1" t="s">
        <v>187</v>
      </c>
      <c r="B2" t="s">
        <v>12</v>
      </c>
      <c r="C2" t="s">
        <v>276</v>
      </c>
      <c r="D2" t="s">
        <v>180</v>
      </c>
      <c r="E2" t="s">
        <v>181</v>
      </c>
    </row>
    <row r="3" spans="1:5" x14ac:dyDescent="0.35">
      <c r="A3" s="1" t="s">
        <v>158</v>
      </c>
      <c r="B3" t="s">
        <v>12</v>
      </c>
      <c r="C3" t="s">
        <v>66</v>
      </c>
      <c r="D3" t="s">
        <v>67</v>
      </c>
      <c r="E3" t="s">
        <v>68</v>
      </c>
    </row>
    <row r="4" spans="1:5" x14ac:dyDescent="0.35">
      <c r="A4" s="1" t="s">
        <v>277</v>
      </c>
      <c r="B4" t="s">
        <v>12</v>
      </c>
      <c r="C4" t="s">
        <v>12</v>
      </c>
      <c r="D4" t="s">
        <v>12</v>
      </c>
      <c r="E4" t="s">
        <v>12</v>
      </c>
    </row>
    <row r="5" spans="1:5" x14ac:dyDescent="0.35">
      <c r="A5" s="1" t="s">
        <v>278</v>
      </c>
      <c r="B5" t="s">
        <v>12</v>
      </c>
      <c r="C5" t="s">
        <v>12</v>
      </c>
      <c r="D5" t="s">
        <v>12</v>
      </c>
      <c r="E5" t="s">
        <v>279</v>
      </c>
    </row>
    <row r="6" spans="1:5" x14ac:dyDescent="0.35">
      <c r="A6" s="1" t="s">
        <v>280</v>
      </c>
      <c r="B6" t="s">
        <v>12</v>
      </c>
      <c r="C6" t="s">
        <v>281</v>
      </c>
      <c r="D6" t="s">
        <v>282</v>
      </c>
      <c r="E6" t="s">
        <v>283</v>
      </c>
    </row>
    <row r="7" spans="1:5" x14ac:dyDescent="0.35">
      <c r="A7" s="1" t="s">
        <v>284</v>
      </c>
      <c r="B7" t="s">
        <v>12</v>
      </c>
      <c r="C7" t="s">
        <v>285</v>
      </c>
      <c r="D7" t="s">
        <v>286</v>
      </c>
      <c r="E7" t="s">
        <v>177</v>
      </c>
    </row>
    <row r="8" spans="1:5" x14ac:dyDescent="0.35">
      <c r="A8" s="1" t="s">
        <v>206</v>
      </c>
      <c r="B8" t="s">
        <v>12</v>
      </c>
      <c r="C8" t="s">
        <v>287</v>
      </c>
      <c r="D8" t="s">
        <v>146</v>
      </c>
      <c r="E8" t="s">
        <v>288</v>
      </c>
    </row>
    <row r="9" spans="1:5" x14ac:dyDescent="0.35">
      <c r="A9" s="1" t="s">
        <v>232</v>
      </c>
      <c r="B9" t="s">
        <v>12</v>
      </c>
      <c r="C9" t="s">
        <v>289</v>
      </c>
      <c r="D9" t="s">
        <v>290</v>
      </c>
      <c r="E9" t="s">
        <v>291</v>
      </c>
    </row>
    <row r="10" spans="1:5" x14ac:dyDescent="0.35">
      <c r="A10" s="1" t="s">
        <v>292</v>
      </c>
      <c r="B10" t="s">
        <v>12</v>
      </c>
      <c r="C10" t="s">
        <v>155</v>
      </c>
      <c r="D10" t="s">
        <v>85</v>
      </c>
      <c r="E10" t="s">
        <v>293</v>
      </c>
    </row>
    <row r="11" spans="1:5" x14ac:dyDescent="0.35">
      <c r="A11" s="1" t="s">
        <v>294</v>
      </c>
      <c r="B11" t="s">
        <v>12</v>
      </c>
      <c r="C11" t="s">
        <v>86</v>
      </c>
      <c r="D11" t="s">
        <v>157</v>
      </c>
      <c r="E11" t="s">
        <v>295</v>
      </c>
    </row>
    <row r="12" spans="1:5" x14ac:dyDescent="0.35">
      <c r="A12" s="1" t="s">
        <v>296</v>
      </c>
      <c r="B12" t="s">
        <v>12</v>
      </c>
      <c r="C12" t="s">
        <v>267</v>
      </c>
      <c r="D12" t="s">
        <v>145</v>
      </c>
      <c r="E12" t="s">
        <v>297</v>
      </c>
    </row>
    <row r="13" spans="1:5" x14ac:dyDescent="0.35">
      <c r="A13" s="1" t="s">
        <v>298</v>
      </c>
      <c r="B13" t="s">
        <v>12</v>
      </c>
      <c r="C13" t="s">
        <v>299</v>
      </c>
      <c r="D13" t="s">
        <v>300</v>
      </c>
      <c r="E13" t="s">
        <v>301</v>
      </c>
    </row>
    <row r="14" spans="1:5" x14ac:dyDescent="0.35">
      <c r="A14" s="1" t="s">
        <v>302</v>
      </c>
      <c r="B14" t="s">
        <v>12</v>
      </c>
      <c r="C14" t="s">
        <v>12</v>
      </c>
      <c r="D14" t="s">
        <v>12</v>
      </c>
      <c r="E14" t="s">
        <v>12</v>
      </c>
    </row>
    <row r="15" spans="1:5" x14ac:dyDescent="0.35">
      <c r="A15" s="1" t="s">
        <v>303</v>
      </c>
      <c r="B15" t="s">
        <v>12</v>
      </c>
      <c r="C15" t="s">
        <v>299</v>
      </c>
      <c r="D15" t="s">
        <v>176</v>
      </c>
      <c r="E15" t="s">
        <v>12</v>
      </c>
    </row>
    <row r="16" spans="1:5" x14ac:dyDescent="0.35">
      <c r="A16" s="1" t="s">
        <v>304</v>
      </c>
      <c r="B16" t="s">
        <v>12</v>
      </c>
      <c r="C16" t="s">
        <v>305</v>
      </c>
      <c r="D16" t="s">
        <v>86</v>
      </c>
      <c r="E16" t="s">
        <v>12</v>
      </c>
    </row>
    <row r="17" spans="1:5" x14ac:dyDescent="0.35">
      <c r="A17" s="1" t="s">
        <v>306</v>
      </c>
      <c r="B17" t="s">
        <v>12</v>
      </c>
      <c r="C17" t="s">
        <v>85</v>
      </c>
      <c r="D17" t="s">
        <v>85</v>
      </c>
      <c r="E17" t="s">
        <v>12</v>
      </c>
    </row>
    <row r="18" spans="1:5" x14ac:dyDescent="0.35">
      <c r="A18" s="1" t="s">
        <v>307</v>
      </c>
      <c r="B18" t="s">
        <v>12</v>
      </c>
      <c r="C18" t="s">
        <v>286</v>
      </c>
      <c r="D18" t="s">
        <v>308</v>
      </c>
      <c r="E18" t="s">
        <v>301</v>
      </c>
    </row>
    <row r="19" spans="1:5" x14ac:dyDescent="0.35">
      <c r="A19" s="1" t="s">
        <v>309</v>
      </c>
      <c r="B19" t="s">
        <v>12</v>
      </c>
      <c r="C19" t="s">
        <v>310</v>
      </c>
      <c r="D19" t="s">
        <v>311</v>
      </c>
      <c r="E19" t="s">
        <v>312</v>
      </c>
    </row>
    <row r="20" spans="1:5" x14ac:dyDescent="0.35">
      <c r="A20" s="1" t="s">
        <v>313</v>
      </c>
      <c r="B20" t="s">
        <v>12</v>
      </c>
      <c r="C20" t="s">
        <v>12</v>
      </c>
      <c r="D20" t="s">
        <v>12</v>
      </c>
      <c r="E20" t="s">
        <v>12</v>
      </c>
    </row>
    <row r="21" spans="1:5" x14ac:dyDescent="0.35">
      <c r="A21" s="1" t="s">
        <v>314</v>
      </c>
      <c r="B21" t="s">
        <v>12</v>
      </c>
      <c r="C21" t="s">
        <v>12</v>
      </c>
      <c r="D21" t="s">
        <v>12</v>
      </c>
      <c r="E21" t="s">
        <v>12</v>
      </c>
    </row>
    <row r="22" spans="1:5" x14ac:dyDescent="0.35">
      <c r="A22" s="1" t="s">
        <v>315</v>
      </c>
      <c r="B22" t="s">
        <v>12</v>
      </c>
      <c r="C22" t="s">
        <v>12</v>
      </c>
      <c r="D22" t="s">
        <v>12</v>
      </c>
      <c r="E22" t="s">
        <v>12</v>
      </c>
    </row>
    <row r="23" spans="1:5" x14ac:dyDescent="0.35">
      <c r="A23" s="1" t="s">
        <v>316</v>
      </c>
      <c r="B23" t="s">
        <v>12</v>
      </c>
      <c r="C23" t="s">
        <v>317</v>
      </c>
      <c r="D23" t="s">
        <v>318</v>
      </c>
      <c r="E23" t="s">
        <v>319</v>
      </c>
    </row>
    <row r="24" spans="1:5" x14ac:dyDescent="0.35">
      <c r="A24" s="1" t="s">
        <v>320</v>
      </c>
      <c r="B24" t="s">
        <v>12</v>
      </c>
      <c r="C24" t="s">
        <v>321</v>
      </c>
      <c r="D24" t="s">
        <v>293</v>
      </c>
      <c r="E24" t="s">
        <v>322</v>
      </c>
    </row>
    <row r="25" spans="1:5" x14ac:dyDescent="0.35">
      <c r="A25" s="1" t="s">
        <v>323</v>
      </c>
      <c r="B25" t="s">
        <v>12</v>
      </c>
      <c r="C25" t="s">
        <v>293</v>
      </c>
      <c r="D25" t="s">
        <v>239</v>
      </c>
      <c r="E25" t="s">
        <v>263</v>
      </c>
    </row>
    <row r="26" spans="1:5" x14ac:dyDescent="0.35">
      <c r="A26" s="1" t="s">
        <v>324</v>
      </c>
      <c r="B26" t="s">
        <v>12</v>
      </c>
      <c r="C26" t="s">
        <v>325</v>
      </c>
      <c r="D26" t="s">
        <v>293</v>
      </c>
      <c r="E26" t="s">
        <v>326</v>
      </c>
    </row>
    <row r="27" spans="1:5" x14ac:dyDescent="0.35">
      <c r="A27" s="1" t="s">
        <v>327</v>
      </c>
      <c r="B27" t="s">
        <v>12</v>
      </c>
      <c r="C27" t="s">
        <v>233</v>
      </c>
      <c r="D27" t="s">
        <v>328</v>
      </c>
      <c r="E27" t="s">
        <v>329</v>
      </c>
    </row>
    <row r="28" spans="1:5" x14ac:dyDescent="0.35">
      <c r="A28" s="1" t="s">
        <v>330</v>
      </c>
      <c r="B28" t="s">
        <v>12</v>
      </c>
      <c r="C28" t="s">
        <v>331</v>
      </c>
      <c r="D28" t="s">
        <v>233</v>
      </c>
      <c r="E28" t="s">
        <v>328</v>
      </c>
    </row>
    <row r="29" spans="1:5" x14ac:dyDescent="0.35">
      <c r="A29" s="1" t="s">
        <v>332</v>
      </c>
      <c r="B29" t="s">
        <v>12</v>
      </c>
      <c r="C29" t="s">
        <v>333</v>
      </c>
      <c r="D29" t="s">
        <v>148</v>
      </c>
      <c r="E29" t="s">
        <v>334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2023-03-07T01:20:24Z</dcterms:created>
  <dcterms:modified xsi:type="dcterms:W3CDTF">2023-03-08T06:30:00Z</dcterms:modified>
</cp:coreProperties>
</file>