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831"/>
  <workbookPr defaultThemeVersion="124226"/>
  <mc:AlternateContent xmlns:mc="http://schemas.openxmlformats.org/markup-compatibility/2006">
    <mc:Choice Requires="x15">
      <x15ac:absPath xmlns:x15ac="http://schemas.microsoft.com/office/spreadsheetml/2010/11/ac" url="https://d.docs.live.net/534a1defcf7f9d1a/Company Models CloudSave/O/"/>
    </mc:Choice>
  </mc:AlternateContent>
  <xr:revisionPtr revIDLastSave="641" documentId="11_84B6586CB3F3F6B4B4B487C9A33DDF17392F8A55" xr6:coauthVersionLast="47" xr6:coauthVersionMax="47" xr10:uidLastSave="{6B75EF7C-F40C-4BE9-8AFF-DAAEC2354024}"/>
  <bookViews>
    <workbookView xWindow="5460" yWindow="1010" windowWidth="14400" windowHeight="7670" activeTab="2" xr2:uid="{00000000-000D-0000-FFFF-FFFF00000000}"/>
  </bookViews>
  <sheets>
    <sheet name="Info" sheetId="5" r:id="rId1"/>
    <sheet name="Main" sheetId="6" r:id="rId2"/>
    <sheet name="Model" sheetId="7" r:id="rId3"/>
    <sheet name="Summary" sheetId="1" r:id="rId4"/>
    <sheet name="Income Statement" sheetId="2" r:id="rId5"/>
    <sheet name="Balance Sheet" sheetId="3" r:id="rId6"/>
    <sheet name="Cash Flow" sheetId="4" r:id="rId7"/>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R87" i="7" l="1"/>
  <c r="S87" i="7"/>
  <c r="T87" i="7"/>
  <c r="U87" i="7"/>
  <c r="Q87" i="7"/>
  <c r="C84" i="7"/>
  <c r="D84" i="7"/>
  <c r="E84" i="7"/>
  <c r="F84" i="7"/>
  <c r="G84" i="7"/>
  <c r="H84" i="7"/>
  <c r="I84" i="7"/>
  <c r="J84" i="7"/>
  <c r="K84" i="7"/>
  <c r="L84" i="7"/>
  <c r="M84" i="7"/>
  <c r="N84" i="7"/>
  <c r="O84" i="7"/>
  <c r="P84" i="7"/>
  <c r="Q84" i="7"/>
  <c r="R84" i="7"/>
  <c r="S84" i="7"/>
  <c r="T84" i="7"/>
  <c r="U84" i="7"/>
  <c r="C39" i="7"/>
  <c r="D39" i="7"/>
  <c r="E39" i="7"/>
  <c r="F39" i="7"/>
  <c r="G39" i="7"/>
  <c r="H39" i="7"/>
  <c r="I39" i="7"/>
  <c r="J39" i="7"/>
  <c r="K39" i="7"/>
  <c r="L39" i="7"/>
  <c r="M39" i="7"/>
  <c r="N39" i="7"/>
  <c r="O39" i="7"/>
  <c r="P39" i="7"/>
  <c r="R39" i="7"/>
  <c r="S39" i="7"/>
  <c r="T39" i="7"/>
  <c r="U39" i="7"/>
  <c r="Q39" i="7"/>
  <c r="S32" i="7"/>
  <c r="R36" i="7"/>
  <c r="T36" i="7"/>
  <c r="U36" i="7"/>
  <c r="Q36" i="7"/>
  <c r="U43" i="7"/>
  <c r="T43" i="7"/>
  <c r="S43" i="7"/>
  <c r="U42" i="7"/>
  <c r="T42" i="7"/>
  <c r="S42" i="7"/>
  <c r="C71" i="7"/>
  <c r="D71" i="7"/>
  <c r="E71" i="7"/>
  <c r="F71" i="7"/>
  <c r="G71" i="7"/>
  <c r="H71" i="7"/>
  <c r="I71" i="7"/>
  <c r="J71" i="7"/>
  <c r="K71" i="7"/>
  <c r="L71" i="7"/>
  <c r="M71" i="7"/>
  <c r="N71" i="7"/>
  <c r="O71" i="7"/>
  <c r="P71" i="7"/>
  <c r="Q71" i="7"/>
  <c r="R71" i="7"/>
  <c r="S71" i="7"/>
  <c r="C76" i="7"/>
  <c r="C78" i="7" s="1"/>
  <c r="D76" i="7"/>
  <c r="D78" i="7" s="1"/>
  <c r="D79" i="7" s="1"/>
  <c r="E76" i="7"/>
  <c r="E78" i="7" s="1"/>
  <c r="F76" i="7"/>
  <c r="F78" i="7" s="1"/>
  <c r="F79" i="7" s="1"/>
  <c r="G76" i="7"/>
  <c r="G78" i="7" s="1"/>
  <c r="G79" i="7" s="1"/>
  <c r="H76" i="7"/>
  <c r="H78" i="7" s="1"/>
  <c r="H79" i="7" s="1"/>
  <c r="I76" i="7"/>
  <c r="I78" i="7" s="1"/>
  <c r="I79" i="7" s="1"/>
  <c r="J76" i="7"/>
  <c r="J78" i="7" s="1"/>
  <c r="J79" i="7" s="1"/>
  <c r="K76" i="7"/>
  <c r="K78" i="7" s="1"/>
  <c r="L76" i="7"/>
  <c r="L78" i="7" s="1"/>
  <c r="M76" i="7"/>
  <c r="M78" i="7" s="1"/>
  <c r="M79" i="7" s="1"/>
  <c r="N76" i="7"/>
  <c r="N78" i="7" s="1"/>
  <c r="N79" i="7" s="1"/>
  <c r="O76" i="7"/>
  <c r="O78" i="7" s="1"/>
  <c r="P76" i="7"/>
  <c r="P78" i="7" s="1"/>
  <c r="Q76" i="7"/>
  <c r="Q78" i="7" s="1"/>
  <c r="R76" i="7"/>
  <c r="R78" i="7" s="1"/>
  <c r="S76" i="7"/>
  <c r="S78" i="7" s="1"/>
  <c r="T76" i="7"/>
  <c r="T78" i="7" s="1"/>
  <c r="U76" i="7"/>
  <c r="U78" i="7" s="1"/>
  <c r="T71" i="7"/>
  <c r="U71" i="7"/>
  <c r="I53" i="7"/>
  <c r="I61" i="7" s="1"/>
  <c r="U53" i="7"/>
  <c r="U61" i="7" s="1"/>
  <c r="C51" i="7"/>
  <c r="C53" i="7" s="1"/>
  <c r="C61" i="7" s="1"/>
  <c r="D51" i="7"/>
  <c r="D53" i="7" s="1"/>
  <c r="D61" i="7" s="1"/>
  <c r="E51" i="7"/>
  <c r="E53" i="7" s="1"/>
  <c r="E61" i="7" s="1"/>
  <c r="F51" i="7"/>
  <c r="F53" i="7" s="1"/>
  <c r="F61" i="7" s="1"/>
  <c r="G51" i="7"/>
  <c r="G53" i="7" s="1"/>
  <c r="G61" i="7" s="1"/>
  <c r="H51" i="7"/>
  <c r="H53" i="7" s="1"/>
  <c r="H61" i="7" s="1"/>
  <c r="I51" i="7"/>
  <c r="J51" i="7"/>
  <c r="J53" i="7" s="1"/>
  <c r="J61" i="7" s="1"/>
  <c r="K51" i="7"/>
  <c r="K53" i="7" s="1"/>
  <c r="K61" i="7" s="1"/>
  <c r="L51" i="7"/>
  <c r="L53" i="7" s="1"/>
  <c r="L61" i="7" s="1"/>
  <c r="M51" i="7"/>
  <c r="M53" i="7" s="1"/>
  <c r="M61" i="7" s="1"/>
  <c r="N51" i="7"/>
  <c r="N53" i="7" s="1"/>
  <c r="N61" i="7" s="1"/>
  <c r="O51" i="7"/>
  <c r="O53" i="7" s="1"/>
  <c r="O61" i="7" s="1"/>
  <c r="P51" i="7"/>
  <c r="P53" i="7" s="1"/>
  <c r="P61" i="7" s="1"/>
  <c r="Q51" i="7"/>
  <c r="Q53" i="7" s="1"/>
  <c r="Q61" i="7" s="1"/>
  <c r="R51" i="7"/>
  <c r="R53" i="7" s="1"/>
  <c r="R61" i="7" s="1"/>
  <c r="S51" i="7"/>
  <c r="S53" i="7" s="1"/>
  <c r="S61" i="7" s="1"/>
  <c r="T51" i="7"/>
  <c r="T53" i="7" s="1"/>
  <c r="T61" i="7" s="1"/>
  <c r="U51" i="7"/>
  <c r="C25" i="7"/>
  <c r="D25" i="7"/>
  <c r="E25" i="7"/>
  <c r="F25" i="7"/>
  <c r="G25" i="7"/>
  <c r="H25" i="7"/>
  <c r="I25" i="7"/>
  <c r="J25" i="7"/>
  <c r="K25" i="7"/>
  <c r="L25" i="7"/>
  <c r="M25" i="7"/>
  <c r="N25" i="7"/>
  <c r="O25" i="7"/>
  <c r="P25" i="7"/>
  <c r="Q25" i="7"/>
  <c r="R25" i="7"/>
  <c r="T25" i="7"/>
  <c r="U25" i="7"/>
  <c r="S25" i="7"/>
  <c r="C17" i="7"/>
  <c r="C32" i="7" s="1"/>
  <c r="C34" i="7" s="1"/>
  <c r="D17" i="7"/>
  <c r="D32" i="7" s="1"/>
  <c r="D34" i="7" s="1"/>
  <c r="E17" i="7"/>
  <c r="E32" i="7" s="1"/>
  <c r="E34" i="7" s="1"/>
  <c r="F17" i="7"/>
  <c r="F32" i="7" s="1"/>
  <c r="F34" i="7" s="1"/>
  <c r="G17" i="7"/>
  <c r="G32" i="7" s="1"/>
  <c r="G34" i="7" s="1"/>
  <c r="H17" i="7"/>
  <c r="H32" i="7" s="1"/>
  <c r="H34" i="7" s="1"/>
  <c r="I17" i="7"/>
  <c r="I32" i="7" s="1"/>
  <c r="I34" i="7" s="1"/>
  <c r="J17" i="7"/>
  <c r="K17" i="7"/>
  <c r="L17" i="7"/>
  <c r="M17" i="7"/>
  <c r="M32" i="7" s="1"/>
  <c r="M34" i="7" s="1"/>
  <c r="N17" i="7"/>
  <c r="O17" i="7"/>
  <c r="P17" i="7"/>
  <c r="Q17" i="7"/>
  <c r="R17" i="7"/>
  <c r="S17" i="7"/>
  <c r="T17" i="7"/>
  <c r="T32" i="7" s="1"/>
  <c r="T34" i="7" s="1"/>
  <c r="U17" i="7"/>
  <c r="U32" i="7" s="1"/>
  <c r="U34" i="7" s="1"/>
  <c r="M10" i="7"/>
  <c r="N10" i="7"/>
  <c r="O10" i="7"/>
  <c r="P10" i="7"/>
  <c r="Q10" i="7"/>
  <c r="R10" i="7"/>
  <c r="S10" i="7"/>
  <c r="T10" i="7"/>
  <c r="U10" i="7"/>
  <c r="B3" i="6" a="1"/>
  <c r="B3" i="6" s="1"/>
  <c r="B2" i="6" a="1"/>
  <c r="B2" i="6" s="1"/>
  <c r="P79" i="7" l="1"/>
  <c r="Q79" i="7"/>
  <c r="S34" i="7"/>
  <c r="K79" i="7"/>
  <c r="U79" i="7"/>
  <c r="O79" i="7"/>
  <c r="O32" i="7"/>
  <c r="O34" i="7" s="1"/>
  <c r="N32" i="7"/>
  <c r="N34" i="7" s="1"/>
  <c r="N41" i="7" s="1"/>
  <c r="H41" i="7"/>
  <c r="H40" i="7"/>
  <c r="U40" i="7"/>
  <c r="U41" i="7"/>
  <c r="T40" i="7"/>
  <c r="T41" i="7"/>
  <c r="G41" i="7"/>
  <c r="G40" i="7"/>
  <c r="F41" i="7"/>
  <c r="F40" i="7"/>
  <c r="D41" i="7"/>
  <c r="D40" i="7"/>
  <c r="E41" i="7"/>
  <c r="E40" i="7"/>
  <c r="C40" i="7"/>
  <c r="C41" i="7"/>
  <c r="I41" i="7"/>
  <c r="I40" i="7"/>
  <c r="O41" i="7"/>
  <c r="O40" i="7"/>
  <c r="M40" i="7"/>
  <c r="M41" i="7"/>
  <c r="N40" i="7"/>
  <c r="E79" i="7"/>
  <c r="C79" i="7"/>
  <c r="L79" i="7"/>
  <c r="T79" i="7"/>
  <c r="R32" i="7"/>
  <c r="R34" i="7" s="1"/>
  <c r="B4" i="6"/>
  <c r="Q32" i="7"/>
  <c r="Q34" i="7" s="1"/>
  <c r="R79" i="7"/>
  <c r="S79" i="7"/>
  <c r="K32" i="7"/>
  <c r="K34" i="7" s="1"/>
  <c r="P32" i="7"/>
  <c r="P34" i="7" s="1"/>
  <c r="L32" i="7"/>
  <c r="L34" i="7" s="1"/>
  <c r="J32" i="7"/>
  <c r="J34" i="7" s="1"/>
  <c r="S36" i="7" l="1"/>
  <c r="R41" i="7"/>
  <c r="R40" i="7"/>
  <c r="Q41" i="7"/>
  <c r="Q40" i="7"/>
  <c r="J41" i="7"/>
  <c r="J40" i="7"/>
  <c r="L41" i="7"/>
  <c r="L40" i="7"/>
  <c r="P41" i="7"/>
  <c r="P40" i="7"/>
  <c r="K41" i="7"/>
  <c r="K40" i="7"/>
  <c r="S41" i="7" l="1"/>
  <c r="S40" i="7"/>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<sst xmlns="http://schemas.openxmlformats.org/spreadsheetml/2006/main" count="3486" uniqueCount="1398">
  <si>
    <t>2006</t>
  </si>
  <si>
    <t>2007</t>
  </si>
  <si>
    <t>2008</t>
  </si>
  <si>
    <t>2009</t>
  </si>
  <si>
    <t>2010</t>
  </si>
  <si>
    <t>2011</t>
  </si>
  <si>
    <t>2012</t>
  </si>
  <si>
    <t>2013</t>
  </si>
  <si>
    <t>2014</t>
  </si>
  <si>
    <t>2015</t>
  </si>
  <si>
    <t>2016</t>
  </si>
  <si>
    <t>2017</t>
  </si>
  <si>
    <t>2018</t>
  </si>
  <si>
    <t>2019</t>
  </si>
  <si>
    <t>2020</t>
  </si>
  <si>
    <t>2021</t>
  </si>
  <si>
    <t>TTM</t>
  </si>
  <si>
    <t>index</t>
  </si>
  <si>
    <t>Revenue per share</t>
  </si>
  <si>
    <t>Earnings per share</t>
  </si>
  <si>
    <t>FCF per share</t>
  </si>
  <si>
    <t>Dividends per share</t>
  </si>
  <si>
    <t>CAPEX per share</t>
  </si>
  <si>
    <t>Book Value per sh.</t>
  </si>
  <si>
    <t>Comm.Shares outs.</t>
  </si>
  <si>
    <t>Avg. annual P/E ratio</t>
  </si>
  <si>
    <t>P/E to S&amp;P500</t>
  </si>
  <si>
    <t>Avg. annual div. yield</t>
  </si>
  <si>
    <t>Revenue (m)</t>
  </si>
  <si>
    <t>Operating margin</t>
  </si>
  <si>
    <t>Depreciation (m)</t>
  </si>
  <si>
    <t>Net profit (m)</t>
  </si>
  <si>
    <t>Income tax rate</t>
  </si>
  <si>
    <t>Net profit margin</t>
  </si>
  <si>
    <t>Working capital (m)</t>
  </si>
  <si>
    <t>Long-term debt (m)</t>
  </si>
  <si>
    <t>Equity (m)</t>
  </si>
  <si>
    <t>ROIC</t>
  </si>
  <si>
    <t>Return on capital</t>
  </si>
  <si>
    <t>Return on equity</t>
  </si>
  <si>
    <t>Plowback ratio</t>
  </si>
  <si>
    <t>Div.&amp;Repurch./FCF</t>
  </si>
  <si>
    <t>2.67</t>
  </si>
  <si>
    <t>1.23</t>
  </si>
  <si>
    <t>(6.33)</t>
  </si>
  <si>
    <t>1.55</t>
  </si>
  <si>
    <t>7.30</t>
  </si>
  <si>
    <t>17.56</t>
  </si>
  <si>
    <t>90</t>
  </si>
  <si>
    <t>18.8</t>
  </si>
  <si>
    <t>1.0</t>
  </si>
  <si>
    <t>6.7%</t>
  </si>
  <si>
    <t>240</t>
  </si>
  <si>
    <t>66.2%</t>
  </si>
  <si>
    <t>59</t>
  </si>
  <si>
    <t>111</t>
  </si>
  <si>
    <t>0.7%</t>
  </si>
  <si>
    <t>46.1%</t>
  </si>
  <si>
    <t>2,478</t>
  </si>
  <si>
    <t>920</t>
  </si>
  <si>
    <t>1,576</t>
  </si>
  <si>
    <t>4.4%</t>
  </si>
  <si>
    <t>7.0%</t>
  </si>
  <si>
    <t>(25.5)%</t>
  </si>
  <si>
    <t>46.5%</t>
  </si>
  <si>
    <t>2.96</t>
  </si>
  <si>
    <t>1.40</t>
  </si>
  <si>
    <t>(1.89)</t>
  </si>
  <si>
    <t>1.82</t>
  </si>
  <si>
    <t>5.06</t>
  </si>
  <si>
    <t>15.35</t>
  </si>
  <si>
    <t>100</t>
  </si>
  <si>
    <t>19.0</t>
  </si>
  <si>
    <t>1.1</t>
  </si>
  <si>
    <t>6.8%</t>
  </si>
  <si>
    <t>297</t>
  </si>
  <si>
    <t>64.7%</t>
  </si>
  <si>
    <t>77</t>
  </si>
  <si>
    <t>140</t>
  </si>
  <si>
    <t>1.1%</t>
  </si>
  <si>
    <t>47.4%</t>
  </si>
  <si>
    <t>2,991</t>
  </si>
  <si>
    <t>1,470</t>
  </si>
  <si>
    <t>1,538</t>
  </si>
  <si>
    <t>4.7%</t>
  </si>
  <si>
    <t>4.6%</t>
  </si>
  <si>
    <t>9.1%</t>
  </si>
  <si>
    <t>(29.8)%</t>
  </si>
  <si>
    <t>(95.9)%</t>
  </si>
  <si>
    <t>3.26</t>
  </si>
  <si>
    <t>1.30</t>
  </si>
  <si>
    <t>2.43</t>
  </si>
  <si>
    <t>1.92</t>
  </si>
  <si>
    <t>0.00</t>
  </si>
  <si>
    <t>15.37</t>
  </si>
  <si>
    <t>101</t>
  </si>
  <si>
    <t>17.8</t>
  </si>
  <si>
    <t>0.8</t>
  </si>
  <si>
    <t>8.2%</t>
  </si>
  <si>
    <t>330</t>
  </si>
  <si>
    <t>63.8%</t>
  </si>
  <si>
    <t>96</t>
  </si>
  <si>
    <t>132</t>
  </si>
  <si>
    <t>- -</t>
  </si>
  <si>
    <t>39.9%</t>
  </si>
  <si>
    <t>2,907</t>
  </si>
  <si>
    <t>1,370</t>
  </si>
  <si>
    <t>1,555</t>
  </si>
  <si>
    <t>7.5%</t>
  </si>
  <si>
    <t>8.5%</t>
  </si>
  <si>
    <t>(47.1)%</t>
  </si>
  <si>
    <t>48.6%</t>
  </si>
  <si>
    <t>3.16</t>
  </si>
  <si>
    <t>1.27</t>
  </si>
  <si>
    <t>2.18</t>
  </si>
  <si>
    <t>1.95</t>
  </si>
  <si>
    <t>0.01</t>
  </si>
  <si>
    <t>14.37</t>
  </si>
  <si>
    <t>104</t>
  </si>
  <si>
    <t>17.0</t>
  </si>
  <si>
    <t>0.2</t>
  </si>
  <si>
    <t>328</t>
  </si>
  <si>
    <t>63.4%</t>
  </si>
  <si>
    <t>91</t>
  </si>
  <si>
    <t>131</t>
  </si>
  <si>
    <t>40.0%</t>
  </si>
  <si>
    <t>(35)</t>
  </si>
  <si>
    <t>1,355</t>
  </si>
  <si>
    <t>1,488</t>
  </si>
  <si>
    <t>7.4%</t>
  </si>
  <si>
    <t>8.8%</t>
  </si>
  <si>
    <t>(54.2)%</t>
  </si>
  <si>
    <t>89.6%</t>
  </si>
  <si>
    <t>1.24</t>
  </si>
  <si>
    <t>2.15</t>
  </si>
  <si>
    <t>0.15</t>
  </si>
  <si>
    <t>17.45</t>
  </si>
  <si>
    <t>106</t>
  </si>
  <si>
    <t>24.7</t>
  </si>
  <si>
    <t>1.2</t>
  </si>
  <si>
    <t>6.4%</t>
  </si>
  <si>
    <t>345</t>
  </si>
  <si>
    <t>62.9%</t>
  </si>
  <si>
    <t>37.9%</t>
  </si>
  <si>
    <t>(37)</t>
  </si>
  <si>
    <t>1,600</t>
  </si>
  <si>
    <t>1,847</t>
  </si>
  <si>
    <t>7.1%</t>
  </si>
  <si>
    <t>(58.1)%</t>
  </si>
  <si>
    <t>(99.1)%</t>
  </si>
  <si>
    <t>3.34</t>
  </si>
  <si>
    <t>2.37</t>
  </si>
  <si>
    <t>1.93</t>
  </si>
  <si>
    <t>17.88</t>
  </si>
  <si>
    <t>126</t>
  </si>
  <si>
    <t>26.4</t>
  </si>
  <si>
    <t>1.6</t>
  </si>
  <si>
    <t>5.9%</t>
  </si>
  <si>
    <t>421</t>
  </si>
  <si>
    <t>62.0%</t>
  </si>
  <si>
    <t>122</t>
  </si>
  <si>
    <t>157</t>
  </si>
  <si>
    <t>1.0%</t>
  </si>
  <si>
    <t>37.3%</t>
  </si>
  <si>
    <t>(61)</t>
  </si>
  <si>
    <t>2,055</t>
  </si>
  <si>
    <t>2,255</t>
  </si>
  <si>
    <t>6.1%</t>
  </si>
  <si>
    <t>6.0%</t>
  </si>
  <si>
    <t>(55.1)%</t>
  </si>
  <si>
    <t>(82.2)%</t>
  </si>
  <si>
    <t>3.58</t>
  </si>
  <si>
    <t>1.20</t>
  </si>
  <si>
    <t>2.46</t>
  </si>
  <si>
    <t>2.08</t>
  </si>
  <si>
    <t>18.17</t>
  </si>
  <si>
    <t>133</t>
  </si>
  <si>
    <t>31.8</t>
  </si>
  <si>
    <t>2.1</t>
  </si>
  <si>
    <t>5.4%</t>
  </si>
  <si>
    <t>476</t>
  </si>
  <si>
    <t>59.0%</t>
  </si>
  <si>
    <t>150</t>
  </si>
  <si>
    <t>159</t>
  </si>
  <si>
    <t>33.5%</t>
  </si>
  <si>
    <t>26</t>
  </si>
  <si>
    <t>2,884</t>
  </si>
  <si>
    <t>2,413</t>
  </si>
  <si>
    <t>5.1%</t>
  </si>
  <si>
    <t>6.6%</t>
  </si>
  <si>
    <t>(73.3)%</t>
  </si>
  <si>
    <t>123.5%</t>
  </si>
  <si>
    <t>4.06</t>
  </si>
  <si>
    <t>1.28</t>
  </si>
  <si>
    <t>2.71</t>
  </si>
  <si>
    <t>2.35</t>
  </si>
  <si>
    <t>28.09</t>
  </si>
  <si>
    <t>192</t>
  </si>
  <si>
    <t>32.7</t>
  </si>
  <si>
    <t>1.9</t>
  </si>
  <si>
    <t>5.6%</t>
  </si>
  <si>
    <t>778</t>
  </si>
  <si>
    <t>48.3%</t>
  </si>
  <si>
    <t>307</t>
  </si>
  <si>
    <t>246</t>
  </si>
  <si>
    <t>1.5%</t>
  </si>
  <si>
    <t>31.5%</t>
  </si>
  <si>
    <t>7</t>
  </si>
  <si>
    <t>4,167</t>
  </si>
  <si>
    <t>5,385</t>
  </si>
  <si>
    <t>4.3%</t>
  </si>
  <si>
    <t>(83.7)%</t>
  </si>
  <si>
    <t>(131.5)%</t>
  </si>
  <si>
    <t>4.27</t>
  </si>
  <si>
    <t>2.87</t>
  </si>
  <si>
    <t>25.65</t>
  </si>
  <si>
    <t>219</t>
  </si>
  <si>
    <t>34.1</t>
  </si>
  <si>
    <t>934</t>
  </si>
  <si>
    <t>375</t>
  </si>
  <si>
    <t>271</t>
  </si>
  <si>
    <t>1.3%</t>
  </si>
  <si>
    <t>29.0%</t>
  </si>
  <si>
    <t>(15)</t>
  </si>
  <si>
    <t>4,931</t>
  </si>
  <si>
    <t>5,613</t>
  </si>
  <si>
    <t>4.8%</t>
  </si>
  <si>
    <t>(91.2)%</t>
  </si>
  <si>
    <t>33.3%</t>
  </si>
  <si>
    <t>4.35</t>
  </si>
  <si>
    <t>2.94</t>
  </si>
  <si>
    <t>2.38</t>
  </si>
  <si>
    <t>27.74</t>
  </si>
  <si>
    <t>235</t>
  </si>
  <si>
    <t>39.0</t>
  </si>
  <si>
    <t>1,023</t>
  </si>
  <si>
    <t>49.8%</t>
  </si>
  <si>
    <t>409</t>
  </si>
  <si>
    <t>284</t>
  </si>
  <si>
    <t>27.7%</t>
  </si>
  <si>
    <t>2</t>
  </si>
  <si>
    <t>4,841</t>
  </si>
  <si>
    <t>6,532</t>
  </si>
  <si>
    <t>(97.5)%</t>
  </si>
  <si>
    <t>(32.7)%</t>
  </si>
  <si>
    <t>4.32</t>
  </si>
  <si>
    <t>3.15</t>
  </si>
  <si>
    <t>2.50</t>
  </si>
  <si>
    <t>26.51</t>
  </si>
  <si>
    <t>255</t>
  </si>
  <si>
    <t>48.2</t>
  </si>
  <si>
    <t>2.2</t>
  </si>
  <si>
    <t>4.2%</t>
  </si>
  <si>
    <t>1,103</t>
  </si>
  <si>
    <t>48.8%</t>
  </si>
  <si>
    <t>450</t>
  </si>
  <si>
    <t>316</t>
  </si>
  <si>
    <t>28.6%</t>
  </si>
  <si>
    <t>(12)</t>
  </si>
  <si>
    <t>5,840</t>
  </si>
  <si>
    <t>6,767</t>
  </si>
  <si>
    <t>4.0%</t>
  </si>
  <si>
    <t>(102.0)%</t>
  </si>
  <si>
    <t>32.7%</t>
  </si>
  <si>
    <t>4.44</t>
  </si>
  <si>
    <t>1.16</t>
  </si>
  <si>
    <t>3.20</t>
  </si>
  <si>
    <t>2.54</t>
  </si>
  <si>
    <t>26.89</t>
  </si>
  <si>
    <t>274</t>
  </si>
  <si>
    <t>47.9</t>
  </si>
  <si>
    <t>2.0</t>
  </si>
  <si>
    <t>1,216</t>
  </si>
  <si>
    <t>48.5%</t>
  </si>
  <si>
    <t>499</t>
  </si>
  <si>
    <t>319</t>
  </si>
  <si>
    <t>1.9%</t>
  </si>
  <si>
    <t>26.2%</t>
  </si>
  <si>
    <t>(7)</t>
  </si>
  <si>
    <t>6,111</t>
  </si>
  <si>
    <t>7,372</t>
  </si>
  <si>
    <t>(118.2)%</t>
  </si>
  <si>
    <t>45.6%</t>
  </si>
  <si>
    <t>4.60</t>
  </si>
  <si>
    <t>1.26</t>
  </si>
  <si>
    <t>2.64</t>
  </si>
  <si>
    <t>28.03</t>
  </si>
  <si>
    <t>289</t>
  </si>
  <si>
    <t>42.6</t>
  </si>
  <si>
    <t>1.7</t>
  </si>
  <si>
    <t>4.9%</t>
  </si>
  <si>
    <t>1,328</t>
  </si>
  <si>
    <t>48.0%</t>
  </si>
  <si>
    <t>540</t>
  </si>
  <si>
    <t>364</t>
  </si>
  <si>
    <t>1.4%</t>
  </si>
  <si>
    <t>27.4%</t>
  </si>
  <si>
    <t>(14)</t>
  </si>
  <si>
    <t>6,500</t>
  </si>
  <si>
    <t>8,089</t>
  </si>
  <si>
    <t>4.1%</t>
  </si>
  <si>
    <t>4.5%</t>
  </si>
  <si>
    <t>(109.4)%</t>
  </si>
  <si>
    <t>81.2%</t>
  </si>
  <si>
    <t>4.72</t>
  </si>
  <si>
    <t>1.38</t>
  </si>
  <si>
    <t>3.38</t>
  </si>
  <si>
    <t>2.70</t>
  </si>
  <si>
    <t>30.95</t>
  </si>
  <si>
    <t>50.4</t>
  </si>
  <si>
    <t>3.9%</t>
  </si>
  <si>
    <t>1,492</t>
  </si>
  <si>
    <t>594</t>
  </si>
  <si>
    <t>436</t>
  </si>
  <si>
    <t>29.3%</t>
  </si>
  <si>
    <t>228</t>
  </si>
  <si>
    <t>7,902</t>
  </si>
  <si>
    <t>9,774</t>
  </si>
  <si>
    <t>(95.2)%</t>
  </si>
  <si>
    <t>2.6%</t>
  </si>
  <si>
    <t>4.80</t>
  </si>
  <si>
    <t>1.15</t>
  </si>
  <si>
    <t>3.24</t>
  </si>
  <si>
    <t>2.80</t>
  </si>
  <si>
    <t>31.94</t>
  </si>
  <si>
    <t>344</t>
  </si>
  <si>
    <t>52.1</t>
  </si>
  <si>
    <t>1.4</t>
  </si>
  <si>
    <t>1,652</t>
  </si>
  <si>
    <t>48.2%</t>
  </si>
  <si>
    <t>677</t>
  </si>
  <si>
    <t>395</t>
  </si>
  <si>
    <t>3.6%</t>
  </si>
  <si>
    <t>23.9%</t>
  </si>
  <si>
    <t>996</t>
  </si>
  <si>
    <t>9,023</t>
  </si>
  <si>
    <t>10,985</t>
  </si>
  <si>
    <t>3.3%</t>
  </si>
  <si>
    <t>3.4%</t>
  </si>
  <si>
    <t>(143.8)%</t>
  </si>
  <si>
    <t>21.1%</t>
  </si>
  <si>
    <t>6.05</t>
  </si>
  <si>
    <t>1.05</t>
  </si>
  <si>
    <t>3.84</t>
  </si>
  <si>
    <t>3.40</t>
  </si>
  <si>
    <t>72.85</t>
  </si>
  <si>
    <t>62.4</t>
  </si>
  <si>
    <t>5.2%</t>
  </si>
  <si>
    <t>2,080</t>
  </si>
  <si>
    <t>45.8%</t>
  </si>
  <si>
    <t>898</t>
  </si>
  <si>
    <t>359</t>
  </si>
  <si>
    <t>8.1%</t>
  </si>
  <si>
    <t>17.3%</t>
  </si>
  <si>
    <t>(949)</t>
  </si>
  <si>
    <t>14,509</t>
  </si>
  <si>
    <t>25,053</t>
  </si>
  <si>
    <t>1.6%</t>
  </si>
  <si>
    <t>(225.2)%</t>
  </si>
  <si>
    <t>(7.1)%</t>
  </si>
  <si>
    <t>5.00</t>
  </si>
  <si>
    <t>1.02</t>
  </si>
  <si>
    <t>2.16</t>
  </si>
  <si>
    <t>1.86</t>
  </si>
  <si>
    <t>38.70</t>
  </si>
  <si>
    <t>489</t>
  </si>
  <si>
    <t>74.3</t>
  </si>
  <si>
    <t>3.8</t>
  </si>
  <si>
    <t>2.7%</t>
  </si>
  <si>
    <t>2,445</t>
  </si>
  <si>
    <t>58.0%</t>
  </si>
  <si>
    <t>1,124</t>
  </si>
  <si>
    <t>463</t>
  </si>
  <si>
    <t>21.4%</t>
  </si>
  <si>
    <t>19.9%</t>
  </si>
  <si>
    <t>314</t>
  </si>
  <si>
    <t>25,502</t>
  </si>
  <si>
    <t>1.7%</t>
  </si>
  <si>
    <t>1.8%</t>
  </si>
  <si>
    <t>(242.3)%</t>
  </si>
  <si>
    <t>29.8%</t>
  </si>
  <si>
    <t>1993</t>
  </si>
  <si>
    <t>1994</t>
  </si>
  <si>
    <t>1995</t>
  </si>
  <si>
    <t>1996</t>
  </si>
  <si>
    <t>1997</t>
  </si>
  <si>
    <t>1998</t>
  </si>
  <si>
    <t>1999</t>
  </si>
  <si>
    <t>2000</t>
  </si>
  <si>
    <t>2001</t>
  </si>
  <si>
    <t>2002</t>
  </si>
  <si>
    <t>2003</t>
  </si>
  <si>
    <t>2004</t>
  </si>
  <si>
    <t>2005</t>
  </si>
  <si>
    <t>Revenue</t>
  </si>
  <si>
    <t>COGS</t>
  </si>
  <si>
    <t>Gross Profit</t>
  </si>
  <si>
    <t>Gross Profit Ratio</t>
  </si>
  <si>
    <t>Operating Expenses</t>
  </si>
  <si>
    <t>R&amp;D Expenses</t>
  </si>
  <si>
    <t>Selling, G&amp;A Exp.</t>
  </si>
  <si>
    <t>General and Admin. Exp.</t>
  </si>
  <si>
    <t>Selling and Marketing Exp.</t>
  </si>
  <si>
    <t>Other Expenses</t>
  </si>
  <si>
    <t>COGS and Expenses</t>
  </si>
  <si>
    <t>Interest Income</t>
  </si>
  <si>
    <t>Interest Expense</t>
  </si>
  <si>
    <t>Depreciation and Amortization</t>
  </si>
  <si>
    <t>EBITDA</t>
  </si>
  <si>
    <t>EBITDA ratio</t>
  </si>
  <si>
    <t>Operating Income</t>
  </si>
  <si>
    <t>Operating Income ratio</t>
  </si>
  <si>
    <t>Total Other Income Exp.(Gains)</t>
  </si>
  <si>
    <t>Income Before Tax</t>
  </si>
  <si>
    <t>Income Before Tax ratio</t>
  </si>
  <si>
    <t>Income Tax Expense (Gain)</t>
  </si>
  <si>
    <t>Net Income</t>
  </si>
  <si>
    <t>Net Income Ratio</t>
  </si>
  <si>
    <t>EPS</t>
  </si>
  <si>
    <t>EPS Diluted</t>
  </si>
  <si>
    <t>Weighted Avg. Shares Outs.</t>
  </si>
  <si>
    <t>Weighted Avg. Shares Outs. Dil.</t>
  </si>
  <si>
    <t>49</t>
  </si>
  <si>
    <t>23</t>
  </si>
  <si>
    <t>29</t>
  </si>
  <si>
    <t>59.81%</t>
  </si>
  <si>
    <t>52.50%</t>
  </si>
  <si>
    <t>0.74</t>
  </si>
  <si>
    <t>40</t>
  </si>
  <si>
    <t>(23)</t>
  </si>
  <si>
    <t>14</t>
  </si>
  <si>
    <t>59.30%</t>
  </si>
  <si>
    <t>72</t>
  </si>
  <si>
    <t>147.44%</t>
  </si>
  <si>
    <t>15</t>
  </si>
  <si>
    <t>31.08%</t>
  </si>
  <si>
    <t>0.39</t>
  </si>
  <si>
    <t>39</t>
  </si>
  <si>
    <t>52</t>
  </si>
  <si>
    <t>5</t>
  </si>
  <si>
    <t>21</t>
  </si>
  <si>
    <t>78.46%</t>
  </si>
  <si>
    <t>49.62%</t>
  </si>
  <si>
    <t>49.66%</t>
  </si>
  <si>
    <t>0.64</t>
  </si>
  <si>
    <t>57</t>
  </si>
  <si>
    <t>16</t>
  </si>
  <si>
    <t>85.41%</t>
  </si>
  <si>
    <t>31</t>
  </si>
  <si>
    <t>54.02%</t>
  </si>
  <si>
    <t>32</t>
  </si>
  <si>
    <t>56.57%</t>
  </si>
  <si>
    <t>0.70</t>
  </si>
  <si>
    <t>46</t>
  </si>
  <si>
    <t>68</t>
  </si>
  <si>
    <t>8</t>
  </si>
  <si>
    <t>19</t>
  </si>
  <si>
    <t>62</t>
  </si>
  <si>
    <t>90.71%</t>
  </si>
  <si>
    <t>42</t>
  </si>
  <si>
    <t>61.73%</t>
  </si>
  <si>
    <t>35</t>
  </si>
  <si>
    <t>51.21%</t>
  </si>
  <si>
    <t>47</t>
  </si>
  <si>
    <t>85</t>
  </si>
  <si>
    <t>44</t>
  </si>
  <si>
    <t>37</t>
  </si>
  <si>
    <t>22</t>
  </si>
  <si>
    <t>63</t>
  </si>
  <si>
    <t>74.28%</t>
  </si>
  <si>
    <t>41</t>
  </si>
  <si>
    <t>48.17%</t>
  </si>
  <si>
    <t>1</t>
  </si>
  <si>
    <t>48.52%</t>
  </si>
  <si>
    <t>0.78</t>
  </si>
  <si>
    <t>53</t>
  </si>
  <si>
    <t>105</t>
  </si>
  <si>
    <t>28</t>
  </si>
  <si>
    <t>24</t>
  </si>
  <si>
    <t>97</t>
  </si>
  <si>
    <t>92.49%</t>
  </si>
  <si>
    <t>70</t>
  </si>
  <si>
    <t>66.76%</t>
  </si>
  <si>
    <t>44.25%</t>
  </si>
  <si>
    <t>0.77</t>
  </si>
  <si>
    <t>54</t>
  </si>
  <si>
    <t>118</t>
  </si>
  <si>
    <t>115</t>
  </si>
  <si>
    <t>97.49%</t>
  </si>
  <si>
    <t>80</t>
  </si>
  <si>
    <t>67.30%</t>
  </si>
  <si>
    <t>55</t>
  </si>
  <si>
    <t>46.31%</t>
  </si>
  <si>
    <t>0.84</t>
  </si>
  <si>
    <t>43</t>
  </si>
  <si>
    <t>123</t>
  </si>
  <si>
    <t>97.77%</t>
  </si>
  <si>
    <t>84</t>
  </si>
  <si>
    <t>66.16%</t>
  </si>
  <si>
    <t>53.50%</t>
  </si>
  <si>
    <t>0.99</t>
  </si>
  <si>
    <t>58</t>
  </si>
  <si>
    <t>141</t>
  </si>
  <si>
    <t>45</t>
  </si>
  <si>
    <t>9</t>
  </si>
  <si>
    <t>134</t>
  </si>
  <si>
    <t>94.79%</t>
  </si>
  <si>
    <t>68.29%</t>
  </si>
  <si>
    <t>79</t>
  </si>
  <si>
    <t>55.80%</t>
  </si>
  <si>
    <t>1.01</t>
  </si>
  <si>
    <t>156</t>
  </si>
  <si>
    <t>50</t>
  </si>
  <si>
    <t>11</t>
  </si>
  <si>
    <t>27</t>
  </si>
  <si>
    <t>34</t>
  </si>
  <si>
    <t>148</t>
  </si>
  <si>
    <t>94.69%</t>
  </si>
  <si>
    <t>68.02%</t>
  </si>
  <si>
    <t>86</t>
  </si>
  <si>
    <t>55.37%</t>
  </si>
  <si>
    <t>1.08</t>
  </si>
  <si>
    <t>1.07</t>
  </si>
  <si>
    <t>71</t>
  </si>
  <si>
    <t>176</t>
  </si>
  <si>
    <t>13</t>
  </si>
  <si>
    <t>112</t>
  </si>
  <si>
    <t>144</t>
  </si>
  <si>
    <t>82.27%</t>
  </si>
  <si>
    <t>28.46%</t>
  </si>
  <si>
    <t>48.30%</t>
  </si>
  <si>
    <t>103</t>
  </si>
  <si>
    <t>58.90%</t>
  </si>
  <si>
    <t>78</t>
  </si>
  <si>
    <t>197</t>
  </si>
  <si>
    <t>67</t>
  </si>
  <si>
    <t>51</t>
  </si>
  <si>
    <t>187</t>
  </si>
  <si>
    <t>94.84%</t>
  </si>
  <si>
    <t>130</t>
  </si>
  <si>
    <t>66.18%</t>
  </si>
  <si>
    <t>99</t>
  </si>
  <si>
    <t>50.40%</t>
  </si>
  <si>
    <t>1.12</t>
  </si>
  <si>
    <t>81</t>
  </si>
  <si>
    <t>18</t>
  </si>
  <si>
    <t>64</t>
  </si>
  <si>
    <t>171</t>
  </si>
  <si>
    <t>71.23%</t>
  </si>
  <si>
    <t>66.22%</t>
  </si>
  <si>
    <t>(52)</t>
  </si>
  <si>
    <t>107</t>
  </si>
  <si>
    <t>44.49%</t>
  </si>
  <si>
    <t>46.14%</t>
  </si>
  <si>
    <t>1.11</t>
  </si>
  <si>
    <t>82</t>
  </si>
  <si>
    <t>73.86%</t>
  </si>
  <si>
    <t>64.66%</t>
  </si>
  <si>
    <t>(63)</t>
  </si>
  <si>
    <t>129</t>
  </si>
  <si>
    <t>43.43%</t>
  </si>
  <si>
    <t>47.35%</t>
  </si>
  <si>
    <t>119</t>
  </si>
  <si>
    <t>98</t>
  </si>
  <si>
    <t>94</t>
  </si>
  <si>
    <t>322</t>
  </si>
  <si>
    <t>97.39%</t>
  </si>
  <si>
    <t>211</t>
  </si>
  <si>
    <t>63.84%</t>
  </si>
  <si>
    <t>39.93%</t>
  </si>
  <si>
    <t>1.06</t>
  </si>
  <si>
    <t>0.91</t>
  </si>
  <si>
    <t>321</t>
  </si>
  <si>
    <t>97.89%</t>
  </si>
  <si>
    <t>113</t>
  </si>
  <si>
    <t>92</t>
  </si>
  <si>
    <t>120</t>
  </si>
  <si>
    <t>308</t>
  </si>
  <si>
    <t>94.03%</t>
  </si>
  <si>
    <t>208</t>
  </si>
  <si>
    <t>63.39%</t>
  </si>
  <si>
    <t>40.03%</t>
  </si>
  <si>
    <t>1.03</t>
  </si>
  <si>
    <t>338</t>
  </si>
  <si>
    <t>97.87%</t>
  </si>
  <si>
    <t>121</t>
  </si>
  <si>
    <t>25</t>
  </si>
  <si>
    <t>128</t>
  </si>
  <si>
    <t>93</t>
  </si>
  <si>
    <t>93.02%</t>
  </si>
  <si>
    <t>217</t>
  </si>
  <si>
    <t>62.85%</t>
  </si>
  <si>
    <t>(94)</t>
  </si>
  <si>
    <t>35.60%</t>
  </si>
  <si>
    <t>37.91%</t>
  </si>
  <si>
    <t>414</t>
  </si>
  <si>
    <t>98.23%</t>
  </si>
  <si>
    <t>153</t>
  </si>
  <si>
    <t>160</t>
  </si>
  <si>
    <t>108</t>
  </si>
  <si>
    <t>389</t>
  </si>
  <si>
    <t>92.28%</t>
  </si>
  <si>
    <t>261</t>
  </si>
  <si>
    <t>61.97%</t>
  </si>
  <si>
    <t>(108)</t>
  </si>
  <si>
    <t>36.24%</t>
  </si>
  <si>
    <t>37.29%</t>
  </si>
  <si>
    <t>468</t>
  </si>
  <si>
    <t>98.47%</t>
  </si>
  <si>
    <t>188</t>
  </si>
  <si>
    <t>38</t>
  </si>
  <si>
    <t>195</t>
  </si>
  <si>
    <t>116</t>
  </si>
  <si>
    <t>426</t>
  </si>
  <si>
    <t>89.69%</t>
  </si>
  <si>
    <t>281</t>
  </si>
  <si>
    <t>59.02%</t>
  </si>
  <si>
    <t>(133)</t>
  </si>
  <si>
    <t>147</t>
  </si>
  <si>
    <t>31.00%</t>
  </si>
  <si>
    <t>33.47%</t>
  </si>
  <si>
    <t>0.86</t>
  </si>
  <si>
    <t>740</t>
  </si>
  <si>
    <t>95.01%</t>
  </si>
  <si>
    <t>363</t>
  </si>
  <si>
    <t>402</t>
  </si>
  <si>
    <t>172</t>
  </si>
  <si>
    <t>727</t>
  </si>
  <si>
    <t>93.44%</t>
  </si>
  <si>
    <t>376</t>
  </si>
  <si>
    <t>48.32%</t>
  </si>
  <si>
    <t>(194)</t>
  </si>
  <si>
    <t>182</t>
  </si>
  <si>
    <t>23.37%</t>
  </si>
  <si>
    <t>3</t>
  </si>
  <si>
    <t>31.55%</t>
  </si>
  <si>
    <t>880</t>
  </si>
  <si>
    <t>94.23%</t>
  </si>
  <si>
    <t>480</t>
  </si>
  <si>
    <t>203</t>
  </si>
  <si>
    <t>851</t>
  </si>
  <si>
    <t>91.20%</t>
  </si>
  <si>
    <t>454</t>
  </si>
  <si>
    <t>48.62%</t>
  </si>
  <si>
    <t>(181)</t>
  </si>
  <si>
    <t>273</t>
  </si>
  <si>
    <t>29.20%</t>
  </si>
  <si>
    <t>28.99%</t>
  </si>
  <si>
    <t>1.04</t>
  </si>
  <si>
    <t>968</t>
  </si>
  <si>
    <t>94.59%</t>
  </si>
  <si>
    <t>459</t>
  </si>
  <si>
    <t>514</t>
  </si>
  <si>
    <t>218</t>
  </si>
  <si>
    <t>915</t>
  </si>
  <si>
    <t>89.38%</t>
  </si>
  <si>
    <t>509</t>
  </si>
  <si>
    <t>49.78%</t>
  </si>
  <si>
    <t>(221)</t>
  </si>
  <si>
    <t>288</t>
  </si>
  <si>
    <t>28.15%</t>
  </si>
  <si>
    <t>27.73%</t>
  </si>
  <si>
    <t>1.09</t>
  </si>
  <si>
    <t>236</t>
  </si>
  <si>
    <t>1,040</t>
  </si>
  <si>
    <t>94.30%</t>
  </si>
  <si>
    <t>502</t>
  </si>
  <si>
    <t>565</t>
  </si>
  <si>
    <t>210</t>
  </si>
  <si>
    <t>979</t>
  </si>
  <si>
    <t>88.72%</t>
  </si>
  <si>
    <t>538</t>
  </si>
  <si>
    <t>48.80%</t>
  </si>
  <si>
    <t>(219)</t>
  </si>
  <si>
    <t>320</t>
  </si>
  <si>
    <t>28.98%</t>
  </si>
  <si>
    <t>28.61%</t>
  </si>
  <si>
    <t>1.13</t>
  </si>
  <si>
    <t>69</t>
  </si>
  <si>
    <t>1,146</t>
  </si>
  <si>
    <t>94.29%</t>
  </si>
  <si>
    <t>557</t>
  </si>
  <si>
    <t>627</t>
  </si>
  <si>
    <t>237</t>
  </si>
  <si>
    <t>1,060</t>
  </si>
  <si>
    <t>87.20%</t>
  </si>
  <si>
    <t>589</t>
  </si>
  <si>
    <t>48.45%</t>
  </si>
  <si>
    <t>(264)</t>
  </si>
  <si>
    <t>325</t>
  </si>
  <si>
    <t>26.76%</t>
  </si>
  <si>
    <t>6</t>
  </si>
  <si>
    <t>26.22%</t>
  </si>
  <si>
    <t>1.10</t>
  </si>
  <si>
    <t>66</t>
  </si>
  <si>
    <t>1,262</t>
  </si>
  <si>
    <t>95.00%</t>
  </si>
  <si>
    <t>624</t>
  </si>
  <si>
    <t>690</t>
  </si>
  <si>
    <t>257</t>
  </si>
  <si>
    <t>1,166</t>
  </si>
  <si>
    <t>87.81%</t>
  </si>
  <si>
    <t>638</t>
  </si>
  <si>
    <t>48.02%</t>
  </si>
  <si>
    <t>(268)</t>
  </si>
  <si>
    <t>370</t>
  </si>
  <si>
    <t>27.86%</t>
  </si>
  <si>
    <t>27.38%</t>
  </si>
  <si>
    <t>89</t>
  </si>
  <si>
    <t>1,403</t>
  </si>
  <si>
    <t>94.06%</t>
  </si>
  <si>
    <t>660</t>
  </si>
  <si>
    <t>749</t>
  </si>
  <si>
    <t>275</t>
  </si>
  <si>
    <t>1,312</t>
  </si>
  <si>
    <t>87.93%</t>
  </si>
  <si>
    <t>743</t>
  </si>
  <si>
    <t>(299)</t>
  </si>
  <si>
    <t>444</t>
  </si>
  <si>
    <t>29.74%</t>
  </si>
  <si>
    <t>29.26%</t>
  </si>
  <si>
    <t>317</t>
  </si>
  <si>
    <t>1,547</t>
  </si>
  <si>
    <t>93.67%</t>
  </si>
  <si>
    <t>750</t>
  </si>
  <si>
    <t>73</t>
  </si>
  <si>
    <t>855</t>
  </si>
  <si>
    <t>291</t>
  </si>
  <si>
    <t>1,378</t>
  </si>
  <si>
    <t>83.43%</t>
  </si>
  <si>
    <t>797</t>
  </si>
  <si>
    <t>48.24%</t>
  </si>
  <si>
    <t>(386)</t>
  </si>
  <si>
    <t>411</t>
  </si>
  <si>
    <t>24.90%</t>
  </si>
  <si>
    <t>23.95%</t>
  </si>
  <si>
    <t>1.14</t>
  </si>
  <si>
    <t>347</t>
  </si>
  <si>
    <t>1,947</t>
  </si>
  <si>
    <t>93.58%</t>
  </si>
  <si>
    <t>995</t>
  </si>
  <si>
    <t>1,128</t>
  </si>
  <si>
    <t>1,608</t>
  </si>
  <si>
    <t>77.29%</t>
  </si>
  <si>
    <t>952</t>
  </si>
  <si>
    <t>45.76%</t>
  </si>
  <si>
    <t>(560)</t>
  </si>
  <si>
    <t>392</t>
  </si>
  <si>
    <t>18.86%</t>
  </si>
  <si>
    <t>17.28%</t>
  </si>
  <si>
    <t>0.87</t>
  </si>
  <si>
    <t>Cash and Cash Equivalents</t>
  </si>
  <si>
    <t>Short-Term Investments</t>
  </si>
  <si>
    <t>Cash &amp;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</si>
  <si>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</si>
  <si>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</si>
  <si>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</si>
  <si>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</si>
  <si>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</si>
  <si>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</si>
  <si>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</si>
  <si>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</si>
  <si>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</si>
  <si>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</si>
  <si>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</si>
  <si>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</si>
  <si>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</si>
  <si>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</si>
  <si>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</si>
  <si>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</si>
  <si>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</si>
  <si>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</si>
  <si>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</si>
  <si>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</si>
  <si>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</si>
  <si>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</si>
  <si>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</si>
  <si>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</si>
  <si>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</si>
  <si>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Capital Lease Obligations</t>
  </si>
  <si>
    <t>Total Liabilities</t>
  </si>
  <si>
    <t>Preferred Stock</t>
  </si>
  <si>
    <t>Common Stock</t>
  </si>
  <si>
    <t>Retained Earnings</t>
  </si>
  <si>
    <t>Other Compreh. Income(Loss)</t>
  </si>
  <si>
    <t>Other Total Stockhold. Equity</t>
  </si>
  <si>
    <t>Total Stockholders Equity</t>
  </si>
  <si>
    <t>Total Liab.&amp;Stockhold. Equity</t>
  </si>
  <si>
    <t>Minority Interest</t>
  </si>
  <si>
    <t>Total Liabilities &amp; Equity</t>
  </si>
  <si>
    <t>412</t>
  </si>
  <si>
    <t>418</t>
  </si>
  <si>
    <t>17</t>
  </si>
  <si>
    <t>0</t>
  </si>
  <si>
    <t>36</t>
  </si>
  <si>
    <t>(158)</t>
  </si>
  <si>
    <t>(126)</t>
  </si>
  <si>
    <t>642</t>
  </si>
  <si>
    <t>381</t>
  </si>
  <si>
    <t>448</t>
  </si>
  <si>
    <t>10</t>
  </si>
  <si>
    <t>(165)</t>
  </si>
  <si>
    <t>(138)</t>
  </si>
  <si>
    <t>654</t>
  </si>
  <si>
    <t>374</t>
  </si>
  <si>
    <t>548</t>
  </si>
  <si>
    <t>568</t>
  </si>
  <si>
    <t>577</t>
  </si>
  <si>
    <t>(175)</t>
  </si>
  <si>
    <t>(152)</t>
  </si>
  <si>
    <t>735</t>
  </si>
  <si>
    <t>433</t>
  </si>
  <si>
    <t>718</t>
  </si>
  <si>
    <t>20</t>
  </si>
  <si>
    <t>738</t>
  </si>
  <si>
    <t>759</t>
  </si>
  <si>
    <t>295</t>
  </si>
  <si>
    <t>590</t>
  </si>
  <si>
    <t>309</t>
  </si>
  <si>
    <t>(186)</t>
  </si>
  <si>
    <t>(172)</t>
  </si>
  <si>
    <t>781</t>
  </si>
  <si>
    <t>867</t>
  </si>
  <si>
    <t>886</t>
  </si>
  <si>
    <t>905</t>
  </si>
  <si>
    <t>349</t>
  </si>
  <si>
    <t>(0)</t>
  </si>
  <si>
    <t>371</t>
  </si>
  <si>
    <t>637</t>
  </si>
  <si>
    <t>(201)</t>
  </si>
  <si>
    <t>(195)</t>
  </si>
  <si>
    <t>535</t>
  </si>
  <si>
    <t>4</t>
  </si>
  <si>
    <t>894</t>
  </si>
  <si>
    <t>912</t>
  </si>
  <si>
    <t>935</t>
  </si>
  <si>
    <t>404</t>
  </si>
  <si>
    <t>808</t>
  </si>
  <si>
    <t>419</t>
  </si>
  <si>
    <t>631</t>
  </si>
  <si>
    <t>(215)</t>
  </si>
  <si>
    <t>(212)</t>
  </si>
  <si>
    <t>312</t>
  </si>
  <si>
    <t>516</t>
  </si>
  <si>
    <t>12</t>
  </si>
  <si>
    <t>985</t>
  </si>
  <si>
    <t>1,004</t>
  </si>
  <si>
    <t>315</t>
  </si>
  <si>
    <t>332</t>
  </si>
  <si>
    <t>796</t>
  </si>
  <si>
    <t>(223)</t>
  </si>
  <si>
    <t>(234)</t>
  </si>
  <si>
    <t>333</t>
  </si>
  <si>
    <t>672</t>
  </si>
  <si>
    <t>1,038</t>
  </si>
  <si>
    <t>1,055</t>
  </si>
  <si>
    <t>1,080</t>
  </si>
  <si>
    <t>340</t>
  </si>
  <si>
    <t>358</t>
  </si>
  <si>
    <t>856</t>
  </si>
  <si>
    <t>(233)</t>
  </si>
  <si>
    <t>(254)</t>
  </si>
  <si>
    <t>254</t>
  </si>
  <si>
    <t>722</t>
  </si>
  <si>
    <t>1,334</t>
  </si>
  <si>
    <t>1,343</t>
  </si>
  <si>
    <t>1,321</t>
  </si>
  <si>
    <t>(1,321)</t>
  </si>
  <si>
    <t>1,360</t>
  </si>
  <si>
    <t>506</t>
  </si>
  <si>
    <t>1,012</t>
  </si>
  <si>
    <t>532</t>
  </si>
  <si>
    <t>969</t>
  </si>
  <si>
    <t>(241)</t>
  </si>
  <si>
    <t>(273)</t>
  </si>
  <si>
    <t>828</t>
  </si>
  <si>
    <t>1,419</t>
  </si>
  <si>
    <t>1,425</t>
  </si>
  <si>
    <t>1,407</t>
  </si>
  <si>
    <t>(1,407)</t>
  </si>
  <si>
    <t>1,442</t>
  </si>
  <si>
    <t>504</t>
  </si>
  <si>
    <t>529</t>
  </si>
  <si>
    <t>124</t>
  </si>
  <si>
    <t>1,039</t>
  </si>
  <si>
    <t>(249)</t>
  </si>
  <si>
    <t>(302)</t>
  </si>
  <si>
    <t>302</t>
  </si>
  <si>
    <t>914</t>
  </si>
  <si>
    <t>1,833</t>
  </si>
  <si>
    <t>1,904</t>
  </si>
  <si>
    <t>1,755</t>
  </si>
  <si>
    <t>(1,755)</t>
  </si>
  <si>
    <t>1,921</t>
  </si>
  <si>
    <t>892</t>
  </si>
  <si>
    <t>932</t>
  </si>
  <si>
    <t>1,134</t>
  </si>
  <si>
    <t>(269)</t>
  </si>
  <si>
    <t>(341)</t>
  </si>
  <si>
    <t>341</t>
  </si>
  <si>
    <t>989</t>
  </si>
  <si>
    <t>2,513</t>
  </si>
  <si>
    <t>2,529</t>
  </si>
  <si>
    <t>2,485</t>
  </si>
  <si>
    <t>(2,485)</t>
  </si>
  <si>
    <t>2,547</t>
  </si>
  <si>
    <t>971</t>
  </si>
  <si>
    <t>1,540</t>
  </si>
  <si>
    <t>(397)</t>
  </si>
  <si>
    <t>397</t>
  </si>
  <si>
    <t>193</t>
  </si>
  <si>
    <t>2,860</t>
  </si>
  <si>
    <t>3,060</t>
  </si>
  <si>
    <t>2,824</t>
  </si>
  <si>
    <t>(2,824)</t>
  </si>
  <si>
    <t>3,077</t>
  </si>
  <si>
    <t>2,940</t>
  </si>
  <si>
    <t>1,539</t>
  </si>
  <si>
    <t>1,545</t>
  </si>
  <si>
    <t>(345)</t>
  </si>
  <si>
    <t>(471)</t>
  </si>
  <si>
    <t>471</t>
  </si>
  <si>
    <t>2,920</t>
  </si>
  <si>
    <t>2,977</t>
  </si>
  <si>
    <t>2,862</t>
  </si>
  <si>
    <t>(2,862)</t>
  </si>
  <si>
    <t>2,994</t>
  </si>
  <si>
    <t>(1,300)</t>
  </si>
  <si>
    <t>1,440</t>
  </si>
  <si>
    <t>1,625</t>
  </si>
  <si>
    <t>(408)</t>
  </si>
  <si>
    <t>(553)</t>
  </si>
  <si>
    <t>553</t>
  </si>
  <si>
    <t>2,817</t>
  </si>
  <si>
    <t>60</t>
  </si>
  <si>
    <t>2,894</t>
  </si>
  <si>
    <t>2,915</t>
  </si>
  <si>
    <t>(1,338)</t>
  </si>
  <si>
    <t>1,371</t>
  </si>
  <si>
    <t>1,427</t>
  </si>
  <si>
    <t>1,629</t>
  </si>
  <si>
    <t>(479)</t>
  </si>
  <si>
    <t>(631)</t>
  </si>
  <si>
    <t>3,401</t>
  </si>
  <si>
    <t>3,507</t>
  </si>
  <si>
    <t>3,536</t>
  </si>
  <si>
    <t>1,623</t>
  </si>
  <si>
    <t>1,689</t>
  </si>
  <si>
    <t>2,066</t>
  </si>
  <si>
    <t>(557)</t>
  </si>
  <si>
    <t>(712)</t>
  </si>
  <si>
    <t>712</t>
  </si>
  <si>
    <t>4,158</t>
  </si>
  <si>
    <t>4,400</t>
  </si>
  <si>
    <t>4,419</t>
  </si>
  <si>
    <t>61</t>
  </si>
  <si>
    <t>2,084</t>
  </si>
  <si>
    <t>2,165</t>
  </si>
  <si>
    <t>2,563</t>
  </si>
  <si>
    <t>(646)</t>
  </si>
  <si>
    <t>(814)</t>
  </si>
  <si>
    <t>814</t>
  </si>
  <si>
    <t>242</t>
  </si>
  <si>
    <t>259</t>
  </si>
  <si>
    <t>5,064</t>
  </si>
  <si>
    <t>5,323</t>
  </si>
  <si>
    <t>5,443</t>
  </si>
  <si>
    <t>2,936</t>
  </si>
  <si>
    <t>3,031</t>
  </si>
  <si>
    <t>609</t>
  </si>
  <si>
    <t>2,572</t>
  </si>
  <si>
    <t>(769)</t>
  </si>
  <si>
    <t>151</t>
  </si>
  <si>
    <t>951</t>
  </si>
  <si>
    <t>8,822</t>
  </si>
  <si>
    <t>9,773</t>
  </si>
  <si>
    <t>9,924</t>
  </si>
  <si>
    <t>161</t>
  </si>
  <si>
    <t>4,359</t>
  </si>
  <si>
    <t>4,503</t>
  </si>
  <si>
    <t>5,768</t>
  </si>
  <si>
    <t>(992)</t>
  </si>
  <si>
    <t>9,889</t>
  </si>
  <si>
    <t>83</t>
  </si>
  <si>
    <t>152</t>
  </si>
  <si>
    <t>9,805</t>
  </si>
  <si>
    <t>10,861</t>
  </si>
  <si>
    <t>11,013</t>
  </si>
  <si>
    <t>167</t>
  </si>
  <si>
    <t>5,205</t>
  </si>
  <si>
    <t>5,372</t>
  </si>
  <si>
    <t>6,465</t>
  </si>
  <si>
    <t>(1,247)</t>
  </si>
  <si>
    <t>168</t>
  </si>
  <si>
    <t>1,034</t>
  </si>
  <si>
    <t>1,050</t>
  </si>
  <si>
    <t>10,648</t>
  </si>
  <si>
    <t>11,698</t>
  </si>
  <si>
    <t>11,866</t>
  </si>
  <si>
    <t>166</t>
  </si>
  <si>
    <t>262</t>
  </si>
  <si>
    <t>5,146</t>
  </si>
  <si>
    <t>5,313</t>
  </si>
  <si>
    <t>7,666</t>
  </si>
  <si>
    <t>(1,530)</t>
  </si>
  <si>
    <t>11,844</t>
  </si>
  <si>
    <t>110</t>
  </si>
  <si>
    <t>165</t>
  </si>
  <si>
    <t>1,082</t>
  </si>
  <si>
    <t>1,097</t>
  </si>
  <si>
    <t>11,891</t>
  </si>
  <si>
    <t>12,988</t>
  </si>
  <si>
    <t>13,153</t>
  </si>
  <si>
    <t>74</t>
  </si>
  <si>
    <t>276</t>
  </si>
  <si>
    <t>6,189</t>
  </si>
  <si>
    <t>6,366</t>
  </si>
  <si>
    <t>8,229</t>
  </si>
  <si>
    <t>(1,857)</t>
  </si>
  <si>
    <t>13,133</t>
  </si>
  <si>
    <t>163</t>
  </si>
  <si>
    <t>1,195</t>
  </si>
  <si>
    <t>1,210</t>
  </si>
  <si>
    <t>12,685</t>
  </si>
  <si>
    <t>13,895</t>
  </si>
  <si>
    <t>14,058</t>
  </si>
  <si>
    <t>170</t>
  </si>
  <si>
    <t>280</t>
  </si>
  <si>
    <t>6,497</t>
  </si>
  <si>
    <t>6,667</t>
  </si>
  <si>
    <t>9,624</t>
  </si>
  <si>
    <t>(2,253)</t>
  </si>
  <si>
    <t>14,039</t>
  </si>
  <si>
    <t>145</t>
  </si>
  <si>
    <t>33</t>
  </si>
  <si>
    <t>1,200</t>
  </si>
  <si>
    <t>1,214</t>
  </si>
  <si>
    <t>13,858</t>
  </si>
  <si>
    <t>15,072</t>
  </si>
  <si>
    <t>15,260</t>
  </si>
  <si>
    <t>202</t>
  </si>
  <si>
    <t>323</t>
  </si>
  <si>
    <t>6,938</t>
  </si>
  <si>
    <t>7,140</t>
  </si>
  <si>
    <t>10,754</t>
  </si>
  <si>
    <t>(2,658)</t>
  </si>
  <si>
    <t>(8)</t>
  </si>
  <si>
    <t>15,228</t>
  </si>
  <si>
    <t>456</t>
  </si>
  <si>
    <t>1,493</t>
  </si>
  <si>
    <t>1,508</t>
  </si>
  <si>
    <t>16,434</t>
  </si>
  <si>
    <t>18,099</t>
  </si>
  <si>
    <t>18,555</t>
  </si>
  <si>
    <t>177</t>
  </si>
  <si>
    <t>227</t>
  </si>
  <si>
    <t>494</t>
  </si>
  <si>
    <t>8,523</t>
  </si>
  <si>
    <t>8,751</t>
  </si>
  <si>
    <t>12,874</t>
  </si>
  <si>
    <t>(3,082)</t>
  </si>
  <si>
    <t>(17)</t>
  </si>
  <si>
    <t>18,525</t>
  </si>
  <si>
    <t>30</t>
  </si>
  <si>
    <t>824</t>
  </si>
  <si>
    <t>1,296</t>
  </si>
  <si>
    <t>231</t>
  </si>
  <si>
    <t>1,711</t>
  </si>
  <si>
    <t>1,725</t>
  </si>
  <si>
    <t>17,489</t>
  </si>
  <si>
    <t>19,445</t>
  </si>
  <si>
    <t>20,740</t>
  </si>
  <si>
    <t>241</t>
  </si>
  <si>
    <t>(72)</t>
  </si>
  <si>
    <t>300</t>
  </si>
  <si>
    <t>400</t>
  </si>
  <si>
    <t>9,423</t>
  </si>
  <si>
    <t>9,723</t>
  </si>
  <si>
    <t>14,700</t>
  </si>
  <si>
    <t>(3,660)</t>
  </si>
  <si>
    <t>(55)</t>
  </si>
  <si>
    <t>20,708</t>
  </si>
  <si>
    <t>35,909</t>
  </si>
  <si>
    <t>36,168</t>
  </si>
  <si>
    <t>755</t>
  </si>
  <si>
    <t>(35,763)</t>
  </si>
  <si>
    <t>1,159</t>
  </si>
  <si>
    <t>850</t>
  </si>
  <si>
    <t>3,677</t>
  </si>
  <si>
    <t>5,275</t>
  </si>
  <si>
    <t>8,952</t>
  </si>
  <si>
    <t>32,028</t>
  </si>
  <si>
    <t>41,978</t>
  </si>
  <si>
    <t>2,836</t>
  </si>
  <si>
    <t>43,138</t>
  </si>
  <si>
    <t>351</t>
  </si>
  <si>
    <t>1,551</t>
  </si>
  <si>
    <t>(36)</t>
  </si>
  <si>
    <t>2,109</t>
  </si>
  <si>
    <t>1,390</t>
  </si>
  <si>
    <t>15,899</t>
  </si>
  <si>
    <t>18,008</t>
  </si>
  <si>
    <t>29,578</t>
  </si>
  <si>
    <t>(4,531)</t>
  </si>
  <si>
    <t>43,061</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</si>
  <si>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</si>
  <si>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</si>
  <si>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</si>
  <si>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</si>
  <si>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</si>
  <si>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</si>
  <si>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</si>
  <si>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</si>
  <si>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</si>
  <si>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</si>
  <si>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</si>
  <si>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Activities</t>
  </si>
  <si>
    <t>Cash Used for Investing Activities</t>
  </si>
  <si>
    <t>Debt Repayment</t>
  </si>
  <si>
    <t>Common Stock Issued</t>
  </si>
  <si>
    <t>Common Stock Repurchased</t>
  </si>
  <si>
    <t>Dividends Paid</t>
  </si>
  <si>
    <t>Other Financing Activities</t>
  </si>
  <si>
    <t>Cash Used/Provided by Financing Activities</t>
  </si>
  <si>
    <t>Effect of Forex Changes on Cash</t>
  </si>
  <si>
    <t>Net Change In Cash</t>
  </si>
  <si>
    <t>Cash at the End of Period</t>
  </si>
  <si>
    <t>Cash at the Beginning of Period</t>
  </si>
  <si>
    <t>Free Cash Flow</t>
  </si>
  <si>
    <t>(1)</t>
  </si>
  <si>
    <t>(11)</t>
  </si>
  <si>
    <t>(4)</t>
  </si>
  <si>
    <t>(45)</t>
  </si>
  <si>
    <t>(46)</t>
  </si>
  <si>
    <t>(66)</t>
  </si>
  <si>
    <t>(10)</t>
  </si>
  <si>
    <t>(26)</t>
  </si>
  <si>
    <t>48</t>
  </si>
  <si>
    <t>(56)</t>
  </si>
  <si>
    <t>(51)</t>
  </si>
  <si>
    <t>(48)</t>
  </si>
  <si>
    <t>(2)</t>
  </si>
  <si>
    <t>(140)</t>
  </si>
  <si>
    <t>(136)</t>
  </si>
  <si>
    <t>(164)</t>
  </si>
  <si>
    <t>179</t>
  </si>
  <si>
    <t>(88)</t>
  </si>
  <si>
    <t>65</t>
  </si>
  <si>
    <t>(193)</t>
  </si>
  <si>
    <t>(190)</t>
  </si>
  <si>
    <t>(163)</t>
  </si>
  <si>
    <t>(128)</t>
  </si>
  <si>
    <t>(3)</t>
  </si>
  <si>
    <t>(174)</t>
  </si>
  <si>
    <t>(166)</t>
  </si>
  <si>
    <t>(187)</t>
  </si>
  <si>
    <t>(102)</t>
  </si>
  <si>
    <t>(30)</t>
  </si>
  <si>
    <t>(34)</t>
  </si>
  <si>
    <t>(103)</t>
  </si>
  <si>
    <t>(6)</t>
  </si>
  <si>
    <t>(68)</t>
  </si>
  <si>
    <t>158</t>
  </si>
  <si>
    <t>(19)</t>
  </si>
  <si>
    <t>(132)</t>
  </si>
  <si>
    <t>(93)</t>
  </si>
  <si>
    <t>(285)</t>
  </si>
  <si>
    <t>(75)</t>
  </si>
  <si>
    <t>196</t>
  </si>
  <si>
    <t>125</t>
  </si>
  <si>
    <t>(134)</t>
  </si>
  <si>
    <t>(115)</t>
  </si>
  <si>
    <t>(308)</t>
  </si>
  <si>
    <t>1,317</t>
  </si>
  <si>
    <t>(54)</t>
  </si>
  <si>
    <t>(281)</t>
  </si>
  <si>
    <t>(260)</t>
  </si>
  <si>
    <t>(444)</t>
  </si>
  <si>
    <t>607</t>
  </si>
  <si>
    <t>178</t>
  </si>
  <si>
    <t>(161)</t>
  </si>
  <si>
    <t>(283)</t>
  </si>
  <si>
    <t>(206)</t>
  </si>
  <si>
    <t>(106)</t>
  </si>
  <si>
    <t>(20)</t>
  </si>
  <si>
    <t>(5)</t>
  </si>
  <si>
    <t>(41)</t>
  </si>
  <si>
    <t>(427)</t>
  </si>
  <si>
    <t>(417)</t>
  </si>
  <si>
    <t>408</t>
  </si>
  <si>
    <t>(405)</t>
  </si>
  <si>
    <t>(287)</t>
  </si>
  <si>
    <t>(118)</t>
  </si>
  <si>
    <t>671</t>
  </si>
  <si>
    <t>(317)</t>
  </si>
  <si>
    <t>(91)</t>
  </si>
  <si>
    <t>87</t>
  </si>
  <si>
    <t>(655)</t>
  </si>
  <si>
    <t>(645)</t>
  </si>
  <si>
    <t>(660)</t>
  </si>
  <si>
    <t>403</t>
  </si>
  <si>
    <t>(139)</t>
  </si>
  <si>
    <t>899</t>
  </si>
  <si>
    <t>503</t>
  </si>
  <si>
    <t>(568)</t>
  </si>
  <si>
    <t>(22)</t>
  </si>
  <si>
    <t>318</t>
  </si>
  <si>
    <t>(507)</t>
  </si>
  <si>
    <t>(499)</t>
  </si>
  <si>
    <t>(182)</t>
  </si>
  <si>
    <t>183</t>
  </si>
  <si>
    <t>(189)</t>
  </si>
  <si>
    <t>(170)</t>
  </si>
  <si>
    <t>(100)</t>
  </si>
  <si>
    <t>75</t>
  </si>
  <si>
    <t>(146)</t>
  </si>
  <si>
    <t>(60)</t>
  </si>
  <si>
    <t>(202)</t>
  </si>
  <si>
    <t>(218)</t>
  </si>
  <si>
    <t>226</t>
  </si>
  <si>
    <t>243</t>
  </si>
  <si>
    <t>(697)</t>
  </si>
  <si>
    <t>(617)</t>
  </si>
  <si>
    <t>(207)</t>
  </si>
  <si>
    <t>853</t>
  </si>
  <si>
    <t>462</t>
  </si>
  <si>
    <t>299</t>
  </si>
  <si>
    <t>(935)</t>
  </si>
  <si>
    <t>(376)</t>
  </si>
  <si>
    <t>(244)</t>
  </si>
  <si>
    <t>752</t>
  </si>
  <si>
    <t>622</t>
  </si>
  <si>
    <t>(13)</t>
  </si>
  <si>
    <t>326</t>
  </si>
  <si>
    <t>(1,008)</t>
  </si>
  <si>
    <t>(1,165)</t>
  </si>
  <si>
    <t>(276)</t>
  </si>
  <si>
    <t>2,251</t>
  </si>
  <si>
    <t>683</t>
  </si>
  <si>
    <t>(64)</t>
  </si>
  <si>
    <t>519</t>
  </si>
  <si>
    <t>(1,332)</t>
  </si>
  <si>
    <t>(3,340)</t>
  </si>
  <si>
    <t>(451)</t>
  </si>
  <si>
    <t>3,475</t>
  </si>
  <si>
    <t>818</t>
  </si>
  <si>
    <t>(47)</t>
  </si>
  <si>
    <t>628</t>
  </si>
  <si>
    <t>(1,175)</t>
  </si>
  <si>
    <t>(1,663)</t>
  </si>
  <si>
    <t>(220)</t>
  </si>
  <si>
    <t>(518)</t>
  </si>
  <si>
    <t>2,412</t>
  </si>
  <si>
    <t>541</t>
  </si>
  <si>
    <t>692</t>
  </si>
  <si>
    <t>(1,179)</t>
  </si>
  <si>
    <t>(1,781)</t>
  </si>
  <si>
    <t>794</t>
  </si>
  <si>
    <t>2,078</t>
  </si>
  <si>
    <t>523</t>
  </si>
  <si>
    <t>804</t>
  </si>
  <si>
    <t>(1,701)</t>
  </si>
  <si>
    <t>(3,504)</t>
  </si>
  <si>
    <t>384</t>
  </si>
  <si>
    <t>(9)</t>
  </si>
  <si>
    <t>(638)</t>
  </si>
  <si>
    <t>4,633</t>
  </si>
  <si>
    <t>866</t>
  </si>
  <si>
    <t>(31)</t>
  </si>
  <si>
    <t>876</t>
  </si>
  <si>
    <t>(1,255)</t>
  </si>
  <si>
    <t>(3,381)</t>
  </si>
  <si>
    <t>705</t>
  </si>
  <si>
    <t>(409)</t>
  </si>
  <si>
    <t>(695)</t>
  </si>
  <si>
    <t>4,156</t>
  </si>
  <si>
    <t>941</t>
  </si>
  <si>
    <t>(1,639)</t>
  </si>
  <si>
    <t>(1,640)</t>
  </si>
  <si>
    <t>(2,130)</t>
  </si>
  <si>
    <t>(762)</t>
  </si>
  <si>
    <t>3,602</t>
  </si>
  <si>
    <t>708</t>
  </si>
  <si>
    <t>1,069</t>
  </si>
  <si>
    <t>(3,502)</t>
  </si>
  <si>
    <t>(2,456)</t>
  </si>
  <si>
    <t>845</t>
  </si>
  <si>
    <t>(21)</t>
  </si>
  <si>
    <t>(852)</t>
  </si>
  <si>
    <t>4,977</t>
  </si>
  <si>
    <t>2,493</t>
  </si>
  <si>
    <t>(79)</t>
  </si>
  <si>
    <t>1,116</t>
  </si>
  <si>
    <t>(2,032)</t>
  </si>
  <si>
    <t>(4,865)</t>
  </si>
  <si>
    <t>729</t>
  </si>
  <si>
    <t>(964)</t>
  </si>
  <si>
    <t>6,792</t>
  </si>
  <si>
    <t>1,692</t>
  </si>
  <si>
    <t>780</t>
  </si>
  <si>
    <t>(38)</t>
  </si>
  <si>
    <t>1,322</t>
  </si>
  <si>
    <t>(6,487)</t>
  </si>
  <si>
    <t>(6,438)</t>
  </si>
  <si>
    <t>(9,371)</t>
  </si>
  <si>
    <t>1,263</t>
  </si>
  <si>
    <t>(1,169)</t>
  </si>
  <si>
    <t>13,854</t>
  </si>
  <si>
    <t>4,577</t>
  </si>
  <si>
    <t>Company Name</t>
  </si>
  <si>
    <t>Ticker</t>
  </si>
  <si>
    <t>Country</t>
  </si>
  <si>
    <t>Sector</t>
  </si>
  <si>
    <t>Industry</t>
  </si>
  <si>
    <t>Real Estate</t>
  </si>
  <si>
    <t>REIT - Retail</t>
  </si>
  <si>
    <t>USA</t>
  </si>
  <si>
    <t>O</t>
  </si>
  <si>
    <t>Realty Income Corporation</t>
  </si>
  <si>
    <t>Price</t>
  </si>
  <si>
    <t>Shares</t>
  </si>
  <si>
    <t>MC</t>
  </si>
  <si>
    <t>Cash</t>
  </si>
  <si>
    <t>Debt</t>
  </si>
  <si>
    <t>EV</t>
  </si>
  <si>
    <t>Income Statement</t>
  </si>
  <si>
    <t>Balance Sheet</t>
  </si>
  <si>
    <t>Cash Flow</t>
  </si>
  <si>
    <t>Operating Cash Flow</t>
  </si>
  <si>
    <t>CapEx</t>
  </si>
  <si>
    <t>FCF</t>
  </si>
  <si>
    <t>Real Estate held for investment, at cost</t>
  </si>
  <si>
    <t>Land</t>
  </si>
  <si>
    <t>Buildings and Improvements</t>
  </si>
  <si>
    <t>Total real estate held for investment, at cost</t>
  </si>
  <si>
    <t>Less accumulated depreciation and amortization</t>
  </si>
  <si>
    <t>Real estate and lease intangibles, held for sale</t>
  </si>
  <si>
    <t>Cash &amp; cash equivalents</t>
  </si>
  <si>
    <t>Assets</t>
  </si>
  <si>
    <t>Accounts Receivable, net</t>
  </si>
  <si>
    <t>Lease intangible assets, net</t>
  </si>
  <si>
    <t>Investment in unconsolidated entitites</t>
  </si>
  <si>
    <t>Other assets, net</t>
  </si>
  <si>
    <t>Distributions payable</t>
  </si>
  <si>
    <t>Accounts payable &amp; accrued expenses</t>
  </si>
  <si>
    <t>Lease intangible liabilities</t>
  </si>
  <si>
    <t>Other liabilities</t>
  </si>
  <si>
    <t>Line of credit payable and commerical paper</t>
  </si>
  <si>
    <t>Term loan, net</t>
  </si>
  <si>
    <t>Mortgages payable, net</t>
  </si>
  <si>
    <t>Notes payable, net</t>
  </si>
  <si>
    <t>Total liabilities</t>
  </si>
  <si>
    <t xml:space="preserve">Liabilities </t>
  </si>
  <si>
    <t>Equity</t>
  </si>
  <si>
    <t>Common stock</t>
  </si>
  <si>
    <t>Distibutions in excess of net income</t>
  </si>
  <si>
    <t>Accumulated other comprehensive income (loss)</t>
  </si>
  <si>
    <t>Total stockholders' equity</t>
  </si>
  <si>
    <t>Noncontrolling interests</t>
  </si>
  <si>
    <t>Total Equity</t>
  </si>
  <si>
    <t>Rental (including reimbursable)</t>
  </si>
  <si>
    <t>Other</t>
  </si>
  <si>
    <t>Total revenue</t>
  </si>
  <si>
    <t xml:space="preserve">Expenses </t>
  </si>
  <si>
    <t>Depreciation and amortization</t>
  </si>
  <si>
    <t>Interest</t>
  </si>
  <si>
    <t>Property (including reimbursable)</t>
  </si>
  <si>
    <t>General &amp; Administrative</t>
  </si>
  <si>
    <t>Provisions for impairment</t>
  </si>
  <si>
    <t>Merger and integration-related costs</t>
  </si>
  <si>
    <t xml:space="preserve">Total Expenses </t>
  </si>
  <si>
    <t>Gain on sales of real estate</t>
  </si>
  <si>
    <t>Foreign currency and derivative loss, net</t>
  </si>
  <si>
    <t>Gain (loss) on extinguishment of debt</t>
  </si>
  <si>
    <t>Equity in income and impairment of investment in unconsolidated entities</t>
  </si>
  <si>
    <t>Other income, net</t>
  </si>
  <si>
    <t>Income before income taxes</t>
  </si>
  <si>
    <t>Income Taxes</t>
  </si>
  <si>
    <t xml:space="preserve">Net Income </t>
  </si>
  <si>
    <t>Net income attributable to noncontrolling interests</t>
  </si>
  <si>
    <t>Net income available to stockholders</t>
  </si>
  <si>
    <t>Revenue Breakdown</t>
  </si>
  <si>
    <t>Rental (excluding reimbursable)</t>
  </si>
  <si>
    <t>Rental (reimbursable)</t>
  </si>
  <si>
    <t xml:space="preserve">Total Revenue </t>
  </si>
  <si>
    <t>Quarter</t>
  </si>
  <si>
    <t>Filing Date</t>
  </si>
  <si>
    <t>Period of Report</t>
  </si>
  <si>
    <t>Market Price</t>
  </si>
  <si>
    <t>EPS - Basic</t>
  </si>
  <si>
    <t>EPS - Diluted</t>
  </si>
  <si>
    <t>Shares - Basic</t>
  </si>
  <si>
    <t>Shares - Diluted</t>
  </si>
  <si>
    <t>Net income attributable to the company</t>
  </si>
  <si>
    <t>Preferred stock dividends</t>
  </si>
  <si>
    <t>Excess of redemption value over carrying value of preferred shares redeemed</t>
  </si>
  <si>
    <t xml:space="preserve">Dividends paid </t>
  </si>
  <si>
    <t>Payout ratio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</si>
</sst>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_([$$-409]* #,##0.00_);_([$$-409]* \(#,##0.00\);_([$$-409]* &quot;-&quot;??_);_(@_)"/>
    <numFmt numFmtId="165" formatCode="_([$$-409]* #,##0_);_([$$-409]* \(#,##0\);_([$$-409]* &quot;-&quot;_);_(@_)"/>
  </numFmts>
  <fonts count="5" x14ac:knownFonts="1">
    <font>
      <sz val="11"/>
      <color theme="1"/>
      <name val="Calibri"/>
      <family val="2"/>
      <scheme val="minor"/>
    </font>
    <font>
      <b/>
      <sz val="11"/>
      <color theme="1"/>
      <name val="Calibri"/>
      <family val="2"/>
      <scheme val="minor"/>
    </font>
    <font>
      <b/>
      <sz val="11"/>
      <color theme="0"/>
      <name val="Calibri"/>
      <family val="2"/>
      <scheme val="minor"/>
    </font>
    <font>
      <sz val="11"/>
      <color theme="0"/>
      <name val="Calibri"/>
      <family val="2"/>
      <scheme val="minor"/>
    </font>
    <font>
      <i/>
      <u/>
      <sz val="11"/>
      <color theme="1"/>
      <name val="Calibri"/>
      <family val="2"/>
      <scheme val="minor"/>
    </font>
  </fonts>
  <fills count="4">
    <fill>
      <patternFill patternType="none"/>
    </fill>
    <fill>
      <patternFill patternType="gray125"/>
    </fill>
    <fill>
      <patternFill patternType="solid">
        <fgColor theme="1"/>
        <bgColor indexed="64"/>
      </patternFill>
    </fill>
    <fill>
      <patternFill patternType="solid">
        <fgColor theme="0" tint="-0.14999847407452621"/>
        <bgColor indexed="64"/>
      </patternFill>
    </fill>
  </fills>
  <borders count="9">
    <border>
      <left/>
      <right/>
      <top/>
      <bottom/>
      <diagonal/>
    </border>
    <border>
      <left style="thin">
        <color auto="1"/>
      </left>
      <right style="thin">
        <color auto="1"/>
      </right>
      <top style="thin">
        <color auto="1"/>
      </top>
      <bottom style="thin">
        <color auto="1"/>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top/>
      <bottom style="thin">
        <color indexed="64"/>
      </bottom>
      <diagonal/>
    </border>
    <border>
      <left/>
      <right/>
      <top/>
      <bottom style="medium">
        <color indexed="64"/>
      </bottom>
      <diagonal/>
    </border>
    <border>
      <left/>
      <right/>
      <top style="thin">
        <color indexed="64"/>
      </top>
      <bottom style="thin">
        <color indexed="64"/>
      </bottom>
      <diagonal/>
    </border>
    <border>
      <left/>
      <right/>
      <top style="thin">
        <color indexed="64"/>
      </top>
      <bottom style="medium">
        <color indexed="64"/>
      </bottom>
      <diagonal/>
    </border>
  </borders>
  <cellStyleXfs count="1">
    <xf numFmtId="0" fontId="0" fillId="0" borderId="0"/>
  </cellStyleXfs>
  <cellXfs count="33">
    <xf numFmtId="0" fontId="0" fillId="0" borderId="0" xfId="0"/>
    <xf numFmtId="0" fontId="1" fillId="0" borderId="1" xfId="0" applyFont="1" applyBorder="1" applyAlignment="1">
      <alignment horizontal="center" vertical="top"/>
    </xf>
    <xf numFmtId="0" fontId="0" fillId="0" borderId="2" xfId="0" applyBorder="1"/>
    <xf numFmtId="0" fontId="0" fillId="0" borderId="3" xfId="0" applyBorder="1"/>
    <xf numFmtId="0" fontId="0" fillId="0" borderId="4" xfId="0" applyBorder="1"/>
    <xf numFmtId="164" fontId="0" fillId="0" borderId="0" xfId="0" applyNumberFormat="1"/>
    <xf numFmtId="3" fontId="0" fillId="0" borderId="0" xfId="0" applyNumberFormat="1"/>
    <xf numFmtId="165" fontId="0" fillId="0" borderId="0" xfId="0" applyNumberFormat="1"/>
    <xf numFmtId="0" fontId="3" fillId="2" borderId="0" xfId="0" applyFont="1" applyFill="1"/>
    <xf numFmtId="0" fontId="2" fillId="2" borderId="0" xfId="0" applyFont="1" applyFill="1"/>
    <xf numFmtId="0" fontId="0" fillId="0" borderId="5" xfId="0" applyBorder="1"/>
    <xf numFmtId="0" fontId="4" fillId="3" borderId="0" xfId="0" applyFont="1" applyFill="1"/>
    <xf numFmtId="0" fontId="0" fillId="3" borderId="0" xfId="0" applyFill="1"/>
    <xf numFmtId="0" fontId="3" fillId="3" borderId="0" xfId="0" applyFont="1" applyFill="1"/>
    <xf numFmtId="0" fontId="1" fillId="3" borderId="0" xfId="0" applyFont="1" applyFill="1"/>
    <xf numFmtId="0" fontId="1" fillId="0" borderId="0" xfId="0" applyFont="1"/>
    <xf numFmtId="0" fontId="0" fillId="0" borderId="6" xfId="0" applyBorder="1"/>
    <xf numFmtId="0" fontId="0" fillId="0" borderId="7" xfId="0" applyBorder="1"/>
    <xf numFmtId="0" fontId="0" fillId="0" borderId="8" xfId="0" applyBorder="1"/>
    <xf numFmtId="3" fontId="0" fillId="0" borderId="5" xfId="0" applyNumberFormat="1" applyBorder="1"/>
    <xf numFmtId="3" fontId="3" fillId="2" borderId="0" xfId="0" applyNumberFormat="1" applyFont="1" applyFill="1"/>
    <xf numFmtId="3" fontId="0" fillId="3" borderId="0" xfId="0" applyNumberFormat="1" applyFill="1"/>
    <xf numFmtId="3" fontId="1" fillId="0" borderId="0" xfId="0" applyNumberFormat="1" applyFont="1"/>
    <xf numFmtId="3" fontId="0" fillId="0" borderId="7" xfId="0" applyNumberFormat="1" applyBorder="1"/>
    <xf numFmtId="3" fontId="0" fillId="0" borderId="8" xfId="0" applyNumberFormat="1" applyBorder="1"/>
    <xf numFmtId="3" fontId="0" fillId="0" borderId="6" xfId="0" applyNumberFormat="1" applyBorder="1"/>
    <xf numFmtId="3" fontId="3" fillId="3" borderId="0" xfId="0" applyNumberFormat="1" applyFont="1" applyFill="1"/>
    <xf numFmtId="3" fontId="1" fillId="3" borderId="0" xfId="0" applyNumberFormat="1" applyFont="1" applyFill="1"/>
    <xf numFmtId="0" fontId="1" fillId="0" borderId="6" xfId="0" applyFont="1" applyBorder="1"/>
    <xf numFmtId="3" fontId="1" fillId="0" borderId="6" xfId="0" applyNumberFormat="1" applyFont="1" applyBorder="1"/>
    <xf numFmtId="4" fontId="0" fillId="0" borderId="0" xfId="0" applyNumberFormat="1"/>
    <xf numFmtId="10" fontId="0" fillId="0" borderId="0" xfId="0" applyNumberFormat="1"/>
    <xf numFmtId="1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microsoft.com/office/2017/06/relationships/rdRichValueStructure" Target="richData/rdrichvaluestructure.xml"/><Relationship Id="rId1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7/06/relationships/rdRichValue" Target="richData/rdrichvalue.xml"/><Relationship Id="rId17" Type="http://schemas.microsoft.com/office/2017/06/relationships/rdRichValueTypes" Target="richData/rdRichValueTypes.xml"/><Relationship Id="rId2" Type="http://schemas.openxmlformats.org/officeDocument/2006/relationships/worksheet" Target="worksheets/sheet2.xml"/><Relationship Id="rId16" Type="http://schemas.microsoft.com/office/2017/06/relationships/rdSupportingPropertyBag" Target="richData/rdsupportingpropertybag.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5" Type="http://schemas.microsoft.com/office/2017/06/relationships/rdSupportingPropertyBagStructure" Target="richData/rdsupportingpropertybagstructure.xml"/><Relationship Id="rId10" Type="http://schemas.openxmlformats.org/officeDocument/2006/relationships/sharedStrings" Target="sharedStrings.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tyles" Target="styles.xml"/><Relationship Id="rId14" Type="http://schemas.microsoft.com/office/2017/06/relationships/richStyles" Target="richData/richStyles.xml"/></Relationships>
</file>

<file path=xl/persons/person.xml><?xml version="1.0" encoding="utf-8"?>
<personList xmlns="http://schemas.microsoft.com/office/spreadsheetml/2018/threadedcomments" xmlns:x="http://schemas.openxmlformats.org/spreadsheetml/2006/main"/>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https://www.bing.com/financeapi/forcetrigger?t=a1z11h&amp;q=XNYS%3aO&amp;form=skydnc</v>
    <v>Learn more on Bing</v>
  </rv>
  <rv s="1">
    <v>en-US</v>
    <v>a1z11h</v>
    <v>268435456</v>
    <v>1</v>
    <v>Powered by Refinitiv</v>
    <v>0</v>
    <v>REALTY INCOME CORPORATION (XNYS:O)</v>
    <v>2</v>
    <v>3</v>
    <v>Finance</v>
    <v>4</v>
    <v>75.400000000000006</v>
    <v>55.5</v>
    <v>0.76049999999999995</v>
    <v>-1.1599999999999999</v>
    <v>-4.7260000000000005E-4</v>
    <v>-1.7946E-2</v>
    <v>-0.03</v>
    <v>USD</v>
    <v>Realty Income Corporation is a real estate investment trust. The Company is engaged in acquiring and managing single-unit freestanding commercial properties under a long-term net lease agreement with its commercial clients. The Company owns and operates diversified portfolio of over 11,400 commercial properties. The Company’s properties are leased to over 1,100 different clients who operate in approximately 72 separate industries throughout all 50 states, as well as Puerto Rico, the United Kingdom and Spain. Its properties are leased to retail and industrial clients that have a service, non-discretionary and/or low-price-point component to their business. The Company’s property types include retail, industrial, and agriculture.</v>
    <v>367</v>
    <v>New York Stock Exchange</v>
    <v>XNYS</v>
    <v>XNYS</v>
    <v>11995 El Camino Real, SAN DIEGO, CA, 92130 US</v>
    <v>64.13</v>
    <v>Residential &amp; Commercial REIT</v>
    <v>Stock</v>
    <v>44912.040993171096</v>
    <v>0</v>
    <v>62.39</v>
    <v>39811729572</v>
    <v>REALTY INCOME CORPORATION</v>
    <v>REALTY INCOME CORPORATION</v>
    <v>63.76</v>
    <v>60.442300000000003</v>
    <v>64.64</v>
    <v>63.48</v>
    <v>63.45</v>
    <v>627153900</v>
    <v>O</v>
    <v>REALTY INCOME CORPORATION (XNYS:O)</v>
    <v>10962295</v>
    <v>4286687</v>
    <v>1997</v>
  </rv>
  <rv s="2">
    <v>1</v>
  </rv>
</rvData>
</file>

<file path=xl/richData/rdrichvaluestructure.xml><?xml version="1.0" encoding="utf-8"?>
<rvStructures xmlns="http://schemas.microsoft.com/office/spreadsheetml/2017/richdata" count="3">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93B6A0-17CD-43B1-892E-96FE06D2F105}">
  <dimension ref="A4:B8"/>
  <sheetViews>
    <sheetView workbookViewId="0">
      <selection activeCell="B5" sqref="B5"/>
    </sheetView>
  </sheetViews>
  <sheetFormatPr defaultRowHeight="14.5" x14ac:dyDescent="0.35"/>
  <cols>
    <col min="1" max="1" width="14.36328125" customWidth="1"/>
  </cols>
  <sheetData>
    <row r="4" spans="1:2" x14ac:dyDescent="0.35">
      <c r="A4" t="s">
        <v>1309</v>
      </c>
      <c r="B4" t="s">
        <v>1318</v>
      </c>
    </row>
    <row r="5" spans="1:2" x14ac:dyDescent="0.35">
      <c r="A5" t="s">
        <v>1310</v>
      </c>
      <c r="B5" t="s">
        <v>1317</v>
      </c>
    </row>
    <row r="6" spans="1:2" x14ac:dyDescent="0.35">
      <c r="A6" t="s">
        <v>1311</v>
      </c>
      <c r="B6" t="s">
        <v>1316</v>
      </c>
    </row>
    <row r="7" spans="1:2" x14ac:dyDescent="0.35">
      <c r="A7" t="s">
        <v>1312</v>
      </c>
      <c r="B7" t="s">
        <v>1314</v>
      </c>
    </row>
    <row r="8" spans="1:2" x14ac:dyDescent="0.35">
      <c r="A8" t="s">
        <v>1313</v>
      </c>
      <c r="B8" t="s">
        <v>1315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E6E381-6C3F-4201-87E6-F59EEA7593D5}">
  <dimension ref="A1:B7"/>
  <sheetViews>
    <sheetView workbookViewId="0">
      <selection activeCell="B7" sqref="B7"/>
    </sheetView>
  </sheetViews>
  <sheetFormatPr defaultRowHeight="14.5" x14ac:dyDescent="0.35"/>
  <cols>
    <col min="2" max="2" width="15.54296875" bestFit="1" customWidth="1"/>
  </cols>
  <sheetData>
    <row r="1" spans="1:2" ht="15" thickBot="1" x14ac:dyDescent="0.4">
      <c r="A1" t="e" vm="1">
        <v>#VALUE!</v>
      </c>
    </row>
    <row r="2" spans="1:2" x14ac:dyDescent="0.35">
      <c r="A2" s="2" t="s">
        <v>1319</v>
      </c>
      <c r="B2" s="5" cm="1">
        <f t="array" ref="B2">_FV(A1,"Price")</f>
        <v>63.48</v>
      </c>
    </row>
    <row r="3" spans="1:2" x14ac:dyDescent="0.35">
      <c r="A3" s="3" t="s">
        <v>1320</v>
      </c>
      <c r="B3" s="6" cm="1">
        <f t="array" ref="B3">_FV(A1,"Shares outstanding",TRUE)/1000000</f>
        <v>627.15390000000002</v>
      </c>
    </row>
    <row r="4" spans="1:2" x14ac:dyDescent="0.35">
      <c r="A4" s="3" t="s">
        <v>1321</v>
      </c>
      <c r="B4" s="7">
        <f>B2*B3</f>
        <v>39811.729571999997</v>
      </c>
    </row>
    <row r="5" spans="1:2" x14ac:dyDescent="0.35">
      <c r="A5" s="3" t="s">
        <v>1322</v>
      </c>
    </row>
    <row r="6" spans="1:2" x14ac:dyDescent="0.35">
      <c r="A6" s="3" t="s">
        <v>1323</v>
      </c>
    </row>
    <row r="7" spans="1:2" ht="15" thickBot="1" x14ac:dyDescent="0.4">
      <c r="A7" s="4" t="s">
        <v>1324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C7891F-7E08-46CA-BB86-CD33171B5F6D}">
  <dimension ref="B1:AA88"/>
  <sheetViews>
    <sheetView tabSelected="1" workbookViewId="0">
      <pane xSplit="2" ySplit="4" topLeftCell="J32" activePane="bottomRight" state="frozen"/>
      <selection pane="topRight" activeCell="C1" sqref="C1"/>
      <selection pane="bottomLeft" activeCell="A5" sqref="A5"/>
      <selection pane="bottomRight" activeCell="P75" sqref="P75"/>
    </sheetView>
  </sheetViews>
  <sheetFormatPr defaultRowHeight="14.5" x14ac:dyDescent="0.35"/>
  <cols>
    <col min="1" max="1" width="6.54296875" customWidth="1"/>
    <col min="2" max="2" width="20.7265625" customWidth="1"/>
    <col min="13" max="15" width="9.453125" bestFit="1" customWidth="1"/>
    <col min="16" max="18" width="9.7265625" bestFit="1" customWidth="1"/>
    <col min="19" max="21" width="10.90625" bestFit="1" customWidth="1"/>
  </cols>
  <sheetData>
    <row r="1" spans="2:27" x14ac:dyDescent="0.35">
      <c r="B1" t="s">
        <v>1385</v>
      </c>
    </row>
    <row r="2" spans="2:27" x14ac:dyDescent="0.35">
      <c r="B2" t="s">
        <v>1386</v>
      </c>
      <c r="M2" s="32">
        <v>41684</v>
      </c>
      <c r="N2" s="32">
        <v>42053</v>
      </c>
      <c r="O2" s="32">
        <v>42411</v>
      </c>
      <c r="P2" s="32">
        <v>42789</v>
      </c>
      <c r="Q2" s="32">
        <v>43153</v>
      </c>
      <c r="R2" s="32">
        <v>43525</v>
      </c>
      <c r="S2" s="32">
        <v>43885</v>
      </c>
      <c r="T2" s="32">
        <v>44250</v>
      </c>
      <c r="U2" s="32">
        <v>44615</v>
      </c>
    </row>
    <row r="3" spans="2:27" x14ac:dyDescent="0.35">
      <c r="B3" t="s">
        <v>1387</v>
      </c>
      <c r="M3">
        <v>2013</v>
      </c>
      <c r="N3">
        <v>2014</v>
      </c>
      <c r="O3">
        <v>2015</v>
      </c>
      <c r="P3">
        <v>2016</v>
      </c>
      <c r="Q3">
        <v>2017</v>
      </c>
      <c r="R3">
        <v>2018</v>
      </c>
      <c r="S3">
        <v>2019</v>
      </c>
      <c r="T3">
        <v>2020</v>
      </c>
      <c r="U3">
        <v>2021</v>
      </c>
      <c r="V3">
        <v>2022</v>
      </c>
    </row>
    <row r="4" spans="2:27" x14ac:dyDescent="0.35">
      <c r="B4" t="s">
        <v>1388</v>
      </c>
    </row>
    <row r="6" spans="2:27" s="8" customFormat="1" x14ac:dyDescent="0.35">
      <c r="B6" s="9" t="s">
        <v>1381</v>
      </c>
    </row>
    <row r="7" spans="2:27" x14ac:dyDescent="0.35">
      <c r="B7" t="s">
        <v>1382</v>
      </c>
      <c r="C7" s="6"/>
      <c r="D7" s="6"/>
      <c r="E7" s="6"/>
      <c r="F7" s="6"/>
      <c r="G7" s="6"/>
      <c r="H7" s="6"/>
      <c r="I7" s="6"/>
      <c r="J7" s="6"/>
      <c r="K7" s="6"/>
      <c r="L7" s="6"/>
      <c r="M7" s="6"/>
      <c r="N7" s="6"/>
      <c r="O7" s="6"/>
      <c r="P7" s="6"/>
      <c r="Q7" s="6">
        <v>1166224</v>
      </c>
      <c r="R7" s="6">
        <v>1274596</v>
      </c>
      <c r="S7" s="6">
        <v>1415733</v>
      </c>
      <c r="T7" s="6">
        <v>1560171</v>
      </c>
      <c r="U7" s="6">
        <v>1960107</v>
      </c>
      <c r="V7" s="6"/>
      <c r="W7" s="6"/>
      <c r="X7" s="6"/>
      <c r="Y7" s="6"/>
      <c r="Z7" s="6"/>
      <c r="AA7" s="6"/>
    </row>
    <row r="8" spans="2:27" x14ac:dyDescent="0.35">
      <c r="B8" t="s">
        <v>1383</v>
      </c>
      <c r="C8" s="6"/>
      <c r="D8" s="6"/>
      <c r="E8" s="6"/>
      <c r="F8" s="6"/>
      <c r="G8" s="6"/>
      <c r="H8" s="6"/>
      <c r="I8" s="6"/>
      <c r="J8" s="6"/>
      <c r="K8" s="6"/>
      <c r="L8" s="6"/>
      <c r="M8" s="6"/>
      <c r="N8" s="6"/>
      <c r="O8" s="6"/>
      <c r="P8" s="6"/>
      <c r="Q8" s="6">
        <v>46082</v>
      </c>
      <c r="R8" s="6">
        <v>46950</v>
      </c>
      <c r="S8" s="6">
        <v>79362</v>
      </c>
      <c r="T8" s="6">
        <v>79362</v>
      </c>
      <c r="U8" s="6">
        <v>104851</v>
      </c>
      <c r="V8" s="6"/>
      <c r="W8" s="6"/>
      <c r="X8" s="6"/>
      <c r="Y8" s="6"/>
      <c r="Z8" s="6"/>
      <c r="AA8" s="6"/>
    </row>
    <row r="9" spans="2:27" s="10" customFormat="1" x14ac:dyDescent="0.35">
      <c r="B9" s="10" t="s">
        <v>1361</v>
      </c>
      <c r="C9" s="19"/>
      <c r="D9" s="19"/>
      <c r="E9" s="19"/>
      <c r="F9" s="19"/>
      <c r="G9" s="19"/>
      <c r="H9" s="19"/>
      <c r="I9" s="19"/>
      <c r="J9" s="19"/>
      <c r="K9" s="19"/>
      <c r="L9" s="19"/>
      <c r="M9" s="19"/>
      <c r="N9" s="19"/>
      <c r="O9" s="19"/>
      <c r="P9" s="19"/>
      <c r="Q9" s="19">
        <v>3462</v>
      </c>
      <c r="R9" s="19">
        <v>6292</v>
      </c>
      <c r="S9" s="19">
        <v>7554</v>
      </c>
      <c r="T9" s="19">
        <v>7554</v>
      </c>
      <c r="U9" s="19">
        <v>15505</v>
      </c>
      <c r="V9" s="19"/>
      <c r="W9" s="19"/>
      <c r="X9" s="19"/>
      <c r="Y9" s="19"/>
      <c r="Z9" s="19"/>
      <c r="AA9" s="19"/>
    </row>
    <row r="10" spans="2:27" x14ac:dyDescent="0.35">
      <c r="B10" t="s">
        <v>1384</v>
      </c>
      <c r="C10" s="6"/>
      <c r="D10" s="6"/>
      <c r="E10" s="6"/>
      <c r="F10" s="6"/>
      <c r="G10" s="6"/>
      <c r="H10" s="6"/>
      <c r="I10" s="6"/>
      <c r="J10" s="6"/>
      <c r="K10" s="6"/>
      <c r="L10" s="6"/>
      <c r="M10" s="6">
        <f t="shared" ref="M10:T10" si="0">SUM(M7:M9)</f>
        <v>0</v>
      </c>
      <c r="N10" s="6">
        <f t="shared" si="0"/>
        <v>0</v>
      </c>
      <c r="O10" s="6">
        <f t="shared" si="0"/>
        <v>0</v>
      </c>
      <c r="P10" s="6">
        <f t="shared" si="0"/>
        <v>0</v>
      </c>
      <c r="Q10" s="6">
        <f t="shared" si="0"/>
        <v>1215768</v>
      </c>
      <c r="R10" s="6">
        <f t="shared" si="0"/>
        <v>1327838</v>
      </c>
      <c r="S10" s="6">
        <f t="shared" si="0"/>
        <v>1502649</v>
      </c>
      <c r="T10" s="6">
        <f t="shared" si="0"/>
        <v>1647087</v>
      </c>
      <c r="U10" s="6">
        <f>SUM(U7:U9)</f>
        <v>2080463</v>
      </c>
      <c r="V10" s="6"/>
      <c r="W10" s="6"/>
      <c r="X10" s="6"/>
      <c r="Y10" s="6"/>
      <c r="Z10" s="6"/>
      <c r="AA10" s="6"/>
    </row>
    <row r="11" spans="2:27" x14ac:dyDescent="0.35">
      <c r="C11" s="6"/>
      <c r="D11" s="6"/>
      <c r="E11" s="6"/>
      <c r="F11" s="6"/>
      <c r="G11" s="6"/>
      <c r="H11" s="6"/>
      <c r="I11" s="6"/>
      <c r="J11" s="6"/>
      <c r="K11" s="6"/>
      <c r="L11" s="6"/>
      <c r="M11" s="6"/>
      <c r="N11" s="6"/>
      <c r="O11" s="6"/>
      <c r="P11" s="6"/>
      <c r="Q11" s="6"/>
      <c r="R11" s="6"/>
      <c r="S11" s="6"/>
      <c r="T11" s="6"/>
      <c r="U11" s="6"/>
      <c r="V11" s="6"/>
      <c r="W11" s="6"/>
      <c r="X11" s="6"/>
      <c r="Y11" s="6"/>
      <c r="Z11" s="6"/>
      <c r="AA11" s="6"/>
    </row>
    <row r="12" spans="2:27" x14ac:dyDescent="0.35">
      <c r="C12" s="6"/>
      <c r="D12" s="6"/>
      <c r="E12" s="6"/>
      <c r="F12" s="6"/>
      <c r="G12" s="6"/>
      <c r="H12" s="6"/>
      <c r="I12" s="6"/>
      <c r="J12" s="6"/>
      <c r="K12" s="6"/>
      <c r="L12" s="6"/>
      <c r="M12" s="6"/>
      <c r="N12" s="6"/>
      <c r="O12" s="6"/>
      <c r="P12" s="6"/>
      <c r="Q12" s="6"/>
      <c r="R12" s="6"/>
      <c r="S12" s="6"/>
      <c r="T12" s="6"/>
      <c r="U12" s="6"/>
      <c r="V12" s="6"/>
      <c r="W12" s="6"/>
      <c r="X12" s="6"/>
      <c r="Y12" s="6"/>
      <c r="Z12" s="6"/>
      <c r="AA12" s="6"/>
    </row>
    <row r="13" spans="2:27" s="8" customFormat="1" x14ac:dyDescent="0.35">
      <c r="B13" s="9" t="s">
        <v>1325</v>
      </c>
      <c r="C13" s="20"/>
      <c r="D13" s="20"/>
      <c r="E13" s="20"/>
      <c r="F13" s="20"/>
      <c r="G13" s="20"/>
      <c r="H13" s="20"/>
      <c r="I13" s="20"/>
      <c r="J13" s="20"/>
      <c r="K13" s="20"/>
      <c r="L13" s="20"/>
      <c r="M13" s="20"/>
      <c r="N13" s="20"/>
      <c r="O13" s="20"/>
      <c r="P13" s="20"/>
      <c r="Q13" s="20"/>
      <c r="R13" s="20"/>
      <c r="S13" s="20"/>
      <c r="T13" s="20"/>
      <c r="U13" s="20"/>
      <c r="V13" s="20"/>
      <c r="W13" s="20"/>
      <c r="X13" s="20"/>
      <c r="Y13" s="20"/>
      <c r="Z13" s="20"/>
      <c r="AA13" s="20"/>
    </row>
    <row r="14" spans="2:27" s="12" customFormat="1" x14ac:dyDescent="0.35">
      <c r="B14" s="11" t="s">
        <v>394</v>
      </c>
      <c r="C14" s="21"/>
      <c r="D14" s="21"/>
      <c r="E14" s="21"/>
      <c r="F14" s="21"/>
      <c r="G14" s="21"/>
      <c r="H14" s="21"/>
      <c r="I14" s="21"/>
      <c r="J14" s="21"/>
      <c r="K14" s="21"/>
      <c r="L14" s="21"/>
      <c r="M14" s="21"/>
      <c r="N14" s="21"/>
      <c r="O14" s="21"/>
      <c r="P14" s="21"/>
      <c r="Q14" s="21"/>
      <c r="R14" s="21"/>
      <c r="S14" s="21"/>
      <c r="T14" s="21"/>
      <c r="U14" s="21"/>
      <c r="V14" s="21"/>
      <c r="W14" s="21"/>
      <c r="X14" s="21"/>
      <c r="Y14" s="21"/>
      <c r="Z14" s="21"/>
      <c r="AA14" s="21"/>
    </row>
    <row r="15" spans="2:27" x14ac:dyDescent="0.35">
      <c r="B15" t="s">
        <v>1360</v>
      </c>
      <c r="C15" s="6"/>
      <c r="D15" s="6"/>
      <c r="E15" s="6"/>
      <c r="F15" s="6"/>
      <c r="G15" s="6"/>
      <c r="H15" s="6"/>
      <c r="I15" s="6"/>
      <c r="J15" s="6"/>
      <c r="K15" s="6"/>
      <c r="L15" s="6"/>
      <c r="M15" s="6"/>
      <c r="N15" s="6"/>
      <c r="O15" s="6"/>
      <c r="P15" s="6"/>
      <c r="Q15" s="6">
        <v>1212306</v>
      </c>
      <c r="R15" s="6">
        <v>1321546</v>
      </c>
      <c r="S15" s="6">
        <v>1484818</v>
      </c>
      <c r="T15" s="6">
        <v>1639533</v>
      </c>
      <c r="U15" s="6">
        <v>2064958</v>
      </c>
      <c r="V15" s="6"/>
      <c r="W15" s="6"/>
      <c r="X15" s="6"/>
      <c r="Y15" s="6"/>
      <c r="Z15" s="6"/>
      <c r="AA15" s="6"/>
    </row>
    <row r="16" spans="2:27" s="10" customFormat="1" x14ac:dyDescent="0.35">
      <c r="B16" s="10" t="s">
        <v>1361</v>
      </c>
      <c r="C16" s="19"/>
      <c r="D16" s="19"/>
      <c r="E16" s="19"/>
      <c r="F16" s="19"/>
      <c r="G16" s="19"/>
      <c r="H16" s="19"/>
      <c r="I16" s="19"/>
      <c r="J16" s="19"/>
      <c r="K16" s="19"/>
      <c r="L16" s="19"/>
      <c r="M16" s="19"/>
      <c r="N16" s="19"/>
      <c r="O16" s="19"/>
      <c r="P16" s="19"/>
      <c r="Q16" s="19">
        <v>3462</v>
      </c>
      <c r="R16" s="19">
        <v>6292</v>
      </c>
      <c r="S16" s="19">
        <v>6773</v>
      </c>
      <c r="T16" s="19">
        <v>7554</v>
      </c>
      <c r="U16" s="19">
        <v>15505</v>
      </c>
      <c r="V16" s="19"/>
      <c r="W16" s="19"/>
      <c r="X16" s="19"/>
      <c r="Y16" s="19"/>
      <c r="Z16" s="19"/>
      <c r="AA16" s="19"/>
    </row>
    <row r="17" spans="2:27" s="15" customFormat="1" x14ac:dyDescent="0.35">
      <c r="B17" s="15" t="s">
        <v>1362</v>
      </c>
      <c r="C17" s="22">
        <f t="shared" ref="C17:T17" si="1">SUM(C15:C16)</f>
        <v>0</v>
      </c>
      <c r="D17" s="22">
        <f t="shared" si="1"/>
        <v>0</v>
      </c>
      <c r="E17" s="22">
        <f t="shared" si="1"/>
        <v>0</v>
      </c>
      <c r="F17" s="22">
        <f t="shared" si="1"/>
        <v>0</v>
      </c>
      <c r="G17" s="22">
        <f t="shared" si="1"/>
        <v>0</v>
      </c>
      <c r="H17" s="22">
        <f t="shared" si="1"/>
        <v>0</v>
      </c>
      <c r="I17" s="22">
        <f t="shared" si="1"/>
        <v>0</v>
      </c>
      <c r="J17" s="22">
        <f t="shared" si="1"/>
        <v>0</v>
      </c>
      <c r="K17" s="22">
        <f t="shared" si="1"/>
        <v>0</v>
      </c>
      <c r="L17" s="22">
        <f t="shared" si="1"/>
        <v>0</v>
      </c>
      <c r="M17" s="22">
        <f t="shared" si="1"/>
        <v>0</v>
      </c>
      <c r="N17" s="22">
        <f t="shared" si="1"/>
        <v>0</v>
      </c>
      <c r="O17" s="22">
        <f t="shared" si="1"/>
        <v>0</v>
      </c>
      <c r="P17" s="22">
        <f t="shared" si="1"/>
        <v>0</v>
      </c>
      <c r="Q17" s="22">
        <f t="shared" si="1"/>
        <v>1215768</v>
      </c>
      <c r="R17" s="22">
        <f t="shared" si="1"/>
        <v>1327838</v>
      </c>
      <c r="S17" s="22">
        <f t="shared" si="1"/>
        <v>1491591</v>
      </c>
      <c r="T17" s="22">
        <f t="shared" si="1"/>
        <v>1647087</v>
      </c>
      <c r="U17" s="22">
        <f>SUM(U15:U16)</f>
        <v>2080463</v>
      </c>
      <c r="V17" s="22"/>
      <c r="W17" s="22"/>
      <c r="X17" s="22"/>
      <c r="Y17" s="22"/>
      <c r="Z17" s="22"/>
      <c r="AA17" s="22"/>
    </row>
    <row r="18" spans="2:27" s="12" customFormat="1" x14ac:dyDescent="0.35">
      <c r="B18" s="11" t="s">
        <v>1363</v>
      </c>
      <c r="C18" s="21"/>
      <c r="D18" s="21"/>
      <c r="E18" s="21"/>
      <c r="F18" s="21"/>
      <c r="G18" s="21"/>
      <c r="H18" s="21"/>
      <c r="I18" s="21"/>
      <c r="J18" s="21"/>
      <c r="K18" s="21"/>
      <c r="L18" s="21"/>
      <c r="M18" s="21"/>
      <c r="N18" s="21"/>
      <c r="O18" s="21"/>
      <c r="P18" s="21"/>
      <c r="Q18" s="21"/>
      <c r="R18" s="21"/>
      <c r="S18" s="21"/>
      <c r="T18" s="21"/>
      <c r="U18" s="21"/>
      <c r="V18" s="21"/>
      <c r="W18" s="21"/>
      <c r="X18" s="21"/>
      <c r="Y18" s="21"/>
      <c r="Z18" s="21"/>
      <c r="AA18" s="21"/>
    </row>
    <row r="19" spans="2:27" x14ac:dyDescent="0.35">
      <c r="B19" t="s">
        <v>1364</v>
      </c>
      <c r="C19" s="6"/>
      <c r="D19" s="6"/>
      <c r="E19" s="6"/>
      <c r="F19" s="6"/>
      <c r="G19" s="6"/>
      <c r="H19" s="6"/>
      <c r="I19" s="6"/>
      <c r="J19" s="6"/>
      <c r="K19" s="6"/>
      <c r="L19" s="6"/>
      <c r="M19" s="6"/>
      <c r="N19" s="6"/>
      <c r="O19" s="6"/>
      <c r="P19" s="6"/>
      <c r="Q19" s="6">
        <v>498788</v>
      </c>
      <c r="R19" s="6">
        <v>539780</v>
      </c>
      <c r="S19" s="6">
        <v>593961</v>
      </c>
      <c r="T19" s="6">
        <v>677038</v>
      </c>
      <c r="U19" s="6">
        <v>897835</v>
      </c>
      <c r="V19" s="6"/>
      <c r="W19" s="6"/>
      <c r="X19" s="6"/>
      <c r="Y19" s="6"/>
      <c r="Z19" s="6"/>
      <c r="AA19" s="6"/>
    </row>
    <row r="20" spans="2:27" x14ac:dyDescent="0.35">
      <c r="B20" t="s">
        <v>1365</v>
      </c>
      <c r="C20" s="6"/>
      <c r="D20" s="6"/>
      <c r="E20" s="6"/>
      <c r="F20" s="6"/>
      <c r="G20" s="6"/>
      <c r="H20" s="6"/>
      <c r="I20" s="6"/>
      <c r="J20" s="6"/>
      <c r="K20" s="6"/>
      <c r="L20" s="6"/>
      <c r="M20" s="6"/>
      <c r="N20" s="6"/>
      <c r="O20" s="6"/>
      <c r="P20" s="6"/>
      <c r="Q20" s="6">
        <v>247413</v>
      </c>
      <c r="R20" s="6">
        <v>266020</v>
      </c>
      <c r="S20" s="6">
        <v>290991</v>
      </c>
      <c r="T20" s="6">
        <v>309336</v>
      </c>
      <c r="U20" s="6">
        <v>323644</v>
      </c>
      <c r="V20" s="6"/>
      <c r="W20" s="6"/>
      <c r="X20" s="6"/>
      <c r="Y20" s="6"/>
      <c r="Z20" s="6"/>
      <c r="AA20" s="6"/>
    </row>
    <row r="21" spans="2:27" x14ac:dyDescent="0.35">
      <c r="B21" t="s">
        <v>1366</v>
      </c>
      <c r="C21" s="6"/>
      <c r="D21" s="6"/>
      <c r="E21" s="6"/>
      <c r="F21" s="6"/>
      <c r="G21" s="6"/>
      <c r="H21" s="6"/>
      <c r="I21" s="6"/>
      <c r="J21" s="6"/>
      <c r="K21" s="6"/>
      <c r="L21" s="6"/>
      <c r="M21" s="6"/>
      <c r="N21" s="6"/>
      <c r="O21" s="6"/>
      <c r="P21" s="6"/>
      <c r="Q21" s="6">
        <v>58446</v>
      </c>
      <c r="R21" s="6">
        <v>84148</v>
      </c>
      <c r="S21" s="6">
        <v>88585</v>
      </c>
      <c r="T21" s="6">
        <v>104603</v>
      </c>
      <c r="U21" s="6">
        <v>133605</v>
      </c>
      <c r="V21" s="6"/>
      <c r="W21" s="6"/>
      <c r="X21" s="6"/>
      <c r="Y21" s="6"/>
      <c r="Z21" s="6"/>
      <c r="AA21" s="6"/>
    </row>
    <row r="22" spans="2:27" x14ac:dyDescent="0.35">
      <c r="B22" t="s">
        <v>1367</v>
      </c>
      <c r="C22" s="6"/>
      <c r="D22" s="6"/>
      <c r="E22" s="6"/>
      <c r="F22" s="6"/>
      <c r="G22" s="6"/>
      <c r="H22" s="6"/>
      <c r="I22" s="6"/>
      <c r="J22" s="6"/>
      <c r="K22" s="6"/>
      <c r="L22" s="6"/>
      <c r="M22" s="6"/>
      <c r="N22" s="6"/>
      <c r="O22" s="6"/>
      <c r="P22" s="6"/>
      <c r="Q22" s="6">
        <v>69480</v>
      </c>
      <c r="R22" s="6">
        <v>66326</v>
      </c>
      <c r="S22" s="6">
        <v>66483</v>
      </c>
      <c r="T22" s="6">
        <v>73215</v>
      </c>
      <c r="U22" s="6">
        <v>96980</v>
      </c>
      <c r="V22" s="6"/>
      <c r="W22" s="6"/>
      <c r="X22" s="6"/>
      <c r="Y22" s="6"/>
      <c r="Z22" s="6"/>
      <c r="AA22" s="6"/>
    </row>
    <row r="23" spans="2:27" x14ac:dyDescent="0.35">
      <c r="B23" t="s">
        <v>1368</v>
      </c>
      <c r="C23" s="6"/>
      <c r="D23" s="6"/>
      <c r="E23" s="6"/>
      <c r="F23" s="6"/>
      <c r="G23" s="6"/>
      <c r="H23" s="6"/>
      <c r="I23" s="6"/>
      <c r="J23" s="6"/>
      <c r="K23" s="6"/>
      <c r="L23" s="6"/>
      <c r="M23" s="6"/>
      <c r="N23" s="6"/>
      <c r="O23" s="6"/>
      <c r="P23" s="6"/>
      <c r="Q23" s="6">
        <v>14751</v>
      </c>
      <c r="R23" s="6">
        <v>26269</v>
      </c>
      <c r="S23" s="6">
        <v>40186</v>
      </c>
      <c r="T23" s="6">
        <v>147232</v>
      </c>
      <c r="U23" s="6">
        <v>38967</v>
      </c>
      <c r="V23" s="6"/>
      <c r="W23" s="6"/>
      <c r="X23" s="6"/>
      <c r="Y23" s="6"/>
      <c r="Z23" s="6"/>
      <c r="AA23" s="6"/>
    </row>
    <row r="24" spans="2:27" s="10" customFormat="1" x14ac:dyDescent="0.35">
      <c r="B24" s="10" t="s">
        <v>1369</v>
      </c>
      <c r="C24" s="19"/>
      <c r="D24" s="19"/>
      <c r="E24" s="19"/>
      <c r="F24" s="19"/>
      <c r="G24" s="19"/>
      <c r="H24" s="19"/>
      <c r="I24" s="19"/>
      <c r="J24" s="19"/>
      <c r="K24" s="19"/>
      <c r="L24" s="19"/>
      <c r="M24" s="19"/>
      <c r="N24" s="19"/>
      <c r="O24" s="19"/>
      <c r="P24" s="19"/>
      <c r="Q24" s="19">
        <v>0</v>
      </c>
      <c r="R24" s="19">
        <v>0</v>
      </c>
      <c r="S24" s="19">
        <v>0</v>
      </c>
      <c r="T24" s="19">
        <v>0</v>
      </c>
      <c r="U24" s="19">
        <v>167413</v>
      </c>
      <c r="V24" s="19"/>
      <c r="W24" s="19"/>
      <c r="X24" s="19"/>
      <c r="Y24" s="19"/>
      <c r="Z24" s="19"/>
      <c r="AA24" s="19"/>
    </row>
    <row r="25" spans="2:27" x14ac:dyDescent="0.35">
      <c r="B25" t="s">
        <v>1370</v>
      </c>
      <c r="C25" s="6">
        <f t="shared" ref="C25:R25" si="2">SUM(C19:C24)</f>
        <v>0</v>
      </c>
      <c r="D25" s="6">
        <f t="shared" si="2"/>
        <v>0</v>
      </c>
      <c r="E25" s="6">
        <f t="shared" si="2"/>
        <v>0</v>
      </c>
      <c r="F25" s="6">
        <f t="shared" si="2"/>
        <v>0</v>
      </c>
      <c r="G25" s="6">
        <f t="shared" si="2"/>
        <v>0</v>
      </c>
      <c r="H25" s="6">
        <f t="shared" si="2"/>
        <v>0</v>
      </c>
      <c r="I25" s="6">
        <f t="shared" si="2"/>
        <v>0</v>
      </c>
      <c r="J25" s="6">
        <f t="shared" si="2"/>
        <v>0</v>
      </c>
      <c r="K25" s="6">
        <f t="shared" si="2"/>
        <v>0</v>
      </c>
      <c r="L25" s="6">
        <f t="shared" si="2"/>
        <v>0</v>
      </c>
      <c r="M25" s="6">
        <f t="shared" si="2"/>
        <v>0</v>
      </c>
      <c r="N25" s="6">
        <f t="shared" si="2"/>
        <v>0</v>
      </c>
      <c r="O25" s="6">
        <f t="shared" si="2"/>
        <v>0</v>
      </c>
      <c r="P25" s="6">
        <f t="shared" si="2"/>
        <v>0</v>
      </c>
      <c r="Q25" s="6">
        <f t="shared" si="2"/>
        <v>888878</v>
      </c>
      <c r="R25" s="6">
        <f t="shared" si="2"/>
        <v>982543</v>
      </c>
      <c r="S25" s="6">
        <f>SUM(S19:S24)</f>
        <v>1080206</v>
      </c>
      <c r="T25" s="6">
        <f t="shared" ref="T25:U25" si="3">SUM(T19:T24)</f>
        <v>1311424</v>
      </c>
      <c r="U25" s="6">
        <f t="shared" si="3"/>
        <v>1658444</v>
      </c>
      <c r="V25" s="6"/>
      <c r="W25" s="6"/>
      <c r="X25" s="6"/>
      <c r="Y25" s="6"/>
      <c r="Z25" s="6"/>
      <c r="AA25" s="6"/>
    </row>
    <row r="26" spans="2:27" s="12" customFormat="1" x14ac:dyDescent="0.35">
      <c r="B26" s="11" t="s">
        <v>1361</v>
      </c>
      <c r="C26" s="21"/>
      <c r="D26" s="21"/>
      <c r="E26" s="21"/>
      <c r="F26" s="21"/>
      <c r="G26" s="21"/>
      <c r="H26" s="21"/>
      <c r="I26" s="21"/>
      <c r="J26" s="21"/>
      <c r="K26" s="21"/>
      <c r="L26" s="21"/>
      <c r="M26" s="21"/>
      <c r="N26" s="21"/>
      <c r="O26" s="21"/>
      <c r="P26" s="21"/>
      <c r="Q26" s="21"/>
      <c r="R26" s="21"/>
      <c r="S26" s="21"/>
      <c r="T26" s="21"/>
      <c r="U26" s="21"/>
      <c r="V26" s="21"/>
      <c r="W26" s="21"/>
      <c r="X26" s="21"/>
      <c r="Y26" s="21"/>
      <c r="Z26" s="21"/>
      <c r="AA26" s="21"/>
    </row>
    <row r="27" spans="2:27" x14ac:dyDescent="0.35">
      <c r="B27" t="s">
        <v>1371</v>
      </c>
      <c r="C27" s="6"/>
      <c r="D27" s="6"/>
      <c r="E27" s="6"/>
      <c r="F27" s="6"/>
      <c r="G27" s="6"/>
      <c r="H27" s="6"/>
      <c r="I27" s="6"/>
      <c r="J27" s="6"/>
      <c r="K27" s="6"/>
      <c r="L27" s="6"/>
      <c r="M27" s="6"/>
      <c r="N27" s="6"/>
      <c r="O27" s="6"/>
      <c r="P27" s="6"/>
      <c r="Q27" s="6">
        <v>40898</v>
      </c>
      <c r="R27" s="6">
        <v>24643</v>
      </c>
      <c r="S27" s="6">
        <v>29996</v>
      </c>
      <c r="T27" s="6">
        <v>76232</v>
      </c>
      <c r="U27" s="6">
        <v>55798</v>
      </c>
      <c r="V27" s="6"/>
      <c r="W27" s="6"/>
      <c r="X27" s="6"/>
      <c r="Y27" s="6"/>
      <c r="Z27" s="6"/>
      <c r="AA27" s="6"/>
    </row>
    <row r="28" spans="2:27" x14ac:dyDescent="0.35">
      <c r="B28" t="s">
        <v>1372</v>
      </c>
      <c r="C28" s="6"/>
      <c r="D28" s="6"/>
      <c r="E28" s="6"/>
      <c r="F28" s="6"/>
      <c r="G28" s="6"/>
      <c r="H28" s="6"/>
      <c r="I28" s="6"/>
      <c r="J28" s="6"/>
      <c r="K28" s="6"/>
      <c r="L28" s="6"/>
      <c r="M28" s="6"/>
      <c r="N28" s="6"/>
      <c r="O28" s="6"/>
      <c r="P28" s="6"/>
      <c r="Q28" s="6">
        <v>0</v>
      </c>
      <c r="R28" s="6">
        <v>0</v>
      </c>
      <c r="S28" s="6">
        <v>2255</v>
      </c>
      <c r="T28" s="6">
        <v>4585</v>
      </c>
      <c r="U28" s="6">
        <v>710</v>
      </c>
      <c r="V28" s="6"/>
      <c r="W28" s="6"/>
      <c r="X28" s="6"/>
      <c r="Y28" s="6"/>
      <c r="Z28" s="6"/>
      <c r="AA28" s="6"/>
    </row>
    <row r="29" spans="2:27" x14ac:dyDescent="0.35">
      <c r="B29" t="s">
        <v>1373</v>
      </c>
      <c r="C29" s="6"/>
      <c r="D29" s="6"/>
      <c r="E29" s="6"/>
      <c r="F29" s="6"/>
      <c r="G29" s="6"/>
      <c r="H29" s="6"/>
      <c r="I29" s="6"/>
      <c r="J29" s="6"/>
      <c r="K29" s="6"/>
      <c r="L29" s="6"/>
      <c r="M29" s="6"/>
      <c r="N29" s="6"/>
      <c r="O29" s="6"/>
      <c r="P29" s="6"/>
      <c r="Q29" s="6">
        <v>-42426</v>
      </c>
      <c r="R29" s="6">
        <v>0</v>
      </c>
      <c r="S29" s="6">
        <v>0</v>
      </c>
      <c r="T29" s="6">
        <v>-9819</v>
      </c>
      <c r="U29" s="6">
        <v>-97178</v>
      </c>
      <c r="V29" s="6"/>
      <c r="W29" s="6"/>
      <c r="X29" s="6"/>
      <c r="Y29" s="6"/>
      <c r="Z29" s="6"/>
      <c r="AA29" s="6"/>
    </row>
    <row r="30" spans="2:27" x14ac:dyDescent="0.35">
      <c r="B30" t="s">
        <v>1374</v>
      </c>
      <c r="C30" s="6"/>
      <c r="D30" s="6"/>
      <c r="E30" s="6"/>
      <c r="F30" s="6"/>
      <c r="G30" s="6"/>
      <c r="H30" s="6"/>
      <c r="I30" s="6"/>
      <c r="J30" s="6"/>
      <c r="K30" s="6"/>
      <c r="L30" s="6"/>
      <c r="M30" s="6"/>
      <c r="N30" s="6"/>
      <c r="O30" s="6"/>
      <c r="P30" s="6"/>
      <c r="Q30" s="6">
        <v>0</v>
      </c>
      <c r="R30" s="6">
        <v>0</v>
      </c>
      <c r="S30" s="6">
        <v>0</v>
      </c>
      <c r="T30" s="6">
        <v>0</v>
      </c>
      <c r="U30" s="6">
        <v>1106</v>
      </c>
      <c r="V30" s="6"/>
      <c r="W30" s="6"/>
      <c r="X30" s="6"/>
      <c r="Y30" s="6"/>
      <c r="Z30" s="6"/>
      <c r="AA30" s="6"/>
    </row>
    <row r="31" spans="2:27" s="10" customFormat="1" x14ac:dyDescent="0.35">
      <c r="B31" s="10" t="s">
        <v>1375</v>
      </c>
      <c r="C31" s="19"/>
      <c r="D31" s="19"/>
      <c r="E31" s="19"/>
      <c r="F31" s="19"/>
      <c r="G31" s="19"/>
      <c r="H31" s="19"/>
      <c r="I31" s="19"/>
      <c r="J31" s="19"/>
      <c r="K31" s="19"/>
      <c r="L31" s="19"/>
      <c r="M31" s="19"/>
      <c r="N31" s="19"/>
      <c r="O31" s="19"/>
      <c r="P31" s="19"/>
      <c r="Q31" s="19">
        <v>0</v>
      </c>
      <c r="R31" s="19">
        <v>0</v>
      </c>
      <c r="S31" s="19">
        <v>0</v>
      </c>
      <c r="T31" s="19">
        <v>4538</v>
      </c>
      <c r="U31" s="19">
        <v>9949</v>
      </c>
      <c r="V31" s="19"/>
      <c r="W31" s="19"/>
      <c r="X31" s="19"/>
      <c r="Y31" s="19"/>
      <c r="Z31" s="19"/>
      <c r="AA31" s="19"/>
    </row>
    <row r="32" spans="2:27" s="17" customFormat="1" x14ac:dyDescent="0.35">
      <c r="B32" s="17" t="s">
        <v>1376</v>
      </c>
      <c r="C32" s="23">
        <f t="shared" ref="C32:T32" si="4">C17-C25+SUM(C27:C31)</f>
        <v>0</v>
      </c>
      <c r="D32" s="23">
        <f t="shared" si="4"/>
        <v>0</v>
      </c>
      <c r="E32" s="23">
        <f t="shared" si="4"/>
        <v>0</v>
      </c>
      <c r="F32" s="23">
        <f t="shared" si="4"/>
        <v>0</v>
      </c>
      <c r="G32" s="23">
        <f t="shared" si="4"/>
        <v>0</v>
      </c>
      <c r="H32" s="23">
        <f t="shared" si="4"/>
        <v>0</v>
      </c>
      <c r="I32" s="23">
        <f t="shared" si="4"/>
        <v>0</v>
      </c>
      <c r="J32" s="23">
        <f t="shared" si="4"/>
        <v>0</v>
      </c>
      <c r="K32" s="23">
        <f t="shared" si="4"/>
        <v>0</v>
      </c>
      <c r="L32" s="23">
        <f t="shared" si="4"/>
        <v>0</v>
      </c>
      <c r="M32" s="23">
        <f t="shared" si="4"/>
        <v>0</v>
      </c>
      <c r="N32" s="23">
        <f t="shared" si="4"/>
        <v>0</v>
      </c>
      <c r="O32" s="23">
        <f t="shared" si="4"/>
        <v>0</v>
      </c>
      <c r="P32" s="23">
        <f t="shared" si="4"/>
        <v>0</v>
      </c>
      <c r="Q32" s="23">
        <f t="shared" si="4"/>
        <v>325362</v>
      </c>
      <c r="R32" s="23">
        <f t="shared" si="4"/>
        <v>369938</v>
      </c>
      <c r="S32" s="23">
        <f t="shared" si="4"/>
        <v>443636</v>
      </c>
      <c r="T32" s="23">
        <f t="shared" si="4"/>
        <v>411199</v>
      </c>
      <c r="U32" s="23">
        <f>U17-U25+SUM(U27:U31)</f>
        <v>392404</v>
      </c>
      <c r="V32" s="23"/>
      <c r="W32" s="23"/>
      <c r="X32" s="23"/>
      <c r="Y32" s="23"/>
      <c r="Z32" s="23"/>
      <c r="AA32" s="23"/>
    </row>
    <row r="33" spans="2:27" s="18" customFormat="1" ht="15" thickBot="1" x14ac:dyDescent="0.4">
      <c r="B33" s="18" t="s">
        <v>1377</v>
      </c>
      <c r="C33" s="24"/>
      <c r="D33" s="24"/>
      <c r="E33" s="24"/>
      <c r="F33" s="24"/>
      <c r="G33" s="24"/>
      <c r="H33" s="24"/>
      <c r="I33" s="24"/>
      <c r="J33" s="24"/>
      <c r="K33" s="24"/>
      <c r="L33" s="24"/>
      <c r="M33" s="24"/>
      <c r="N33" s="24"/>
      <c r="O33" s="24"/>
      <c r="P33" s="24"/>
      <c r="Q33" s="24">
        <v>-6044</v>
      </c>
      <c r="R33" s="24">
        <v>-5340</v>
      </c>
      <c r="S33" s="24">
        <v>-6158</v>
      </c>
      <c r="T33" s="24">
        <v>-14693</v>
      </c>
      <c r="U33" s="24">
        <v>-31657</v>
      </c>
      <c r="V33" s="24"/>
      <c r="W33" s="24"/>
      <c r="X33" s="24"/>
      <c r="Y33" s="24"/>
      <c r="Z33" s="24"/>
      <c r="AA33" s="24"/>
    </row>
    <row r="34" spans="2:27" s="15" customFormat="1" x14ac:dyDescent="0.35">
      <c r="B34" s="15" t="s">
        <v>1378</v>
      </c>
      <c r="C34" s="22">
        <f t="shared" ref="C34:T34" si="5">SUM(C32:C33)</f>
        <v>0</v>
      </c>
      <c r="D34" s="22">
        <f t="shared" si="5"/>
        <v>0</v>
      </c>
      <c r="E34" s="22">
        <f t="shared" si="5"/>
        <v>0</v>
      </c>
      <c r="F34" s="22">
        <f t="shared" si="5"/>
        <v>0</v>
      </c>
      <c r="G34" s="22">
        <f t="shared" si="5"/>
        <v>0</v>
      </c>
      <c r="H34" s="22">
        <f t="shared" si="5"/>
        <v>0</v>
      </c>
      <c r="I34" s="22">
        <f t="shared" si="5"/>
        <v>0</v>
      </c>
      <c r="J34" s="22">
        <f t="shared" si="5"/>
        <v>0</v>
      </c>
      <c r="K34" s="22">
        <f t="shared" si="5"/>
        <v>0</v>
      </c>
      <c r="L34" s="22">
        <f t="shared" si="5"/>
        <v>0</v>
      </c>
      <c r="M34" s="22">
        <f t="shared" si="5"/>
        <v>0</v>
      </c>
      <c r="N34" s="22">
        <f t="shared" si="5"/>
        <v>0</v>
      </c>
      <c r="O34" s="22">
        <f t="shared" si="5"/>
        <v>0</v>
      </c>
      <c r="P34" s="22">
        <f t="shared" si="5"/>
        <v>0</v>
      </c>
      <c r="Q34" s="22">
        <f t="shared" si="5"/>
        <v>319318</v>
      </c>
      <c r="R34" s="22">
        <f t="shared" si="5"/>
        <v>364598</v>
      </c>
      <c r="S34" s="22">
        <f t="shared" si="5"/>
        <v>437478</v>
      </c>
      <c r="T34" s="22">
        <f t="shared" si="5"/>
        <v>396506</v>
      </c>
      <c r="U34" s="22">
        <f>SUM(U32:U33)</f>
        <v>360747</v>
      </c>
      <c r="V34" s="22"/>
      <c r="W34" s="22"/>
      <c r="X34" s="22"/>
      <c r="Y34" s="22"/>
      <c r="Z34" s="22"/>
      <c r="AA34" s="22"/>
    </row>
    <row r="35" spans="2:27" s="16" customFormat="1" ht="15" thickBot="1" x14ac:dyDescent="0.4">
      <c r="B35" s="16" t="s">
        <v>1379</v>
      </c>
      <c r="C35" s="25"/>
      <c r="D35" s="25"/>
      <c r="E35" s="25"/>
      <c r="F35" s="25"/>
      <c r="G35" s="25"/>
      <c r="H35" s="25"/>
      <c r="I35" s="25"/>
      <c r="J35" s="25"/>
      <c r="K35" s="25"/>
      <c r="L35" s="25"/>
      <c r="M35" s="25"/>
      <c r="N35" s="25"/>
      <c r="O35" s="25"/>
      <c r="P35" s="25"/>
      <c r="Q35" s="25">
        <v>-520</v>
      </c>
      <c r="R35" s="25">
        <v>-984</v>
      </c>
      <c r="S35" s="25">
        <v>-996</v>
      </c>
      <c r="T35" s="25">
        <v>-1020</v>
      </c>
      <c r="U35" s="25">
        <v>-1291</v>
      </c>
      <c r="V35" s="25"/>
      <c r="W35" s="25"/>
      <c r="X35" s="25"/>
      <c r="Y35" s="25"/>
      <c r="Z35" s="25"/>
      <c r="AA35" s="25"/>
    </row>
    <row r="36" spans="2:27" x14ac:dyDescent="0.35">
      <c r="B36" s="15" t="s">
        <v>1393</v>
      </c>
      <c r="C36" s="6"/>
      <c r="D36" s="6"/>
      <c r="E36" s="6"/>
      <c r="F36" s="6"/>
      <c r="G36" s="6"/>
      <c r="H36" s="6"/>
      <c r="I36" s="6"/>
      <c r="J36" s="6"/>
      <c r="K36" s="6"/>
      <c r="L36" s="6"/>
      <c r="M36" s="6"/>
      <c r="N36" s="6"/>
      <c r="O36" s="6"/>
      <c r="P36" s="6"/>
      <c r="Q36" s="6">
        <f>SUM(Q34:Q35)</f>
        <v>318798</v>
      </c>
      <c r="R36" s="6">
        <f t="shared" ref="R36:U36" si="6">SUM(R34:R35)</f>
        <v>363614</v>
      </c>
      <c r="S36" s="6">
        <f t="shared" si="6"/>
        <v>436482</v>
      </c>
      <c r="T36" s="6">
        <f t="shared" si="6"/>
        <v>395486</v>
      </c>
      <c r="U36" s="6">
        <f t="shared" si="6"/>
        <v>359456</v>
      </c>
      <c r="V36" s="6"/>
      <c r="W36" s="6"/>
      <c r="X36" s="6"/>
      <c r="Y36" s="6"/>
      <c r="Z36" s="6"/>
      <c r="AA36" s="6"/>
    </row>
    <row r="37" spans="2:27" x14ac:dyDescent="0.35">
      <c r="B37" t="s">
        <v>1394</v>
      </c>
      <c r="C37" s="6"/>
      <c r="D37" s="6"/>
      <c r="E37" s="6"/>
      <c r="F37" s="6"/>
      <c r="G37" s="6"/>
      <c r="H37" s="6"/>
      <c r="I37" s="6"/>
      <c r="J37" s="6"/>
      <c r="K37" s="6"/>
      <c r="L37" s="6"/>
      <c r="M37" s="6"/>
      <c r="N37" s="6"/>
      <c r="O37" s="6"/>
      <c r="P37" s="6"/>
      <c r="Q37" s="6">
        <v>-3911</v>
      </c>
      <c r="R37" s="6">
        <v>0</v>
      </c>
      <c r="S37" s="6">
        <v>0</v>
      </c>
      <c r="T37" s="6">
        <v>0</v>
      </c>
      <c r="U37" s="6">
        <v>0</v>
      </c>
      <c r="V37" s="6"/>
      <c r="W37" s="6"/>
      <c r="X37" s="6"/>
      <c r="Y37" s="6"/>
      <c r="Z37" s="6"/>
      <c r="AA37" s="6"/>
    </row>
    <row r="38" spans="2:27" s="16" customFormat="1" ht="15" thickBot="1" x14ac:dyDescent="0.4">
      <c r="B38" s="16" t="s">
        <v>1395</v>
      </c>
      <c r="C38" s="25"/>
      <c r="D38" s="25"/>
      <c r="E38" s="25"/>
      <c r="F38" s="25"/>
      <c r="G38" s="25"/>
      <c r="H38" s="25"/>
      <c r="I38" s="25"/>
      <c r="J38" s="25"/>
      <c r="K38" s="25"/>
      <c r="L38" s="25"/>
      <c r="M38" s="25"/>
      <c r="N38" s="25"/>
      <c r="O38" s="25"/>
      <c r="P38" s="25"/>
      <c r="Q38" s="25">
        <v>-13373</v>
      </c>
      <c r="R38" s="25">
        <v>0</v>
      </c>
      <c r="S38" s="25">
        <v>0</v>
      </c>
      <c r="T38" s="25">
        <v>0</v>
      </c>
      <c r="U38" s="25">
        <v>0</v>
      </c>
      <c r="V38" s="25"/>
      <c r="W38" s="25"/>
      <c r="X38" s="25"/>
      <c r="Y38" s="25"/>
      <c r="Z38" s="25"/>
      <c r="AA38" s="25"/>
    </row>
    <row r="39" spans="2:27" s="15" customFormat="1" x14ac:dyDescent="0.35">
      <c r="B39" s="15" t="s">
        <v>1380</v>
      </c>
      <c r="C39" s="22">
        <f t="shared" ref="C39:P39" si="7">SUM(C36:C38)</f>
        <v>0</v>
      </c>
      <c r="D39" s="22">
        <f t="shared" si="7"/>
        <v>0</v>
      </c>
      <c r="E39" s="22">
        <f t="shared" si="7"/>
        <v>0</v>
      </c>
      <c r="F39" s="22">
        <f t="shared" si="7"/>
        <v>0</v>
      </c>
      <c r="G39" s="22">
        <f t="shared" si="7"/>
        <v>0</v>
      </c>
      <c r="H39" s="22">
        <f t="shared" si="7"/>
        <v>0</v>
      </c>
      <c r="I39" s="22">
        <f t="shared" si="7"/>
        <v>0</v>
      </c>
      <c r="J39" s="22">
        <f t="shared" si="7"/>
        <v>0</v>
      </c>
      <c r="K39" s="22">
        <f t="shared" si="7"/>
        <v>0</v>
      </c>
      <c r="L39" s="22">
        <f t="shared" si="7"/>
        <v>0</v>
      </c>
      <c r="M39" s="22">
        <f t="shared" si="7"/>
        <v>0</v>
      </c>
      <c r="N39" s="22">
        <f t="shared" si="7"/>
        <v>0</v>
      </c>
      <c r="O39" s="22">
        <f t="shared" si="7"/>
        <v>0</v>
      </c>
      <c r="P39" s="22">
        <f t="shared" si="7"/>
        <v>0</v>
      </c>
      <c r="Q39" s="22">
        <f>SUM(Q36:Q38)</f>
        <v>301514</v>
      </c>
      <c r="R39" s="22">
        <f t="shared" ref="R39:U39" si="8">SUM(R36:R38)</f>
        <v>363614</v>
      </c>
      <c r="S39" s="22">
        <f t="shared" si="8"/>
        <v>436482</v>
      </c>
      <c r="T39" s="22">
        <f t="shared" si="8"/>
        <v>395486</v>
      </c>
      <c r="U39" s="22">
        <f t="shared" si="8"/>
        <v>359456</v>
      </c>
      <c r="V39" s="22"/>
      <c r="W39" s="22"/>
      <c r="X39" s="22"/>
      <c r="Y39" s="22"/>
      <c r="Z39" s="22"/>
      <c r="AA39" s="22"/>
    </row>
    <row r="40" spans="2:27" s="15" customFormat="1" x14ac:dyDescent="0.35">
      <c r="B40" t="s">
        <v>1389</v>
      </c>
      <c r="C40" s="30" t="e">
        <f t="shared" ref="C40:Q40" si="9">C39/C42</f>
        <v>#DIV/0!</v>
      </c>
      <c r="D40" s="30" t="e">
        <f t="shared" si="9"/>
        <v>#DIV/0!</v>
      </c>
      <c r="E40" s="30" t="e">
        <f t="shared" si="9"/>
        <v>#DIV/0!</v>
      </c>
      <c r="F40" s="30" t="e">
        <f t="shared" si="9"/>
        <v>#DIV/0!</v>
      </c>
      <c r="G40" s="30" t="e">
        <f t="shared" si="9"/>
        <v>#DIV/0!</v>
      </c>
      <c r="H40" s="30" t="e">
        <f t="shared" si="9"/>
        <v>#DIV/0!</v>
      </c>
      <c r="I40" s="30" t="e">
        <f t="shared" si="9"/>
        <v>#DIV/0!</v>
      </c>
      <c r="J40" s="30" t="e">
        <f t="shared" si="9"/>
        <v>#DIV/0!</v>
      </c>
      <c r="K40" s="30" t="e">
        <f t="shared" si="9"/>
        <v>#DIV/0!</v>
      </c>
      <c r="L40" s="30" t="e">
        <f t="shared" si="9"/>
        <v>#DIV/0!</v>
      </c>
      <c r="M40" s="30" t="e">
        <f t="shared" si="9"/>
        <v>#DIV/0!</v>
      </c>
      <c r="N40" s="30" t="e">
        <f t="shared" si="9"/>
        <v>#DIV/0!</v>
      </c>
      <c r="O40" s="30" t="e">
        <f t="shared" si="9"/>
        <v>#DIV/0!</v>
      </c>
      <c r="P40" s="30" t="e">
        <f t="shared" si="9"/>
        <v>#DIV/0!</v>
      </c>
      <c r="Q40" s="30">
        <f t="shared" si="9"/>
        <v>1.1025688845007589</v>
      </c>
      <c r="R40" s="30">
        <f>R39/R42</f>
        <v>1.2563237016587947</v>
      </c>
      <c r="S40" s="30">
        <f t="shared" ref="S40:U40" si="10">S39/S42</f>
        <v>1.38198495874828</v>
      </c>
      <c r="T40" s="30">
        <f t="shared" si="10"/>
        <v>1.1454062085229892</v>
      </c>
      <c r="U40" s="30">
        <f t="shared" si="10"/>
        <v>0.8671300483727461</v>
      </c>
      <c r="V40" s="22"/>
      <c r="W40" s="22"/>
      <c r="X40" s="22"/>
      <c r="Y40" s="22"/>
      <c r="Z40" s="22"/>
      <c r="AA40" s="22"/>
    </row>
    <row r="41" spans="2:27" s="15" customFormat="1" x14ac:dyDescent="0.35">
      <c r="B41" t="s">
        <v>1390</v>
      </c>
      <c r="C41" s="30" t="e">
        <f t="shared" ref="C41:Q41" si="11">C39/C43</f>
        <v>#DIV/0!</v>
      </c>
      <c r="D41" s="30" t="e">
        <f t="shared" si="11"/>
        <v>#DIV/0!</v>
      </c>
      <c r="E41" s="30" t="e">
        <f t="shared" si="11"/>
        <v>#DIV/0!</v>
      </c>
      <c r="F41" s="30" t="e">
        <f t="shared" si="11"/>
        <v>#DIV/0!</v>
      </c>
      <c r="G41" s="30" t="e">
        <f t="shared" si="11"/>
        <v>#DIV/0!</v>
      </c>
      <c r="H41" s="30" t="e">
        <f t="shared" si="11"/>
        <v>#DIV/0!</v>
      </c>
      <c r="I41" s="30" t="e">
        <f t="shared" si="11"/>
        <v>#DIV/0!</v>
      </c>
      <c r="J41" s="30" t="e">
        <f t="shared" si="11"/>
        <v>#DIV/0!</v>
      </c>
      <c r="K41" s="30" t="e">
        <f t="shared" si="11"/>
        <v>#DIV/0!</v>
      </c>
      <c r="L41" s="30" t="e">
        <f t="shared" si="11"/>
        <v>#DIV/0!</v>
      </c>
      <c r="M41" s="30" t="e">
        <f t="shared" si="11"/>
        <v>#DIV/0!</v>
      </c>
      <c r="N41" s="30" t="e">
        <f t="shared" si="11"/>
        <v>#DIV/0!</v>
      </c>
      <c r="O41" s="30" t="e">
        <f t="shared" si="11"/>
        <v>#DIV/0!</v>
      </c>
      <c r="P41" s="30" t="e">
        <f t="shared" si="11"/>
        <v>#DIV/0!</v>
      </c>
      <c r="Q41" s="30">
        <f t="shared" si="11"/>
        <v>1.1006731499328311</v>
      </c>
      <c r="R41" s="30">
        <f>R39/R43</f>
        <v>1.2541743842330551</v>
      </c>
      <c r="S41" s="30">
        <f t="shared" ref="S41:U41" si="12">S39/S43</f>
        <v>1.3805762846554079</v>
      </c>
      <c r="T41" s="30">
        <f t="shared" si="12"/>
        <v>1.1449581072067176</v>
      </c>
      <c r="U41" s="30">
        <f t="shared" si="12"/>
        <v>0.86663966406082471</v>
      </c>
      <c r="V41" s="22"/>
      <c r="W41" s="22"/>
      <c r="X41" s="22"/>
      <c r="Y41" s="22"/>
      <c r="Z41" s="22"/>
      <c r="AA41" s="22"/>
    </row>
    <row r="42" spans="2:27" x14ac:dyDescent="0.35">
      <c r="B42" t="s">
        <v>1391</v>
      </c>
      <c r="C42" s="6"/>
      <c r="D42" s="6"/>
      <c r="E42" s="6"/>
      <c r="F42" s="6"/>
      <c r="G42" s="6"/>
      <c r="H42" s="6"/>
      <c r="I42" s="6"/>
      <c r="J42" s="6"/>
      <c r="K42" s="6"/>
      <c r="L42" s="6"/>
      <c r="M42" s="6"/>
      <c r="N42" s="6"/>
      <c r="O42" s="6"/>
      <c r="P42" s="6"/>
      <c r="Q42" s="6">
        <v>273465</v>
      </c>
      <c r="R42" s="6">
        <v>289427</v>
      </c>
      <c r="S42" s="6">
        <f>315837012/1000</f>
        <v>315837.01199999999</v>
      </c>
      <c r="T42" s="6">
        <f>345280126/1000</f>
        <v>345280.12599999999</v>
      </c>
      <c r="U42" s="6">
        <f>414535283/1000</f>
        <v>414535.283</v>
      </c>
      <c r="V42" s="6"/>
      <c r="W42" s="6"/>
      <c r="X42" s="6"/>
      <c r="Y42" s="6"/>
      <c r="Z42" s="6"/>
      <c r="AA42" s="6"/>
    </row>
    <row r="43" spans="2:27" x14ac:dyDescent="0.35">
      <c r="B43" t="s">
        <v>1392</v>
      </c>
      <c r="C43" s="6"/>
      <c r="D43" s="6"/>
      <c r="E43" s="6"/>
      <c r="F43" s="6"/>
      <c r="G43" s="6"/>
      <c r="H43" s="6"/>
      <c r="I43" s="6"/>
      <c r="J43" s="6"/>
      <c r="K43" s="6"/>
      <c r="L43" s="6"/>
      <c r="M43" s="6"/>
      <c r="N43" s="6"/>
      <c r="O43" s="6"/>
      <c r="P43" s="6"/>
      <c r="Q43" s="6">
        <v>273936</v>
      </c>
      <c r="R43" s="6">
        <v>289923</v>
      </c>
      <c r="S43" s="6">
        <f>316159277/1000</f>
        <v>316159.277</v>
      </c>
      <c r="T43" s="6">
        <f>345415258/1000</f>
        <v>345415.25799999997</v>
      </c>
      <c r="U43" s="6">
        <f>414769846/1000</f>
        <v>414769.84600000002</v>
      </c>
      <c r="V43" s="6"/>
      <c r="W43" s="6"/>
      <c r="X43" s="6"/>
      <c r="Y43" s="6"/>
      <c r="Z43" s="6"/>
      <c r="AA43" s="6"/>
    </row>
    <row r="44" spans="2:27" x14ac:dyDescent="0.35">
      <c r="C44" s="6"/>
      <c r="D44" s="6"/>
      <c r="E44" s="6"/>
      <c r="F44" s="6"/>
      <c r="G44" s="6"/>
      <c r="H44" s="6"/>
      <c r="I44" s="6"/>
      <c r="J44" s="6"/>
      <c r="K44" s="6"/>
      <c r="L44" s="6"/>
      <c r="M44" s="6"/>
      <c r="N44" s="6"/>
      <c r="O44" s="6"/>
      <c r="P44" s="6"/>
      <c r="Q44" s="6"/>
      <c r="R44" s="6"/>
      <c r="S44" s="6"/>
      <c r="T44" s="6"/>
      <c r="U44" s="6"/>
      <c r="V44" s="6"/>
      <c r="W44" s="6"/>
      <c r="X44" s="6"/>
      <c r="Y44" s="6"/>
      <c r="Z44" s="6"/>
      <c r="AA44" s="6"/>
    </row>
    <row r="45" spans="2:27" x14ac:dyDescent="0.35">
      <c r="C45" s="6"/>
      <c r="D45" s="6"/>
      <c r="E45" s="6"/>
      <c r="F45" s="6"/>
      <c r="G45" s="6"/>
      <c r="H45" s="6"/>
      <c r="I45" s="6"/>
      <c r="J45" s="6"/>
      <c r="K45" s="6"/>
      <c r="L45" s="6"/>
      <c r="M45" s="6"/>
      <c r="N45" s="6"/>
      <c r="O45" s="6"/>
      <c r="P45" s="6"/>
      <c r="Q45" s="6"/>
      <c r="R45" s="6"/>
      <c r="S45" s="6"/>
      <c r="T45" s="6"/>
      <c r="U45" s="6"/>
      <c r="V45" s="6"/>
      <c r="W45" s="6"/>
      <c r="X45" s="6"/>
      <c r="Y45" s="6"/>
      <c r="Z45" s="6"/>
      <c r="AA45" s="6"/>
    </row>
    <row r="46" spans="2:27" s="8" customFormat="1" x14ac:dyDescent="0.35">
      <c r="B46" s="9" t="s">
        <v>1326</v>
      </c>
      <c r="C46" s="20"/>
      <c r="D46" s="20"/>
      <c r="E46" s="20"/>
      <c r="F46" s="20"/>
      <c r="G46" s="20"/>
      <c r="H46" s="20"/>
      <c r="I46" s="20"/>
      <c r="J46" s="20"/>
      <c r="K46" s="20"/>
      <c r="L46" s="20"/>
      <c r="M46" s="20"/>
      <c r="N46" s="20"/>
      <c r="O46" s="20"/>
      <c r="P46" s="20"/>
      <c r="Q46" s="20"/>
      <c r="R46" s="20"/>
      <c r="S46" s="20"/>
      <c r="T46" s="20"/>
      <c r="U46" s="20"/>
      <c r="V46" s="20"/>
      <c r="W46" s="20"/>
      <c r="X46" s="20"/>
      <c r="Y46" s="20"/>
      <c r="Z46" s="20"/>
      <c r="AA46" s="20"/>
    </row>
    <row r="47" spans="2:27" s="13" customFormat="1" x14ac:dyDescent="0.35">
      <c r="B47" s="14" t="s">
        <v>1338</v>
      </c>
      <c r="C47" s="26"/>
      <c r="D47" s="26"/>
      <c r="E47" s="26"/>
      <c r="F47" s="26"/>
      <c r="G47" s="26"/>
      <c r="H47" s="26"/>
      <c r="I47" s="26"/>
      <c r="J47" s="26"/>
      <c r="K47" s="26"/>
      <c r="L47" s="26"/>
      <c r="M47" s="26"/>
      <c r="N47" s="26"/>
      <c r="O47" s="26"/>
      <c r="P47" s="26"/>
      <c r="Q47" s="26"/>
      <c r="R47" s="26"/>
      <c r="S47" s="26"/>
      <c r="T47" s="26"/>
      <c r="U47" s="26"/>
      <c r="V47" s="26"/>
      <c r="W47" s="26"/>
      <c r="X47" s="26"/>
      <c r="Y47" s="26"/>
      <c r="Z47" s="26"/>
      <c r="AA47" s="26"/>
    </row>
    <row r="48" spans="2:27" s="12" customFormat="1" x14ac:dyDescent="0.35">
      <c r="B48" s="11" t="s">
        <v>1331</v>
      </c>
      <c r="C48" s="21"/>
      <c r="D48" s="21"/>
      <c r="E48" s="21"/>
      <c r="F48" s="21"/>
      <c r="G48" s="21"/>
      <c r="H48" s="21"/>
      <c r="I48" s="21"/>
      <c r="J48" s="21"/>
      <c r="K48" s="21"/>
      <c r="L48" s="21"/>
      <c r="M48" s="21"/>
      <c r="N48" s="21"/>
      <c r="O48" s="21"/>
      <c r="P48" s="21"/>
      <c r="Q48" s="21"/>
      <c r="R48" s="21"/>
      <c r="S48" s="21"/>
      <c r="T48" s="21"/>
      <c r="U48" s="21"/>
      <c r="V48" s="21"/>
      <c r="W48" s="21"/>
      <c r="X48" s="21"/>
      <c r="Y48" s="21"/>
      <c r="Z48" s="21"/>
      <c r="AA48" s="21"/>
    </row>
    <row r="49" spans="2:27" x14ac:dyDescent="0.35">
      <c r="B49" t="s">
        <v>1332</v>
      </c>
      <c r="C49" s="6"/>
      <c r="D49" s="6"/>
      <c r="E49" s="6"/>
      <c r="F49" s="6"/>
      <c r="G49" s="6"/>
      <c r="H49" s="6"/>
      <c r="I49" s="6"/>
      <c r="J49" s="6"/>
      <c r="K49" s="6"/>
      <c r="L49" s="6"/>
      <c r="M49" s="6"/>
      <c r="N49" s="6"/>
      <c r="O49" s="6"/>
      <c r="P49" s="6">
        <v>3752204</v>
      </c>
      <c r="Q49" s="6">
        <v>4080400</v>
      </c>
      <c r="R49" s="6">
        <v>4682660</v>
      </c>
      <c r="S49" s="6">
        <v>5684034</v>
      </c>
      <c r="T49" s="6">
        <v>6318926</v>
      </c>
      <c r="U49" s="6">
        <v>10753750</v>
      </c>
      <c r="V49" s="6"/>
      <c r="W49" s="6"/>
      <c r="X49" s="6"/>
      <c r="Y49" s="6"/>
      <c r="Z49" s="6"/>
      <c r="AA49" s="6"/>
    </row>
    <row r="50" spans="2:27" s="10" customFormat="1" x14ac:dyDescent="0.35">
      <c r="B50" s="10" t="s">
        <v>1333</v>
      </c>
      <c r="C50" s="19"/>
      <c r="D50" s="19"/>
      <c r="E50" s="19"/>
      <c r="F50" s="19"/>
      <c r="G50" s="19"/>
      <c r="H50" s="19"/>
      <c r="I50" s="19"/>
      <c r="J50" s="19"/>
      <c r="K50" s="19"/>
      <c r="L50" s="19"/>
      <c r="M50" s="19"/>
      <c r="N50" s="19"/>
      <c r="O50" s="19"/>
      <c r="P50" s="19">
        <v>10112212</v>
      </c>
      <c r="Q50" s="19">
        <v>10936069</v>
      </c>
      <c r="R50" s="19">
        <v>11858806</v>
      </c>
      <c r="S50" s="19">
        <v>13833882</v>
      </c>
      <c r="T50" s="19">
        <v>14696712</v>
      </c>
      <c r="U50" s="19">
        <v>25155178</v>
      </c>
      <c r="V50" s="19"/>
      <c r="W50" s="19"/>
      <c r="X50" s="19"/>
      <c r="Y50" s="19"/>
      <c r="Z50" s="19"/>
      <c r="AA50" s="19"/>
    </row>
    <row r="51" spans="2:27" x14ac:dyDescent="0.35">
      <c r="B51" t="s">
        <v>1334</v>
      </c>
      <c r="C51" s="6">
        <f t="shared" ref="C51:T51" si="13">SUM(C49:C50)</f>
        <v>0</v>
      </c>
      <c r="D51" s="6">
        <f t="shared" si="13"/>
        <v>0</v>
      </c>
      <c r="E51" s="6">
        <f t="shared" si="13"/>
        <v>0</v>
      </c>
      <c r="F51" s="6">
        <f t="shared" si="13"/>
        <v>0</v>
      </c>
      <c r="G51" s="6">
        <f t="shared" si="13"/>
        <v>0</v>
      </c>
      <c r="H51" s="6">
        <f t="shared" si="13"/>
        <v>0</v>
      </c>
      <c r="I51" s="6">
        <f t="shared" si="13"/>
        <v>0</v>
      </c>
      <c r="J51" s="6">
        <f t="shared" si="13"/>
        <v>0</v>
      </c>
      <c r="K51" s="6">
        <f t="shared" si="13"/>
        <v>0</v>
      </c>
      <c r="L51" s="6">
        <f t="shared" si="13"/>
        <v>0</v>
      </c>
      <c r="M51" s="6">
        <f t="shared" si="13"/>
        <v>0</v>
      </c>
      <c r="N51" s="6">
        <f t="shared" si="13"/>
        <v>0</v>
      </c>
      <c r="O51" s="6">
        <f t="shared" si="13"/>
        <v>0</v>
      </c>
      <c r="P51" s="6">
        <f t="shared" si="13"/>
        <v>13864416</v>
      </c>
      <c r="Q51" s="6">
        <f t="shared" si="13"/>
        <v>15016469</v>
      </c>
      <c r="R51" s="6">
        <f t="shared" si="13"/>
        <v>16541466</v>
      </c>
      <c r="S51" s="6">
        <f t="shared" si="13"/>
        <v>19517916</v>
      </c>
      <c r="T51" s="6">
        <f t="shared" si="13"/>
        <v>21015638</v>
      </c>
      <c r="U51" s="6">
        <f>SUM(U49:U50)</f>
        <v>35908928</v>
      </c>
      <c r="V51" s="6"/>
      <c r="W51" s="6"/>
      <c r="X51" s="6"/>
      <c r="Y51" s="6"/>
      <c r="Z51" s="6"/>
      <c r="AA51" s="6"/>
    </row>
    <row r="52" spans="2:27" s="10" customFormat="1" x14ac:dyDescent="0.35">
      <c r="B52" s="10" t="s">
        <v>1335</v>
      </c>
      <c r="C52" s="19"/>
      <c r="D52" s="19"/>
      <c r="E52" s="19"/>
      <c r="F52" s="19"/>
      <c r="G52" s="19"/>
      <c r="H52" s="19"/>
      <c r="I52" s="19"/>
      <c r="J52" s="19"/>
      <c r="K52" s="19"/>
      <c r="L52" s="19"/>
      <c r="M52" s="19"/>
      <c r="N52" s="19"/>
      <c r="O52" s="19"/>
      <c r="P52" s="19">
        <v>-1987200</v>
      </c>
      <c r="Q52" s="19">
        <v>-2346644</v>
      </c>
      <c r="R52" s="19">
        <v>-2714534</v>
      </c>
      <c r="S52" s="19">
        <v>-3117919</v>
      </c>
      <c r="T52" s="19">
        <v>-3549486</v>
      </c>
      <c r="U52" s="19">
        <v>-3949798</v>
      </c>
      <c r="V52" s="19"/>
      <c r="W52" s="19"/>
      <c r="X52" s="19"/>
      <c r="Y52" s="19"/>
      <c r="Z52" s="19"/>
      <c r="AA52" s="19"/>
    </row>
    <row r="53" spans="2:27" x14ac:dyDescent="0.35">
      <c r="B53" t="s">
        <v>1331</v>
      </c>
      <c r="C53" s="6">
        <f t="shared" ref="C53:S53" si="14">SUM(C51:C52)</f>
        <v>0</v>
      </c>
      <c r="D53" s="6">
        <f t="shared" si="14"/>
        <v>0</v>
      </c>
      <c r="E53" s="6">
        <f t="shared" si="14"/>
        <v>0</v>
      </c>
      <c r="F53" s="6">
        <f t="shared" si="14"/>
        <v>0</v>
      </c>
      <c r="G53" s="6">
        <f t="shared" si="14"/>
        <v>0</v>
      </c>
      <c r="H53" s="6">
        <f t="shared" si="14"/>
        <v>0</v>
      </c>
      <c r="I53" s="6">
        <f t="shared" si="14"/>
        <v>0</v>
      </c>
      <c r="J53" s="6">
        <f t="shared" si="14"/>
        <v>0</v>
      </c>
      <c r="K53" s="6">
        <f t="shared" si="14"/>
        <v>0</v>
      </c>
      <c r="L53" s="6">
        <f t="shared" si="14"/>
        <v>0</v>
      </c>
      <c r="M53" s="6">
        <f t="shared" si="14"/>
        <v>0</v>
      </c>
      <c r="N53" s="6">
        <f t="shared" si="14"/>
        <v>0</v>
      </c>
      <c r="O53" s="6">
        <f t="shared" si="14"/>
        <v>0</v>
      </c>
      <c r="P53" s="6">
        <f t="shared" si="14"/>
        <v>11877216</v>
      </c>
      <c r="Q53" s="6">
        <f t="shared" si="14"/>
        <v>12669825</v>
      </c>
      <c r="R53" s="6">
        <f t="shared" si="14"/>
        <v>13826932</v>
      </c>
      <c r="S53" s="6">
        <f t="shared" si="14"/>
        <v>16399997</v>
      </c>
      <c r="T53" s="6">
        <f>SUM(T51:T52)</f>
        <v>17466152</v>
      </c>
      <c r="U53" s="6">
        <f>SUM(U51:U52)</f>
        <v>31959130</v>
      </c>
      <c r="V53" s="6"/>
      <c r="W53" s="6"/>
      <c r="X53" s="6"/>
      <c r="Y53" s="6"/>
      <c r="Z53" s="6"/>
      <c r="AA53" s="6"/>
    </row>
    <row r="54" spans="2:27" x14ac:dyDescent="0.35">
      <c r="B54" t="s">
        <v>1336</v>
      </c>
      <c r="C54" s="6"/>
      <c r="D54" s="6"/>
      <c r="E54" s="6"/>
      <c r="F54" s="6"/>
      <c r="G54" s="6"/>
      <c r="H54" s="6"/>
      <c r="I54" s="6"/>
      <c r="J54" s="6"/>
      <c r="K54" s="6"/>
      <c r="L54" s="6"/>
      <c r="M54" s="6"/>
      <c r="N54" s="6"/>
      <c r="O54" s="6"/>
      <c r="P54" s="6">
        <v>26575</v>
      </c>
      <c r="Q54" s="6">
        <v>6674</v>
      </c>
      <c r="R54" s="6">
        <v>16585</v>
      </c>
      <c r="S54" s="6">
        <v>96775</v>
      </c>
      <c r="T54" s="6">
        <v>19004</v>
      </c>
      <c r="U54" s="6">
        <v>30470</v>
      </c>
      <c r="V54" s="6"/>
      <c r="W54" s="6"/>
      <c r="X54" s="6"/>
      <c r="Y54" s="6"/>
      <c r="Z54" s="6"/>
      <c r="AA54" s="6"/>
    </row>
    <row r="55" spans="2:27" x14ac:dyDescent="0.35">
      <c r="B55" t="s">
        <v>1337</v>
      </c>
      <c r="C55" s="6"/>
      <c r="D55" s="6"/>
      <c r="E55" s="6"/>
      <c r="F55" s="6"/>
      <c r="G55" s="6"/>
      <c r="H55" s="6"/>
      <c r="I55" s="6"/>
      <c r="J55" s="6"/>
      <c r="K55" s="6"/>
      <c r="L55" s="6"/>
      <c r="M55" s="6"/>
      <c r="N55" s="6"/>
      <c r="O55" s="6"/>
      <c r="P55" s="6">
        <v>9420</v>
      </c>
      <c r="Q55" s="6">
        <v>6898</v>
      </c>
      <c r="R55" s="6">
        <v>10387</v>
      </c>
      <c r="S55" s="6">
        <v>54011</v>
      </c>
      <c r="T55" s="6">
        <v>824476</v>
      </c>
      <c r="U55" s="6">
        <v>258579</v>
      </c>
      <c r="V55" s="6"/>
      <c r="W55" s="6"/>
      <c r="X55" s="6"/>
      <c r="Y55" s="6"/>
      <c r="Z55" s="6"/>
      <c r="AA55" s="6"/>
    </row>
    <row r="56" spans="2:27" x14ac:dyDescent="0.35">
      <c r="B56" t="s">
        <v>1339</v>
      </c>
      <c r="C56" s="6"/>
      <c r="D56" s="6"/>
      <c r="E56" s="6"/>
      <c r="F56" s="6"/>
      <c r="G56" s="6"/>
      <c r="H56" s="6"/>
      <c r="I56" s="6"/>
      <c r="J56" s="6"/>
      <c r="K56" s="6"/>
      <c r="L56" s="6"/>
      <c r="M56" s="6"/>
      <c r="N56" s="6"/>
      <c r="O56" s="6"/>
      <c r="P56" s="6">
        <v>104584</v>
      </c>
      <c r="Q56" s="6">
        <v>119533</v>
      </c>
      <c r="R56" s="6">
        <v>144991</v>
      </c>
      <c r="S56" s="6">
        <v>181969</v>
      </c>
      <c r="T56" s="6">
        <v>285701</v>
      </c>
      <c r="U56" s="6">
        <v>426768</v>
      </c>
      <c r="V56" s="6"/>
      <c r="W56" s="6"/>
      <c r="X56" s="6"/>
      <c r="Y56" s="6"/>
      <c r="Z56" s="6"/>
      <c r="AA56" s="6"/>
    </row>
    <row r="57" spans="2:27" x14ac:dyDescent="0.35">
      <c r="B57" t="s">
        <v>1340</v>
      </c>
      <c r="C57" s="6"/>
      <c r="D57" s="6"/>
      <c r="E57" s="6"/>
      <c r="F57" s="6"/>
      <c r="G57" s="6"/>
      <c r="H57" s="6"/>
      <c r="I57" s="6"/>
      <c r="J57" s="6"/>
      <c r="K57" s="6"/>
      <c r="L57" s="6"/>
      <c r="M57" s="6"/>
      <c r="N57" s="6"/>
      <c r="O57" s="6"/>
      <c r="P57" s="6">
        <v>1082320</v>
      </c>
      <c r="Q57" s="6">
        <v>1194930</v>
      </c>
      <c r="R57" s="6">
        <v>1199597</v>
      </c>
      <c r="S57" s="6">
        <v>1493383</v>
      </c>
      <c r="T57" s="6">
        <v>1710655</v>
      </c>
      <c r="U57" s="6">
        <v>5275304</v>
      </c>
      <c r="V57" s="6"/>
      <c r="W57" s="6"/>
      <c r="X57" s="6"/>
      <c r="Y57" s="6"/>
      <c r="Z57" s="6"/>
      <c r="AA57" s="6"/>
    </row>
    <row r="58" spans="2:27" x14ac:dyDescent="0.35">
      <c r="B58" t="s">
        <v>759</v>
      </c>
      <c r="C58" s="6"/>
      <c r="D58" s="6"/>
      <c r="E58" s="6"/>
      <c r="F58" s="6"/>
      <c r="G58" s="6"/>
      <c r="H58" s="6"/>
      <c r="I58" s="6"/>
      <c r="J58" s="6"/>
      <c r="K58" s="6"/>
      <c r="L58" s="6"/>
      <c r="M58" s="6"/>
      <c r="N58" s="6"/>
      <c r="O58" s="6"/>
      <c r="P58" s="6">
        <v>15067</v>
      </c>
      <c r="Q58" s="6">
        <v>14970</v>
      </c>
      <c r="R58" s="6">
        <v>0</v>
      </c>
      <c r="S58" s="6">
        <v>0</v>
      </c>
      <c r="T58" s="6">
        <v>14180</v>
      </c>
      <c r="U58" s="6">
        <v>3676705</v>
      </c>
      <c r="V58" s="6"/>
      <c r="W58" s="6"/>
      <c r="X58" s="6"/>
      <c r="Y58" s="6"/>
      <c r="Z58" s="6"/>
      <c r="AA58" s="6"/>
    </row>
    <row r="59" spans="2:27" x14ac:dyDescent="0.35">
      <c r="B59" t="s">
        <v>1341</v>
      </c>
      <c r="C59" s="6"/>
      <c r="D59" s="6"/>
      <c r="E59" s="6"/>
      <c r="F59" s="6"/>
      <c r="G59" s="6"/>
      <c r="H59" s="6"/>
      <c r="I59" s="6"/>
      <c r="J59" s="6"/>
      <c r="K59" s="6"/>
      <c r="L59" s="6"/>
      <c r="M59" s="6"/>
      <c r="N59" s="6"/>
      <c r="O59" s="6"/>
      <c r="P59" s="6">
        <v>0</v>
      </c>
      <c r="Q59" s="6">
        <v>0</v>
      </c>
      <c r="R59" s="6">
        <v>0</v>
      </c>
      <c r="S59" s="6">
        <v>0</v>
      </c>
      <c r="T59" s="6">
        <v>0</v>
      </c>
      <c r="U59" s="6">
        <v>140967</v>
      </c>
      <c r="V59" s="6"/>
      <c r="W59" s="6"/>
      <c r="X59" s="6"/>
      <c r="Y59" s="6"/>
      <c r="Z59" s="6"/>
      <c r="AA59" s="6"/>
    </row>
    <row r="60" spans="2:27" s="16" customFormat="1" ht="15" thickBot="1" x14ac:dyDescent="0.4">
      <c r="B60" s="16" t="s">
        <v>1342</v>
      </c>
      <c r="C60" s="25"/>
      <c r="D60" s="25"/>
      <c r="E60" s="25"/>
      <c r="F60" s="25"/>
      <c r="G60" s="25"/>
      <c r="H60" s="25"/>
      <c r="I60" s="25"/>
      <c r="J60" s="25"/>
      <c r="K60" s="25"/>
      <c r="L60" s="25"/>
      <c r="M60" s="25"/>
      <c r="N60" s="25"/>
      <c r="O60" s="25"/>
      <c r="P60" s="25">
        <v>37689</v>
      </c>
      <c r="Q60" s="25">
        <v>45336</v>
      </c>
      <c r="R60" s="25">
        <v>61991</v>
      </c>
      <c r="S60" s="25">
        <v>328661</v>
      </c>
      <c r="T60" s="25">
        <v>420117</v>
      </c>
      <c r="U60" s="25">
        <v>1369579</v>
      </c>
      <c r="V60" s="25"/>
      <c r="W60" s="25"/>
      <c r="X60" s="25"/>
      <c r="Y60" s="25"/>
      <c r="Z60" s="25"/>
      <c r="AA60" s="25"/>
    </row>
    <row r="61" spans="2:27" s="15" customFormat="1" x14ac:dyDescent="0.35">
      <c r="B61" s="15" t="s">
        <v>767</v>
      </c>
      <c r="C61" s="22">
        <f t="shared" ref="C61:T61" si="15">SUM(C53:C60)</f>
        <v>0</v>
      </c>
      <c r="D61" s="22">
        <f t="shared" si="15"/>
        <v>0</v>
      </c>
      <c r="E61" s="22">
        <f t="shared" si="15"/>
        <v>0</v>
      </c>
      <c r="F61" s="22">
        <f t="shared" si="15"/>
        <v>0</v>
      </c>
      <c r="G61" s="22">
        <f t="shared" si="15"/>
        <v>0</v>
      </c>
      <c r="H61" s="22">
        <f t="shared" si="15"/>
        <v>0</v>
      </c>
      <c r="I61" s="22">
        <f t="shared" si="15"/>
        <v>0</v>
      </c>
      <c r="J61" s="22">
        <f t="shared" si="15"/>
        <v>0</v>
      </c>
      <c r="K61" s="22">
        <f t="shared" si="15"/>
        <v>0</v>
      </c>
      <c r="L61" s="22">
        <f t="shared" si="15"/>
        <v>0</v>
      </c>
      <c r="M61" s="22">
        <f t="shared" si="15"/>
        <v>0</v>
      </c>
      <c r="N61" s="22">
        <f t="shared" si="15"/>
        <v>0</v>
      </c>
      <c r="O61" s="22">
        <f t="shared" si="15"/>
        <v>0</v>
      </c>
      <c r="P61" s="22">
        <f t="shared" si="15"/>
        <v>13152871</v>
      </c>
      <c r="Q61" s="22">
        <f t="shared" si="15"/>
        <v>14058166</v>
      </c>
      <c r="R61" s="22">
        <f t="shared" si="15"/>
        <v>15260483</v>
      </c>
      <c r="S61" s="22">
        <f t="shared" si="15"/>
        <v>18554796</v>
      </c>
      <c r="T61" s="22">
        <f t="shared" si="15"/>
        <v>20740285</v>
      </c>
      <c r="U61" s="22">
        <f>SUM(U53:U60)</f>
        <v>43137502</v>
      </c>
      <c r="V61" s="22"/>
      <c r="W61" s="22"/>
      <c r="X61" s="22"/>
      <c r="Y61" s="22"/>
      <c r="Z61" s="22"/>
      <c r="AA61" s="22"/>
    </row>
    <row r="62" spans="2:27" s="14" customFormat="1" x14ac:dyDescent="0.35">
      <c r="B62" s="14" t="s">
        <v>1352</v>
      </c>
      <c r="C62" s="27"/>
      <c r="D62" s="27"/>
      <c r="E62" s="27"/>
      <c r="F62" s="27"/>
      <c r="G62" s="27"/>
      <c r="H62" s="27"/>
      <c r="I62" s="27"/>
      <c r="J62" s="27"/>
      <c r="K62" s="27"/>
      <c r="L62" s="27"/>
      <c r="M62" s="27"/>
      <c r="N62" s="27"/>
      <c r="O62" s="27"/>
      <c r="P62" s="27"/>
      <c r="Q62" s="27"/>
      <c r="R62" s="27"/>
      <c r="S62" s="27"/>
      <c r="T62" s="27"/>
      <c r="U62" s="27"/>
      <c r="V62" s="27"/>
      <c r="W62" s="27"/>
      <c r="X62" s="27"/>
      <c r="Y62" s="27"/>
      <c r="Z62" s="27"/>
      <c r="AA62" s="27"/>
    </row>
    <row r="63" spans="2:27" x14ac:dyDescent="0.35">
      <c r="B63" t="s">
        <v>1343</v>
      </c>
      <c r="C63" s="6"/>
      <c r="D63" s="6"/>
      <c r="E63" s="6"/>
      <c r="F63" s="6"/>
      <c r="G63" s="6"/>
      <c r="H63" s="6"/>
      <c r="I63" s="6"/>
      <c r="J63" s="6"/>
      <c r="K63" s="6"/>
      <c r="L63" s="6"/>
      <c r="M63" s="6"/>
      <c r="N63" s="6"/>
      <c r="O63" s="6"/>
      <c r="P63" s="6">
        <v>55235</v>
      </c>
      <c r="Q63" s="6">
        <v>60799</v>
      </c>
      <c r="R63" s="6">
        <v>67789</v>
      </c>
      <c r="S63" s="6">
        <v>76728</v>
      </c>
      <c r="T63" s="6">
        <v>85691</v>
      </c>
      <c r="U63" s="6">
        <v>146919</v>
      </c>
      <c r="V63" s="6"/>
      <c r="W63" s="6"/>
      <c r="X63" s="6"/>
      <c r="Y63" s="6"/>
      <c r="Z63" s="6"/>
      <c r="AA63" s="6"/>
    </row>
    <row r="64" spans="2:27" x14ac:dyDescent="0.35">
      <c r="B64" t="s">
        <v>1344</v>
      </c>
      <c r="C64" s="6"/>
      <c r="D64" s="6"/>
      <c r="E64" s="6"/>
      <c r="F64" s="6"/>
      <c r="G64" s="6"/>
      <c r="H64" s="6"/>
      <c r="I64" s="6"/>
      <c r="J64" s="6"/>
      <c r="K64" s="6"/>
      <c r="L64" s="6"/>
      <c r="M64" s="6"/>
      <c r="N64" s="6"/>
      <c r="O64" s="6"/>
      <c r="P64" s="6">
        <v>121156</v>
      </c>
      <c r="Q64" s="6">
        <v>109523</v>
      </c>
      <c r="R64" s="6">
        <v>133765</v>
      </c>
      <c r="S64" s="6">
        <v>177039</v>
      </c>
      <c r="T64" s="6">
        <v>241336</v>
      </c>
      <c r="U64" s="6">
        <v>351128</v>
      </c>
      <c r="V64" s="6"/>
      <c r="W64" s="6"/>
      <c r="X64" s="6"/>
      <c r="Y64" s="6"/>
      <c r="Z64" s="6"/>
      <c r="AA64" s="6"/>
    </row>
    <row r="65" spans="2:27" x14ac:dyDescent="0.35">
      <c r="B65" t="s">
        <v>1345</v>
      </c>
      <c r="C65" s="6"/>
      <c r="D65" s="6"/>
      <c r="E65" s="6"/>
      <c r="F65" s="6"/>
      <c r="G65" s="6"/>
      <c r="H65" s="6"/>
      <c r="I65" s="6"/>
      <c r="J65" s="6"/>
      <c r="K65" s="6"/>
      <c r="L65" s="6"/>
      <c r="M65" s="6"/>
      <c r="N65" s="6"/>
      <c r="O65" s="6"/>
      <c r="P65" s="6">
        <v>264206</v>
      </c>
      <c r="Q65" s="6">
        <v>268796</v>
      </c>
      <c r="R65" s="6">
        <v>310866</v>
      </c>
      <c r="S65" s="6">
        <v>333103</v>
      </c>
      <c r="T65" s="6">
        <v>321198</v>
      </c>
      <c r="U65" s="6">
        <v>1308221</v>
      </c>
      <c r="V65" s="6"/>
      <c r="W65" s="6"/>
      <c r="X65" s="6"/>
      <c r="Y65" s="6"/>
      <c r="Z65" s="6"/>
      <c r="AA65" s="6"/>
    </row>
    <row r="66" spans="2:27" x14ac:dyDescent="0.35">
      <c r="B66" t="s">
        <v>1346</v>
      </c>
      <c r="C66" s="6"/>
      <c r="D66" s="6"/>
      <c r="E66" s="6"/>
      <c r="F66" s="6"/>
      <c r="G66" s="6"/>
      <c r="H66" s="6"/>
      <c r="I66" s="6"/>
      <c r="J66" s="6"/>
      <c r="K66" s="6"/>
      <c r="L66" s="6"/>
      <c r="M66" s="6"/>
      <c r="N66" s="6"/>
      <c r="O66" s="6"/>
      <c r="P66" s="6">
        <v>85616</v>
      </c>
      <c r="Q66" s="6">
        <v>116869</v>
      </c>
      <c r="R66" s="6">
        <v>127109</v>
      </c>
      <c r="S66" s="6">
        <v>262221</v>
      </c>
      <c r="T66" s="6">
        <v>256963</v>
      </c>
      <c r="U66" s="6">
        <v>759197</v>
      </c>
      <c r="V66" s="6"/>
      <c r="W66" s="6"/>
      <c r="X66" s="6"/>
      <c r="Y66" s="6"/>
      <c r="Z66" s="6"/>
      <c r="AA66" s="6"/>
    </row>
    <row r="67" spans="2:27" x14ac:dyDescent="0.35">
      <c r="B67" t="s">
        <v>1347</v>
      </c>
      <c r="C67" s="6"/>
      <c r="D67" s="6"/>
      <c r="E67" s="6"/>
      <c r="F67" s="6"/>
      <c r="G67" s="6"/>
      <c r="H67" s="6"/>
      <c r="I67" s="6"/>
      <c r="J67" s="6"/>
      <c r="K67" s="6"/>
      <c r="L67" s="6"/>
      <c r="M67" s="6"/>
      <c r="N67" s="6"/>
      <c r="O67" s="6"/>
      <c r="P67" s="6">
        <v>1120000</v>
      </c>
      <c r="Q67" s="6">
        <v>110000</v>
      </c>
      <c r="R67" s="6">
        <v>252000</v>
      </c>
      <c r="S67" s="6">
        <v>704335</v>
      </c>
      <c r="T67" s="6">
        <v>0</v>
      </c>
      <c r="U67" s="6">
        <v>1551376</v>
      </c>
      <c r="V67" s="6"/>
      <c r="W67" s="6"/>
      <c r="X67" s="6"/>
      <c r="Y67" s="6"/>
      <c r="Z67" s="6"/>
      <c r="AA67" s="6"/>
    </row>
    <row r="68" spans="2:27" x14ac:dyDescent="0.35">
      <c r="B68" t="s">
        <v>1348</v>
      </c>
      <c r="C68" s="6"/>
      <c r="D68" s="6"/>
      <c r="E68" s="6"/>
      <c r="F68" s="6"/>
      <c r="G68" s="6"/>
      <c r="H68" s="6"/>
      <c r="I68" s="6"/>
      <c r="J68" s="6"/>
      <c r="K68" s="6"/>
      <c r="L68" s="6"/>
      <c r="M68" s="6"/>
      <c r="N68" s="6"/>
      <c r="O68" s="6"/>
      <c r="P68" s="6">
        <v>319127</v>
      </c>
      <c r="Q68" s="6">
        <v>445286</v>
      </c>
      <c r="R68" s="6">
        <v>568610</v>
      </c>
      <c r="S68" s="6">
        <v>499044</v>
      </c>
      <c r="T68" s="6">
        <v>249358</v>
      </c>
      <c r="U68" s="6">
        <v>249557</v>
      </c>
      <c r="V68" s="6"/>
      <c r="W68" s="6"/>
      <c r="X68" s="6"/>
      <c r="Y68" s="6"/>
      <c r="Z68" s="6"/>
      <c r="AA68" s="6"/>
    </row>
    <row r="69" spans="2:27" x14ac:dyDescent="0.35">
      <c r="B69" t="s">
        <v>1349</v>
      </c>
      <c r="C69" s="6"/>
      <c r="D69" s="6"/>
      <c r="E69" s="6"/>
      <c r="F69" s="6"/>
      <c r="G69" s="6"/>
      <c r="H69" s="6"/>
      <c r="I69" s="6"/>
      <c r="J69" s="6"/>
      <c r="K69" s="6"/>
      <c r="L69" s="6"/>
      <c r="M69" s="6"/>
      <c r="N69" s="6"/>
      <c r="O69" s="6"/>
      <c r="P69" s="6">
        <v>466045</v>
      </c>
      <c r="Q69" s="6">
        <v>325941</v>
      </c>
      <c r="R69" s="6">
        <v>302569</v>
      </c>
      <c r="S69" s="6">
        <v>410119</v>
      </c>
      <c r="T69" s="6">
        <v>300360</v>
      </c>
      <c r="U69" s="6">
        <v>1141995</v>
      </c>
      <c r="V69" s="6"/>
      <c r="W69" s="6"/>
      <c r="X69" s="6"/>
      <c r="Y69" s="6"/>
      <c r="Z69" s="6"/>
      <c r="AA69" s="6"/>
    </row>
    <row r="70" spans="2:27" s="16" customFormat="1" ht="15" thickBot="1" x14ac:dyDescent="0.4">
      <c r="B70" s="16" t="s">
        <v>1350</v>
      </c>
      <c r="C70" s="25"/>
      <c r="D70" s="25"/>
      <c r="E70" s="25"/>
      <c r="F70" s="25"/>
      <c r="G70" s="25"/>
      <c r="H70" s="25"/>
      <c r="I70" s="25"/>
      <c r="J70" s="25"/>
      <c r="K70" s="25"/>
      <c r="L70" s="25"/>
      <c r="M70" s="25"/>
      <c r="N70" s="25"/>
      <c r="O70" s="25"/>
      <c r="P70" s="25">
        <v>3934433</v>
      </c>
      <c r="Q70" s="25">
        <v>5230244</v>
      </c>
      <c r="R70" s="25">
        <v>5376797</v>
      </c>
      <c r="S70" s="25">
        <v>6288049</v>
      </c>
      <c r="T70" s="25">
        <v>8267749</v>
      </c>
      <c r="U70" s="25">
        <v>12499709</v>
      </c>
      <c r="V70" s="25"/>
      <c r="W70" s="25"/>
      <c r="X70" s="25"/>
      <c r="Y70" s="25"/>
      <c r="Z70" s="25"/>
      <c r="AA70" s="25"/>
    </row>
    <row r="71" spans="2:27" s="15" customFormat="1" x14ac:dyDescent="0.35">
      <c r="B71" s="15" t="s">
        <v>1351</v>
      </c>
      <c r="C71" s="22">
        <f t="shared" ref="C71:S71" si="16">SUM(C63:C70)</f>
        <v>0</v>
      </c>
      <c r="D71" s="22">
        <f t="shared" si="16"/>
        <v>0</v>
      </c>
      <c r="E71" s="22">
        <f t="shared" si="16"/>
        <v>0</v>
      </c>
      <c r="F71" s="22">
        <f t="shared" si="16"/>
        <v>0</v>
      </c>
      <c r="G71" s="22">
        <f t="shared" si="16"/>
        <v>0</v>
      </c>
      <c r="H71" s="22">
        <f t="shared" si="16"/>
        <v>0</v>
      </c>
      <c r="I71" s="22">
        <f t="shared" si="16"/>
        <v>0</v>
      </c>
      <c r="J71" s="22">
        <f t="shared" si="16"/>
        <v>0</v>
      </c>
      <c r="K71" s="22">
        <f t="shared" si="16"/>
        <v>0</v>
      </c>
      <c r="L71" s="22">
        <f t="shared" si="16"/>
        <v>0</v>
      </c>
      <c r="M71" s="22">
        <f t="shared" si="16"/>
        <v>0</v>
      </c>
      <c r="N71" s="22">
        <f t="shared" si="16"/>
        <v>0</v>
      </c>
      <c r="O71" s="22">
        <f t="shared" si="16"/>
        <v>0</v>
      </c>
      <c r="P71" s="22">
        <f t="shared" si="16"/>
        <v>6365818</v>
      </c>
      <c r="Q71" s="22">
        <f t="shared" si="16"/>
        <v>6667458</v>
      </c>
      <c r="R71" s="22">
        <f t="shared" si="16"/>
        <v>7139505</v>
      </c>
      <c r="S71" s="22">
        <f t="shared" si="16"/>
        <v>8750638</v>
      </c>
      <c r="T71" s="22">
        <f>SUM(T63:T70)</f>
        <v>9722655</v>
      </c>
      <c r="U71" s="22">
        <f>SUM(U63:U70)</f>
        <v>18008102</v>
      </c>
      <c r="V71" s="22"/>
      <c r="W71" s="22"/>
      <c r="X71" s="22"/>
      <c r="Y71" s="22"/>
      <c r="Z71" s="22"/>
      <c r="AA71" s="22"/>
    </row>
    <row r="72" spans="2:27" s="12" customFormat="1" x14ac:dyDescent="0.35">
      <c r="B72" s="14" t="s">
        <v>1353</v>
      </c>
      <c r="C72" s="21"/>
      <c r="D72" s="21"/>
      <c r="E72" s="21"/>
      <c r="F72" s="21"/>
      <c r="G72" s="21"/>
      <c r="H72" s="21"/>
      <c r="I72" s="21"/>
      <c r="J72" s="21"/>
      <c r="K72" s="21"/>
      <c r="L72" s="21"/>
      <c r="M72" s="21"/>
      <c r="N72" s="21"/>
      <c r="O72" s="21"/>
      <c r="P72" s="21"/>
      <c r="Q72" s="21"/>
      <c r="R72" s="21"/>
      <c r="S72" s="21"/>
      <c r="T72" s="21"/>
      <c r="U72" s="21"/>
      <c r="V72" s="21"/>
      <c r="W72" s="21"/>
      <c r="X72" s="21"/>
      <c r="Y72" s="21"/>
      <c r="Z72" s="21"/>
      <c r="AA72" s="21"/>
    </row>
    <row r="73" spans="2:27" x14ac:dyDescent="0.35">
      <c r="B73" t="s">
        <v>1354</v>
      </c>
      <c r="C73" s="6"/>
      <c r="D73" s="6"/>
      <c r="E73" s="6"/>
      <c r="F73" s="6"/>
      <c r="G73" s="6"/>
      <c r="H73" s="6"/>
      <c r="I73" s="6"/>
      <c r="J73" s="6"/>
      <c r="K73" s="6"/>
      <c r="L73" s="6"/>
      <c r="M73" s="6"/>
      <c r="N73" s="6"/>
      <c r="O73" s="6"/>
      <c r="P73" s="6">
        <v>8228594</v>
      </c>
      <c r="Q73" s="6">
        <v>0</v>
      </c>
      <c r="R73" s="6">
        <v>10754495</v>
      </c>
      <c r="S73" s="6">
        <v>12873849</v>
      </c>
      <c r="T73" s="6">
        <v>14700050</v>
      </c>
      <c r="U73" s="6">
        <v>29578212</v>
      </c>
      <c r="V73" s="6"/>
      <c r="W73" s="6"/>
      <c r="X73" s="6"/>
      <c r="Y73" s="6"/>
      <c r="Z73" s="6"/>
      <c r="AA73" s="6"/>
    </row>
    <row r="74" spans="2:27" x14ac:dyDescent="0.35">
      <c r="B74" t="s">
        <v>1355</v>
      </c>
      <c r="C74" s="6"/>
      <c r="D74" s="6"/>
      <c r="E74" s="6"/>
      <c r="F74" s="6"/>
      <c r="G74" s="6"/>
      <c r="H74" s="6"/>
      <c r="I74" s="6"/>
      <c r="J74" s="6"/>
      <c r="K74" s="6"/>
      <c r="L74" s="6"/>
      <c r="M74" s="6"/>
      <c r="N74" s="6"/>
      <c r="O74" s="6"/>
      <c r="P74" s="6">
        <v>-1857168</v>
      </c>
      <c r="Q74" s="6">
        <v>9624264</v>
      </c>
      <c r="R74" s="6">
        <v>-2657655</v>
      </c>
      <c r="S74" s="6">
        <v>-3082291</v>
      </c>
      <c r="T74" s="6">
        <v>-3659933</v>
      </c>
      <c r="U74" s="6">
        <v>-4530571</v>
      </c>
      <c r="V74" s="6"/>
      <c r="W74" s="6"/>
      <c r="X74" s="6"/>
      <c r="Y74" s="6"/>
      <c r="Z74" s="6"/>
      <c r="AA74" s="6"/>
    </row>
    <row r="75" spans="2:27" s="10" customFormat="1" x14ac:dyDescent="0.35">
      <c r="B75" s="10" t="s">
        <v>1356</v>
      </c>
      <c r="C75" s="19"/>
      <c r="D75" s="19"/>
      <c r="E75" s="19"/>
      <c r="F75" s="19"/>
      <c r="G75" s="19"/>
      <c r="H75" s="19"/>
      <c r="I75" s="19"/>
      <c r="J75" s="19"/>
      <c r="K75" s="19"/>
      <c r="L75" s="19"/>
      <c r="M75" s="19"/>
      <c r="N75" s="19"/>
      <c r="O75" s="19"/>
      <c r="P75" s="19"/>
      <c r="Q75" s="19">
        <v>-2252763</v>
      </c>
      <c r="R75" s="19">
        <v>-8098</v>
      </c>
      <c r="S75" s="19">
        <v>-17102</v>
      </c>
      <c r="T75" s="19">
        <v>-54634</v>
      </c>
      <c r="U75" s="19">
        <v>4933</v>
      </c>
      <c r="V75" s="19"/>
      <c r="W75" s="19"/>
      <c r="X75" s="19"/>
      <c r="Y75" s="19"/>
      <c r="Z75" s="19"/>
      <c r="AA75" s="19"/>
    </row>
    <row r="76" spans="2:27" x14ac:dyDescent="0.35">
      <c r="B76" t="s">
        <v>1357</v>
      </c>
      <c r="C76" s="6">
        <f t="shared" ref="C76:T76" si="17">SUM(C73:C75)</f>
        <v>0</v>
      </c>
      <c r="D76" s="6">
        <f t="shared" si="17"/>
        <v>0</v>
      </c>
      <c r="E76" s="6">
        <f t="shared" si="17"/>
        <v>0</v>
      </c>
      <c r="F76" s="6">
        <f t="shared" si="17"/>
        <v>0</v>
      </c>
      <c r="G76" s="6">
        <f t="shared" si="17"/>
        <v>0</v>
      </c>
      <c r="H76" s="6">
        <f t="shared" si="17"/>
        <v>0</v>
      </c>
      <c r="I76" s="6">
        <f t="shared" si="17"/>
        <v>0</v>
      </c>
      <c r="J76" s="6">
        <f t="shared" si="17"/>
        <v>0</v>
      </c>
      <c r="K76" s="6">
        <f t="shared" si="17"/>
        <v>0</v>
      </c>
      <c r="L76" s="6">
        <f t="shared" si="17"/>
        <v>0</v>
      </c>
      <c r="M76" s="6">
        <f t="shared" si="17"/>
        <v>0</v>
      </c>
      <c r="N76" s="6">
        <f t="shared" si="17"/>
        <v>0</v>
      </c>
      <c r="O76" s="6">
        <f t="shared" si="17"/>
        <v>0</v>
      </c>
      <c r="P76" s="6">
        <f t="shared" si="17"/>
        <v>6371426</v>
      </c>
      <c r="Q76" s="6">
        <f t="shared" si="17"/>
        <v>7371501</v>
      </c>
      <c r="R76" s="6">
        <f t="shared" si="17"/>
        <v>8088742</v>
      </c>
      <c r="S76" s="6">
        <f t="shared" si="17"/>
        <v>9774456</v>
      </c>
      <c r="T76" s="6">
        <f t="shared" si="17"/>
        <v>10985483</v>
      </c>
      <c r="U76" s="6">
        <f>SUM(U73:U75)</f>
        <v>25052574</v>
      </c>
      <c r="V76" s="6"/>
      <c r="W76" s="6"/>
      <c r="X76" s="6"/>
      <c r="Y76" s="6"/>
      <c r="Z76" s="6"/>
      <c r="AA76" s="6"/>
    </row>
    <row r="77" spans="2:27" s="16" customFormat="1" ht="15" thickBot="1" x14ac:dyDescent="0.4">
      <c r="B77" s="16" t="s">
        <v>1358</v>
      </c>
      <c r="C77" s="25"/>
      <c r="D77" s="25"/>
      <c r="E77" s="25"/>
      <c r="F77" s="25"/>
      <c r="G77" s="25"/>
      <c r="H77" s="25"/>
      <c r="I77" s="25"/>
      <c r="J77" s="25"/>
      <c r="K77" s="25"/>
      <c r="L77" s="25"/>
      <c r="M77" s="25"/>
      <c r="N77" s="25"/>
      <c r="O77" s="25"/>
      <c r="P77" s="25"/>
      <c r="Q77" s="25"/>
      <c r="R77" s="25">
        <v>32236</v>
      </c>
      <c r="S77" s="25">
        <v>29702</v>
      </c>
      <c r="T77" s="25">
        <v>32247</v>
      </c>
      <c r="U77" s="25">
        <v>76826</v>
      </c>
      <c r="V77" s="25"/>
      <c r="W77" s="25"/>
      <c r="X77" s="25"/>
      <c r="Y77" s="25"/>
      <c r="Z77" s="25"/>
      <c r="AA77" s="25"/>
    </row>
    <row r="78" spans="2:27" s="28" customFormat="1" ht="15" thickBot="1" x14ac:dyDescent="0.4">
      <c r="B78" s="28" t="s">
        <v>1359</v>
      </c>
      <c r="C78" s="29">
        <f t="shared" ref="C78:T78" si="18">SUM(C76:C77)</f>
        <v>0</v>
      </c>
      <c r="D78" s="29">
        <f t="shared" si="18"/>
        <v>0</v>
      </c>
      <c r="E78" s="29">
        <f t="shared" si="18"/>
        <v>0</v>
      </c>
      <c r="F78" s="29">
        <f t="shared" si="18"/>
        <v>0</v>
      </c>
      <c r="G78" s="29">
        <f t="shared" si="18"/>
        <v>0</v>
      </c>
      <c r="H78" s="29">
        <f t="shared" si="18"/>
        <v>0</v>
      </c>
      <c r="I78" s="29">
        <f t="shared" si="18"/>
        <v>0</v>
      </c>
      <c r="J78" s="29">
        <f t="shared" si="18"/>
        <v>0</v>
      </c>
      <c r="K78" s="29">
        <f t="shared" si="18"/>
        <v>0</v>
      </c>
      <c r="L78" s="29">
        <f t="shared" si="18"/>
        <v>0</v>
      </c>
      <c r="M78" s="29">
        <f t="shared" si="18"/>
        <v>0</v>
      </c>
      <c r="N78" s="29">
        <f t="shared" si="18"/>
        <v>0</v>
      </c>
      <c r="O78" s="29">
        <f t="shared" si="18"/>
        <v>0</v>
      </c>
      <c r="P78" s="29">
        <f t="shared" si="18"/>
        <v>6371426</v>
      </c>
      <c r="Q78" s="29">
        <f t="shared" si="18"/>
        <v>7371501</v>
      </c>
      <c r="R78" s="29">
        <f t="shared" si="18"/>
        <v>8120978</v>
      </c>
      <c r="S78" s="29">
        <f t="shared" si="18"/>
        <v>9804158</v>
      </c>
      <c r="T78" s="29">
        <f t="shared" si="18"/>
        <v>11017730</v>
      </c>
      <c r="U78" s="29">
        <f>SUM(U76:U77)</f>
        <v>25129400</v>
      </c>
      <c r="V78" s="29"/>
      <c r="W78" s="29"/>
      <c r="X78" s="29"/>
      <c r="Y78" s="29"/>
      <c r="Z78" s="29"/>
      <c r="AA78" s="29"/>
    </row>
    <row r="79" spans="2:27" s="15" customFormat="1" x14ac:dyDescent="0.35">
      <c r="B79" s="15" t="s">
        <v>789</v>
      </c>
      <c r="C79" s="22">
        <f t="shared" ref="C79:T79" si="19">C78+C71</f>
        <v>0</v>
      </c>
      <c r="D79" s="22">
        <f t="shared" si="19"/>
        <v>0</v>
      </c>
      <c r="E79" s="22">
        <f t="shared" si="19"/>
        <v>0</v>
      </c>
      <c r="F79" s="22">
        <f t="shared" si="19"/>
        <v>0</v>
      </c>
      <c r="G79" s="22">
        <f t="shared" si="19"/>
        <v>0</v>
      </c>
      <c r="H79" s="22">
        <f t="shared" si="19"/>
        <v>0</v>
      </c>
      <c r="I79" s="22">
        <f t="shared" si="19"/>
        <v>0</v>
      </c>
      <c r="J79" s="22">
        <f t="shared" si="19"/>
        <v>0</v>
      </c>
      <c r="K79" s="22">
        <f t="shared" si="19"/>
        <v>0</v>
      </c>
      <c r="L79" s="22">
        <f t="shared" si="19"/>
        <v>0</v>
      </c>
      <c r="M79" s="22">
        <f t="shared" si="19"/>
        <v>0</v>
      </c>
      <c r="N79" s="22">
        <f t="shared" si="19"/>
        <v>0</v>
      </c>
      <c r="O79" s="22">
        <f t="shared" si="19"/>
        <v>0</v>
      </c>
      <c r="P79" s="22">
        <f t="shared" si="19"/>
        <v>12737244</v>
      </c>
      <c r="Q79" s="22">
        <f t="shared" si="19"/>
        <v>14038959</v>
      </c>
      <c r="R79" s="22">
        <f t="shared" si="19"/>
        <v>15260483</v>
      </c>
      <c r="S79" s="22">
        <f t="shared" si="19"/>
        <v>18554796</v>
      </c>
      <c r="T79" s="22">
        <f t="shared" si="19"/>
        <v>20740385</v>
      </c>
      <c r="U79" s="22">
        <f>U78+U71</f>
        <v>43137502</v>
      </c>
      <c r="V79" s="22"/>
      <c r="W79" s="22"/>
      <c r="X79" s="22"/>
      <c r="Y79" s="22"/>
      <c r="Z79" s="22"/>
      <c r="AA79" s="22"/>
    </row>
    <row r="80" spans="2:27" x14ac:dyDescent="0.35">
      <c r="C80" s="6"/>
      <c r="D80" s="6"/>
      <c r="E80" s="6"/>
      <c r="F80" s="6"/>
      <c r="G80" s="6"/>
      <c r="H80" s="6"/>
      <c r="I80" s="6"/>
      <c r="J80" s="6"/>
      <c r="K80" s="6"/>
      <c r="L80" s="6"/>
      <c r="M80" s="6"/>
      <c r="N80" s="6"/>
      <c r="O80" s="6"/>
      <c r="P80" s="6"/>
      <c r="Q80" s="6"/>
      <c r="R80" s="6"/>
      <c r="S80" s="6"/>
      <c r="T80" s="6"/>
      <c r="U80" s="6"/>
      <c r="V80" s="6"/>
      <c r="W80" s="6"/>
      <c r="X80" s="6"/>
      <c r="Y80" s="6"/>
      <c r="Z80" s="6"/>
      <c r="AA80" s="6"/>
    </row>
    <row r="81" spans="2:27" s="8" customFormat="1" x14ac:dyDescent="0.35">
      <c r="B81" s="9" t="s">
        <v>1327</v>
      </c>
      <c r="C81" s="20"/>
      <c r="D81" s="20"/>
      <c r="E81" s="20"/>
      <c r="F81" s="20"/>
      <c r="G81" s="20"/>
      <c r="H81" s="20"/>
      <c r="I81" s="20"/>
      <c r="J81" s="20"/>
      <c r="K81" s="20"/>
      <c r="L81" s="20"/>
      <c r="M81" s="20"/>
      <c r="N81" s="20"/>
      <c r="O81" s="20"/>
      <c r="P81" s="20"/>
      <c r="Q81" s="20"/>
      <c r="R81" s="20"/>
      <c r="S81" s="20"/>
      <c r="T81" s="20"/>
      <c r="U81" s="20"/>
      <c r="V81" s="20"/>
      <c r="W81" s="20"/>
      <c r="X81" s="20"/>
      <c r="Y81" s="20"/>
      <c r="Z81" s="20"/>
      <c r="AA81" s="20"/>
    </row>
    <row r="82" spans="2:27" x14ac:dyDescent="0.35">
      <c r="B82" t="s">
        <v>1328</v>
      </c>
      <c r="C82" s="6"/>
      <c r="D82" s="6"/>
      <c r="E82" s="6"/>
      <c r="F82" s="6"/>
      <c r="G82" s="6"/>
      <c r="H82" s="6"/>
      <c r="I82" s="6"/>
      <c r="J82" s="6"/>
      <c r="K82" s="6"/>
      <c r="L82" s="6"/>
      <c r="M82" s="6"/>
      <c r="N82" s="6"/>
      <c r="O82" s="6"/>
      <c r="P82" s="6"/>
      <c r="Q82" s="6">
        <v>875850</v>
      </c>
      <c r="R82" s="6">
        <v>940742</v>
      </c>
      <c r="S82" s="6">
        <v>1068937</v>
      </c>
      <c r="T82" s="6">
        <v>1115543</v>
      </c>
      <c r="U82" s="6">
        <v>1322189</v>
      </c>
      <c r="V82" s="6"/>
      <c r="W82" s="6"/>
      <c r="X82" s="6"/>
      <c r="Y82" s="6"/>
      <c r="Z82" s="6"/>
      <c r="AA82" s="6"/>
    </row>
    <row r="83" spans="2:27" s="16" customFormat="1" ht="15" thickBot="1" x14ac:dyDescent="0.4">
      <c r="B83" s="16" t="s">
        <v>1329</v>
      </c>
      <c r="C83" s="25"/>
      <c r="D83" s="25"/>
      <c r="E83" s="25"/>
      <c r="F83" s="25"/>
      <c r="G83" s="25"/>
      <c r="H83" s="25"/>
      <c r="I83" s="25"/>
      <c r="J83" s="25"/>
      <c r="K83" s="25"/>
      <c r="L83" s="25"/>
      <c r="M83" s="25"/>
      <c r="N83" s="25"/>
      <c r="O83" s="25"/>
      <c r="P83" s="25"/>
      <c r="Q83" s="25">
        <v>0</v>
      </c>
      <c r="R83" s="25">
        <v>0</v>
      </c>
      <c r="S83" s="25">
        <v>0</v>
      </c>
      <c r="T83" s="25">
        <v>0</v>
      </c>
      <c r="U83" s="25">
        <v>0</v>
      </c>
      <c r="V83" s="25"/>
      <c r="W83" s="25"/>
      <c r="X83" s="25"/>
      <c r="Y83" s="25"/>
      <c r="Z83" s="25"/>
      <c r="AA83" s="25"/>
    </row>
    <row r="84" spans="2:27" x14ac:dyDescent="0.35">
      <c r="B84" t="s">
        <v>1330</v>
      </c>
      <c r="C84" s="6">
        <f t="shared" ref="C84:T84" si="20">SUM(C82:C83)</f>
        <v>0</v>
      </c>
      <c r="D84" s="6">
        <f t="shared" si="20"/>
        <v>0</v>
      </c>
      <c r="E84" s="6">
        <f t="shared" si="20"/>
        <v>0</v>
      </c>
      <c r="F84" s="6">
        <f t="shared" si="20"/>
        <v>0</v>
      </c>
      <c r="G84" s="6">
        <f t="shared" si="20"/>
        <v>0</v>
      </c>
      <c r="H84" s="6">
        <f t="shared" si="20"/>
        <v>0</v>
      </c>
      <c r="I84" s="6">
        <f t="shared" si="20"/>
        <v>0</v>
      </c>
      <c r="J84" s="6">
        <f t="shared" si="20"/>
        <v>0</v>
      </c>
      <c r="K84" s="6">
        <f t="shared" si="20"/>
        <v>0</v>
      </c>
      <c r="L84" s="6">
        <f t="shared" si="20"/>
        <v>0</v>
      </c>
      <c r="M84" s="6">
        <f t="shared" si="20"/>
        <v>0</v>
      </c>
      <c r="N84" s="6">
        <f t="shared" si="20"/>
        <v>0</v>
      </c>
      <c r="O84" s="6">
        <f t="shared" si="20"/>
        <v>0</v>
      </c>
      <c r="P84" s="6">
        <f t="shared" si="20"/>
        <v>0</v>
      </c>
      <c r="Q84" s="6">
        <f t="shared" si="20"/>
        <v>875850</v>
      </c>
      <c r="R84" s="6">
        <f t="shared" si="20"/>
        <v>940742</v>
      </c>
      <c r="S84" s="6">
        <f t="shared" si="20"/>
        <v>1068937</v>
      </c>
      <c r="T84" s="6">
        <f t="shared" si="20"/>
        <v>1115543</v>
      </c>
      <c r="U84" s="6">
        <f>SUM(U82:U83)</f>
        <v>1322189</v>
      </c>
      <c r="V84" s="6"/>
      <c r="W84" s="6"/>
      <c r="X84" s="6"/>
      <c r="Y84" s="6"/>
      <c r="Z84" s="6"/>
      <c r="AA84" s="6"/>
    </row>
    <row r="85" spans="2:27" x14ac:dyDescent="0.35">
      <c r="C85" s="6"/>
      <c r="D85" s="6"/>
      <c r="E85" s="6"/>
      <c r="F85" s="6"/>
      <c r="G85" s="6"/>
      <c r="H85" s="6"/>
      <c r="I85" s="6"/>
      <c r="J85" s="6"/>
      <c r="K85" s="6"/>
      <c r="L85" s="6"/>
      <c r="M85" s="6"/>
      <c r="N85" s="6"/>
      <c r="O85" s="6"/>
      <c r="P85" s="6"/>
      <c r="Q85" s="6"/>
      <c r="R85" s="6"/>
      <c r="S85" s="6"/>
      <c r="T85" s="6"/>
      <c r="U85" s="6"/>
      <c r="V85" s="6"/>
      <c r="W85" s="6"/>
      <c r="X85" s="6"/>
      <c r="Y85" s="6"/>
      <c r="Z85" s="6"/>
      <c r="AA85" s="6"/>
    </row>
    <row r="86" spans="2:27" x14ac:dyDescent="0.35">
      <c r="B86" t="s">
        <v>1396</v>
      </c>
      <c r="C86" s="6"/>
      <c r="D86" s="6"/>
      <c r="E86" s="6"/>
      <c r="F86" s="6"/>
      <c r="G86" s="6"/>
      <c r="H86" s="6"/>
      <c r="I86" s="6"/>
      <c r="J86" s="6"/>
      <c r="K86" s="6"/>
      <c r="L86" s="6"/>
      <c r="M86" s="6"/>
      <c r="N86" s="6"/>
      <c r="O86" s="6"/>
      <c r="P86" s="6"/>
      <c r="Q86" s="6">
        <v>-689294</v>
      </c>
      <c r="R86" s="6">
        <v>-761582</v>
      </c>
      <c r="S86" s="6">
        <v>-852134</v>
      </c>
      <c r="T86" s="6">
        <v>-964167</v>
      </c>
      <c r="U86" s="6">
        <v>-1169026</v>
      </c>
      <c r="V86" s="6"/>
      <c r="W86" s="6"/>
      <c r="X86" s="6"/>
      <c r="Y86" s="6"/>
      <c r="Z86" s="6"/>
      <c r="AA86" s="6"/>
    </row>
    <row r="87" spans="2:27" x14ac:dyDescent="0.35">
      <c r="B87" t="s">
        <v>1397</v>
      </c>
      <c r="C87" s="6"/>
      <c r="D87" s="6"/>
      <c r="E87" s="6"/>
      <c r="F87" s="6"/>
      <c r="G87" s="6"/>
      <c r="H87" s="6"/>
      <c r="I87" s="6"/>
      <c r="J87" s="6"/>
      <c r="K87" s="6"/>
      <c r="L87" s="6"/>
      <c r="M87" s="6"/>
      <c r="N87" s="6"/>
      <c r="O87" s="6"/>
      <c r="P87" s="6"/>
      <c r="Q87" s="31">
        <f>(Q86/Q39)*-1</f>
        <v>2.2861094343877895</v>
      </c>
      <c r="R87" s="31">
        <f t="shared" ref="R87:U87" si="21">(R86/R39)*-1</f>
        <v>2.0944793104775945</v>
      </c>
      <c r="S87" s="31">
        <f t="shared" si="21"/>
        <v>1.9522775280538487</v>
      </c>
      <c r="T87" s="31">
        <f t="shared" si="21"/>
        <v>2.4379295348002206</v>
      </c>
      <c r="U87" s="31">
        <f t="shared" si="21"/>
        <v>3.2522088934389743</v>
      </c>
      <c r="V87" s="6"/>
      <c r="W87" s="6"/>
      <c r="X87" s="6"/>
      <c r="Y87" s="6"/>
      <c r="Z87" s="6"/>
      <c r="AA87" s="6"/>
    </row>
    <row r="88" spans="2:27" x14ac:dyDescent="0.35">
      <c r="C88" s="6"/>
      <c r="D88" s="6"/>
      <c r="E88" s="6"/>
      <c r="F88" s="6"/>
      <c r="G88" s="6"/>
      <c r="H88" s="6"/>
      <c r="I88" s="6"/>
      <c r="J88" s="6"/>
      <c r="K88" s="6"/>
      <c r="L88" s="6"/>
      <c r="M88" s="6"/>
      <c r="N88" s="6"/>
      <c r="O88" s="6"/>
      <c r="P88" s="6"/>
      <c r="Q88" s="6"/>
      <c r="R88" s="6"/>
      <c r="S88" s="6"/>
      <c r="T88" s="6"/>
      <c r="U88" s="6"/>
      <c r="V88" s="6"/>
      <c r="W88" s="6"/>
      <c r="X88" s="6"/>
      <c r="Y88" s="6"/>
      <c r="Z88" s="6"/>
      <c r="AA88" s="6"/>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25"/>
  <sheetViews>
    <sheetView workbookViewId="0"/>
  </sheetViews>
  <sheetFormatPr defaultRowHeight="14.5" x14ac:dyDescent="0.35"/>
  <sheetData>
    <row r="1" spans="1:18" x14ac:dyDescent="0.35">
      <c r="A1" s="1" t="s">
        <v>17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spans="1:18" x14ac:dyDescent="0.35">
      <c r="A2" s="1" t="s">
        <v>18</v>
      </c>
      <c r="B2" t="s">
        <v>42</v>
      </c>
      <c r="C2" t="s">
        <v>65</v>
      </c>
      <c r="D2" t="s">
        <v>89</v>
      </c>
      <c r="E2" t="s">
        <v>112</v>
      </c>
      <c r="F2" t="s">
        <v>89</v>
      </c>
      <c r="G2" t="s">
        <v>150</v>
      </c>
      <c r="H2" t="s">
        <v>171</v>
      </c>
      <c r="I2" t="s">
        <v>192</v>
      </c>
      <c r="J2" t="s">
        <v>213</v>
      </c>
      <c r="K2" t="s">
        <v>229</v>
      </c>
      <c r="L2" t="s">
        <v>245</v>
      </c>
      <c r="M2" t="s">
        <v>264</v>
      </c>
      <c r="N2" t="s">
        <v>283</v>
      </c>
      <c r="O2" t="s">
        <v>304</v>
      </c>
      <c r="P2" t="s">
        <v>320</v>
      </c>
      <c r="Q2" t="s">
        <v>341</v>
      </c>
      <c r="R2" t="s">
        <v>360</v>
      </c>
    </row>
    <row r="3" spans="1:18" x14ac:dyDescent="0.35">
      <c r="A3" s="1" t="s">
        <v>19</v>
      </c>
      <c r="B3" t="s">
        <v>43</v>
      </c>
      <c r="C3" t="s">
        <v>66</v>
      </c>
      <c r="D3" t="s">
        <v>90</v>
      </c>
      <c r="E3" t="s">
        <v>113</v>
      </c>
      <c r="F3" t="s">
        <v>133</v>
      </c>
      <c r="G3" t="s">
        <v>133</v>
      </c>
      <c r="H3" t="s">
        <v>172</v>
      </c>
      <c r="I3" t="s">
        <v>193</v>
      </c>
      <c r="J3" t="s">
        <v>133</v>
      </c>
      <c r="K3" t="s">
        <v>172</v>
      </c>
      <c r="L3" t="s">
        <v>133</v>
      </c>
      <c r="M3" t="s">
        <v>265</v>
      </c>
      <c r="N3" t="s">
        <v>284</v>
      </c>
      <c r="O3" t="s">
        <v>305</v>
      </c>
      <c r="P3" t="s">
        <v>321</v>
      </c>
      <c r="Q3" t="s">
        <v>342</v>
      </c>
      <c r="R3" t="s">
        <v>361</v>
      </c>
    </row>
    <row r="4" spans="1:18" x14ac:dyDescent="0.35">
      <c r="A4" s="1" t="s">
        <v>20</v>
      </c>
      <c r="B4" t="s">
        <v>44</v>
      </c>
      <c r="C4" t="s">
        <v>67</v>
      </c>
      <c r="D4" t="s">
        <v>91</v>
      </c>
      <c r="E4" t="s">
        <v>114</v>
      </c>
      <c r="F4" t="s">
        <v>134</v>
      </c>
      <c r="G4" t="s">
        <v>151</v>
      </c>
      <c r="H4" t="s">
        <v>173</v>
      </c>
      <c r="I4" t="s">
        <v>194</v>
      </c>
      <c r="J4" t="s">
        <v>214</v>
      </c>
      <c r="K4" t="s">
        <v>230</v>
      </c>
      <c r="L4" t="s">
        <v>246</v>
      </c>
      <c r="M4" t="s">
        <v>266</v>
      </c>
      <c r="N4" t="s">
        <v>89</v>
      </c>
      <c r="O4" t="s">
        <v>306</v>
      </c>
      <c r="P4" t="s">
        <v>322</v>
      </c>
      <c r="Q4" t="s">
        <v>343</v>
      </c>
      <c r="R4" t="s">
        <v>362</v>
      </c>
    </row>
    <row r="5" spans="1:18" x14ac:dyDescent="0.35">
      <c r="A5" s="1" t="s">
        <v>21</v>
      </c>
      <c r="B5" t="s">
        <v>45</v>
      </c>
      <c r="C5" t="s">
        <v>68</v>
      </c>
      <c r="D5" t="s">
        <v>92</v>
      </c>
      <c r="E5" t="s">
        <v>115</v>
      </c>
      <c r="F5" t="s">
        <v>115</v>
      </c>
      <c r="G5" t="s">
        <v>152</v>
      </c>
      <c r="H5" t="s">
        <v>174</v>
      </c>
      <c r="I5" t="s">
        <v>195</v>
      </c>
      <c r="J5" t="s">
        <v>151</v>
      </c>
      <c r="K5" t="s">
        <v>231</v>
      </c>
      <c r="L5" t="s">
        <v>247</v>
      </c>
      <c r="M5" t="s">
        <v>267</v>
      </c>
      <c r="N5" t="s">
        <v>285</v>
      </c>
      <c r="O5" t="s">
        <v>307</v>
      </c>
      <c r="P5" t="s">
        <v>323</v>
      </c>
      <c r="Q5" t="s">
        <v>344</v>
      </c>
      <c r="R5" t="s">
        <v>363</v>
      </c>
    </row>
    <row r="6" spans="1:18" x14ac:dyDescent="0.35">
      <c r="A6" s="1" t="s">
        <v>22</v>
      </c>
      <c r="B6" t="s">
        <v>46</v>
      </c>
      <c r="C6" t="s">
        <v>69</v>
      </c>
      <c r="D6" t="s">
        <v>93</v>
      </c>
      <c r="E6" t="s">
        <v>116</v>
      </c>
      <c r="F6" t="s">
        <v>135</v>
      </c>
      <c r="G6" t="s">
        <v>103</v>
      </c>
      <c r="H6" t="s">
        <v>103</v>
      </c>
      <c r="I6" t="s">
        <v>103</v>
      </c>
      <c r="J6" t="s">
        <v>103</v>
      </c>
      <c r="K6" t="s">
        <v>103</v>
      </c>
      <c r="L6" t="s">
        <v>103</v>
      </c>
      <c r="M6" t="s">
        <v>103</v>
      </c>
      <c r="N6" t="s">
        <v>103</v>
      </c>
      <c r="O6" t="s">
        <v>103</v>
      </c>
      <c r="P6" t="s">
        <v>103</v>
      </c>
      <c r="Q6" t="s">
        <v>103</v>
      </c>
      <c r="R6" t="s">
        <v>103</v>
      </c>
    </row>
    <row r="7" spans="1:18" x14ac:dyDescent="0.35">
      <c r="A7" s="1" t="s">
        <v>23</v>
      </c>
      <c r="B7" t="s">
        <v>47</v>
      </c>
      <c r="C7" t="s">
        <v>70</v>
      </c>
      <c r="D7" t="s">
        <v>94</v>
      </c>
      <c r="E7" t="s">
        <v>117</v>
      </c>
      <c r="F7" t="s">
        <v>136</v>
      </c>
      <c r="G7" t="s">
        <v>153</v>
      </c>
      <c r="H7" t="s">
        <v>175</v>
      </c>
      <c r="I7" t="s">
        <v>196</v>
      </c>
      <c r="J7" t="s">
        <v>215</v>
      </c>
      <c r="K7" t="s">
        <v>232</v>
      </c>
      <c r="L7" t="s">
        <v>248</v>
      </c>
      <c r="M7" t="s">
        <v>268</v>
      </c>
      <c r="N7" t="s">
        <v>286</v>
      </c>
      <c r="O7" t="s">
        <v>308</v>
      </c>
      <c r="P7" t="s">
        <v>324</v>
      </c>
      <c r="Q7" t="s">
        <v>345</v>
      </c>
      <c r="R7" t="s">
        <v>364</v>
      </c>
    </row>
    <row r="8" spans="1:18" x14ac:dyDescent="0.35">
      <c r="A8" s="1" t="s">
        <v>24</v>
      </c>
      <c r="B8" t="s">
        <v>48</v>
      </c>
      <c r="C8" t="s">
        <v>71</v>
      </c>
      <c r="D8" t="s">
        <v>95</v>
      </c>
      <c r="E8" t="s">
        <v>118</v>
      </c>
      <c r="F8" t="s">
        <v>137</v>
      </c>
      <c r="G8" t="s">
        <v>154</v>
      </c>
      <c r="H8" t="s">
        <v>176</v>
      </c>
      <c r="I8" t="s">
        <v>197</v>
      </c>
      <c r="J8" t="s">
        <v>216</v>
      </c>
      <c r="K8" t="s">
        <v>233</v>
      </c>
      <c r="L8" t="s">
        <v>249</v>
      </c>
      <c r="M8" t="s">
        <v>269</v>
      </c>
      <c r="N8" t="s">
        <v>287</v>
      </c>
      <c r="O8" t="s">
        <v>256</v>
      </c>
      <c r="P8" t="s">
        <v>325</v>
      </c>
      <c r="Q8" t="s">
        <v>325</v>
      </c>
      <c r="R8" t="s">
        <v>365</v>
      </c>
    </row>
    <row r="9" spans="1:18" x14ac:dyDescent="0.35">
      <c r="A9" s="1" t="s">
        <v>25</v>
      </c>
      <c r="B9" t="s">
        <v>49</v>
      </c>
      <c r="C9" t="s">
        <v>72</v>
      </c>
      <c r="D9" t="s">
        <v>96</v>
      </c>
      <c r="E9" t="s">
        <v>119</v>
      </c>
      <c r="F9" t="s">
        <v>138</v>
      </c>
      <c r="G9" t="s">
        <v>155</v>
      </c>
      <c r="H9" t="s">
        <v>177</v>
      </c>
      <c r="I9" t="s">
        <v>198</v>
      </c>
      <c r="J9" t="s">
        <v>217</v>
      </c>
      <c r="K9" t="s">
        <v>234</v>
      </c>
      <c r="L9" t="s">
        <v>250</v>
      </c>
      <c r="M9" t="s">
        <v>270</v>
      </c>
      <c r="N9" t="s">
        <v>288</v>
      </c>
      <c r="O9" t="s">
        <v>309</v>
      </c>
      <c r="P9" t="s">
        <v>326</v>
      </c>
      <c r="Q9" t="s">
        <v>346</v>
      </c>
      <c r="R9" t="s">
        <v>366</v>
      </c>
    </row>
    <row r="10" spans="1:18" x14ac:dyDescent="0.35">
      <c r="A10" s="1" t="s">
        <v>26</v>
      </c>
      <c r="B10" t="s">
        <v>50</v>
      </c>
      <c r="C10" t="s">
        <v>73</v>
      </c>
      <c r="D10" t="s">
        <v>97</v>
      </c>
      <c r="E10" t="s">
        <v>120</v>
      </c>
      <c r="F10" t="s">
        <v>139</v>
      </c>
      <c r="G10" t="s">
        <v>156</v>
      </c>
      <c r="H10" t="s">
        <v>178</v>
      </c>
      <c r="I10" t="s">
        <v>199</v>
      </c>
      <c r="J10" t="s">
        <v>199</v>
      </c>
      <c r="K10" t="s">
        <v>199</v>
      </c>
      <c r="L10" t="s">
        <v>251</v>
      </c>
      <c r="M10" t="s">
        <v>271</v>
      </c>
      <c r="N10" t="s">
        <v>289</v>
      </c>
      <c r="O10" t="s">
        <v>178</v>
      </c>
      <c r="P10" t="s">
        <v>327</v>
      </c>
      <c r="Q10" t="s">
        <v>178</v>
      </c>
      <c r="R10" t="s">
        <v>367</v>
      </c>
    </row>
    <row r="11" spans="1:18" x14ac:dyDescent="0.35">
      <c r="A11" s="1" t="s">
        <v>27</v>
      </c>
      <c r="B11" t="s">
        <v>51</v>
      </c>
      <c r="C11" t="s">
        <v>74</v>
      </c>
      <c r="D11" t="s">
        <v>98</v>
      </c>
      <c r="E11" t="s">
        <v>86</v>
      </c>
      <c r="F11" t="s">
        <v>140</v>
      </c>
      <c r="G11" t="s">
        <v>157</v>
      </c>
      <c r="H11" t="s">
        <v>179</v>
      </c>
      <c r="I11" t="s">
        <v>200</v>
      </c>
      <c r="J11" t="s">
        <v>200</v>
      </c>
      <c r="K11" t="s">
        <v>188</v>
      </c>
      <c r="L11" t="s">
        <v>252</v>
      </c>
      <c r="M11" t="s">
        <v>85</v>
      </c>
      <c r="N11" t="s">
        <v>290</v>
      </c>
      <c r="O11" t="s">
        <v>310</v>
      </c>
      <c r="P11" t="s">
        <v>84</v>
      </c>
      <c r="Q11" t="s">
        <v>347</v>
      </c>
      <c r="R11" t="s">
        <v>368</v>
      </c>
    </row>
    <row r="12" spans="1:18" x14ac:dyDescent="0.35">
      <c r="A12" s="1" t="s">
        <v>28</v>
      </c>
      <c r="B12" t="s">
        <v>52</v>
      </c>
      <c r="C12" t="s">
        <v>75</v>
      </c>
      <c r="D12" t="s">
        <v>99</v>
      </c>
      <c r="E12" t="s">
        <v>121</v>
      </c>
      <c r="F12" t="s">
        <v>141</v>
      </c>
      <c r="G12" t="s">
        <v>158</v>
      </c>
      <c r="H12" t="s">
        <v>180</v>
      </c>
      <c r="I12" t="s">
        <v>201</v>
      </c>
      <c r="J12" t="s">
        <v>218</v>
      </c>
      <c r="K12" t="s">
        <v>235</v>
      </c>
      <c r="L12" t="s">
        <v>253</v>
      </c>
      <c r="M12" t="s">
        <v>272</v>
      </c>
      <c r="N12" t="s">
        <v>291</v>
      </c>
      <c r="O12" t="s">
        <v>311</v>
      </c>
      <c r="P12" t="s">
        <v>328</v>
      </c>
      <c r="Q12" t="s">
        <v>348</v>
      </c>
      <c r="R12" t="s">
        <v>369</v>
      </c>
    </row>
    <row r="13" spans="1:18" x14ac:dyDescent="0.35">
      <c r="A13" s="1" t="s">
        <v>29</v>
      </c>
      <c r="B13" t="s">
        <v>53</v>
      </c>
      <c r="C13" t="s">
        <v>76</v>
      </c>
      <c r="D13" t="s">
        <v>100</v>
      </c>
      <c r="E13" t="s">
        <v>122</v>
      </c>
      <c r="F13" t="s">
        <v>142</v>
      </c>
      <c r="G13" t="s">
        <v>159</v>
      </c>
      <c r="H13" t="s">
        <v>181</v>
      </c>
      <c r="I13" t="s">
        <v>202</v>
      </c>
      <c r="J13" t="s">
        <v>111</v>
      </c>
      <c r="K13" t="s">
        <v>236</v>
      </c>
      <c r="L13" t="s">
        <v>254</v>
      </c>
      <c r="M13" t="s">
        <v>273</v>
      </c>
      <c r="N13" t="s">
        <v>292</v>
      </c>
      <c r="O13" t="s">
        <v>236</v>
      </c>
      <c r="P13" t="s">
        <v>329</v>
      </c>
      <c r="Q13" t="s">
        <v>349</v>
      </c>
      <c r="R13" t="s">
        <v>370</v>
      </c>
    </row>
    <row r="14" spans="1:18" x14ac:dyDescent="0.35">
      <c r="A14" s="1" t="s">
        <v>30</v>
      </c>
      <c r="B14" t="s">
        <v>54</v>
      </c>
      <c r="C14" t="s">
        <v>77</v>
      </c>
      <c r="D14" t="s">
        <v>101</v>
      </c>
      <c r="E14" t="s">
        <v>123</v>
      </c>
      <c r="F14" t="s">
        <v>101</v>
      </c>
      <c r="G14" t="s">
        <v>160</v>
      </c>
      <c r="H14" t="s">
        <v>182</v>
      </c>
      <c r="I14" t="s">
        <v>203</v>
      </c>
      <c r="J14" t="s">
        <v>219</v>
      </c>
      <c r="K14" t="s">
        <v>237</v>
      </c>
      <c r="L14" t="s">
        <v>255</v>
      </c>
      <c r="M14" t="s">
        <v>274</v>
      </c>
      <c r="N14" t="s">
        <v>293</v>
      </c>
      <c r="O14" t="s">
        <v>312</v>
      </c>
      <c r="P14" t="s">
        <v>330</v>
      </c>
      <c r="Q14" t="s">
        <v>350</v>
      </c>
      <c r="R14" t="s">
        <v>371</v>
      </c>
    </row>
    <row r="15" spans="1:18" x14ac:dyDescent="0.35">
      <c r="A15" s="1" t="s">
        <v>31</v>
      </c>
      <c r="B15" t="s">
        <v>55</v>
      </c>
      <c r="C15" t="s">
        <v>78</v>
      </c>
      <c r="D15" t="s">
        <v>102</v>
      </c>
      <c r="E15" t="s">
        <v>124</v>
      </c>
      <c r="F15" t="s">
        <v>124</v>
      </c>
      <c r="G15" t="s">
        <v>161</v>
      </c>
      <c r="H15" t="s">
        <v>183</v>
      </c>
      <c r="I15" t="s">
        <v>204</v>
      </c>
      <c r="J15" t="s">
        <v>220</v>
      </c>
      <c r="K15" t="s">
        <v>238</v>
      </c>
      <c r="L15" t="s">
        <v>256</v>
      </c>
      <c r="M15" t="s">
        <v>275</v>
      </c>
      <c r="N15" t="s">
        <v>294</v>
      </c>
      <c r="O15" t="s">
        <v>313</v>
      </c>
      <c r="P15" t="s">
        <v>331</v>
      </c>
      <c r="Q15" t="s">
        <v>351</v>
      </c>
      <c r="R15" t="s">
        <v>372</v>
      </c>
    </row>
    <row r="16" spans="1:18" x14ac:dyDescent="0.35">
      <c r="A16" s="1" t="s">
        <v>32</v>
      </c>
      <c r="B16" t="s">
        <v>56</v>
      </c>
      <c r="C16" t="s">
        <v>79</v>
      </c>
      <c r="D16" t="s">
        <v>103</v>
      </c>
      <c r="E16" t="s">
        <v>103</v>
      </c>
      <c r="F16" t="s">
        <v>79</v>
      </c>
      <c r="G16" t="s">
        <v>162</v>
      </c>
      <c r="H16" t="s">
        <v>162</v>
      </c>
      <c r="I16" t="s">
        <v>205</v>
      </c>
      <c r="J16" t="s">
        <v>221</v>
      </c>
      <c r="K16" t="s">
        <v>79</v>
      </c>
      <c r="L16" t="s">
        <v>162</v>
      </c>
      <c r="M16" t="s">
        <v>276</v>
      </c>
      <c r="N16" t="s">
        <v>295</v>
      </c>
      <c r="O16" t="s">
        <v>295</v>
      </c>
      <c r="P16" t="s">
        <v>332</v>
      </c>
      <c r="Q16" t="s">
        <v>352</v>
      </c>
      <c r="R16" t="s">
        <v>373</v>
      </c>
    </row>
    <row r="17" spans="1:18" x14ac:dyDescent="0.35">
      <c r="A17" s="1" t="s">
        <v>33</v>
      </c>
      <c r="B17" t="s">
        <v>57</v>
      </c>
      <c r="C17" t="s">
        <v>80</v>
      </c>
      <c r="D17" t="s">
        <v>104</v>
      </c>
      <c r="E17" t="s">
        <v>125</v>
      </c>
      <c r="F17" t="s">
        <v>143</v>
      </c>
      <c r="G17" t="s">
        <v>163</v>
      </c>
      <c r="H17" t="s">
        <v>184</v>
      </c>
      <c r="I17" t="s">
        <v>206</v>
      </c>
      <c r="J17" t="s">
        <v>222</v>
      </c>
      <c r="K17" t="s">
        <v>239</v>
      </c>
      <c r="L17" t="s">
        <v>257</v>
      </c>
      <c r="M17" t="s">
        <v>277</v>
      </c>
      <c r="N17" t="s">
        <v>296</v>
      </c>
      <c r="O17" t="s">
        <v>314</v>
      </c>
      <c r="P17" t="s">
        <v>333</v>
      </c>
      <c r="Q17" t="s">
        <v>353</v>
      </c>
      <c r="R17" t="s">
        <v>374</v>
      </c>
    </row>
    <row r="18" spans="1:18" x14ac:dyDescent="0.35">
      <c r="A18" s="1" t="s">
        <v>34</v>
      </c>
      <c r="B18" t="s">
        <v>58</v>
      </c>
      <c r="C18" t="s">
        <v>81</v>
      </c>
      <c r="D18" t="s">
        <v>105</v>
      </c>
      <c r="E18" t="s">
        <v>126</v>
      </c>
      <c r="F18" t="s">
        <v>144</v>
      </c>
      <c r="G18" t="s">
        <v>164</v>
      </c>
      <c r="H18" t="s">
        <v>185</v>
      </c>
      <c r="I18" t="s">
        <v>207</v>
      </c>
      <c r="J18" t="s">
        <v>223</v>
      </c>
      <c r="K18" t="s">
        <v>240</v>
      </c>
      <c r="L18" t="s">
        <v>258</v>
      </c>
      <c r="M18" t="s">
        <v>278</v>
      </c>
      <c r="N18" t="s">
        <v>297</v>
      </c>
      <c r="O18" t="s">
        <v>315</v>
      </c>
      <c r="P18" t="s">
        <v>334</v>
      </c>
      <c r="Q18" t="s">
        <v>354</v>
      </c>
      <c r="R18" t="s">
        <v>375</v>
      </c>
    </row>
    <row r="19" spans="1:18" x14ac:dyDescent="0.35">
      <c r="A19" s="1" t="s">
        <v>35</v>
      </c>
      <c r="B19" t="s">
        <v>59</v>
      </c>
      <c r="C19" t="s">
        <v>82</v>
      </c>
      <c r="D19" t="s">
        <v>106</v>
      </c>
      <c r="E19" t="s">
        <v>127</v>
      </c>
      <c r="F19" t="s">
        <v>145</v>
      </c>
      <c r="G19" t="s">
        <v>165</v>
      </c>
      <c r="H19" t="s">
        <v>186</v>
      </c>
      <c r="I19" t="s">
        <v>208</v>
      </c>
      <c r="J19" t="s">
        <v>224</v>
      </c>
      <c r="K19" t="s">
        <v>241</v>
      </c>
      <c r="L19" t="s">
        <v>259</v>
      </c>
      <c r="M19" t="s">
        <v>279</v>
      </c>
      <c r="N19" t="s">
        <v>298</v>
      </c>
      <c r="O19" t="s">
        <v>316</v>
      </c>
      <c r="P19" t="s">
        <v>335</v>
      </c>
      <c r="Q19" t="s">
        <v>355</v>
      </c>
      <c r="R19" t="s">
        <v>103</v>
      </c>
    </row>
    <row r="20" spans="1:18" x14ac:dyDescent="0.35">
      <c r="A20" s="1" t="s">
        <v>36</v>
      </c>
      <c r="B20" t="s">
        <v>60</v>
      </c>
      <c r="C20" t="s">
        <v>83</v>
      </c>
      <c r="D20" t="s">
        <v>107</v>
      </c>
      <c r="E20" t="s">
        <v>128</v>
      </c>
      <c r="F20" t="s">
        <v>146</v>
      </c>
      <c r="G20" t="s">
        <v>166</v>
      </c>
      <c r="H20" t="s">
        <v>187</v>
      </c>
      <c r="I20" t="s">
        <v>209</v>
      </c>
      <c r="J20" t="s">
        <v>225</v>
      </c>
      <c r="K20" t="s">
        <v>242</v>
      </c>
      <c r="L20" t="s">
        <v>260</v>
      </c>
      <c r="M20" t="s">
        <v>280</v>
      </c>
      <c r="N20" t="s">
        <v>299</v>
      </c>
      <c r="O20" t="s">
        <v>317</v>
      </c>
      <c r="P20" t="s">
        <v>336</v>
      </c>
      <c r="Q20" t="s">
        <v>356</v>
      </c>
      <c r="R20" t="s">
        <v>376</v>
      </c>
    </row>
    <row r="21" spans="1:18" x14ac:dyDescent="0.35">
      <c r="A21" s="1" t="s">
        <v>37</v>
      </c>
      <c r="B21" t="s">
        <v>61</v>
      </c>
      <c r="C21" t="s">
        <v>84</v>
      </c>
      <c r="D21" t="s">
        <v>103</v>
      </c>
      <c r="E21" t="s">
        <v>103</v>
      </c>
      <c r="F21" t="s">
        <v>140</v>
      </c>
      <c r="G21" t="s">
        <v>167</v>
      </c>
      <c r="H21" t="s">
        <v>188</v>
      </c>
      <c r="I21" t="s">
        <v>210</v>
      </c>
      <c r="J21" t="s">
        <v>61</v>
      </c>
      <c r="K21" t="s">
        <v>210</v>
      </c>
      <c r="L21" t="s">
        <v>261</v>
      </c>
      <c r="M21" t="s">
        <v>261</v>
      </c>
      <c r="N21" t="s">
        <v>300</v>
      </c>
      <c r="O21" t="s">
        <v>310</v>
      </c>
      <c r="P21" t="s">
        <v>337</v>
      </c>
      <c r="Q21" t="s">
        <v>357</v>
      </c>
      <c r="R21" t="s">
        <v>221</v>
      </c>
    </row>
    <row r="22" spans="1:18" x14ac:dyDescent="0.35">
      <c r="A22" s="1" t="s">
        <v>38</v>
      </c>
      <c r="B22" t="s">
        <v>61</v>
      </c>
      <c r="C22" t="s">
        <v>85</v>
      </c>
      <c r="D22" t="s">
        <v>108</v>
      </c>
      <c r="E22" t="s">
        <v>129</v>
      </c>
      <c r="F22" t="s">
        <v>140</v>
      </c>
      <c r="G22" t="s">
        <v>168</v>
      </c>
      <c r="H22" t="s">
        <v>188</v>
      </c>
      <c r="I22" t="s">
        <v>210</v>
      </c>
      <c r="J22" t="s">
        <v>210</v>
      </c>
      <c r="K22" t="s">
        <v>210</v>
      </c>
      <c r="L22" t="s">
        <v>261</v>
      </c>
      <c r="M22" t="s">
        <v>261</v>
      </c>
      <c r="N22" t="s">
        <v>300</v>
      </c>
      <c r="O22" t="s">
        <v>310</v>
      </c>
      <c r="P22" t="s">
        <v>338</v>
      </c>
      <c r="Q22" t="s">
        <v>357</v>
      </c>
      <c r="R22" t="s">
        <v>377</v>
      </c>
    </row>
    <row r="23" spans="1:18" x14ac:dyDescent="0.35">
      <c r="A23" s="1" t="s">
        <v>39</v>
      </c>
      <c r="B23" t="s">
        <v>62</v>
      </c>
      <c r="C23" t="s">
        <v>86</v>
      </c>
      <c r="D23" t="s">
        <v>109</v>
      </c>
      <c r="E23" t="s">
        <v>130</v>
      </c>
      <c r="F23" t="s">
        <v>147</v>
      </c>
      <c r="G23" t="s">
        <v>62</v>
      </c>
      <c r="H23" t="s">
        <v>189</v>
      </c>
      <c r="I23" t="s">
        <v>85</v>
      </c>
      <c r="J23" t="s">
        <v>226</v>
      </c>
      <c r="K23" t="s">
        <v>210</v>
      </c>
      <c r="L23" t="s">
        <v>84</v>
      </c>
      <c r="M23" t="s">
        <v>210</v>
      </c>
      <c r="N23" t="s">
        <v>301</v>
      </c>
      <c r="O23" t="s">
        <v>301</v>
      </c>
      <c r="P23" t="s">
        <v>332</v>
      </c>
      <c r="Q23" t="s">
        <v>295</v>
      </c>
      <c r="R23" t="s">
        <v>378</v>
      </c>
    </row>
    <row r="24" spans="1:18" x14ac:dyDescent="0.35">
      <c r="A24" s="1" t="s">
        <v>40</v>
      </c>
      <c r="B24" t="s">
        <v>63</v>
      </c>
      <c r="C24" t="s">
        <v>87</v>
      </c>
      <c r="D24" t="s">
        <v>110</v>
      </c>
      <c r="E24" t="s">
        <v>131</v>
      </c>
      <c r="F24" t="s">
        <v>148</v>
      </c>
      <c r="G24" t="s">
        <v>169</v>
      </c>
      <c r="H24" t="s">
        <v>190</v>
      </c>
      <c r="I24" t="s">
        <v>211</v>
      </c>
      <c r="J24" t="s">
        <v>227</v>
      </c>
      <c r="K24" t="s">
        <v>243</v>
      </c>
      <c r="L24" t="s">
        <v>262</v>
      </c>
      <c r="M24" t="s">
        <v>281</v>
      </c>
      <c r="N24" t="s">
        <v>302</v>
      </c>
      <c r="O24" t="s">
        <v>318</v>
      </c>
      <c r="P24" t="s">
        <v>339</v>
      </c>
      <c r="Q24" t="s">
        <v>358</v>
      </c>
      <c r="R24" t="s">
        <v>379</v>
      </c>
    </row>
    <row r="25" spans="1:18" x14ac:dyDescent="0.35">
      <c r="A25" s="1" t="s">
        <v>41</v>
      </c>
      <c r="B25" t="s">
        <v>64</v>
      </c>
      <c r="C25" t="s">
        <v>88</v>
      </c>
      <c r="D25" t="s">
        <v>111</v>
      </c>
      <c r="E25" t="s">
        <v>132</v>
      </c>
      <c r="F25" t="s">
        <v>149</v>
      </c>
      <c r="G25" t="s">
        <v>170</v>
      </c>
      <c r="H25" t="s">
        <v>191</v>
      </c>
      <c r="I25" t="s">
        <v>212</v>
      </c>
      <c r="J25" t="s">
        <v>228</v>
      </c>
      <c r="K25" t="s">
        <v>244</v>
      </c>
      <c r="L25" t="s">
        <v>263</v>
      </c>
      <c r="M25" t="s">
        <v>282</v>
      </c>
      <c r="N25" t="s">
        <v>303</v>
      </c>
      <c r="O25" t="s">
        <v>319</v>
      </c>
      <c r="P25" t="s">
        <v>340</v>
      </c>
      <c r="Q25" t="s">
        <v>359</v>
      </c>
      <c r="R25" t="s">
        <v>380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D29"/>
  <sheetViews>
    <sheetView workbookViewId="0"/>
  </sheetViews>
  <sheetFormatPr defaultRowHeight="14.5" x14ac:dyDescent="0.35"/>
  <sheetData>
    <row r="1" spans="1:30" x14ac:dyDescent="0.35">
      <c r="A1" s="1" t="s">
        <v>17</v>
      </c>
      <c r="B1" s="1" t="s">
        <v>381</v>
      </c>
      <c r="C1" s="1" t="s">
        <v>382</v>
      </c>
      <c r="D1" s="1" t="s">
        <v>383</v>
      </c>
      <c r="E1" s="1" t="s">
        <v>384</v>
      </c>
      <c r="F1" s="1" t="s">
        <v>385</v>
      </c>
      <c r="G1" s="1" t="s">
        <v>386</v>
      </c>
      <c r="H1" s="1" t="s">
        <v>387</v>
      </c>
      <c r="I1" s="1" t="s">
        <v>388</v>
      </c>
      <c r="J1" s="1" t="s">
        <v>389</v>
      </c>
      <c r="K1" s="1" t="s">
        <v>390</v>
      </c>
      <c r="L1" s="1" t="s">
        <v>391</v>
      </c>
      <c r="M1" s="1" t="s">
        <v>392</v>
      </c>
      <c r="N1" s="1" t="s">
        <v>393</v>
      </c>
      <c r="O1" s="1" t="s">
        <v>0</v>
      </c>
      <c r="P1" s="1" t="s">
        <v>1</v>
      </c>
      <c r="Q1" s="1" t="s">
        <v>2</v>
      </c>
      <c r="R1" s="1" t="s">
        <v>3</v>
      </c>
      <c r="S1" s="1" t="s">
        <v>4</v>
      </c>
      <c r="T1" s="1" t="s">
        <v>5</v>
      </c>
      <c r="U1" s="1" t="s">
        <v>6</v>
      </c>
      <c r="V1" s="1" t="s">
        <v>7</v>
      </c>
      <c r="W1" s="1" t="s">
        <v>8</v>
      </c>
      <c r="X1" s="1" t="s">
        <v>9</v>
      </c>
      <c r="Y1" s="1" t="s">
        <v>10</v>
      </c>
      <c r="Z1" s="1" t="s">
        <v>11</v>
      </c>
      <c r="AA1" s="1" t="s">
        <v>12</v>
      </c>
      <c r="AB1" s="1" t="s">
        <v>13</v>
      </c>
      <c r="AC1" s="1" t="s">
        <v>14</v>
      </c>
      <c r="AD1" s="1" t="s">
        <v>15</v>
      </c>
    </row>
    <row r="2" spans="1:30" x14ac:dyDescent="0.35">
      <c r="A2" s="1" t="s">
        <v>394</v>
      </c>
      <c r="B2" t="s">
        <v>422</v>
      </c>
      <c r="C2" t="s">
        <v>422</v>
      </c>
      <c r="D2" t="s">
        <v>438</v>
      </c>
      <c r="E2" t="s">
        <v>445</v>
      </c>
      <c r="F2" t="s">
        <v>454</v>
      </c>
      <c r="G2" t="s">
        <v>464</v>
      </c>
      <c r="H2" t="s">
        <v>476</v>
      </c>
      <c r="I2" t="s">
        <v>486</v>
      </c>
      <c r="J2" t="s">
        <v>154</v>
      </c>
      <c r="K2" t="s">
        <v>502</v>
      </c>
      <c r="L2" t="s">
        <v>511</v>
      </c>
      <c r="M2" t="s">
        <v>524</v>
      </c>
      <c r="N2" t="s">
        <v>534</v>
      </c>
      <c r="O2" t="s">
        <v>52</v>
      </c>
      <c r="P2" t="s">
        <v>75</v>
      </c>
      <c r="Q2" t="s">
        <v>99</v>
      </c>
      <c r="R2" t="s">
        <v>121</v>
      </c>
      <c r="S2" t="s">
        <v>141</v>
      </c>
      <c r="T2" t="s">
        <v>158</v>
      </c>
      <c r="U2" t="s">
        <v>180</v>
      </c>
      <c r="V2" t="s">
        <v>201</v>
      </c>
      <c r="W2" t="s">
        <v>218</v>
      </c>
      <c r="X2" t="s">
        <v>235</v>
      </c>
      <c r="Y2" t="s">
        <v>253</v>
      </c>
      <c r="Z2" t="s">
        <v>272</v>
      </c>
      <c r="AA2" t="s">
        <v>291</v>
      </c>
      <c r="AB2" t="s">
        <v>311</v>
      </c>
      <c r="AC2" t="s">
        <v>328</v>
      </c>
      <c r="AD2" t="s">
        <v>348</v>
      </c>
    </row>
    <row r="3" spans="1:30" x14ac:dyDescent="0.35">
      <c r="A3" s="1" t="s">
        <v>395</v>
      </c>
      <c r="B3" t="s">
        <v>103</v>
      </c>
      <c r="C3" t="s">
        <v>103</v>
      </c>
      <c r="D3" t="s">
        <v>103</v>
      </c>
      <c r="E3" t="s">
        <v>103</v>
      </c>
      <c r="F3" t="s">
        <v>103</v>
      </c>
      <c r="G3" t="s">
        <v>103</v>
      </c>
      <c r="H3" t="s">
        <v>103</v>
      </c>
      <c r="I3" t="s">
        <v>103</v>
      </c>
      <c r="J3" t="s">
        <v>103</v>
      </c>
      <c r="K3" t="s">
        <v>103</v>
      </c>
      <c r="L3" t="s">
        <v>103</v>
      </c>
      <c r="M3" t="s">
        <v>103</v>
      </c>
      <c r="N3" t="s">
        <v>103</v>
      </c>
      <c r="O3" t="s">
        <v>103</v>
      </c>
      <c r="P3" t="s">
        <v>103</v>
      </c>
      <c r="Q3" t="s">
        <v>103</v>
      </c>
      <c r="R3" t="s">
        <v>207</v>
      </c>
      <c r="S3" t="s">
        <v>207</v>
      </c>
      <c r="T3" t="s">
        <v>207</v>
      </c>
      <c r="U3" t="s">
        <v>207</v>
      </c>
      <c r="V3" t="s">
        <v>437</v>
      </c>
      <c r="W3" t="s">
        <v>485</v>
      </c>
      <c r="X3" t="s">
        <v>491</v>
      </c>
      <c r="Y3" t="s">
        <v>468</v>
      </c>
      <c r="Z3" t="s">
        <v>678</v>
      </c>
      <c r="AA3" t="s">
        <v>694</v>
      </c>
      <c r="AB3" t="s">
        <v>708</v>
      </c>
      <c r="AC3" t="s">
        <v>476</v>
      </c>
      <c r="AD3" t="s">
        <v>505</v>
      </c>
    </row>
    <row r="4" spans="1:30" x14ac:dyDescent="0.35">
      <c r="A4" s="1" t="s">
        <v>396</v>
      </c>
      <c r="B4" t="s">
        <v>103</v>
      </c>
      <c r="C4" t="s">
        <v>103</v>
      </c>
      <c r="D4" t="s">
        <v>103</v>
      </c>
      <c r="E4" t="s">
        <v>103</v>
      </c>
      <c r="F4" t="s">
        <v>103</v>
      </c>
      <c r="G4" t="s">
        <v>103</v>
      </c>
      <c r="H4" t="s">
        <v>103</v>
      </c>
      <c r="I4" t="s">
        <v>103</v>
      </c>
      <c r="J4" t="s">
        <v>103</v>
      </c>
      <c r="K4" t="s">
        <v>103</v>
      </c>
      <c r="L4" t="s">
        <v>103</v>
      </c>
      <c r="M4" t="s">
        <v>103</v>
      </c>
      <c r="N4" t="s">
        <v>103</v>
      </c>
      <c r="O4" t="s">
        <v>103</v>
      </c>
      <c r="P4" t="s">
        <v>103</v>
      </c>
      <c r="Q4" t="s">
        <v>103</v>
      </c>
      <c r="R4" t="s">
        <v>572</v>
      </c>
      <c r="S4" t="s">
        <v>583</v>
      </c>
      <c r="T4" t="s">
        <v>595</v>
      </c>
      <c r="U4" t="s">
        <v>607</v>
      </c>
      <c r="V4" t="s">
        <v>622</v>
      </c>
      <c r="W4" t="s">
        <v>636</v>
      </c>
      <c r="X4" t="s">
        <v>649</v>
      </c>
      <c r="Y4" t="s">
        <v>664</v>
      </c>
      <c r="Z4" t="s">
        <v>679</v>
      </c>
      <c r="AA4" t="s">
        <v>695</v>
      </c>
      <c r="AB4" t="s">
        <v>709</v>
      </c>
      <c r="AC4" t="s">
        <v>722</v>
      </c>
      <c r="AD4" t="s">
        <v>738</v>
      </c>
    </row>
    <row r="5" spans="1:30" x14ac:dyDescent="0.35">
      <c r="A5" s="1" t="s">
        <v>397</v>
      </c>
      <c r="B5" t="s">
        <v>103</v>
      </c>
      <c r="C5" t="s">
        <v>103</v>
      </c>
      <c r="D5" t="s">
        <v>103</v>
      </c>
      <c r="E5" t="s">
        <v>103</v>
      </c>
      <c r="F5" t="s">
        <v>103</v>
      </c>
      <c r="G5" t="s">
        <v>103</v>
      </c>
      <c r="H5" t="s">
        <v>103</v>
      </c>
      <c r="I5" t="s">
        <v>103</v>
      </c>
      <c r="J5" t="s">
        <v>103</v>
      </c>
      <c r="K5" t="s">
        <v>103</v>
      </c>
      <c r="L5" t="s">
        <v>103</v>
      </c>
      <c r="M5" t="s">
        <v>103</v>
      </c>
      <c r="N5" t="s">
        <v>103</v>
      </c>
      <c r="O5" t="s">
        <v>103</v>
      </c>
      <c r="P5" t="s">
        <v>103</v>
      </c>
      <c r="Q5" t="s">
        <v>103</v>
      </c>
      <c r="R5" t="s">
        <v>573</v>
      </c>
      <c r="S5" t="s">
        <v>584</v>
      </c>
      <c r="T5" t="s">
        <v>596</v>
      </c>
      <c r="U5" t="s">
        <v>608</v>
      </c>
      <c r="V5" t="s">
        <v>623</v>
      </c>
      <c r="W5" t="s">
        <v>637</v>
      </c>
      <c r="X5" t="s">
        <v>650</v>
      </c>
      <c r="Y5" t="s">
        <v>665</v>
      </c>
      <c r="Z5" t="s">
        <v>680</v>
      </c>
      <c r="AA5" t="s">
        <v>696</v>
      </c>
      <c r="AB5" t="s">
        <v>710</v>
      </c>
      <c r="AC5" t="s">
        <v>723</v>
      </c>
      <c r="AD5" t="s">
        <v>739</v>
      </c>
    </row>
    <row r="6" spans="1:30" x14ac:dyDescent="0.35">
      <c r="A6" s="1" t="s">
        <v>398</v>
      </c>
      <c r="B6" t="s">
        <v>423</v>
      </c>
      <c r="C6" t="s">
        <v>429</v>
      </c>
      <c r="D6" t="s">
        <v>185</v>
      </c>
      <c r="E6" t="s">
        <v>185</v>
      </c>
      <c r="F6" t="s">
        <v>185</v>
      </c>
      <c r="G6" t="s">
        <v>465</v>
      </c>
      <c r="H6" t="s">
        <v>461</v>
      </c>
      <c r="I6" t="s">
        <v>437</v>
      </c>
      <c r="J6" t="s">
        <v>494</v>
      </c>
      <c r="K6" t="s">
        <v>503</v>
      </c>
      <c r="L6" t="s">
        <v>512</v>
      </c>
      <c r="M6" t="s">
        <v>154</v>
      </c>
      <c r="N6" t="s">
        <v>535</v>
      </c>
      <c r="O6" t="s">
        <v>544</v>
      </c>
      <c r="P6" t="s">
        <v>476</v>
      </c>
      <c r="Q6" t="s">
        <v>562</v>
      </c>
      <c r="R6" t="s">
        <v>574</v>
      </c>
      <c r="S6" t="s">
        <v>585</v>
      </c>
      <c r="T6" t="s">
        <v>597</v>
      </c>
      <c r="U6" t="s">
        <v>609</v>
      </c>
      <c r="V6" t="s">
        <v>624</v>
      </c>
      <c r="W6" t="s">
        <v>613</v>
      </c>
      <c r="X6" t="s">
        <v>651</v>
      </c>
      <c r="Y6" t="s">
        <v>666</v>
      </c>
      <c r="Z6" t="s">
        <v>681</v>
      </c>
      <c r="AA6" t="s">
        <v>697</v>
      </c>
      <c r="AB6" t="s">
        <v>711</v>
      </c>
      <c r="AC6" t="s">
        <v>724</v>
      </c>
      <c r="AD6" t="s">
        <v>740</v>
      </c>
    </row>
    <row r="7" spans="1:30" x14ac:dyDescent="0.35">
      <c r="A7" s="1" t="s">
        <v>399</v>
      </c>
      <c r="B7" t="s">
        <v>103</v>
      </c>
      <c r="C7" t="s">
        <v>103</v>
      </c>
      <c r="D7" t="s">
        <v>103</v>
      </c>
      <c r="E7" t="s">
        <v>103</v>
      </c>
      <c r="F7" t="s">
        <v>103</v>
      </c>
      <c r="G7" t="s">
        <v>103</v>
      </c>
      <c r="H7" t="s">
        <v>103</v>
      </c>
      <c r="I7" t="s">
        <v>103</v>
      </c>
      <c r="J7" t="s">
        <v>103</v>
      </c>
      <c r="K7" t="s">
        <v>103</v>
      </c>
      <c r="L7" t="s">
        <v>103</v>
      </c>
      <c r="M7" t="s">
        <v>103</v>
      </c>
      <c r="N7" t="s">
        <v>103</v>
      </c>
      <c r="O7" t="s">
        <v>103</v>
      </c>
      <c r="P7" t="s">
        <v>103</v>
      </c>
      <c r="Q7" t="s">
        <v>103</v>
      </c>
      <c r="R7" t="s">
        <v>103</v>
      </c>
      <c r="S7" t="s">
        <v>103</v>
      </c>
      <c r="T7" t="s">
        <v>103</v>
      </c>
      <c r="U7" t="s">
        <v>103</v>
      </c>
      <c r="V7" t="s">
        <v>103</v>
      </c>
      <c r="W7" t="s">
        <v>103</v>
      </c>
      <c r="X7" t="s">
        <v>103</v>
      </c>
      <c r="Y7" t="s">
        <v>103</v>
      </c>
      <c r="Z7" t="s">
        <v>103</v>
      </c>
      <c r="AA7" t="s">
        <v>103</v>
      </c>
      <c r="AB7" t="s">
        <v>103</v>
      </c>
      <c r="AC7" t="s">
        <v>103</v>
      </c>
      <c r="AD7" t="s">
        <v>103</v>
      </c>
    </row>
    <row r="8" spans="1:30" x14ac:dyDescent="0.35">
      <c r="A8" s="1" t="s">
        <v>400</v>
      </c>
      <c r="B8" t="s">
        <v>103</v>
      </c>
      <c r="C8" t="s">
        <v>103</v>
      </c>
      <c r="D8" t="s">
        <v>439</v>
      </c>
      <c r="E8" t="s">
        <v>439</v>
      </c>
      <c r="F8" t="s">
        <v>439</v>
      </c>
      <c r="G8" t="s">
        <v>207</v>
      </c>
      <c r="H8" t="s">
        <v>207</v>
      </c>
      <c r="I8" t="s">
        <v>207</v>
      </c>
      <c r="J8" t="s">
        <v>455</v>
      </c>
      <c r="K8" t="s">
        <v>504</v>
      </c>
      <c r="L8" t="s">
        <v>513</v>
      </c>
      <c r="M8" t="s">
        <v>525</v>
      </c>
      <c r="N8" t="s">
        <v>434</v>
      </c>
      <c r="O8" t="s">
        <v>545</v>
      </c>
      <c r="P8" t="s">
        <v>423</v>
      </c>
      <c r="Q8" t="s">
        <v>467</v>
      </c>
      <c r="R8" t="s">
        <v>440</v>
      </c>
      <c r="S8" t="s">
        <v>586</v>
      </c>
      <c r="T8" t="s">
        <v>448</v>
      </c>
      <c r="U8" t="s">
        <v>610</v>
      </c>
      <c r="V8" t="s">
        <v>445</v>
      </c>
      <c r="W8" t="s">
        <v>536</v>
      </c>
      <c r="X8" t="s">
        <v>422</v>
      </c>
      <c r="Y8" t="s">
        <v>438</v>
      </c>
      <c r="Z8" t="s">
        <v>501</v>
      </c>
      <c r="AA8" t="s">
        <v>497</v>
      </c>
      <c r="AB8" t="s">
        <v>694</v>
      </c>
      <c r="AC8" t="s">
        <v>725</v>
      </c>
      <c r="AD8" t="s">
        <v>479</v>
      </c>
    </row>
    <row r="9" spans="1:30" x14ac:dyDescent="0.35">
      <c r="A9" s="1" t="s">
        <v>401</v>
      </c>
      <c r="B9" t="s">
        <v>103</v>
      </c>
      <c r="C9" t="s">
        <v>103</v>
      </c>
      <c r="D9" t="s">
        <v>103</v>
      </c>
      <c r="E9" t="s">
        <v>103</v>
      </c>
      <c r="F9" t="s">
        <v>103</v>
      </c>
      <c r="G9" t="s">
        <v>103</v>
      </c>
      <c r="H9" t="s">
        <v>103</v>
      </c>
      <c r="I9" t="s">
        <v>103</v>
      </c>
      <c r="J9" t="s">
        <v>103</v>
      </c>
      <c r="K9" t="s">
        <v>103</v>
      </c>
      <c r="L9" t="s">
        <v>103</v>
      </c>
      <c r="M9" t="s">
        <v>103</v>
      </c>
      <c r="N9" t="s">
        <v>103</v>
      </c>
      <c r="O9" t="s">
        <v>103</v>
      </c>
      <c r="P9" t="s">
        <v>103</v>
      </c>
      <c r="Q9" t="s">
        <v>103</v>
      </c>
      <c r="R9" t="s">
        <v>103</v>
      </c>
      <c r="S9" t="s">
        <v>103</v>
      </c>
      <c r="T9" t="s">
        <v>103</v>
      </c>
      <c r="U9" t="s">
        <v>610</v>
      </c>
      <c r="V9" t="s">
        <v>445</v>
      </c>
      <c r="W9" t="s">
        <v>536</v>
      </c>
      <c r="X9" t="s">
        <v>422</v>
      </c>
      <c r="Y9" t="s">
        <v>438</v>
      </c>
      <c r="Z9" t="s">
        <v>501</v>
      </c>
      <c r="AA9" t="s">
        <v>497</v>
      </c>
      <c r="AB9" t="s">
        <v>694</v>
      </c>
      <c r="AC9" t="s">
        <v>725</v>
      </c>
      <c r="AD9" t="s">
        <v>479</v>
      </c>
    </row>
    <row r="10" spans="1:30" x14ac:dyDescent="0.35">
      <c r="A10" s="1" t="s">
        <v>402</v>
      </c>
      <c r="B10" t="s">
        <v>103</v>
      </c>
      <c r="C10" t="s">
        <v>103</v>
      </c>
      <c r="D10" t="s">
        <v>103</v>
      </c>
      <c r="E10" t="s">
        <v>103</v>
      </c>
      <c r="F10" t="s">
        <v>103</v>
      </c>
      <c r="G10" t="s">
        <v>103</v>
      </c>
      <c r="H10" t="s">
        <v>103</v>
      </c>
      <c r="I10" t="s">
        <v>103</v>
      </c>
      <c r="J10" t="s">
        <v>103</v>
      </c>
      <c r="K10" t="s">
        <v>103</v>
      </c>
      <c r="L10" t="s">
        <v>103</v>
      </c>
      <c r="M10" t="s">
        <v>103</v>
      </c>
      <c r="N10" t="s">
        <v>103</v>
      </c>
      <c r="O10" t="s">
        <v>103</v>
      </c>
      <c r="P10" t="s">
        <v>103</v>
      </c>
      <c r="Q10" t="s">
        <v>103</v>
      </c>
      <c r="R10" t="s">
        <v>103</v>
      </c>
      <c r="S10" t="s">
        <v>103</v>
      </c>
      <c r="T10" t="s">
        <v>103</v>
      </c>
      <c r="U10" t="s">
        <v>103</v>
      </c>
      <c r="V10" t="s">
        <v>103</v>
      </c>
      <c r="W10" t="s">
        <v>103</v>
      </c>
      <c r="X10" t="s">
        <v>103</v>
      </c>
      <c r="Y10" t="s">
        <v>103</v>
      </c>
      <c r="Z10" t="s">
        <v>103</v>
      </c>
      <c r="AA10" t="s">
        <v>103</v>
      </c>
      <c r="AB10" t="s">
        <v>103</v>
      </c>
      <c r="AC10" t="s">
        <v>103</v>
      </c>
      <c r="AD10" t="s">
        <v>103</v>
      </c>
    </row>
    <row r="11" spans="1:30" x14ac:dyDescent="0.35">
      <c r="A11" s="1" t="s">
        <v>403</v>
      </c>
      <c r="B11" t="s">
        <v>423</v>
      </c>
      <c r="C11" t="s">
        <v>429</v>
      </c>
      <c r="D11" t="s">
        <v>440</v>
      </c>
      <c r="E11" t="s">
        <v>440</v>
      </c>
      <c r="F11" t="s">
        <v>440</v>
      </c>
      <c r="G11" t="s">
        <v>466</v>
      </c>
      <c r="H11" t="s">
        <v>477</v>
      </c>
      <c r="I11" t="s">
        <v>450</v>
      </c>
      <c r="J11" t="s">
        <v>461</v>
      </c>
      <c r="K11" t="s">
        <v>461</v>
      </c>
      <c r="L11" t="s">
        <v>437</v>
      </c>
      <c r="M11" t="s">
        <v>526</v>
      </c>
      <c r="N11" t="s">
        <v>536</v>
      </c>
      <c r="O11" t="s">
        <v>546</v>
      </c>
      <c r="P11" t="s">
        <v>555</v>
      </c>
      <c r="Q11" t="s">
        <v>563</v>
      </c>
      <c r="R11" t="s">
        <v>575</v>
      </c>
      <c r="S11" t="s">
        <v>101</v>
      </c>
      <c r="T11" t="s">
        <v>160</v>
      </c>
      <c r="U11" t="s">
        <v>182</v>
      </c>
      <c r="V11" t="s">
        <v>203</v>
      </c>
      <c r="W11" t="s">
        <v>219</v>
      </c>
      <c r="X11" t="s">
        <v>237</v>
      </c>
      <c r="Y11" t="s">
        <v>255</v>
      </c>
      <c r="Z11" t="s">
        <v>274</v>
      </c>
      <c r="AA11" t="s">
        <v>293</v>
      </c>
      <c r="AB11" t="s">
        <v>312</v>
      </c>
      <c r="AC11" t="s">
        <v>330</v>
      </c>
      <c r="AD11" t="s">
        <v>350</v>
      </c>
    </row>
    <row r="12" spans="1:30" x14ac:dyDescent="0.35">
      <c r="A12" s="1" t="s">
        <v>404</v>
      </c>
      <c r="B12" t="s">
        <v>423</v>
      </c>
      <c r="C12" t="s">
        <v>429</v>
      </c>
      <c r="D12" t="s">
        <v>185</v>
      </c>
      <c r="E12" t="s">
        <v>185</v>
      </c>
      <c r="F12" t="s">
        <v>185</v>
      </c>
      <c r="G12" t="s">
        <v>465</v>
      </c>
      <c r="H12" t="s">
        <v>461</v>
      </c>
      <c r="I12" t="s">
        <v>437</v>
      </c>
      <c r="J12" t="s">
        <v>494</v>
      </c>
      <c r="K12" t="s">
        <v>503</v>
      </c>
      <c r="L12" t="s">
        <v>512</v>
      </c>
      <c r="M12" t="s">
        <v>154</v>
      </c>
      <c r="N12" t="s">
        <v>535</v>
      </c>
      <c r="O12" t="s">
        <v>544</v>
      </c>
      <c r="P12" t="s">
        <v>476</v>
      </c>
      <c r="Q12" t="s">
        <v>562</v>
      </c>
      <c r="R12" t="s">
        <v>576</v>
      </c>
      <c r="S12" t="s">
        <v>587</v>
      </c>
      <c r="T12" t="s">
        <v>598</v>
      </c>
      <c r="U12" t="s">
        <v>611</v>
      </c>
      <c r="V12" t="s">
        <v>625</v>
      </c>
      <c r="W12" t="s">
        <v>638</v>
      </c>
      <c r="X12" t="s">
        <v>652</v>
      </c>
      <c r="Y12" t="s">
        <v>667</v>
      </c>
      <c r="Z12" t="s">
        <v>682</v>
      </c>
      <c r="AA12" t="s">
        <v>698</v>
      </c>
      <c r="AB12" t="s">
        <v>712</v>
      </c>
      <c r="AC12" t="s">
        <v>726</v>
      </c>
      <c r="AD12" t="s">
        <v>741</v>
      </c>
    </row>
    <row r="13" spans="1:30" x14ac:dyDescent="0.35">
      <c r="A13" s="1" t="s">
        <v>405</v>
      </c>
      <c r="B13" t="s">
        <v>103</v>
      </c>
      <c r="C13" t="s">
        <v>103</v>
      </c>
      <c r="D13" t="s">
        <v>103</v>
      </c>
      <c r="E13" t="s">
        <v>103</v>
      </c>
      <c r="F13" t="s">
        <v>103</v>
      </c>
      <c r="G13" t="s">
        <v>103</v>
      </c>
      <c r="H13" t="s">
        <v>103</v>
      </c>
      <c r="I13" t="s">
        <v>103</v>
      </c>
      <c r="J13" t="s">
        <v>103</v>
      </c>
      <c r="K13" t="s">
        <v>103</v>
      </c>
      <c r="L13" t="s">
        <v>103</v>
      </c>
      <c r="M13" t="s">
        <v>103</v>
      </c>
      <c r="N13" t="s">
        <v>103</v>
      </c>
      <c r="O13" t="s">
        <v>103</v>
      </c>
      <c r="P13" t="s">
        <v>103</v>
      </c>
      <c r="Q13" t="s">
        <v>103</v>
      </c>
      <c r="R13" t="s">
        <v>103</v>
      </c>
      <c r="S13" t="s">
        <v>103</v>
      </c>
      <c r="T13" t="s">
        <v>103</v>
      </c>
      <c r="U13" t="s">
        <v>103</v>
      </c>
      <c r="V13" t="s">
        <v>103</v>
      </c>
      <c r="W13" t="s">
        <v>103</v>
      </c>
      <c r="X13" t="s">
        <v>103</v>
      </c>
      <c r="Y13" t="s">
        <v>103</v>
      </c>
      <c r="Z13" t="s">
        <v>103</v>
      </c>
      <c r="AA13" t="s">
        <v>103</v>
      </c>
      <c r="AB13" t="s">
        <v>103</v>
      </c>
      <c r="AC13" t="s">
        <v>103</v>
      </c>
      <c r="AD13" t="s">
        <v>430</v>
      </c>
    </row>
    <row r="14" spans="1:30" x14ac:dyDescent="0.35">
      <c r="A14" s="1" t="s">
        <v>406</v>
      </c>
      <c r="B14" t="s">
        <v>103</v>
      </c>
      <c r="C14" t="s">
        <v>103</v>
      </c>
      <c r="D14" t="s">
        <v>103</v>
      </c>
      <c r="E14" t="s">
        <v>103</v>
      </c>
      <c r="F14" t="s">
        <v>455</v>
      </c>
      <c r="G14" t="s">
        <v>103</v>
      </c>
      <c r="H14" t="s">
        <v>478</v>
      </c>
      <c r="I14" t="s">
        <v>450</v>
      </c>
      <c r="J14" t="s">
        <v>185</v>
      </c>
      <c r="K14" t="s">
        <v>478</v>
      </c>
      <c r="L14" t="s">
        <v>514</v>
      </c>
      <c r="M14" t="s">
        <v>103</v>
      </c>
      <c r="N14" t="s">
        <v>470</v>
      </c>
      <c r="O14" t="s">
        <v>103</v>
      </c>
      <c r="P14" t="s">
        <v>103</v>
      </c>
      <c r="Q14" t="s">
        <v>564</v>
      </c>
      <c r="R14" t="s">
        <v>519</v>
      </c>
      <c r="S14" t="s">
        <v>588</v>
      </c>
      <c r="T14" t="s">
        <v>599</v>
      </c>
      <c r="U14" t="s">
        <v>612</v>
      </c>
      <c r="V14" t="s">
        <v>626</v>
      </c>
      <c r="W14" t="s">
        <v>639</v>
      </c>
      <c r="X14" t="s">
        <v>653</v>
      </c>
      <c r="Y14" t="s">
        <v>668</v>
      </c>
      <c r="Z14" t="s">
        <v>683</v>
      </c>
      <c r="AA14" t="s">
        <v>699</v>
      </c>
      <c r="AB14" t="s">
        <v>713</v>
      </c>
      <c r="AC14" t="s">
        <v>727</v>
      </c>
      <c r="AD14" t="s">
        <v>275</v>
      </c>
    </row>
    <row r="15" spans="1:30" x14ac:dyDescent="0.35">
      <c r="A15" s="1" t="s">
        <v>407</v>
      </c>
      <c r="B15" t="s">
        <v>103</v>
      </c>
      <c r="C15" t="s">
        <v>430</v>
      </c>
      <c r="D15" t="s">
        <v>434</v>
      </c>
      <c r="E15" t="s">
        <v>446</v>
      </c>
      <c r="F15" t="s">
        <v>456</v>
      </c>
      <c r="G15" t="s">
        <v>467</v>
      </c>
      <c r="H15" t="s">
        <v>185</v>
      </c>
      <c r="I15" t="s">
        <v>424</v>
      </c>
      <c r="J15" t="s">
        <v>424</v>
      </c>
      <c r="K15" t="s">
        <v>448</v>
      </c>
      <c r="L15" t="s">
        <v>515</v>
      </c>
      <c r="M15" t="s">
        <v>428</v>
      </c>
      <c r="N15" t="s">
        <v>453</v>
      </c>
      <c r="O15" t="s">
        <v>54</v>
      </c>
      <c r="P15" t="s">
        <v>77</v>
      </c>
      <c r="Q15" t="s">
        <v>101</v>
      </c>
      <c r="R15" t="s">
        <v>123</v>
      </c>
      <c r="S15" t="s">
        <v>101</v>
      </c>
      <c r="T15" t="s">
        <v>160</v>
      </c>
      <c r="U15" t="s">
        <v>182</v>
      </c>
      <c r="V15" t="s">
        <v>203</v>
      </c>
      <c r="W15" t="s">
        <v>219</v>
      </c>
      <c r="X15" t="s">
        <v>237</v>
      </c>
      <c r="Y15" t="s">
        <v>255</v>
      </c>
      <c r="Z15" t="s">
        <v>274</v>
      </c>
      <c r="AA15" t="s">
        <v>293</v>
      </c>
      <c r="AB15" t="s">
        <v>312</v>
      </c>
      <c r="AC15" t="s">
        <v>330</v>
      </c>
      <c r="AD15" t="s">
        <v>350</v>
      </c>
    </row>
    <row r="16" spans="1:30" x14ac:dyDescent="0.35">
      <c r="A16" s="1" t="s">
        <v>408</v>
      </c>
      <c r="B16" t="s">
        <v>424</v>
      </c>
      <c r="C16" t="s">
        <v>424</v>
      </c>
      <c r="D16" t="s">
        <v>428</v>
      </c>
      <c r="E16" t="s">
        <v>422</v>
      </c>
      <c r="F16" t="s">
        <v>457</v>
      </c>
      <c r="G16" t="s">
        <v>468</v>
      </c>
      <c r="H16" t="s">
        <v>479</v>
      </c>
      <c r="I16" t="s">
        <v>487</v>
      </c>
      <c r="J16" t="s">
        <v>495</v>
      </c>
      <c r="K16" t="s">
        <v>505</v>
      </c>
      <c r="L16" t="s">
        <v>516</v>
      </c>
      <c r="M16" t="s">
        <v>527</v>
      </c>
      <c r="N16" t="s">
        <v>537</v>
      </c>
      <c r="O16" t="s">
        <v>547</v>
      </c>
      <c r="P16" t="s">
        <v>216</v>
      </c>
      <c r="Q16" t="s">
        <v>565</v>
      </c>
      <c r="R16" t="s">
        <v>577</v>
      </c>
      <c r="S16" t="s">
        <v>572</v>
      </c>
      <c r="T16" t="s">
        <v>600</v>
      </c>
      <c r="U16" t="s">
        <v>613</v>
      </c>
      <c r="V16" t="s">
        <v>627</v>
      </c>
      <c r="W16" t="s">
        <v>640</v>
      </c>
      <c r="X16" t="s">
        <v>654</v>
      </c>
      <c r="Y16" t="s">
        <v>669</v>
      </c>
      <c r="Z16" t="s">
        <v>684</v>
      </c>
      <c r="AA16" t="s">
        <v>700</v>
      </c>
      <c r="AB16" t="s">
        <v>714</v>
      </c>
      <c r="AC16" t="s">
        <v>728</v>
      </c>
      <c r="AD16" t="s">
        <v>742</v>
      </c>
    </row>
    <row r="17" spans="1:30" x14ac:dyDescent="0.35">
      <c r="A17" s="1" t="s">
        <v>409</v>
      </c>
      <c r="B17" t="s">
        <v>425</v>
      </c>
      <c r="C17" t="s">
        <v>431</v>
      </c>
      <c r="D17" t="s">
        <v>441</v>
      </c>
      <c r="E17" t="s">
        <v>447</v>
      </c>
      <c r="F17" t="s">
        <v>458</v>
      </c>
      <c r="G17" t="s">
        <v>469</v>
      </c>
      <c r="H17" t="s">
        <v>480</v>
      </c>
      <c r="I17" t="s">
        <v>488</v>
      </c>
      <c r="J17" t="s">
        <v>496</v>
      </c>
      <c r="K17" t="s">
        <v>506</v>
      </c>
      <c r="L17" t="s">
        <v>517</v>
      </c>
      <c r="M17" t="s">
        <v>528</v>
      </c>
      <c r="N17" t="s">
        <v>538</v>
      </c>
      <c r="O17" t="s">
        <v>548</v>
      </c>
      <c r="P17" t="s">
        <v>556</v>
      </c>
      <c r="Q17" t="s">
        <v>566</v>
      </c>
      <c r="R17" t="s">
        <v>578</v>
      </c>
      <c r="S17" t="s">
        <v>589</v>
      </c>
      <c r="T17" t="s">
        <v>601</v>
      </c>
      <c r="U17" t="s">
        <v>614</v>
      </c>
      <c r="V17" t="s">
        <v>628</v>
      </c>
      <c r="W17" t="s">
        <v>641</v>
      </c>
      <c r="X17" t="s">
        <v>655</v>
      </c>
      <c r="Y17" t="s">
        <v>670</v>
      </c>
      <c r="Z17" t="s">
        <v>685</v>
      </c>
      <c r="AA17" t="s">
        <v>701</v>
      </c>
      <c r="AB17" t="s">
        <v>715</v>
      </c>
      <c r="AC17" t="s">
        <v>729</v>
      </c>
      <c r="AD17" t="s">
        <v>743</v>
      </c>
    </row>
    <row r="18" spans="1:30" x14ac:dyDescent="0.35">
      <c r="A18" s="1" t="s">
        <v>410</v>
      </c>
      <c r="B18" t="s">
        <v>185</v>
      </c>
      <c r="C18" t="s">
        <v>432</v>
      </c>
      <c r="D18" t="s">
        <v>185</v>
      </c>
      <c r="E18" t="s">
        <v>448</v>
      </c>
      <c r="F18" t="s">
        <v>459</v>
      </c>
      <c r="G18" t="s">
        <v>470</v>
      </c>
      <c r="H18" t="s">
        <v>481</v>
      </c>
      <c r="I18" t="s">
        <v>489</v>
      </c>
      <c r="J18" t="s">
        <v>497</v>
      </c>
      <c r="K18" t="s">
        <v>101</v>
      </c>
      <c r="L18" t="s">
        <v>137</v>
      </c>
      <c r="M18" t="s">
        <v>512</v>
      </c>
      <c r="N18" t="s">
        <v>539</v>
      </c>
      <c r="O18" t="s">
        <v>183</v>
      </c>
      <c r="P18" t="s">
        <v>197</v>
      </c>
      <c r="Q18" t="s">
        <v>567</v>
      </c>
      <c r="R18" t="s">
        <v>579</v>
      </c>
      <c r="S18" t="s">
        <v>590</v>
      </c>
      <c r="T18" t="s">
        <v>602</v>
      </c>
      <c r="U18" t="s">
        <v>615</v>
      </c>
      <c r="V18" t="s">
        <v>629</v>
      </c>
      <c r="W18" t="s">
        <v>642</v>
      </c>
      <c r="X18" t="s">
        <v>656</v>
      </c>
      <c r="Y18" t="s">
        <v>671</v>
      </c>
      <c r="Z18" t="s">
        <v>686</v>
      </c>
      <c r="AA18" t="s">
        <v>702</v>
      </c>
      <c r="AB18" t="s">
        <v>716</v>
      </c>
      <c r="AC18" t="s">
        <v>730</v>
      </c>
      <c r="AD18" t="s">
        <v>744</v>
      </c>
    </row>
    <row r="19" spans="1:30" x14ac:dyDescent="0.35">
      <c r="A19" s="1" t="s">
        <v>411</v>
      </c>
      <c r="B19" t="s">
        <v>426</v>
      </c>
      <c r="C19" t="s">
        <v>433</v>
      </c>
      <c r="D19" t="s">
        <v>442</v>
      </c>
      <c r="E19" t="s">
        <v>449</v>
      </c>
      <c r="F19" t="s">
        <v>460</v>
      </c>
      <c r="G19" t="s">
        <v>471</v>
      </c>
      <c r="H19" t="s">
        <v>482</v>
      </c>
      <c r="I19" t="s">
        <v>490</v>
      </c>
      <c r="J19" t="s">
        <v>498</v>
      </c>
      <c r="K19" t="s">
        <v>507</v>
      </c>
      <c r="L19" t="s">
        <v>518</v>
      </c>
      <c r="M19" t="s">
        <v>529</v>
      </c>
      <c r="N19" t="s">
        <v>540</v>
      </c>
      <c r="O19" t="s">
        <v>549</v>
      </c>
      <c r="P19" t="s">
        <v>557</v>
      </c>
      <c r="Q19" t="s">
        <v>568</v>
      </c>
      <c r="R19" t="s">
        <v>580</v>
      </c>
      <c r="S19" t="s">
        <v>591</v>
      </c>
      <c r="T19" t="s">
        <v>603</v>
      </c>
      <c r="U19" t="s">
        <v>616</v>
      </c>
      <c r="V19" t="s">
        <v>630</v>
      </c>
      <c r="W19" t="s">
        <v>643</v>
      </c>
      <c r="X19" t="s">
        <v>657</v>
      </c>
      <c r="Y19" t="s">
        <v>672</v>
      </c>
      <c r="Z19" t="s">
        <v>687</v>
      </c>
      <c r="AA19" t="s">
        <v>703</v>
      </c>
      <c r="AB19" t="s">
        <v>657</v>
      </c>
      <c r="AC19" t="s">
        <v>731</v>
      </c>
      <c r="AD19" t="s">
        <v>745</v>
      </c>
    </row>
    <row r="20" spans="1:30" x14ac:dyDescent="0.35">
      <c r="A20" s="1" t="s">
        <v>412</v>
      </c>
      <c r="B20" t="s">
        <v>103</v>
      </c>
      <c r="C20" t="s">
        <v>103</v>
      </c>
      <c r="D20" t="s">
        <v>103</v>
      </c>
      <c r="E20" t="s">
        <v>240</v>
      </c>
      <c r="F20" t="s">
        <v>103</v>
      </c>
      <c r="G20" t="s">
        <v>472</v>
      </c>
      <c r="H20" t="s">
        <v>103</v>
      </c>
      <c r="I20" t="s">
        <v>103</v>
      </c>
      <c r="J20" t="s">
        <v>103</v>
      </c>
      <c r="K20" t="s">
        <v>103</v>
      </c>
      <c r="L20" t="s">
        <v>103</v>
      </c>
      <c r="M20" t="s">
        <v>461</v>
      </c>
      <c r="N20" t="s">
        <v>103</v>
      </c>
      <c r="O20" t="s">
        <v>550</v>
      </c>
      <c r="P20" t="s">
        <v>558</v>
      </c>
      <c r="Q20" t="s">
        <v>103</v>
      </c>
      <c r="R20" t="s">
        <v>103</v>
      </c>
      <c r="S20" t="s">
        <v>592</v>
      </c>
      <c r="T20" t="s">
        <v>604</v>
      </c>
      <c r="U20" t="s">
        <v>617</v>
      </c>
      <c r="V20" t="s">
        <v>631</v>
      </c>
      <c r="W20" t="s">
        <v>644</v>
      </c>
      <c r="X20" t="s">
        <v>658</v>
      </c>
      <c r="Y20" t="s">
        <v>673</v>
      </c>
      <c r="Z20" t="s">
        <v>688</v>
      </c>
      <c r="AA20" t="s">
        <v>704</v>
      </c>
      <c r="AB20" t="s">
        <v>717</v>
      </c>
      <c r="AC20" t="s">
        <v>732</v>
      </c>
      <c r="AD20" t="s">
        <v>746</v>
      </c>
    </row>
    <row r="21" spans="1:30" x14ac:dyDescent="0.35">
      <c r="A21" s="1" t="s">
        <v>413</v>
      </c>
      <c r="B21" t="s">
        <v>103</v>
      </c>
      <c r="C21" t="s">
        <v>103</v>
      </c>
      <c r="D21" t="s">
        <v>103</v>
      </c>
      <c r="E21" t="s">
        <v>103</v>
      </c>
      <c r="F21" t="s">
        <v>103</v>
      </c>
      <c r="G21" t="s">
        <v>103</v>
      </c>
      <c r="H21" t="s">
        <v>103</v>
      </c>
      <c r="I21" t="s">
        <v>103</v>
      </c>
      <c r="J21" t="s">
        <v>103</v>
      </c>
      <c r="K21" t="s">
        <v>103</v>
      </c>
      <c r="L21" t="s">
        <v>103</v>
      </c>
      <c r="M21" t="s">
        <v>464</v>
      </c>
      <c r="N21" t="s">
        <v>103</v>
      </c>
      <c r="O21" t="s">
        <v>551</v>
      </c>
      <c r="P21" t="s">
        <v>559</v>
      </c>
      <c r="Q21" t="s">
        <v>103</v>
      </c>
      <c r="R21" t="s">
        <v>103</v>
      </c>
      <c r="S21" t="s">
        <v>495</v>
      </c>
      <c r="T21" t="s">
        <v>597</v>
      </c>
      <c r="U21" t="s">
        <v>618</v>
      </c>
      <c r="V21" t="s">
        <v>632</v>
      </c>
      <c r="W21" t="s">
        <v>645</v>
      </c>
      <c r="X21" t="s">
        <v>659</v>
      </c>
      <c r="Y21" t="s">
        <v>674</v>
      </c>
      <c r="Z21" t="s">
        <v>689</v>
      </c>
      <c r="AA21" t="s">
        <v>705</v>
      </c>
      <c r="AB21" t="s">
        <v>718</v>
      </c>
      <c r="AC21" t="s">
        <v>733</v>
      </c>
      <c r="AD21" t="s">
        <v>747</v>
      </c>
    </row>
    <row r="22" spans="1:30" x14ac:dyDescent="0.35">
      <c r="A22" s="1" t="s">
        <v>414</v>
      </c>
      <c r="B22" t="s">
        <v>103</v>
      </c>
      <c r="C22" t="s">
        <v>103</v>
      </c>
      <c r="D22" t="s">
        <v>103</v>
      </c>
      <c r="E22" t="s">
        <v>103</v>
      </c>
      <c r="F22" t="s">
        <v>103</v>
      </c>
      <c r="G22" t="s">
        <v>103</v>
      </c>
      <c r="H22" t="s">
        <v>103</v>
      </c>
      <c r="I22" t="s">
        <v>103</v>
      </c>
      <c r="J22" t="s">
        <v>103</v>
      </c>
      <c r="K22" t="s">
        <v>103</v>
      </c>
      <c r="L22" t="s">
        <v>103</v>
      </c>
      <c r="M22" t="s">
        <v>530</v>
      </c>
      <c r="N22" t="s">
        <v>103</v>
      </c>
      <c r="O22" t="s">
        <v>552</v>
      </c>
      <c r="P22" t="s">
        <v>560</v>
      </c>
      <c r="Q22" t="s">
        <v>103</v>
      </c>
      <c r="R22" t="s">
        <v>103</v>
      </c>
      <c r="S22" t="s">
        <v>593</v>
      </c>
      <c r="T22" t="s">
        <v>605</v>
      </c>
      <c r="U22" t="s">
        <v>619</v>
      </c>
      <c r="V22" t="s">
        <v>633</v>
      </c>
      <c r="W22" t="s">
        <v>646</v>
      </c>
      <c r="X22" t="s">
        <v>660</v>
      </c>
      <c r="Y22" t="s">
        <v>675</v>
      </c>
      <c r="Z22" t="s">
        <v>690</v>
      </c>
      <c r="AA22" t="s">
        <v>706</v>
      </c>
      <c r="AB22" t="s">
        <v>719</v>
      </c>
      <c r="AC22" t="s">
        <v>734</v>
      </c>
      <c r="AD22" t="s">
        <v>748</v>
      </c>
    </row>
    <row r="23" spans="1:30" x14ac:dyDescent="0.35">
      <c r="A23" s="1" t="s">
        <v>415</v>
      </c>
      <c r="B23" t="s">
        <v>103</v>
      </c>
      <c r="C23" t="s">
        <v>103</v>
      </c>
      <c r="D23" t="s">
        <v>103</v>
      </c>
      <c r="E23" t="s">
        <v>103</v>
      </c>
      <c r="F23" t="s">
        <v>103</v>
      </c>
      <c r="G23" t="s">
        <v>103</v>
      </c>
      <c r="H23" t="s">
        <v>103</v>
      </c>
      <c r="I23" t="s">
        <v>103</v>
      </c>
      <c r="J23" t="s">
        <v>103</v>
      </c>
      <c r="K23" t="s">
        <v>103</v>
      </c>
      <c r="L23" t="s">
        <v>103</v>
      </c>
      <c r="M23" t="s">
        <v>472</v>
      </c>
      <c r="N23" t="s">
        <v>103</v>
      </c>
      <c r="O23" t="s">
        <v>472</v>
      </c>
      <c r="P23" t="s">
        <v>472</v>
      </c>
      <c r="Q23" t="s">
        <v>103</v>
      </c>
      <c r="R23" t="s">
        <v>103</v>
      </c>
      <c r="S23" t="s">
        <v>472</v>
      </c>
      <c r="T23" t="s">
        <v>472</v>
      </c>
      <c r="U23" t="s">
        <v>472</v>
      </c>
      <c r="V23" t="s">
        <v>634</v>
      </c>
      <c r="W23" t="s">
        <v>634</v>
      </c>
      <c r="X23" t="s">
        <v>634</v>
      </c>
      <c r="Y23" t="s">
        <v>634</v>
      </c>
      <c r="Z23" t="s">
        <v>691</v>
      </c>
      <c r="AA23" t="s">
        <v>439</v>
      </c>
      <c r="AB23" t="s">
        <v>691</v>
      </c>
      <c r="AC23" t="s">
        <v>434</v>
      </c>
      <c r="AD23" t="s">
        <v>450</v>
      </c>
    </row>
    <row r="24" spans="1:30" x14ac:dyDescent="0.35">
      <c r="A24" s="1" t="s">
        <v>416</v>
      </c>
      <c r="B24" t="s">
        <v>424</v>
      </c>
      <c r="C24" t="s">
        <v>434</v>
      </c>
      <c r="D24" t="s">
        <v>185</v>
      </c>
      <c r="E24" t="s">
        <v>450</v>
      </c>
      <c r="F24" t="s">
        <v>461</v>
      </c>
      <c r="G24" t="s">
        <v>470</v>
      </c>
      <c r="H24" t="s">
        <v>453</v>
      </c>
      <c r="I24" t="s">
        <v>491</v>
      </c>
      <c r="J24" t="s">
        <v>454</v>
      </c>
      <c r="K24" t="s">
        <v>508</v>
      </c>
      <c r="L24" t="s">
        <v>519</v>
      </c>
      <c r="M24" t="s">
        <v>531</v>
      </c>
      <c r="N24" t="s">
        <v>541</v>
      </c>
      <c r="O24" t="s">
        <v>55</v>
      </c>
      <c r="P24" t="s">
        <v>78</v>
      </c>
      <c r="Q24" t="s">
        <v>102</v>
      </c>
      <c r="R24" t="s">
        <v>124</v>
      </c>
      <c r="S24" t="s">
        <v>124</v>
      </c>
      <c r="T24" t="s">
        <v>161</v>
      </c>
      <c r="U24" t="s">
        <v>183</v>
      </c>
      <c r="V24" t="s">
        <v>204</v>
      </c>
      <c r="W24" t="s">
        <v>220</v>
      </c>
      <c r="X24" t="s">
        <v>238</v>
      </c>
      <c r="Y24" t="s">
        <v>256</v>
      </c>
      <c r="Z24" t="s">
        <v>275</v>
      </c>
      <c r="AA24" t="s">
        <v>294</v>
      </c>
      <c r="AB24" t="s">
        <v>313</v>
      </c>
      <c r="AC24" t="s">
        <v>331</v>
      </c>
      <c r="AD24" t="s">
        <v>351</v>
      </c>
    </row>
    <row r="25" spans="1:30" x14ac:dyDescent="0.35">
      <c r="A25" s="1" t="s">
        <v>417</v>
      </c>
      <c r="B25" t="s">
        <v>425</v>
      </c>
      <c r="C25" t="s">
        <v>435</v>
      </c>
      <c r="D25" t="s">
        <v>443</v>
      </c>
      <c r="E25" t="s">
        <v>451</v>
      </c>
      <c r="F25" t="s">
        <v>462</v>
      </c>
      <c r="G25" t="s">
        <v>473</v>
      </c>
      <c r="H25" t="s">
        <v>483</v>
      </c>
      <c r="I25" t="s">
        <v>492</v>
      </c>
      <c r="J25" t="s">
        <v>499</v>
      </c>
      <c r="K25" t="s">
        <v>509</v>
      </c>
      <c r="L25" t="s">
        <v>520</v>
      </c>
      <c r="M25" t="s">
        <v>532</v>
      </c>
      <c r="N25" t="s">
        <v>542</v>
      </c>
      <c r="O25" t="s">
        <v>553</v>
      </c>
      <c r="P25" t="s">
        <v>561</v>
      </c>
      <c r="Q25" t="s">
        <v>569</v>
      </c>
      <c r="R25" t="s">
        <v>581</v>
      </c>
      <c r="S25" t="s">
        <v>594</v>
      </c>
      <c r="T25" t="s">
        <v>606</v>
      </c>
      <c r="U25" t="s">
        <v>620</v>
      </c>
      <c r="V25" t="s">
        <v>635</v>
      </c>
      <c r="W25" t="s">
        <v>647</v>
      </c>
      <c r="X25" t="s">
        <v>661</v>
      </c>
      <c r="Y25" t="s">
        <v>676</v>
      </c>
      <c r="Z25" t="s">
        <v>692</v>
      </c>
      <c r="AA25" t="s">
        <v>707</v>
      </c>
      <c r="AB25" t="s">
        <v>720</v>
      </c>
      <c r="AC25" t="s">
        <v>735</v>
      </c>
      <c r="AD25" t="s">
        <v>749</v>
      </c>
    </row>
    <row r="26" spans="1:30" x14ac:dyDescent="0.35">
      <c r="A26" s="1" t="s">
        <v>418</v>
      </c>
      <c r="B26" t="s">
        <v>427</v>
      </c>
      <c r="C26" t="s">
        <v>436</v>
      </c>
      <c r="D26" t="s">
        <v>444</v>
      </c>
      <c r="E26" t="s">
        <v>452</v>
      </c>
      <c r="F26" t="s">
        <v>427</v>
      </c>
      <c r="G26" t="s">
        <v>474</v>
      </c>
      <c r="H26" t="s">
        <v>484</v>
      </c>
      <c r="I26" t="s">
        <v>493</v>
      </c>
      <c r="J26" t="s">
        <v>500</v>
      </c>
      <c r="K26" t="s">
        <v>510</v>
      </c>
      <c r="L26" t="s">
        <v>521</v>
      </c>
      <c r="M26" t="s">
        <v>321</v>
      </c>
      <c r="N26" t="s">
        <v>543</v>
      </c>
      <c r="O26" t="s">
        <v>554</v>
      </c>
      <c r="P26" t="s">
        <v>265</v>
      </c>
      <c r="Q26" t="s">
        <v>570</v>
      </c>
      <c r="R26" t="s">
        <v>582</v>
      </c>
      <c r="S26" t="s">
        <v>510</v>
      </c>
      <c r="T26" t="s">
        <v>342</v>
      </c>
      <c r="U26" t="s">
        <v>621</v>
      </c>
      <c r="V26" t="s">
        <v>570</v>
      </c>
      <c r="W26" t="s">
        <v>648</v>
      </c>
      <c r="X26" t="s">
        <v>662</v>
      </c>
      <c r="Y26" t="s">
        <v>677</v>
      </c>
      <c r="Z26" t="s">
        <v>693</v>
      </c>
      <c r="AA26" t="s">
        <v>284</v>
      </c>
      <c r="AB26" t="s">
        <v>305</v>
      </c>
      <c r="AC26" t="s">
        <v>321</v>
      </c>
      <c r="AD26" t="s">
        <v>750</v>
      </c>
    </row>
    <row r="27" spans="1:30" x14ac:dyDescent="0.35">
      <c r="A27" s="1" t="s">
        <v>419</v>
      </c>
      <c r="B27" t="s">
        <v>427</v>
      </c>
      <c r="C27" t="s">
        <v>436</v>
      </c>
      <c r="D27" t="s">
        <v>444</v>
      </c>
      <c r="E27" t="s">
        <v>452</v>
      </c>
      <c r="F27" t="s">
        <v>427</v>
      </c>
      <c r="G27" t="s">
        <v>474</v>
      </c>
      <c r="H27" t="s">
        <v>484</v>
      </c>
      <c r="I27" t="s">
        <v>493</v>
      </c>
      <c r="J27" t="s">
        <v>500</v>
      </c>
      <c r="K27" t="s">
        <v>510</v>
      </c>
      <c r="L27" t="s">
        <v>522</v>
      </c>
      <c r="M27" t="s">
        <v>321</v>
      </c>
      <c r="N27" t="s">
        <v>543</v>
      </c>
      <c r="O27" t="s">
        <v>554</v>
      </c>
      <c r="P27" t="s">
        <v>265</v>
      </c>
      <c r="Q27" t="s">
        <v>571</v>
      </c>
      <c r="R27" t="s">
        <v>582</v>
      </c>
      <c r="S27" t="s">
        <v>510</v>
      </c>
      <c r="T27" t="s">
        <v>342</v>
      </c>
      <c r="U27" t="s">
        <v>621</v>
      </c>
      <c r="V27" t="s">
        <v>570</v>
      </c>
      <c r="W27" t="s">
        <v>648</v>
      </c>
      <c r="X27" t="s">
        <v>662</v>
      </c>
      <c r="Y27" t="s">
        <v>677</v>
      </c>
      <c r="Z27" t="s">
        <v>693</v>
      </c>
      <c r="AA27" t="s">
        <v>284</v>
      </c>
      <c r="AB27" t="s">
        <v>305</v>
      </c>
      <c r="AC27" t="s">
        <v>736</v>
      </c>
      <c r="AD27" t="s">
        <v>750</v>
      </c>
    </row>
    <row r="28" spans="1:30" x14ac:dyDescent="0.35">
      <c r="A28" s="1" t="s">
        <v>420</v>
      </c>
      <c r="B28" t="s">
        <v>428</v>
      </c>
      <c r="C28" t="s">
        <v>437</v>
      </c>
      <c r="D28" t="s">
        <v>428</v>
      </c>
      <c r="E28" t="s">
        <v>453</v>
      </c>
      <c r="F28" t="s">
        <v>463</v>
      </c>
      <c r="G28" t="s">
        <v>475</v>
      </c>
      <c r="H28" t="s">
        <v>485</v>
      </c>
      <c r="I28" t="s">
        <v>475</v>
      </c>
      <c r="J28" t="s">
        <v>501</v>
      </c>
      <c r="K28" t="s">
        <v>454</v>
      </c>
      <c r="L28" t="s">
        <v>523</v>
      </c>
      <c r="M28" t="s">
        <v>533</v>
      </c>
      <c r="N28" t="s">
        <v>489</v>
      </c>
      <c r="O28" t="s">
        <v>48</v>
      </c>
      <c r="P28" t="s">
        <v>71</v>
      </c>
      <c r="Q28" t="s">
        <v>95</v>
      </c>
      <c r="R28" t="s">
        <v>118</v>
      </c>
      <c r="S28" t="s">
        <v>137</v>
      </c>
      <c r="T28" t="s">
        <v>154</v>
      </c>
      <c r="U28" t="s">
        <v>176</v>
      </c>
      <c r="V28" t="s">
        <v>197</v>
      </c>
      <c r="W28" t="s">
        <v>216</v>
      </c>
      <c r="X28" t="s">
        <v>233</v>
      </c>
      <c r="Y28" t="s">
        <v>249</v>
      </c>
      <c r="Z28" t="s">
        <v>269</v>
      </c>
      <c r="AA28" t="s">
        <v>287</v>
      </c>
      <c r="AB28" t="s">
        <v>256</v>
      </c>
      <c r="AC28" t="s">
        <v>325</v>
      </c>
      <c r="AD28" t="s">
        <v>325</v>
      </c>
    </row>
    <row r="29" spans="1:30" x14ac:dyDescent="0.35">
      <c r="A29" s="1" t="s">
        <v>421</v>
      </c>
      <c r="B29" t="s">
        <v>428</v>
      </c>
      <c r="C29" t="s">
        <v>437</v>
      </c>
      <c r="D29" t="s">
        <v>428</v>
      </c>
      <c r="E29" t="s">
        <v>453</v>
      </c>
      <c r="F29" t="s">
        <v>463</v>
      </c>
      <c r="G29" t="s">
        <v>475</v>
      </c>
      <c r="H29" t="s">
        <v>485</v>
      </c>
      <c r="I29" t="s">
        <v>475</v>
      </c>
      <c r="J29" t="s">
        <v>54</v>
      </c>
      <c r="K29" t="s">
        <v>454</v>
      </c>
      <c r="L29" t="s">
        <v>523</v>
      </c>
      <c r="M29" t="s">
        <v>533</v>
      </c>
      <c r="N29" t="s">
        <v>489</v>
      </c>
      <c r="O29" t="s">
        <v>48</v>
      </c>
      <c r="P29" t="s">
        <v>71</v>
      </c>
      <c r="Q29" t="s">
        <v>95</v>
      </c>
      <c r="R29" t="s">
        <v>118</v>
      </c>
      <c r="S29" t="s">
        <v>137</v>
      </c>
      <c r="T29" t="s">
        <v>154</v>
      </c>
      <c r="U29" t="s">
        <v>176</v>
      </c>
      <c r="V29" t="s">
        <v>197</v>
      </c>
      <c r="W29" t="s">
        <v>216</v>
      </c>
      <c r="X29" t="s">
        <v>663</v>
      </c>
      <c r="Y29" t="s">
        <v>249</v>
      </c>
      <c r="Z29" t="s">
        <v>269</v>
      </c>
      <c r="AA29" t="s">
        <v>287</v>
      </c>
      <c r="AB29" t="s">
        <v>721</v>
      </c>
      <c r="AC29" t="s">
        <v>737</v>
      </c>
      <c r="AD29" t="s">
        <v>737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D40"/>
  <sheetViews>
    <sheetView workbookViewId="0"/>
  </sheetViews>
  <sheetFormatPr defaultRowHeight="14.5" x14ac:dyDescent="0.35"/>
  <sheetData>
    <row r="1" spans="1:30" x14ac:dyDescent="0.35">
      <c r="A1" s="1" t="s">
        <v>17</v>
      </c>
      <c r="B1" s="1" t="s">
        <v>381</v>
      </c>
      <c r="C1" s="1" t="s">
        <v>382</v>
      </c>
      <c r="D1" s="1" t="s">
        <v>383</v>
      </c>
      <c r="E1" s="1" t="s">
        <v>384</v>
      </c>
      <c r="F1" s="1" t="s">
        <v>385</v>
      </c>
      <c r="G1" s="1" t="s">
        <v>386</v>
      </c>
      <c r="H1" s="1" t="s">
        <v>387</v>
      </c>
      <c r="I1" s="1" t="s">
        <v>388</v>
      </c>
      <c r="J1" s="1" t="s">
        <v>389</v>
      </c>
      <c r="K1" s="1" t="s">
        <v>390</v>
      </c>
      <c r="L1" s="1" t="s">
        <v>391</v>
      </c>
      <c r="M1" s="1" t="s">
        <v>392</v>
      </c>
      <c r="N1" s="1" t="s">
        <v>393</v>
      </c>
      <c r="O1" s="1" t="s">
        <v>0</v>
      </c>
      <c r="P1" s="1" t="s">
        <v>1</v>
      </c>
      <c r="Q1" s="1" t="s">
        <v>2</v>
      </c>
      <c r="R1" s="1" t="s">
        <v>3</v>
      </c>
      <c r="S1" s="1" t="s">
        <v>4</v>
      </c>
      <c r="T1" s="1" t="s">
        <v>5</v>
      </c>
      <c r="U1" s="1" t="s">
        <v>6</v>
      </c>
      <c r="V1" s="1" t="s">
        <v>7</v>
      </c>
      <c r="W1" s="1" t="s">
        <v>8</v>
      </c>
      <c r="X1" s="1" t="s">
        <v>9</v>
      </c>
      <c r="Y1" s="1" t="s">
        <v>10</v>
      </c>
      <c r="Z1" s="1" t="s">
        <v>11</v>
      </c>
      <c r="AA1" s="1" t="s">
        <v>12</v>
      </c>
      <c r="AB1" s="1" t="s">
        <v>13</v>
      </c>
      <c r="AC1" s="1" t="s">
        <v>14</v>
      </c>
      <c r="AD1" s="1" t="s">
        <v>15</v>
      </c>
    </row>
    <row r="2" spans="1:30" x14ac:dyDescent="0.35">
      <c r="A2" s="1" t="s">
        <v>751</v>
      </c>
      <c r="B2" t="s">
        <v>103</v>
      </c>
      <c r="C2" t="s">
        <v>103</v>
      </c>
      <c r="D2" t="s">
        <v>240</v>
      </c>
      <c r="E2" t="s">
        <v>240</v>
      </c>
      <c r="F2" t="s">
        <v>240</v>
      </c>
      <c r="G2" t="s">
        <v>634</v>
      </c>
      <c r="H2" t="s">
        <v>472</v>
      </c>
      <c r="I2" t="s">
        <v>832</v>
      </c>
      <c r="J2" t="s">
        <v>240</v>
      </c>
      <c r="K2" t="s">
        <v>504</v>
      </c>
      <c r="L2" t="s">
        <v>439</v>
      </c>
      <c r="M2" t="s">
        <v>240</v>
      </c>
      <c r="N2" t="s">
        <v>694</v>
      </c>
      <c r="O2" t="s">
        <v>513</v>
      </c>
      <c r="P2" t="s">
        <v>910</v>
      </c>
      <c r="Q2" t="s">
        <v>463</v>
      </c>
      <c r="R2" t="s">
        <v>800</v>
      </c>
      <c r="S2" t="s">
        <v>545</v>
      </c>
      <c r="T2" t="s">
        <v>832</v>
      </c>
      <c r="U2" t="s">
        <v>439</v>
      </c>
      <c r="V2" t="s">
        <v>800</v>
      </c>
      <c r="W2" t="s">
        <v>832</v>
      </c>
      <c r="X2" t="s">
        <v>428</v>
      </c>
      <c r="Y2" t="s">
        <v>504</v>
      </c>
      <c r="Z2" t="s">
        <v>207</v>
      </c>
      <c r="AA2" t="s">
        <v>800</v>
      </c>
      <c r="AB2" t="s">
        <v>485</v>
      </c>
      <c r="AC2" t="s">
        <v>1064</v>
      </c>
      <c r="AD2" t="s">
        <v>963</v>
      </c>
    </row>
    <row r="3" spans="1:30" x14ac:dyDescent="0.35">
      <c r="A3" s="1" t="s">
        <v>752</v>
      </c>
      <c r="B3" t="s">
        <v>103</v>
      </c>
      <c r="C3" t="s">
        <v>103</v>
      </c>
      <c r="D3" t="s">
        <v>103</v>
      </c>
      <c r="E3" t="s">
        <v>103</v>
      </c>
      <c r="F3" t="s">
        <v>103</v>
      </c>
      <c r="G3" t="s">
        <v>103</v>
      </c>
      <c r="H3" t="s">
        <v>103</v>
      </c>
      <c r="I3" t="s">
        <v>103</v>
      </c>
      <c r="J3" t="s">
        <v>103</v>
      </c>
      <c r="K3" t="s">
        <v>103</v>
      </c>
      <c r="L3" t="s">
        <v>103</v>
      </c>
      <c r="M3" t="s">
        <v>103</v>
      </c>
      <c r="N3" t="s">
        <v>103</v>
      </c>
      <c r="O3" t="s">
        <v>103</v>
      </c>
      <c r="P3" t="s">
        <v>103</v>
      </c>
      <c r="Q3" t="s">
        <v>103</v>
      </c>
      <c r="R3" t="s">
        <v>103</v>
      </c>
      <c r="S3" t="s">
        <v>103</v>
      </c>
      <c r="T3" t="s">
        <v>103</v>
      </c>
      <c r="U3" t="s">
        <v>103</v>
      </c>
      <c r="V3" t="s">
        <v>103</v>
      </c>
      <c r="W3" t="s">
        <v>103</v>
      </c>
      <c r="X3" t="s">
        <v>103</v>
      </c>
      <c r="Y3" t="s">
        <v>103</v>
      </c>
      <c r="Z3" t="s">
        <v>103</v>
      </c>
      <c r="AA3" t="s">
        <v>103</v>
      </c>
      <c r="AB3" t="s">
        <v>103</v>
      </c>
      <c r="AC3" t="s">
        <v>103</v>
      </c>
      <c r="AD3" t="s">
        <v>1082</v>
      </c>
    </row>
    <row r="4" spans="1:30" x14ac:dyDescent="0.35">
      <c r="A4" s="1" t="s">
        <v>753</v>
      </c>
      <c r="B4" t="s">
        <v>103</v>
      </c>
      <c r="C4" t="s">
        <v>103</v>
      </c>
      <c r="D4" t="s">
        <v>240</v>
      </c>
      <c r="E4" t="s">
        <v>240</v>
      </c>
      <c r="F4" t="s">
        <v>240</v>
      </c>
      <c r="G4" t="s">
        <v>634</v>
      </c>
      <c r="H4" t="s">
        <v>472</v>
      </c>
      <c r="I4" t="s">
        <v>832</v>
      </c>
      <c r="J4" t="s">
        <v>240</v>
      </c>
      <c r="K4" t="s">
        <v>504</v>
      </c>
      <c r="L4" t="s">
        <v>439</v>
      </c>
      <c r="M4" t="s">
        <v>240</v>
      </c>
      <c r="N4" t="s">
        <v>694</v>
      </c>
      <c r="O4" t="s">
        <v>513</v>
      </c>
      <c r="P4" t="s">
        <v>910</v>
      </c>
      <c r="Q4" t="s">
        <v>463</v>
      </c>
      <c r="R4" t="s">
        <v>800</v>
      </c>
      <c r="S4" t="s">
        <v>545</v>
      </c>
      <c r="T4" t="s">
        <v>832</v>
      </c>
      <c r="U4" t="s">
        <v>439</v>
      </c>
      <c r="V4" t="s">
        <v>800</v>
      </c>
      <c r="W4" t="s">
        <v>832</v>
      </c>
      <c r="X4" t="s">
        <v>428</v>
      </c>
      <c r="Y4" t="s">
        <v>504</v>
      </c>
      <c r="Z4" t="s">
        <v>207</v>
      </c>
      <c r="AA4" t="s">
        <v>800</v>
      </c>
      <c r="AB4" t="s">
        <v>485</v>
      </c>
      <c r="AC4" t="s">
        <v>1064</v>
      </c>
      <c r="AD4" t="s">
        <v>1083</v>
      </c>
    </row>
    <row r="5" spans="1:30" x14ac:dyDescent="0.35">
      <c r="A5" s="1" t="s">
        <v>754</v>
      </c>
      <c r="B5" t="s">
        <v>103</v>
      </c>
      <c r="C5" t="s">
        <v>103</v>
      </c>
      <c r="D5" t="s">
        <v>240</v>
      </c>
      <c r="E5" t="s">
        <v>240</v>
      </c>
      <c r="F5" t="s">
        <v>634</v>
      </c>
      <c r="G5" t="s">
        <v>634</v>
      </c>
      <c r="H5" t="s">
        <v>634</v>
      </c>
      <c r="I5" t="s">
        <v>439</v>
      </c>
      <c r="J5" t="s">
        <v>439</v>
      </c>
      <c r="K5" t="s">
        <v>832</v>
      </c>
      <c r="L5" t="s">
        <v>832</v>
      </c>
      <c r="M5" t="s">
        <v>832</v>
      </c>
      <c r="N5" t="s">
        <v>439</v>
      </c>
      <c r="O5" t="s">
        <v>691</v>
      </c>
      <c r="P5" t="s">
        <v>207</v>
      </c>
      <c r="Q5" t="s">
        <v>513</v>
      </c>
      <c r="R5" t="s">
        <v>800</v>
      </c>
      <c r="S5" t="s">
        <v>513</v>
      </c>
      <c r="T5" t="s">
        <v>434</v>
      </c>
      <c r="U5" t="s">
        <v>464</v>
      </c>
      <c r="V5" t="s">
        <v>551</v>
      </c>
      <c r="W5" t="s">
        <v>983</v>
      </c>
      <c r="X5" t="s">
        <v>71</v>
      </c>
      <c r="Y5" t="s">
        <v>1006</v>
      </c>
      <c r="Z5" t="s">
        <v>559</v>
      </c>
      <c r="AA5" t="s">
        <v>1033</v>
      </c>
      <c r="AB5" t="s">
        <v>269</v>
      </c>
      <c r="AC5" t="s">
        <v>791</v>
      </c>
      <c r="AD5" t="s">
        <v>1084</v>
      </c>
    </row>
    <row r="6" spans="1:30" x14ac:dyDescent="0.35">
      <c r="A6" s="1" t="s">
        <v>755</v>
      </c>
      <c r="B6" t="s">
        <v>103</v>
      </c>
      <c r="C6" t="s">
        <v>103</v>
      </c>
      <c r="D6" t="s">
        <v>103</v>
      </c>
      <c r="E6" t="s">
        <v>103</v>
      </c>
      <c r="F6" t="s">
        <v>103</v>
      </c>
      <c r="G6" t="s">
        <v>103</v>
      </c>
      <c r="H6" t="s">
        <v>103</v>
      </c>
      <c r="I6" t="s">
        <v>103</v>
      </c>
      <c r="J6" t="s">
        <v>103</v>
      </c>
      <c r="K6" t="s">
        <v>103</v>
      </c>
      <c r="L6" t="s">
        <v>103</v>
      </c>
      <c r="M6" t="s">
        <v>103</v>
      </c>
      <c r="N6" t="s">
        <v>103</v>
      </c>
      <c r="O6" t="s">
        <v>103</v>
      </c>
      <c r="P6" t="s">
        <v>103</v>
      </c>
      <c r="Q6" t="s">
        <v>103</v>
      </c>
      <c r="R6" t="s">
        <v>103</v>
      </c>
      <c r="S6" t="s">
        <v>103</v>
      </c>
      <c r="T6" t="s">
        <v>103</v>
      </c>
      <c r="U6" t="s">
        <v>103</v>
      </c>
      <c r="V6" t="s">
        <v>103</v>
      </c>
      <c r="W6" t="s">
        <v>103</v>
      </c>
      <c r="X6" t="s">
        <v>103</v>
      </c>
      <c r="Y6" t="s">
        <v>103</v>
      </c>
      <c r="Z6" t="s">
        <v>103</v>
      </c>
      <c r="AA6" t="s">
        <v>103</v>
      </c>
      <c r="AB6" t="s">
        <v>103</v>
      </c>
      <c r="AC6" t="s">
        <v>103</v>
      </c>
      <c r="AD6" t="s">
        <v>103</v>
      </c>
    </row>
    <row r="7" spans="1:30" x14ac:dyDescent="0.35">
      <c r="A7" s="1" t="s">
        <v>756</v>
      </c>
      <c r="B7" t="s">
        <v>103</v>
      </c>
      <c r="C7" t="s">
        <v>103</v>
      </c>
      <c r="D7" t="s">
        <v>240</v>
      </c>
      <c r="E7" t="s">
        <v>240</v>
      </c>
      <c r="F7" t="s">
        <v>634</v>
      </c>
      <c r="G7" t="s">
        <v>434</v>
      </c>
      <c r="H7" t="s">
        <v>434</v>
      </c>
      <c r="I7" t="s">
        <v>525</v>
      </c>
      <c r="J7" t="s">
        <v>844</v>
      </c>
      <c r="K7" t="s">
        <v>844</v>
      </c>
      <c r="L7" t="s">
        <v>864</v>
      </c>
      <c r="M7" t="s">
        <v>876</v>
      </c>
      <c r="N7" t="s">
        <v>889</v>
      </c>
      <c r="O7" t="s">
        <v>901</v>
      </c>
      <c r="P7" t="s">
        <v>911</v>
      </c>
      <c r="Q7" t="s">
        <v>922</v>
      </c>
      <c r="R7" t="s">
        <v>103</v>
      </c>
      <c r="S7" t="s">
        <v>103</v>
      </c>
      <c r="T7" t="s">
        <v>103</v>
      </c>
      <c r="U7" t="s">
        <v>448</v>
      </c>
      <c r="V7" t="s">
        <v>515</v>
      </c>
      <c r="W7" t="s">
        <v>694</v>
      </c>
      <c r="X7" t="s">
        <v>477</v>
      </c>
      <c r="Y7" t="s">
        <v>503</v>
      </c>
      <c r="Z7" t="s">
        <v>477</v>
      </c>
      <c r="AA7" t="s">
        <v>1034</v>
      </c>
      <c r="AB7" t="s">
        <v>587</v>
      </c>
      <c r="AC7" t="s">
        <v>475</v>
      </c>
      <c r="AD7" t="s">
        <v>1085</v>
      </c>
    </row>
    <row r="8" spans="1:30" x14ac:dyDescent="0.35">
      <c r="A8" s="1" t="s">
        <v>757</v>
      </c>
      <c r="B8" t="s">
        <v>103</v>
      </c>
      <c r="C8" t="s">
        <v>103</v>
      </c>
      <c r="D8" t="s">
        <v>691</v>
      </c>
      <c r="E8" t="s">
        <v>691</v>
      </c>
      <c r="F8" t="s">
        <v>504</v>
      </c>
      <c r="G8" t="s">
        <v>440</v>
      </c>
      <c r="H8" t="s">
        <v>456</v>
      </c>
      <c r="I8" t="s">
        <v>467</v>
      </c>
      <c r="J8" t="s">
        <v>456</v>
      </c>
      <c r="K8" t="s">
        <v>586</v>
      </c>
      <c r="L8" t="s">
        <v>865</v>
      </c>
      <c r="M8" t="s">
        <v>877</v>
      </c>
      <c r="N8" t="s">
        <v>890</v>
      </c>
      <c r="O8" t="s">
        <v>902</v>
      </c>
      <c r="P8" t="s">
        <v>912</v>
      </c>
      <c r="Q8" t="s">
        <v>923</v>
      </c>
      <c r="R8" t="s">
        <v>813</v>
      </c>
      <c r="S8" t="s">
        <v>424</v>
      </c>
      <c r="T8" t="s">
        <v>813</v>
      </c>
      <c r="U8" t="s">
        <v>585</v>
      </c>
      <c r="V8" t="s">
        <v>972</v>
      </c>
      <c r="W8" t="s">
        <v>984</v>
      </c>
      <c r="X8" t="s">
        <v>993</v>
      </c>
      <c r="Y8" t="s">
        <v>1007</v>
      </c>
      <c r="Z8" t="s">
        <v>1020</v>
      </c>
      <c r="AA8" t="s">
        <v>609</v>
      </c>
      <c r="AB8" t="s">
        <v>1048</v>
      </c>
      <c r="AC8" t="s">
        <v>1065</v>
      </c>
      <c r="AD8" t="s">
        <v>1086</v>
      </c>
    </row>
    <row r="9" spans="1:30" x14ac:dyDescent="0.35">
      <c r="A9" s="1" t="s">
        <v>758</v>
      </c>
      <c r="B9" t="s">
        <v>103</v>
      </c>
      <c r="C9" t="s">
        <v>103</v>
      </c>
      <c r="D9" t="s">
        <v>600</v>
      </c>
      <c r="E9" t="s">
        <v>613</v>
      </c>
      <c r="F9" t="s">
        <v>805</v>
      </c>
      <c r="G9" t="s">
        <v>812</v>
      </c>
      <c r="H9" t="s">
        <v>822</v>
      </c>
      <c r="I9" t="s">
        <v>833</v>
      </c>
      <c r="J9" t="s">
        <v>649</v>
      </c>
      <c r="K9" t="s">
        <v>854</v>
      </c>
      <c r="L9" t="s">
        <v>866</v>
      </c>
      <c r="M9" t="s">
        <v>878</v>
      </c>
      <c r="N9" t="s">
        <v>891</v>
      </c>
      <c r="O9" t="s">
        <v>903</v>
      </c>
      <c r="P9" t="s">
        <v>913</v>
      </c>
      <c r="Q9" t="s">
        <v>924</v>
      </c>
      <c r="R9" t="s">
        <v>933</v>
      </c>
      <c r="S9" t="s">
        <v>943</v>
      </c>
      <c r="T9" t="s">
        <v>952</v>
      </c>
      <c r="U9" t="s">
        <v>103</v>
      </c>
      <c r="V9" t="s">
        <v>103</v>
      </c>
      <c r="W9" t="s">
        <v>103</v>
      </c>
      <c r="X9" t="s">
        <v>103</v>
      </c>
      <c r="Y9" t="s">
        <v>103</v>
      </c>
      <c r="Z9" t="s">
        <v>103</v>
      </c>
      <c r="AA9" t="s">
        <v>103</v>
      </c>
      <c r="AB9" t="s">
        <v>161</v>
      </c>
      <c r="AC9" t="s">
        <v>1066</v>
      </c>
      <c r="AD9" t="s">
        <v>1087</v>
      </c>
    </row>
    <row r="10" spans="1:30" x14ac:dyDescent="0.35">
      <c r="A10" s="1" t="s">
        <v>759</v>
      </c>
      <c r="B10" t="s">
        <v>103</v>
      </c>
      <c r="C10" t="s">
        <v>103</v>
      </c>
      <c r="D10" t="s">
        <v>423</v>
      </c>
      <c r="E10" t="s">
        <v>467</v>
      </c>
      <c r="F10" t="s">
        <v>440</v>
      </c>
      <c r="G10" t="s">
        <v>813</v>
      </c>
      <c r="H10" t="s">
        <v>456</v>
      </c>
      <c r="I10" t="s">
        <v>545</v>
      </c>
      <c r="J10" t="s">
        <v>792</v>
      </c>
      <c r="K10" t="s">
        <v>792</v>
      </c>
      <c r="L10" t="s">
        <v>792</v>
      </c>
      <c r="M10" t="s">
        <v>792</v>
      </c>
      <c r="N10" t="s">
        <v>792</v>
      </c>
      <c r="O10" t="s">
        <v>792</v>
      </c>
      <c r="P10" t="s">
        <v>792</v>
      </c>
      <c r="Q10" t="s">
        <v>792</v>
      </c>
      <c r="R10" t="s">
        <v>792</v>
      </c>
      <c r="S10" t="s">
        <v>792</v>
      </c>
      <c r="T10" t="s">
        <v>792</v>
      </c>
      <c r="U10" t="s">
        <v>792</v>
      </c>
      <c r="V10" t="s">
        <v>446</v>
      </c>
      <c r="W10" t="s">
        <v>434</v>
      </c>
      <c r="X10" t="s">
        <v>434</v>
      </c>
      <c r="Y10" t="s">
        <v>434</v>
      </c>
      <c r="Z10" t="s">
        <v>434</v>
      </c>
      <c r="AA10" t="s">
        <v>434</v>
      </c>
      <c r="AB10" t="s">
        <v>430</v>
      </c>
      <c r="AC10" t="s">
        <v>430</v>
      </c>
      <c r="AD10" t="s">
        <v>1088</v>
      </c>
    </row>
    <row r="11" spans="1:30" x14ac:dyDescent="0.35">
      <c r="A11" s="1" t="s">
        <v>760</v>
      </c>
      <c r="B11" t="s">
        <v>103</v>
      </c>
      <c r="C11" t="s">
        <v>103</v>
      </c>
      <c r="D11" t="s">
        <v>103</v>
      </c>
      <c r="E11" t="s">
        <v>103</v>
      </c>
      <c r="F11" t="s">
        <v>103</v>
      </c>
      <c r="G11" t="s">
        <v>103</v>
      </c>
      <c r="H11" t="s">
        <v>103</v>
      </c>
      <c r="I11" t="s">
        <v>103</v>
      </c>
      <c r="J11" t="s">
        <v>103</v>
      </c>
      <c r="K11" t="s">
        <v>103</v>
      </c>
      <c r="L11" t="s">
        <v>103</v>
      </c>
      <c r="M11" t="s">
        <v>103</v>
      </c>
      <c r="N11" t="s">
        <v>103</v>
      </c>
      <c r="O11" t="s">
        <v>103</v>
      </c>
      <c r="P11" t="s">
        <v>103</v>
      </c>
      <c r="Q11" t="s">
        <v>103</v>
      </c>
      <c r="R11" t="s">
        <v>103</v>
      </c>
      <c r="S11" t="s">
        <v>185</v>
      </c>
      <c r="T11" t="s">
        <v>597</v>
      </c>
      <c r="U11" t="s">
        <v>962</v>
      </c>
      <c r="V11" t="s">
        <v>835</v>
      </c>
      <c r="W11" t="s">
        <v>664</v>
      </c>
      <c r="X11" t="s">
        <v>994</v>
      </c>
      <c r="Y11" t="s">
        <v>1008</v>
      </c>
      <c r="Z11" t="s">
        <v>1021</v>
      </c>
      <c r="AA11" t="s">
        <v>1035</v>
      </c>
      <c r="AB11" t="s">
        <v>1049</v>
      </c>
      <c r="AC11" t="s">
        <v>1067</v>
      </c>
      <c r="AD11" t="s">
        <v>1089</v>
      </c>
    </row>
    <row r="12" spans="1:30" x14ac:dyDescent="0.35">
      <c r="A12" s="1" t="s">
        <v>761</v>
      </c>
      <c r="B12" t="s">
        <v>103</v>
      </c>
      <c r="C12" t="s">
        <v>103</v>
      </c>
      <c r="D12" t="s">
        <v>423</v>
      </c>
      <c r="E12" t="s">
        <v>467</v>
      </c>
      <c r="F12" t="s">
        <v>440</v>
      </c>
      <c r="G12" t="s">
        <v>813</v>
      </c>
      <c r="H12" t="s">
        <v>456</v>
      </c>
      <c r="I12" t="s">
        <v>545</v>
      </c>
      <c r="J12" t="s">
        <v>792</v>
      </c>
      <c r="K12" t="s">
        <v>792</v>
      </c>
      <c r="L12" t="s">
        <v>792</v>
      </c>
      <c r="M12" t="s">
        <v>792</v>
      </c>
      <c r="N12" t="s">
        <v>792</v>
      </c>
      <c r="O12" t="s">
        <v>792</v>
      </c>
      <c r="P12" t="s">
        <v>792</v>
      </c>
      <c r="Q12" t="s">
        <v>792</v>
      </c>
      <c r="R12" t="s">
        <v>792</v>
      </c>
      <c r="S12" t="s">
        <v>494</v>
      </c>
      <c r="T12" t="s">
        <v>547</v>
      </c>
      <c r="U12" t="s">
        <v>963</v>
      </c>
      <c r="V12" t="s">
        <v>973</v>
      </c>
      <c r="W12" t="s">
        <v>855</v>
      </c>
      <c r="X12" t="s">
        <v>995</v>
      </c>
      <c r="Y12" t="s">
        <v>1009</v>
      </c>
      <c r="Z12" t="s">
        <v>1022</v>
      </c>
      <c r="AA12" t="s">
        <v>1036</v>
      </c>
      <c r="AB12" t="s">
        <v>1050</v>
      </c>
      <c r="AC12" t="s">
        <v>1068</v>
      </c>
      <c r="AD12" t="s">
        <v>1090</v>
      </c>
    </row>
    <row r="13" spans="1:30" x14ac:dyDescent="0.35">
      <c r="A13" s="1" t="s">
        <v>762</v>
      </c>
      <c r="B13" t="s">
        <v>103</v>
      </c>
      <c r="C13" t="s">
        <v>103</v>
      </c>
      <c r="D13" t="s">
        <v>103</v>
      </c>
      <c r="E13" t="s">
        <v>103</v>
      </c>
      <c r="F13" t="s">
        <v>103</v>
      </c>
      <c r="G13" t="s">
        <v>103</v>
      </c>
      <c r="H13" t="s">
        <v>103</v>
      </c>
      <c r="I13" t="s">
        <v>103</v>
      </c>
      <c r="J13" t="s">
        <v>103</v>
      </c>
      <c r="K13" t="s">
        <v>103</v>
      </c>
      <c r="L13" t="s">
        <v>103</v>
      </c>
      <c r="M13" t="s">
        <v>103</v>
      </c>
      <c r="N13" t="s">
        <v>103</v>
      </c>
      <c r="O13" t="s">
        <v>103</v>
      </c>
      <c r="P13" t="s">
        <v>103</v>
      </c>
      <c r="Q13" t="s">
        <v>103</v>
      </c>
      <c r="R13" t="s">
        <v>103</v>
      </c>
      <c r="S13" t="s">
        <v>103</v>
      </c>
      <c r="T13" t="s">
        <v>103</v>
      </c>
      <c r="U13" t="s">
        <v>103</v>
      </c>
      <c r="V13" t="s">
        <v>103</v>
      </c>
      <c r="W13" t="s">
        <v>103</v>
      </c>
      <c r="X13" t="s">
        <v>103</v>
      </c>
      <c r="Y13" t="s">
        <v>103</v>
      </c>
      <c r="Z13" t="s">
        <v>103</v>
      </c>
      <c r="AA13" t="s">
        <v>103</v>
      </c>
      <c r="AB13" t="s">
        <v>103</v>
      </c>
      <c r="AC13" t="s">
        <v>103</v>
      </c>
      <c r="AD13" t="s">
        <v>516</v>
      </c>
    </row>
    <row r="14" spans="1:30" x14ac:dyDescent="0.35">
      <c r="A14" s="1" t="s">
        <v>763</v>
      </c>
      <c r="B14" t="s">
        <v>103</v>
      </c>
      <c r="C14" t="s">
        <v>103</v>
      </c>
      <c r="D14" t="s">
        <v>103</v>
      </c>
      <c r="E14" t="s">
        <v>103</v>
      </c>
      <c r="F14" t="s">
        <v>103</v>
      </c>
      <c r="G14" t="s">
        <v>103</v>
      </c>
      <c r="H14" t="s">
        <v>103</v>
      </c>
      <c r="I14" t="s">
        <v>103</v>
      </c>
      <c r="J14" t="s">
        <v>103</v>
      </c>
      <c r="K14" t="s">
        <v>103</v>
      </c>
      <c r="L14" t="s">
        <v>103</v>
      </c>
      <c r="M14" t="s">
        <v>103</v>
      </c>
      <c r="N14" t="s">
        <v>103</v>
      </c>
      <c r="O14" t="s">
        <v>103</v>
      </c>
      <c r="P14" t="s">
        <v>103</v>
      </c>
      <c r="Q14" t="s">
        <v>103</v>
      </c>
      <c r="R14" t="s">
        <v>103</v>
      </c>
      <c r="S14" t="s">
        <v>103</v>
      </c>
      <c r="T14" t="s">
        <v>103</v>
      </c>
      <c r="U14" t="s">
        <v>103</v>
      </c>
      <c r="V14" t="s">
        <v>103</v>
      </c>
      <c r="W14" t="s">
        <v>103</v>
      </c>
      <c r="X14" t="s">
        <v>103</v>
      </c>
      <c r="Y14" t="s">
        <v>103</v>
      </c>
      <c r="Z14" t="s">
        <v>103</v>
      </c>
      <c r="AA14" t="s">
        <v>103</v>
      </c>
      <c r="AB14" t="s">
        <v>103</v>
      </c>
      <c r="AC14" t="s">
        <v>103</v>
      </c>
      <c r="AD14" t="s">
        <v>103</v>
      </c>
    </row>
    <row r="15" spans="1:30" x14ac:dyDescent="0.35">
      <c r="A15" s="1" t="s">
        <v>764</v>
      </c>
      <c r="B15" t="s">
        <v>103</v>
      </c>
      <c r="C15" t="s">
        <v>103</v>
      </c>
      <c r="D15" t="s">
        <v>103</v>
      </c>
      <c r="E15" t="s">
        <v>103</v>
      </c>
      <c r="F15" t="s">
        <v>103</v>
      </c>
      <c r="G15" t="s">
        <v>103</v>
      </c>
      <c r="H15" t="s">
        <v>103</v>
      </c>
      <c r="I15" t="s">
        <v>103</v>
      </c>
      <c r="J15" t="s">
        <v>103</v>
      </c>
      <c r="K15" t="s">
        <v>103</v>
      </c>
      <c r="L15" t="s">
        <v>867</v>
      </c>
      <c r="M15" t="s">
        <v>879</v>
      </c>
      <c r="N15" t="s">
        <v>892</v>
      </c>
      <c r="O15" t="s">
        <v>904</v>
      </c>
      <c r="P15" t="s">
        <v>914</v>
      </c>
      <c r="Q15" t="s">
        <v>925</v>
      </c>
      <c r="R15" t="s">
        <v>934</v>
      </c>
      <c r="S15" t="s">
        <v>457</v>
      </c>
      <c r="T15" t="s">
        <v>523</v>
      </c>
      <c r="U15" t="s">
        <v>964</v>
      </c>
      <c r="V15" t="s">
        <v>974</v>
      </c>
      <c r="W15" t="s">
        <v>985</v>
      </c>
      <c r="X15" t="s">
        <v>996</v>
      </c>
      <c r="Y15" t="s">
        <v>1010</v>
      </c>
      <c r="Z15" t="s">
        <v>1023</v>
      </c>
      <c r="AA15" t="s">
        <v>1037</v>
      </c>
      <c r="AB15" t="s">
        <v>1051</v>
      </c>
      <c r="AC15" t="s">
        <v>1069</v>
      </c>
      <c r="AD15" t="s">
        <v>1091</v>
      </c>
    </row>
    <row r="16" spans="1:30" x14ac:dyDescent="0.35">
      <c r="A16" s="1" t="s">
        <v>765</v>
      </c>
      <c r="B16" t="s">
        <v>103</v>
      </c>
      <c r="C16" t="s">
        <v>103</v>
      </c>
      <c r="D16" t="s">
        <v>790</v>
      </c>
      <c r="E16" t="s">
        <v>799</v>
      </c>
      <c r="F16" t="s">
        <v>806</v>
      </c>
      <c r="G16" t="s">
        <v>814</v>
      </c>
      <c r="H16" t="s">
        <v>823</v>
      </c>
      <c r="I16" t="s">
        <v>834</v>
      </c>
      <c r="J16" t="s">
        <v>845</v>
      </c>
      <c r="K16" t="s">
        <v>855</v>
      </c>
      <c r="L16" t="s">
        <v>792</v>
      </c>
      <c r="M16" t="s">
        <v>792</v>
      </c>
      <c r="N16" t="s">
        <v>792</v>
      </c>
      <c r="O16" t="s">
        <v>792</v>
      </c>
      <c r="P16" t="s">
        <v>792</v>
      </c>
      <c r="Q16" t="s">
        <v>792</v>
      </c>
      <c r="R16" t="s">
        <v>935</v>
      </c>
      <c r="S16" t="s">
        <v>944</v>
      </c>
      <c r="T16" t="s">
        <v>953</v>
      </c>
      <c r="U16" t="s">
        <v>965</v>
      </c>
      <c r="V16" t="s">
        <v>975</v>
      </c>
      <c r="W16" t="s">
        <v>986</v>
      </c>
      <c r="X16" t="s">
        <v>997</v>
      </c>
      <c r="Y16" t="s">
        <v>1011</v>
      </c>
      <c r="Z16" t="s">
        <v>1024</v>
      </c>
      <c r="AA16" t="s">
        <v>1038</v>
      </c>
      <c r="AB16" t="s">
        <v>1052</v>
      </c>
      <c r="AC16" t="s">
        <v>1070</v>
      </c>
      <c r="AD16" t="s">
        <v>1092</v>
      </c>
    </row>
    <row r="17" spans="1:30" x14ac:dyDescent="0.35">
      <c r="A17" s="1" t="s">
        <v>766</v>
      </c>
      <c r="B17" t="s">
        <v>103</v>
      </c>
      <c r="C17" t="s">
        <v>103</v>
      </c>
      <c r="D17" t="s">
        <v>103</v>
      </c>
      <c r="E17" t="s">
        <v>103</v>
      </c>
      <c r="F17" t="s">
        <v>103</v>
      </c>
      <c r="G17" t="s">
        <v>103</v>
      </c>
      <c r="H17" t="s">
        <v>103</v>
      </c>
      <c r="I17" t="s">
        <v>103</v>
      </c>
      <c r="J17" t="s">
        <v>103</v>
      </c>
      <c r="K17" t="s">
        <v>103</v>
      </c>
      <c r="L17" t="s">
        <v>103</v>
      </c>
      <c r="M17" t="s">
        <v>103</v>
      </c>
      <c r="N17" t="s">
        <v>103</v>
      </c>
      <c r="O17" t="s">
        <v>103</v>
      </c>
      <c r="P17" t="s">
        <v>103</v>
      </c>
      <c r="Q17" t="s">
        <v>103</v>
      </c>
      <c r="R17" t="s">
        <v>103</v>
      </c>
      <c r="S17" t="s">
        <v>103</v>
      </c>
      <c r="T17" t="s">
        <v>103</v>
      </c>
      <c r="U17" t="s">
        <v>103</v>
      </c>
      <c r="V17" t="s">
        <v>103</v>
      </c>
      <c r="W17" t="s">
        <v>103</v>
      </c>
      <c r="X17" t="s">
        <v>103</v>
      </c>
      <c r="Y17" t="s">
        <v>103</v>
      </c>
      <c r="Z17" t="s">
        <v>103</v>
      </c>
      <c r="AA17" t="s">
        <v>103</v>
      </c>
      <c r="AB17" t="s">
        <v>103</v>
      </c>
      <c r="AC17" t="s">
        <v>103</v>
      </c>
      <c r="AD17" t="s">
        <v>1093</v>
      </c>
    </row>
    <row r="18" spans="1:30" x14ac:dyDescent="0.35">
      <c r="A18" s="1" t="s">
        <v>767</v>
      </c>
      <c r="B18" t="s">
        <v>103</v>
      </c>
      <c r="C18" t="s">
        <v>103</v>
      </c>
      <c r="D18" t="s">
        <v>791</v>
      </c>
      <c r="E18" t="s">
        <v>642</v>
      </c>
      <c r="F18" t="s">
        <v>807</v>
      </c>
      <c r="G18" t="s">
        <v>815</v>
      </c>
      <c r="H18" t="s">
        <v>824</v>
      </c>
      <c r="I18" t="s">
        <v>835</v>
      </c>
      <c r="J18" t="s">
        <v>846</v>
      </c>
      <c r="K18" t="s">
        <v>856</v>
      </c>
      <c r="L18" t="s">
        <v>868</v>
      </c>
      <c r="M18" t="s">
        <v>880</v>
      </c>
      <c r="N18" t="s">
        <v>893</v>
      </c>
      <c r="O18" t="s">
        <v>905</v>
      </c>
      <c r="P18" t="s">
        <v>915</v>
      </c>
      <c r="Q18" t="s">
        <v>926</v>
      </c>
      <c r="R18" t="s">
        <v>936</v>
      </c>
      <c r="S18" t="s">
        <v>945</v>
      </c>
      <c r="T18" t="s">
        <v>954</v>
      </c>
      <c r="U18" t="s">
        <v>966</v>
      </c>
      <c r="V18" t="s">
        <v>976</v>
      </c>
      <c r="W18" t="s">
        <v>987</v>
      </c>
      <c r="X18" t="s">
        <v>998</v>
      </c>
      <c r="Y18" t="s">
        <v>1012</v>
      </c>
      <c r="Z18" t="s">
        <v>1025</v>
      </c>
      <c r="AA18" t="s">
        <v>1039</v>
      </c>
      <c r="AB18" t="s">
        <v>1053</v>
      </c>
      <c r="AC18" t="s">
        <v>1071</v>
      </c>
      <c r="AD18" t="s">
        <v>1094</v>
      </c>
    </row>
    <row r="19" spans="1:30" x14ac:dyDescent="0.35">
      <c r="A19" s="1" t="s">
        <v>768</v>
      </c>
      <c r="B19" t="s">
        <v>103</v>
      </c>
      <c r="C19" t="s">
        <v>103</v>
      </c>
      <c r="D19" t="s">
        <v>103</v>
      </c>
      <c r="E19" t="s">
        <v>103</v>
      </c>
      <c r="F19" t="s">
        <v>103</v>
      </c>
      <c r="G19" t="s">
        <v>103</v>
      </c>
      <c r="H19" t="s">
        <v>103</v>
      </c>
      <c r="I19" t="s">
        <v>103</v>
      </c>
      <c r="J19" t="s">
        <v>103</v>
      </c>
      <c r="K19" t="s">
        <v>103</v>
      </c>
      <c r="L19" t="s">
        <v>103</v>
      </c>
      <c r="M19" t="s">
        <v>103</v>
      </c>
      <c r="N19" t="s">
        <v>103</v>
      </c>
      <c r="O19" t="s">
        <v>103</v>
      </c>
      <c r="P19" t="s">
        <v>103</v>
      </c>
      <c r="Q19" t="s">
        <v>103</v>
      </c>
      <c r="R19" t="s">
        <v>610</v>
      </c>
      <c r="S19" t="s">
        <v>430</v>
      </c>
      <c r="T19" t="s">
        <v>456</v>
      </c>
      <c r="U19" t="s">
        <v>103</v>
      </c>
      <c r="V19" t="s">
        <v>531</v>
      </c>
      <c r="W19" t="s">
        <v>495</v>
      </c>
      <c r="X19" t="s">
        <v>612</v>
      </c>
      <c r="Y19" t="s">
        <v>585</v>
      </c>
      <c r="Z19" t="s">
        <v>1006</v>
      </c>
      <c r="AA19" t="s">
        <v>505</v>
      </c>
      <c r="AB19" t="s">
        <v>1054</v>
      </c>
      <c r="AC19" t="s">
        <v>1072</v>
      </c>
      <c r="AD19" t="s">
        <v>1095</v>
      </c>
    </row>
    <row r="20" spans="1:30" x14ac:dyDescent="0.35">
      <c r="A20" s="1" t="s">
        <v>769</v>
      </c>
      <c r="B20" t="s">
        <v>103</v>
      </c>
      <c r="C20" t="s">
        <v>103</v>
      </c>
      <c r="D20" t="s">
        <v>103</v>
      </c>
      <c r="E20" t="s">
        <v>103</v>
      </c>
      <c r="F20" t="s">
        <v>103</v>
      </c>
      <c r="G20" t="s">
        <v>103</v>
      </c>
      <c r="H20" t="s">
        <v>103</v>
      </c>
      <c r="I20" t="s">
        <v>103</v>
      </c>
      <c r="J20" t="s">
        <v>103</v>
      </c>
      <c r="K20" t="s">
        <v>103</v>
      </c>
      <c r="L20" t="s">
        <v>103</v>
      </c>
      <c r="M20" t="s">
        <v>103</v>
      </c>
      <c r="N20" t="s">
        <v>103</v>
      </c>
      <c r="O20" t="s">
        <v>103</v>
      </c>
      <c r="P20" t="s">
        <v>103</v>
      </c>
      <c r="Q20" t="s">
        <v>106</v>
      </c>
      <c r="R20" t="s">
        <v>127</v>
      </c>
      <c r="S20" t="s">
        <v>103</v>
      </c>
      <c r="T20" t="s">
        <v>103</v>
      </c>
      <c r="U20" t="s">
        <v>103</v>
      </c>
      <c r="V20" t="s">
        <v>103</v>
      </c>
      <c r="W20" t="s">
        <v>103</v>
      </c>
      <c r="X20" t="s">
        <v>103</v>
      </c>
      <c r="Y20" t="s">
        <v>103</v>
      </c>
      <c r="Z20" t="s">
        <v>103</v>
      </c>
      <c r="AA20" t="s">
        <v>103</v>
      </c>
      <c r="AB20" t="s">
        <v>103</v>
      </c>
      <c r="AC20" t="s">
        <v>103</v>
      </c>
      <c r="AD20" t="s">
        <v>1096</v>
      </c>
    </row>
    <row r="21" spans="1:30" x14ac:dyDescent="0.35">
      <c r="A21" s="1" t="s">
        <v>770</v>
      </c>
      <c r="B21" t="s">
        <v>103</v>
      </c>
      <c r="C21" t="s">
        <v>103</v>
      </c>
      <c r="D21" t="s">
        <v>103</v>
      </c>
      <c r="E21" t="s">
        <v>103</v>
      </c>
      <c r="F21" t="s">
        <v>103</v>
      </c>
      <c r="G21" t="s">
        <v>103</v>
      </c>
      <c r="H21" t="s">
        <v>103</v>
      </c>
      <c r="I21" t="s">
        <v>103</v>
      </c>
      <c r="J21" t="s">
        <v>103</v>
      </c>
      <c r="K21" t="s">
        <v>103</v>
      </c>
      <c r="L21" t="s">
        <v>103</v>
      </c>
      <c r="M21" t="s">
        <v>103</v>
      </c>
      <c r="N21" t="s">
        <v>103</v>
      </c>
      <c r="O21" t="s">
        <v>103</v>
      </c>
      <c r="P21" t="s">
        <v>103</v>
      </c>
      <c r="Q21" t="s">
        <v>103</v>
      </c>
      <c r="R21" t="s">
        <v>103</v>
      </c>
      <c r="S21" t="s">
        <v>103</v>
      </c>
      <c r="T21" t="s">
        <v>103</v>
      </c>
      <c r="U21" t="s">
        <v>103</v>
      </c>
      <c r="V21" t="s">
        <v>103</v>
      </c>
      <c r="W21" t="s">
        <v>103</v>
      </c>
      <c r="X21" t="s">
        <v>103</v>
      </c>
      <c r="Y21" t="s">
        <v>103</v>
      </c>
      <c r="Z21" t="s">
        <v>103</v>
      </c>
      <c r="AA21" t="s">
        <v>103</v>
      </c>
      <c r="AB21" t="s">
        <v>103</v>
      </c>
      <c r="AC21" t="s">
        <v>466</v>
      </c>
      <c r="AD21" t="s">
        <v>535</v>
      </c>
    </row>
    <row r="22" spans="1:30" x14ac:dyDescent="0.35">
      <c r="A22" s="1" t="s">
        <v>771</v>
      </c>
      <c r="B22" t="s">
        <v>103</v>
      </c>
      <c r="C22" t="s">
        <v>103</v>
      </c>
      <c r="D22" t="s">
        <v>103</v>
      </c>
      <c r="E22" t="s">
        <v>103</v>
      </c>
      <c r="F22" t="s">
        <v>103</v>
      </c>
      <c r="G22" t="s">
        <v>103</v>
      </c>
      <c r="H22" t="s">
        <v>103</v>
      </c>
      <c r="I22" t="s">
        <v>103</v>
      </c>
      <c r="J22" t="s">
        <v>103</v>
      </c>
      <c r="K22" t="s">
        <v>103</v>
      </c>
      <c r="L22" t="s">
        <v>103</v>
      </c>
      <c r="M22" t="s">
        <v>103</v>
      </c>
      <c r="N22" t="s">
        <v>103</v>
      </c>
      <c r="O22" t="s">
        <v>103</v>
      </c>
      <c r="P22" t="s">
        <v>103</v>
      </c>
      <c r="Q22" t="s">
        <v>103</v>
      </c>
      <c r="R22" t="s">
        <v>103</v>
      </c>
      <c r="S22" t="s">
        <v>103</v>
      </c>
      <c r="T22" t="s">
        <v>103</v>
      </c>
      <c r="U22" t="s">
        <v>440</v>
      </c>
      <c r="V22" t="s">
        <v>448</v>
      </c>
      <c r="W22" t="s">
        <v>794</v>
      </c>
      <c r="X22" t="s">
        <v>494</v>
      </c>
      <c r="Y22" t="s">
        <v>1013</v>
      </c>
      <c r="Z22" t="s">
        <v>476</v>
      </c>
      <c r="AA22" t="s">
        <v>487</v>
      </c>
      <c r="AB22" t="s">
        <v>587</v>
      </c>
      <c r="AC22" t="s">
        <v>103</v>
      </c>
      <c r="AD22" t="s">
        <v>103</v>
      </c>
    </row>
    <row r="23" spans="1:30" x14ac:dyDescent="0.35">
      <c r="A23" s="1" t="s">
        <v>772</v>
      </c>
      <c r="B23" t="s">
        <v>103</v>
      </c>
      <c r="C23" t="s">
        <v>103</v>
      </c>
      <c r="D23" t="s">
        <v>792</v>
      </c>
      <c r="E23" t="s">
        <v>800</v>
      </c>
      <c r="F23" t="s">
        <v>513</v>
      </c>
      <c r="G23" t="s">
        <v>430</v>
      </c>
      <c r="H23" t="s">
        <v>467</v>
      </c>
      <c r="I23" t="s">
        <v>434</v>
      </c>
      <c r="J23" t="s">
        <v>792</v>
      </c>
      <c r="K23" t="s">
        <v>545</v>
      </c>
      <c r="L23" t="s">
        <v>185</v>
      </c>
      <c r="M23" t="s">
        <v>586</v>
      </c>
      <c r="N23" t="s">
        <v>428</v>
      </c>
      <c r="O23" t="s">
        <v>536</v>
      </c>
      <c r="P23" t="s">
        <v>678</v>
      </c>
      <c r="Q23" t="s">
        <v>927</v>
      </c>
      <c r="R23" t="s">
        <v>937</v>
      </c>
      <c r="S23" t="s">
        <v>438</v>
      </c>
      <c r="T23" t="s">
        <v>955</v>
      </c>
      <c r="U23" t="s">
        <v>564</v>
      </c>
      <c r="V23" t="s">
        <v>470</v>
      </c>
      <c r="W23" t="s">
        <v>465</v>
      </c>
      <c r="X23" t="s">
        <v>512</v>
      </c>
      <c r="Y23" t="s">
        <v>491</v>
      </c>
      <c r="Z23" t="s">
        <v>955</v>
      </c>
      <c r="AA23" t="s">
        <v>454</v>
      </c>
      <c r="AB23" t="s">
        <v>512</v>
      </c>
      <c r="AC23" t="s">
        <v>1073</v>
      </c>
      <c r="AD23" t="s">
        <v>1097</v>
      </c>
    </row>
    <row r="24" spans="1:30" x14ac:dyDescent="0.35">
      <c r="A24" s="1" t="s">
        <v>773</v>
      </c>
      <c r="B24" t="s">
        <v>103</v>
      </c>
      <c r="C24" t="s">
        <v>103</v>
      </c>
      <c r="D24" t="s">
        <v>792</v>
      </c>
      <c r="E24" t="s">
        <v>800</v>
      </c>
      <c r="F24" t="s">
        <v>513</v>
      </c>
      <c r="G24" t="s">
        <v>430</v>
      </c>
      <c r="H24" t="s">
        <v>467</v>
      </c>
      <c r="I24" t="s">
        <v>434</v>
      </c>
      <c r="J24" t="s">
        <v>792</v>
      </c>
      <c r="K24" t="s">
        <v>545</v>
      </c>
      <c r="L24" t="s">
        <v>185</v>
      </c>
      <c r="M24" t="s">
        <v>586</v>
      </c>
      <c r="N24" t="s">
        <v>428</v>
      </c>
      <c r="O24" t="s">
        <v>536</v>
      </c>
      <c r="P24" t="s">
        <v>678</v>
      </c>
      <c r="Q24" t="s">
        <v>481</v>
      </c>
      <c r="R24" t="s">
        <v>491</v>
      </c>
      <c r="S24" t="s">
        <v>694</v>
      </c>
      <c r="T24" t="s">
        <v>489</v>
      </c>
      <c r="U24" t="s">
        <v>564</v>
      </c>
      <c r="V24" t="s">
        <v>527</v>
      </c>
      <c r="W24" t="s">
        <v>988</v>
      </c>
      <c r="X24" t="s">
        <v>999</v>
      </c>
      <c r="Y24" t="s">
        <v>524</v>
      </c>
      <c r="Z24" t="s">
        <v>1026</v>
      </c>
      <c r="AA24" t="s">
        <v>1040</v>
      </c>
      <c r="AB24" t="s">
        <v>1055</v>
      </c>
      <c r="AC24" t="s">
        <v>1074</v>
      </c>
      <c r="AD24" t="s">
        <v>1098</v>
      </c>
    </row>
    <row r="25" spans="1:30" x14ac:dyDescent="0.35">
      <c r="A25" s="1" t="s">
        <v>774</v>
      </c>
      <c r="B25" t="s">
        <v>103</v>
      </c>
      <c r="C25" t="s">
        <v>103</v>
      </c>
      <c r="D25" t="s">
        <v>456</v>
      </c>
      <c r="E25" t="s">
        <v>481</v>
      </c>
      <c r="F25" t="s">
        <v>176</v>
      </c>
      <c r="G25" t="s">
        <v>816</v>
      </c>
      <c r="H25" t="s">
        <v>825</v>
      </c>
      <c r="I25" t="s">
        <v>836</v>
      </c>
      <c r="J25" t="s">
        <v>847</v>
      </c>
      <c r="K25" t="s">
        <v>857</v>
      </c>
      <c r="L25" t="s">
        <v>869</v>
      </c>
      <c r="M25" t="s">
        <v>881</v>
      </c>
      <c r="N25" t="s">
        <v>894</v>
      </c>
      <c r="O25" t="s">
        <v>59</v>
      </c>
      <c r="P25" t="s">
        <v>82</v>
      </c>
      <c r="Q25" t="s">
        <v>106</v>
      </c>
      <c r="R25" t="s">
        <v>127</v>
      </c>
      <c r="S25" t="s">
        <v>145</v>
      </c>
      <c r="T25" t="s">
        <v>165</v>
      </c>
      <c r="U25" t="s">
        <v>186</v>
      </c>
      <c r="V25" t="s">
        <v>208</v>
      </c>
      <c r="W25" t="s">
        <v>224</v>
      </c>
      <c r="X25" t="s">
        <v>241</v>
      </c>
      <c r="Y25" t="s">
        <v>259</v>
      </c>
      <c r="Z25" t="s">
        <v>279</v>
      </c>
      <c r="AA25" t="s">
        <v>298</v>
      </c>
      <c r="AB25" t="s">
        <v>316</v>
      </c>
      <c r="AC25" t="s">
        <v>335</v>
      </c>
      <c r="AD25" t="s">
        <v>355</v>
      </c>
    </row>
    <row r="26" spans="1:30" x14ac:dyDescent="0.35">
      <c r="A26" s="1" t="s">
        <v>775</v>
      </c>
      <c r="B26" t="s">
        <v>103</v>
      </c>
      <c r="C26" t="s">
        <v>103</v>
      </c>
      <c r="D26" t="s">
        <v>103</v>
      </c>
      <c r="E26" t="s">
        <v>103</v>
      </c>
      <c r="F26" t="s">
        <v>103</v>
      </c>
      <c r="G26" t="s">
        <v>103</v>
      </c>
      <c r="H26" t="s">
        <v>103</v>
      </c>
      <c r="I26" t="s">
        <v>103</v>
      </c>
      <c r="J26" t="s">
        <v>103</v>
      </c>
      <c r="K26" t="s">
        <v>103</v>
      </c>
      <c r="L26" t="s">
        <v>103</v>
      </c>
      <c r="M26" t="s">
        <v>103</v>
      </c>
      <c r="N26" t="s">
        <v>103</v>
      </c>
      <c r="O26" t="s">
        <v>103</v>
      </c>
      <c r="P26" t="s">
        <v>103</v>
      </c>
      <c r="Q26" t="s">
        <v>103</v>
      </c>
      <c r="R26" t="s">
        <v>103</v>
      </c>
      <c r="S26" t="s">
        <v>103</v>
      </c>
      <c r="T26" t="s">
        <v>103</v>
      </c>
      <c r="U26" t="s">
        <v>103</v>
      </c>
      <c r="V26" t="s">
        <v>103</v>
      </c>
      <c r="W26" t="s">
        <v>103</v>
      </c>
      <c r="X26" t="s">
        <v>103</v>
      </c>
      <c r="Y26" t="s">
        <v>103</v>
      </c>
      <c r="Z26" t="s">
        <v>103</v>
      </c>
      <c r="AA26" t="s">
        <v>103</v>
      </c>
      <c r="AB26" t="s">
        <v>103</v>
      </c>
      <c r="AC26" t="s">
        <v>103</v>
      </c>
      <c r="AD26" t="s">
        <v>103</v>
      </c>
    </row>
    <row r="27" spans="1:30" x14ac:dyDescent="0.35">
      <c r="A27" s="1" t="s">
        <v>776</v>
      </c>
      <c r="B27" t="s">
        <v>103</v>
      </c>
      <c r="C27" t="s">
        <v>103</v>
      </c>
      <c r="D27" t="s">
        <v>793</v>
      </c>
      <c r="E27" t="s">
        <v>103</v>
      </c>
      <c r="F27" t="s">
        <v>793</v>
      </c>
      <c r="G27" t="s">
        <v>793</v>
      </c>
      <c r="H27" t="s">
        <v>826</v>
      </c>
      <c r="I27" t="s">
        <v>103</v>
      </c>
      <c r="J27" t="s">
        <v>826</v>
      </c>
      <c r="K27" t="s">
        <v>793</v>
      </c>
      <c r="L27" t="s">
        <v>826</v>
      </c>
      <c r="M27" t="s">
        <v>793</v>
      </c>
      <c r="N27" t="s">
        <v>793</v>
      </c>
      <c r="O27" t="s">
        <v>103</v>
      </c>
      <c r="P27" t="s">
        <v>103</v>
      </c>
      <c r="Q27" t="s">
        <v>103</v>
      </c>
      <c r="R27" t="s">
        <v>792</v>
      </c>
      <c r="S27" t="s">
        <v>423</v>
      </c>
      <c r="T27" t="s">
        <v>424</v>
      </c>
      <c r="U27" t="s">
        <v>450</v>
      </c>
      <c r="V27" t="s">
        <v>977</v>
      </c>
      <c r="W27" t="s">
        <v>683</v>
      </c>
      <c r="X27" t="s">
        <v>1000</v>
      </c>
      <c r="Y27" t="s">
        <v>1014</v>
      </c>
      <c r="Z27" t="s">
        <v>1027</v>
      </c>
      <c r="AA27" t="s">
        <v>1041</v>
      </c>
      <c r="AB27" t="s">
        <v>1056</v>
      </c>
      <c r="AC27" t="s">
        <v>1075</v>
      </c>
      <c r="AD27" t="s">
        <v>1099</v>
      </c>
    </row>
    <row r="28" spans="1:30" x14ac:dyDescent="0.35">
      <c r="A28" s="1" t="s">
        <v>777</v>
      </c>
      <c r="B28" t="s">
        <v>103</v>
      </c>
      <c r="C28" t="s">
        <v>103</v>
      </c>
      <c r="D28" t="s">
        <v>456</v>
      </c>
      <c r="E28" t="s">
        <v>481</v>
      </c>
      <c r="F28" t="s">
        <v>176</v>
      </c>
      <c r="G28" t="s">
        <v>816</v>
      </c>
      <c r="H28" t="s">
        <v>825</v>
      </c>
      <c r="I28" t="s">
        <v>836</v>
      </c>
      <c r="J28" t="s">
        <v>847</v>
      </c>
      <c r="K28" t="s">
        <v>857</v>
      </c>
      <c r="L28" t="s">
        <v>869</v>
      </c>
      <c r="M28" t="s">
        <v>881</v>
      </c>
      <c r="N28" t="s">
        <v>894</v>
      </c>
      <c r="O28" t="s">
        <v>59</v>
      </c>
      <c r="P28" t="s">
        <v>82</v>
      </c>
      <c r="Q28" t="s">
        <v>106</v>
      </c>
      <c r="R28" t="s">
        <v>938</v>
      </c>
      <c r="S28" t="s">
        <v>946</v>
      </c>
      <c r="T28" t="s">
        <v>956</v>
      </c>
      <c r="U28" t="s">
        <v>967</v>
      </c>
      <c r="V28" t="s">
        <v>978</v>
      </c>
      <c r="W28" t="s">
        <v>989</v>
      </c>
      <c r="X28" t="s">
        <v>1001</v>
      </c>
      <c r="Y28" t="s">
        <v>1015</v>
      </c>
      <c r="Z28" t="s">
        <v>1028</v>
      </c>
      <c r="AA28" t="s">
        <v>1042</v>
      </c>
      <c r="AB28" t="s">
        <v>1057</v>
      </c>
      <c r="AC28" t="s">
        <v>1076</v>
      </c>
      <c r="AD28" t="s">
        <v>1100</v>
      </c>
    </row>
    <row r="29" spans="1:30" x14ac:dyDescent="0.35">
      <c r="A29" s="1" t="s">
        <v>778</v>
      </c>
      <c r="B29" t="s">
        <v>103</v>
      </c>
      <c r="C29" t="s">
        <v>103</v>
      </c>
      <c r="D29" t="s">
        <v>610</v>
      </c>
      <c r="E29" t="s">
        <v>103</v>
      </c>
      <c r="F29" t="s">
        <v>103</v>
      </c>
      <c r="G29" t="s">
        <v>817</v>
      </c>
      <c r="H29" t="s">
        <v>103</v>
      </c>
      <c r="I29" t="s">
        <v>837</v>
      </c>
      <c r="J29" t="s">
        <v>103</v>
      </c>
      <c r="K29" t="s">
        <v>103</v>
      </c>
      <c r="L29" t="s">
        <v>870</v>
      </c>
      <c r="M29" t="s">
        <v>103</v>
      </c>
      <c r="N29" t="s">
        <v>103</v>
      </c>
      <c r="O29" t="s">
        <v>103</v>
      </c>
      <c r="P29" t="s">
        <v>916</v>
      </c>
      <c r="Q29" t="s">
        <v>103</v>
      </c>
      <c r="R29" t="s">
        <v>103</v>
      </c>
      <c r="S29" t="s">
        <v>103</v>
      </c>
      <c r="T29" t="s">
        <v>103</v>
      </c>
      <c r="U29" t="s">
        <v>103</v>
      </c>
      <c r="V29" t="s">
        <v>103</v>
      </c>
      <c r="W29" t="s">
        <v>103</v>
      </c>
      <c r="X29" t="s">
        <v>103</v>
      </c>
      <c r="Y29" t="s">
        <v>103</v>
      </c>
      <c r="Z29" t="s">
        <v>103</v>
      </c>
      <c r="AA29" t="s">
        <v>103</v>
      </c>
      <c r="AB29" t="s">
        <v>103</v>
      </c>
      <c r="AC29" t="s">
        <v>103</v>
      </c>
      <c r="AD29" t="s">
        <v>103</v>
      </c>
    </row>
    <row r="30" spans="1:30" x14ac:dyDescent="0.35">
      <c r="A30" s="1" t="s">
        <v>779</v>
      </c>
      <c r="B30" t="s">
        <v>103</v>
      </c>
      <c r="C30" t="s">
        <v>103</v>
      </c>
      <c r="D30" t="s">
        <v>103</v>
      </c>
      <c r="E30" t="s">
        <v>103</v>
      </c>
      <c r="F30" t="s">
        <v>103</v>
      </c>
      <c r="G30" t="s">
        <v>103</v>
      </c>
      <c r="H30" t="s">
        <v>103</v>
      </c>
      <c r="I30" t="s">
        <v>103</v>
      </c>
      <c r="J30" t="s">
        <v>103</v>
      </c>
      <c r="K30" t="s">
        <v>103</v>
      </c>
      <c r="L30" t="s">
        <v>103</v>
      </c>
      <c r="M30" t="s">
        <v>103</v>
      </c>
      <c r="N30" t="s">
        <v>103</v>
      </c>
      <c r="O30" t="s">
        <v>103</v>
      </c>
      <c r="P30" t="s">
        <v>103</v>
      </c>
      <c r="Q30" t="s">
        <v>103</v>
      </c>
      <c r="R30" t="s">
        <v>103</v>
      </c>
      <c r="S30" t="s">
        <v>103</v>
      </c>
      <c r="T30" t="s">
        <v>103</v>
      </c>
      <c r="U30" t="s">
        <v>103</v>
      </c>
      <c r="V30" t="s">
        <v>103</v>
      </c>
      <c r="W30" t="s">
        <v>832</v>
      </c>
      <c r="X30" t="s">
        <v>439</v>
      </c>
      <c r="Y30" t="s">
        <v>439</v>
      </c>
      <c r="Z30" t="s">
        <v>439</v>
      </c>
      <c r="AA30" t="s">
        <v>691</v>
      </c>
      <c r="AB30" t="s">
        <v>587</v>
      </c>
      <c r="AC30" t="s">
        <v>585</v>
      </c>
      <c r="AD30" t="s">
        <v>869</v>
      </c>
    </row>
    <row r="31" spans="1:30" x14ac:dyDescent="0.35">
      <c r="A31" s="1" t="s">
        <v>780</v>
      </c>
      <c r="B31" t="s">
        <v>103</v>
      </c>
      <c r="C31" t="s">
        <v>103</v>
      </c>
      <c r="D31" t="s">
        <v>794</v>
      </c>
      <c r="E31" t="s">
        <v>489</v>
      </c>
      <c r="F31" t="s">
        <v>527</v>
      </c>
      <c r="G31" t="s">
        <v>818</v>
      </c>
      <c r="H31" t="s">
        <v>827</v>
      </c>
      <c r="I31" t="s">
        <v>838</v>
      </c>
      <c r="J31" t="s">
        <v>848</v>
      </c>
      <c r="K31" t="s">
        <v>858</v>
      </c>
      <c r="L31" t="s">
        <v>871</v>
      </c>
      <c r="M31" t="s">
        <v>882</v>
      </c>
      <c r="N31" t="s">
        <v>895</v>
      </c>
      <c r="O31" t="s">
        <v>906</v>
      </c>
      <c r="P31" t="s">
        <v>917</v>
      </c>
      <c r="Q31" t="s">
        <v>928</v>
      </c>
      <c r="R31" t="s">
        <v>939</v>
      </c>
      <c r="S31" t="s">
        <v>947</v>
      </c>
      <c r="T31" t="s">
        <v>957</v>
      </c>
      <c r="U31" t="s">
        <v>968</v>
      </c>
      <c r="V31" t="s">
        <v>979</v>
      </c>
      <c r="W31" t="s">
        <v>990</v>
      </c>
      <c r="X31" t="s">
        <v>1002</v>
      </c>
      <c r="Y31" t="s">
        <v>1016</v>
      </c>
      <c r="Z31" t="s">
        <v>1029</v>
      </c>
      <c r="AA31" t="s">
        <v>1043</v>
      </c>
      <c r="AB31" t="s">
        <v>1058</v>
      </c>
      <c r="AC31" t="s">
        <v>1077</v>
      </c>
      <c r="AD31" t="s">
        <v>1101</v>
      </c>
    </row>
    <row r="32" spans="1:30" x14ac:dyDescent="0.35">
      <c r="A32" s="1" t="s">
        <v>781</v>
      </c>
      <c r="B32" t="s">
        <v>103</v>
      </c>
      <c r="C32" t="s">
        <v>103</v>
      </c>
      <c r="D32" t="s">
        <v>103</v>
      </c>
      <c r="E32" t="s">
        <v>103</v>
      </c>
      <c r="F32" t="s">
        <v>103</v>
      </c>
      <c r="G32" t="s">
        <v>103</v>
      </c>
      <c r="H32" t="s">
        <v>103</v>
      </c>
      <c r="I32" t="s">
        <v>103</v>
      </c>
      <c r="J32" t="s">
        <v>103</v>
      </c>
      <c r="K32" t="s">
        <v>541</v>
      </c>
      <c r="L32" t="s">
        <v>541</v>
      </c>
      <c r="M32" t="s">
        <v>883</v>
      </c>
      <c r="N32" t="s">
        <v>883</v>
      </c>
      <c r="O32" t="s">
        <v>583</v>
      </c>
      <c r="P32" t="s">
        <v>583</v>
      </c>
      <c r="Q32" t="s">
        <v>583</v>
      </c>
      <c r="R32" t="s">
        <v>583</v>
      </c>
      <c r="S32" t="s">
        <v>583</v>
      </c>
      <c r="T32" t="s">
        <v>583</v>
      </c>
      <c r="U32" t="s">
        <v>969</v>
      </c>
      <c r="V32" t="s">
        <v>969</v>
      </c>
      <c r="W32" t="s">
        <v>331</v>
      </c>
      <c r="X32" t="s">
        <v>331</v>
      </c>
      <c r="Y32" t="s">
        <v>331</v>
      </c>
      <c r="Z32" t="s">
        <v>103</v>
      </c>
      <c r="AA32" t="s">
        <v>103</v>
      </c>
      <c r="AB32" t="s">
        <v>103</v>
      </c>
      <c r="AC32" t="s">
        <v>103</v>
      </c>
      <c r="AD32" t="s">
        <v>103</v>
      </c>
    </row>
    <row r="33" spans="1:30" x14ac:dyDescent="0.35">
      <c r="A33" s="1" t="s">
        <v>782</v>
      </c>
      <c r="B33" t="s">
        <v>103</v>
      </c>
      <c r="C33" t="s">
        <v>103</v>
      </c>
      <c r="D33" t="s">
        <v>423</v>
      </c>
      <c r="E33" t="s">
        <v>423</v>
      </c>
      <c r="F33" t="s">
        <v>185</v>
      </c>
      <c r="G33" t="s">
        <v>514</v>
      </c>
      <c r="H33" t="s">
        <v>828</v>
      </c>
      <c r="I33" t="s">
        <v>839</v>
      </c>
      <c r="J33" t="s">
        <v>849</v>
      </c>
      <c r="K33" t="s">
        <v>859</v>
      </c>
      <c r="L33" t="s">
        <v>872</v>
      </c>
      <c r="M33" t="s">
        <v>884</v>
      </c>
      <c r="N33" t="s">
        <v>896</v>
      </c>
      <c r="O33" t="s">
        <v>907</v>
      </c>
      <c r="P33" t="s">
        <v>918</v>
      </c>
      <c r="Q33" t="s">
        <v>929</v>
      </c>
      <c r="R33" t="s">
        <v>940</v>
      </c>
      <c r="S33" t="s">
        <v>948</v>
      </c>
      <c r="T33" t="s">
        <v>958</v>
      </c>
      <c r="U33" t="s">
        <v>970</v>
      </c>
      <c r="V33" t="s">
        <v>980</v>
      </c>
      <c r="W33" t="s">
        <v>991</v>
      </c>
      <c r="X33" t="s">
        <v>1003</v>
      </c>
      <c r="Y33" t="s">
        <v>1017</v>
      </c>
      <c r="Z33" t="s">
        <v>1030</v>
      </c>
      <c r="AA33" t="s">
        <v>1044</v>
      </c>
      <c r="AB33" t="s">
        <v>1059</v>
      </c>
      <c r="AC33" t="s">
        <v>1078</v>
      </c>
      <c r="AD33" t="s">
        <v>1102</v>
      </c>
    </row>
    <row r="34" spans="1:30" x14ac:dyDescent="0.35">
      <c r="A34" s="1" t="s">
        <v>783</v>
      </c>
      <c r="B34" t="s">
        <v>103</v>
      </c>
      <c r="C34" t="s">
        <v>103</v>
      </c>
      <c r="D34" t="s">
        <v>795</v>
      </c>
      <c r="E34" t="s">
        <v>801</v>
      </c>
      <c r="F34" t="s">
        <v>808</v>
      </c>
      <c r="G34" t="s">
        <v>819</v>
      </c>
      <c r="H34" t="s">
        <v>829</v>
      </c>
      <c r="I34" t="s">
        <v>840</v>
      </c>
      <c r="J34" t="s">
        <v>850</v>
      </c>
      <c r="K34" t="s">
        <v>860</v>
      </c>
      <c r="L34" t="s">
        <v>873</v>
      </c>
      <c r="M34" t="s">
        <v>885</v>
      </c>
      <c r="N34" t="s">
        <v>897</v>
      </c>
      <c r="O34" t="s">
        <v>886</v>
      </c>
      <c r="P34" t="s">
        <v>919</v>
      </c>
      <c r="Q34" t="s">
        <v>930</v>
      </c>
      <c r="R34" t="s">
        <v>941</v>
      </c>
      <c r="S34" t="s">
        <v>949</v>
      </c>
      <c r="T34" t="s">
        <v>959</v>
      </c>
      <c r="U34" t="s">
        <v>971</v>
      </c>
      <c r="V34" t="s">
        <v>981</v>
      </c>
      <c r="W34" t="s">
        <v>992</v>
      </c>
      <c r="X34" t="s">
        <v>1004</v>
      </c>
      <c r="Y34" t="s">
        <v>1018</v>
      </c>
      <c r="Z34" t="s">
        <v>1031</v>
      </c>
      <c r="AA34" t="s">
        <v>1045</v>
      </c>
      <c r="AB34" t="s">
        <v>1060</v>
      </c>
      <c r="AC34" t="s">
        <v>1079</v>
      </c>
      <c r="AD34" t="s">
        <v>1103</v>
      </c>
    </row>
    <row r="35" spans="1:30" x14ac:dyDescent="0.35">
      <c r="A35" s="1" t="s">
        <v>784</v>
      </c>
      <c r="B35" t="s">
        <v>103</v>
      </c>
      <c r="C35" t="s">
        <v>103</v>
      </c>
      <c r="D35" t="s">
        <v>796</v>
      </c>
      <c r="E35" t="s">
        <v>802</v>
      </c>
      <c r="F35" t="s">
        <v>809</v>
      </c>
      <c r="G35" t="s">
        <v>820</v>
      </c>
      <c r="H35" t="s">
        <v>830</v>
      </c>
      <c r="I35" t="s">
        <v>841</v>
      </c>
      <c r="J35" t="s">
        <v>851</v>
      </c>
      <c r="K35" t="s">
        <v>861</v>
      </c>
      <c r="L35" t="s">
        <v>874</v>
      </c>
      <c r="M35" t="s">
        <v>886</v>
      </c>
      <c r="N35" t="s">
        <v>898</v>
      </c>
      <c r="O35" t="s">
        <v>908</v>
      </c>
      <c r="P35" t="s">
        <v>920</v>
      </c>
      <c r="Q35" t="s">
        <v>931</v>
      </c>
      <c r="R35" t="s">
        <v>942</v>
      </c>
      <c r="S35" t="s">
        <v>950</v>
      </c>
      <c r="T35" t="s">
        <v>960</v>
      </c>
      <c r="U35" t="s">
        <v>103</v>
      </c>
      <c r="V35" t="s">
        <v>103</v>
      </c>
      <c r="W35" t="s">
        <v>103</v>
      </c>
      <c r="X35" t="s">
        <v>103</v>
      </c>
      <c r="Y35" t="s">
        <v>103</v>
      </c>
      <c r="Z35" t="s">
        <v>103</v>
      </c>
      <c r="AA35" t="s">
        <v>1046</v>
      </c>
      <c r="AB35" t="s">
        <v>1061</v>
      </c>
      <c r="AC35" t="s">
        <v>1080</v>
      </c>
      <c r="AD35" t="s">
        <v>439</v>
      </c>
    </row>
    <row r="36" spans="1:30" x14ac:dyDescent="0.35">
      <c r="A36" s="1" t="s">
        <v>785</v>
      </c>
      <c r="B36" t="s">
        <v>103</v>
      </c>
      <c r="C36" t="s">
        <v>103</v>
      </c>
      <c r="D36" t="s">
        <v>797</v>
      </c>
      <c r="E36" t="s">
        <v>803</v>
      </c>
      <c r="F36" t="s">
        <v>810</v>
      </c>
      <c r="G36" t="s">
        <v>821</v>
      </c>
      <c r="H36" t="s">
        <v>816</v>
      </c>
      <c r="I36" t="s">
        <v>842</v>
      </c>
      <c r="J36" t="s">
        <v>852</v>
      </c>
      <c r="K36" t="s">
        <v>862</v>
      </c>
      <c r="L36" t="s">
        <v>645</v>
      </c>
      <c r="M36" t="s">
        <v>887</v>
      </c>
      <c r="N36" t="s">
        <v>899</v>
      </c>
      <c r="O36" t="s">
        <v>909</v>
      </c>
      <c r="P36" t="s">
        <v>921</v>
      </c>
      <c r="Q36" t="s">
        <v>932</v>
      </c>
      <c r="R36" t="s">
        <v>839</v>
      </c>
      <c r="S36" t="s">
        <v>951</v>
      </c>
      <c r="T36" t="s">
        <v>961</v>
      </c>
      <c r="U36" t="s">
        <v>103</v>
      </c>
      <c r="V36" t="s">
        <v>103</v>
      </c>
      <c r="W36" t="s">
        <v>103</v>
      </c>
      <c r="X36" t="s">
        <v>103</v>
      </c>
      <c r="Y36" t="s">
        <v>103</v>
      </c>
      <c r="Z36" t="s">
        <v>103</v>
      </c>
      <c r="AA36" t="s">
        <v>826</v>
      </c>
      <c r="AB36" t="s">
        <v>826</v>
      </c>
      <c r="AC36" t="s">
        <v>103</v>
      </c>
      <c r="AD36" t="s">
        <v>103</v>
      </c>
    </row>
    <row r="37" spans="1:30" x14ac:dyDescent="0.35">
      <c r="A37" s="1" t="s">
        <v>786</v>
      </c>
      <c r="B37" t="s">
        <v>103</v>
      </c>
      <c r="C37" t="s">
        <v>103</v>
      </c>
      <c r="D37" t="s">
        <v>798</v>
      </c>
      <c r="E37" t="s">
        <v>804</v>
      </c>
      <c r="F37" t="s">
        <v>811</v>
      </c>
      <c r="G37" t="s">
        <v>255</v>
      </c>
      <c r="H37" t="s">
        <v>831</v>
      </c>
      <c r="I37" t="s">
        <v>843</v>
      </c>
      <c r="J37" t="s">
        <v>853</v>
      </c>
      <c r="K37" t="s">
        <v>863</v>
      </c>
      <c r="L37" t="s">
        <v>875</v>
      </c>
      <c r="M37" t="s">
        <v>888</v>
      </c>
      <c r="N37" t="s">
        <v>900</v>
      </c>
      <c r="O37" t="s">
        <v>60</v>
      </c>
      <c r="P37" t="s">
        <v>83</v>
      </c>
      <c r="Q37" t="s">
        <v>107</v>
      </c>
      <c r="R37" t="s">
        <v>128</v>
      </c>
      <c r="S37" t="s">
        <v>146</v>
      </c>
      <c r="T37" t="s">
        <v>166</v>
      </c>
      <c r="U37" t="s">
        <v>187</v>
      </c>
      <c r="V37" t="s">
        <v>209</v>
      </c>
      <c r="W37" t="s">
        <v>225</v>
      </c>
      <c r="X37" t="s">
        <v>242</v>
      </c>
      <c r="Y37" t="s">
        <v>260</v>
      </c>
      <c r="Z37" t="s">
        <v>280</v>
      </c>
      <c r="AA37" t="s">
        <v>299</v>
      </c>
      <c r="AB37" t="s">
        <v>317</v>
      </c>
      <c r="AC37" t="s">
        <v>336</v>
      </c>
      <c r="AD37" t="s">
        <v>356</v>
      </c>
    </row>
    <row r="38" spans="1:30" x14ac:dyDescent="0.35">
      <c r="A38" s="1" t="s">
        <v>787</v>
      </c>
      <c r="B38" t="s">
        <v>103</v>
      </c>
      <c r="C38" t="s">
        <v>103</v>
      </c>
      <c r="D38" t="s">
        <v>791</v>
      </c>
      <c r="E38" t="s">
        <v>642</v>
      </c>
      <c r="F38" t="s">
        <v>807</v>
      </c>
      <c r="G38" t="s">
        <v>815</v>
      </c>
      <c r="H38" t="s">
        <v>824</v>
      </c>
      <c r="I38" t="s">
        <v>835</v>
      </c>
      <c r="J38" t="s">
        <v>846</v>
      </c>
      <c r="K38" t="s">
        <v>856</v>
      </c>
      <c r="L38" t="s">
        <v>868</v>
      </c>
      <c r="M38" t="s">
        <v>880</v>
      </c>
      <c r="N38" t="s">
        <v>893</v>
      </c>
      <c r="O38" t="s">
        <v>905</v>
      </c>
      <c r="P38" t="s">
        <v>915</v>
      </c>
      <c r="Q38" t="s">
        <v>926</v>
      </c>
      <c r="R38" t="s">
        <v>936</v>
      </c>
      <c r="S38" t="s">
        <v>945</v>
      </c>
      <c r="T38" t="s">
        <v>954</v>
      </c>
      <c r="U38" t="s">
        <v>966</v>
      </c>
      <c r="V38" t="s">
        <v>982</v>
      </c>
      <c r="W38" t="s">
        <v>336</v>
      </c>
      <c r="X38" t="s">
        <v>1005</v>
      </c>
      <c r="Y38" t="s">
        <v>1019</v>
      </c>
      <c r="Z38" t="s">
        <v>1032</v>
      </c>
      <c r="AA38" t="s">
        <v>1047</v>
      </c>
      <c r="AB38" t="s">
        <v>1062</v>
      </c>
      <c r="AC38" t="s">
        <v>1081</v>
      </c>
      <c r="AD38" t="s">
        <v>1104</v>
      </c>
    </row>
    <row r="39" spans="1:30" x14ac:dyDescent="0.35">
      <c r="A39" s="1" t="s">
        <v>788</v>
      </c>
      <c r="B39" t="s">
        <v>103</v>
      </c>
      <c r="C39" t="s">
        <v>103</v>
      </c>
      <c r="D39" t="s">
        <v>103</v>
      </c>
      <c r="E39" t="s">
        <v>103</v>
      </c>
      <c r="F39" t="s">
        <v>103</v>
      </c>
      <c r="G39" t="s">
        <v>103</v>
      </c>
      <c r="H39" t="s">
        <v>103</v>
      </c>
      <c r="I39" t="s">
        <v>103</v>
      </c>
      <c r="J39" t="s">
        <v>103</v>
      </c>
      <c r="K39" t="s">
        <v>103</v>
      </c>
      <c r="L39" t="s">
        <v>103</v>
      </c>
      <c r="M39" t="s">
        <v>103</v>
      </c>
      <c r="N39" t="s">
        <v>103</v>
      </c>
      <c r="O39" t="s">
        <v>103</v>
      </c>
      <c r="P39" t="s">
        <v>103</v>
      </c>
      <c r="Q39" t="s">
        <v>103</v>
      </c>
      <c r="R39" t="s">
        <v>103</v>
      </c>
      <c r="S39" t="s">
        <v>103</v>
      </c>
      <c r="T39" t="s">
        <v>103</v>
      </c>
      <c r="U39" t="s">
        <v>103</v>
      </c>
      <c r="V39" t="s">
        <v>794</v>
      </c>
      <c r="W39" t="s">
        <v>477</v>
      </c>
      <c r="X39" t="s">
        <v>467</v>
      </c>
      <c r="Y39" t="s">
        <v>813</v>
      </c>
      <c r="Z39" t="s">
        <v>456</v>
      </c>
      <c r="AA39" t="s">
        <v>450</v>
      </c>
      <c r="AB39" t="s">
        <v>1063</v>
      </c>
      <c r="AC39" t="s">
        <v>450</v>
      </c>
      <c r="AD39" t="s">
        <v>77</v>
      </c>
    </row>
    <row r="40" spans="1:30" x14ac:dyDescent="0.35">
      <c r="A40" s="1" t="s">
        <v>789</v>
      </c>
      <c r="B40" t="s">
        <v>103</v>
      </c>
      <c r="C40" t="s">
        <v>103</v>
      </c>
      <c r="D40" t="s">
        <v>791</v>
      </c>
      <c r="E40" t="s">
        <v>642</v>
      </c>
      <c r="F40" t="s">
        <v>807</v>
      </c>
      <c r="G40" t="s">
        <v>815</v>
      </c>
      <c r="H40" t="s">
        <v>824</v>
      </c>
      <c r="I40" t="s">
        <v>835</v>
      </c>
      <c r="J40" t="s">
        <v>846</v>
      </c>
      <c r="K40" t="s">
        <v>856</v>
      </c>
      <c r="L40" t="s">
        <v>868</v>
      </c>
      <c r="M40" t="s">
        <v>880</v>
      </c>
      <c r="N40" t="s">
        <v>893</v>
      </c>
      <c r="O40" t="s">
        <v>905</v>
      </c>
      <c r="P40" t="s">
        <v>915</v>
      </c>
      <c r="Q40" t="s">
        <v>926</v>
      </c>
      <c r="R40" t="s">
        <v>936</v>
      </c>
      <c r="S40" t="s">
        <v>945</v>
      </c>
      <c r="T40" t="s">
        <v>954</v>
      </c>
      <c r="U40" t="s">
        <v>966</v>
      </c>
      <c r="V40" t="s">
        <v>976</v>
      </c>
      <c r="W40" t="s">
        <v>987</v>
      </c>
      <c r="X40" t="s">
        <v>998</v>
      </c>
      <c r="Y40" t="s">
        <v>1012</v>
      </c>
      <c r="Z40" t="s">
        <v>1025</v>
      </c>
      <c r="AA40" t="s">
        <v>1039</v>
      </c>
      <c r="AB40" t="s">
        <v>1053</v>
      </c>
      <c r="AC40" t="s">
        <v>1071</v>
      </c>
      <c r="AD40" t="s">
        <v>1094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D29"/>
  <sheetViews>
    <sheetView workbookViewId="0"/>
  </sheetViews>
  <sheetFormatPr defaultRowHeight="14.5" x14ac:dyDescent="0.35"/>
  <sheetData>
    <row r="1" spans="1:30" x14ac:dyDescent="0.35">
      <c r="A1" s="1" t="s">
        <v>17</v>
      </c>
      <c r="B1" s="1" t="s">
        <v>381</v>
      </c>
      <c r="C1" s="1" t="s">
        <v>382</v>
      </c>
      <c r="D1" s="1" t="s">
        <v>383</v>
      </c>
      <c r="E1" s="1" t="s">
        <v>384</v>
      </c>
      <c r="F1" s="1" t="s">
        <v>385</v>
      </c>
      <c r="G1" s="1" t="s">
        <v>386</v>
      </c>
      <c r="H1" s="1" t="s">
        <v>387</v>
      </c>
      <c r="I1" s="1" t="s">
        <v>388</v>
      </c>
      <c r="J1" s="1" t="s">
        <v>389</v>
      </c>
      <c r="K1" s="1" t="s">
        <v>390</v>
      </c>
      <c r="L1" s="1" t="s">
        <v>391</v>
      </c>
      <c r="M1" s="1" t="s">
        <v>392</v>
      </c>
      <c r="N1" s="1" t="s">
        <v>393</v>
      </c>
      <c r="O1" s="1" t="s">
        <v>0</v>
      </c>
      <c r="P1" s="1" t="s">
        <v>1</v>
      </c>
      <c r="Q1" s="1" t="s">
        <v>2</v>
      </c>
      <c r="R1" s="1" t="s">
        <v>3</v>
      </c>
      <c r="S1" s="1" t="s">
        <v>4</v>
      </c>
      <c r="T1" s="1" t="s">
        <v>5</v>
      </c>
      <c r="U1" s="1" t="s">
        <v>6</v>
      </c>
      <c r="V1" s="1" t="s">
        <v>7</v>
      </c>
      <c r="W1" s="1" t="s">
        <v>8</v>
      </c>
      <c r="X1" s="1" t="s">
        <v>9</v>
      </c>
      <c r="Y1" s="1" t="s">
        <v>10</v>
      </c>
      <c r="Z1" s="1" t="s">
        <v>11</v>
      </c>
      <c r="AA1" s="1" t="s">
        <v>12</v>
      </c>
      <c r="AB1" s="1" t="s">
        <v>13</v>
      </c>
      <c r="AC1" s="1" t="s">
        <v>14</v>
      </c>
      <c r="AD1" s="1" t="s">
        <v>15</v>
      </c>
    </row>
    <row r="2" spans="1:30" x14ac:dyDescent="0.35">
      <c r="A2" s="1" t="s">
        <v>416</v>
      </c>
      <c r="B2" t="s">
        <v>424</v>
      </c>
      <c r="C2" t="s">
        <v>434</v>
      </c>
      <c r="D2" t="s">
        <v>185</v>
      </c>
      <c r="E2" t="s">
        <v>450</v>
      </c>
      <c r="F2" t="s">
        <v>461</v>
      </c>
      <c r="G2" t="s">
        <v>470</v>
      </c>
      <c r="H2" t="s">
        <v>453</v>
      </c>
      <c r="I2" t="s">
        <v>491</v>
      </c>
      <c r="J2" t="s">
        <v>454</v>
      </c>
      <c r="K2" t="s">
        <v>508</v>
      </c>
      <c r="L2" t="s">
        <v>519</v>
      </c>
      <c r="M2" t="s">
        <v>531</v>
      </c>
      <c r="N2" t="s">
        <v>541</v>
      </c>
      <c r="O2" t="s">
        <v>55</v>
      </c>
      <c r="P2" t="s">
        <v>78</v>
      </c>
      <c r="Q2" t="s">
        <v>102</v>
      </c>
      <c r="R2" t="s">
        <v>124</v>
      </c>
      <c r="S2" t="s">
        <v>124</v>
      </c>
      <c r="T2" t="s">
        <v>161</v>
      </c>
      <c r="U2" t="s">
        <v>183</v>
      </c>
      <c r="V2" t="s">
        <v>204</v>
      </c>
      <c r="W2" t="s">
        <v>220</v>
      </c>
      <c r="X2" t="s">
        <v>238</v>
      </c>
      <c r="Y2" t="s">
        <v>256</v>
      </c>
      <c r="Z2" t="s">
        <v>275</v>
      </c>
      <c r="AA2" t="s">
        <v>294</v>
      </c>
      <c r="AB2" t="s">
        <v>313</v>
      </c>
      <c r="AC2" t="s">
        <v>331</v>
      </c>
      <c r="AD2" t="s">
        <v>351</v>
      </c>
    </row>
    <row r="3" spans="1:30" x14ac:dyDescent="0.35">
      <c r="A3" s="1" t="s">
        <v>407</v>
      </c>
      <c r="B3" t="s">
        <v>103</v>
      </c>
      <c r="C3" t="s">
        <v>430</v>
      </c>
      <c r="D3" t="s">
        <v>434</v>
      </c>
      <c r="E3" t="s">
        <v>446</v>
      </c>
      <c r="F3" t="s">
        <v>456</v>
      </c>
      <c r="G3" t="s">
        <v>467</v>
      </c>
      <c r="H3" t="s">
        <v>185</v>
      </c>
      <c r="I3" t="s">
        <v>424</v>
      </c>
      <c r="J3" t="s">
        <v>424</v>
      </c>
      <c r="K3" t="s">
        <v>448</v>
      </c>
      <c r="L3" t="s">
        <v>515</v>
      </c>
      <c r="M3" t="s">
        <v>428</v>
      </c>
      <c r="N3" t="s">
        <v>453</v>
      </c>
      <c r="O3" t="s">
        <v>54</v>
      </c>
      <c r="P3" t="s">
        <v>77</v>
      </c>
      <c r="Q3" t="s">
        <v>101</v>
      </c>
      <c r="R3" t="s">
        <v>123</v>
      </c>
      <c r="S3" t="s">
        <v>101</v>
      </c>
      <c r="T3" t="s">
        <v>160</v>
      </c>
      <c r="U3" t="s">
        <v>182</v>
      </c>
      <c r="V3" t="s">
        <v>203</v>
      </c>
      <c r="W3" t="s">
        <v>219</v>
      </c>
      <c r="X3" t="s">
        <v>237</v>
      </c>
      <c r="Y3" t="s">
        <v>255</v>
      </c>
      <c r="Z3" t="s">
        <v>274</v>
      </c>
      <c r="AA3" t="s">
        <v>293</v>
      </c>
      <c r="AB3" t="s">
        <v>312</v>
      </c>
      <c r="AC3" t="s">
        <v>330</v>
      </c>
      <c r="AD3" t="s">
        <v>350</v>
      </c>
    </row>
    <row r="4" spans="1:30" x14ac:dyDescent="0.35">
      <c r="A4" s="1" t="s">
        <v>1105</v>
      </c>
      <c r="B4" t="s">
        <v>103</v>
      </c>
      <c r="C4" t="s">
        <v>103</v>
      </c>
      <c r="D4" t="s">
        <v>103</v>
      </c>
      <c r="E4" t="s">
        <v>103</v>
      </c>
      <c r="F4" t="s">
        <v>103</v>
      </c>
      <c r="G4" t="s">
        <v>103</v>
      </c>
      <c r="H4" t="s">
        <v>103</v>
      </c>
      <c r="I4" t="s">
        <v>103</v>
      </c>
      <c r="J4" t="s">
        <v>103</v>
      </c>
      <c r="K4" t="s">
        <v>103</v>
      </c>
      <c r="L4" t="s">
        <v>103</v>
      </c>
      <c r="M4" t="s">
        <v>103</v>
      </c>
      <c r="N4" t="s">
        <v>103</v>
      </c>
      <c r="O4" t="s">
        <v>103</v>
      </c>
      <c r="P4" t="s">
        <v>103</v>
      </c>
      <c r="Q4" t="s">
        <v>103</v>
      </c>
      <c r="R4" t="s">
        <v>103</v>
      </c>
      <c r="S4" t="s">
        <v>103</v>
      </c>
      <c r="T4" t="s">
        <v>103</v>
      </c>
      <c r="U4" t="s">
        <v>103</v>
      </c>
      <c r="V4" t="s">
        <v>103</v>
      </c>
      <c r="W4" t="s">
        <v>103</v>
      </c>
      <c r="X4" t="s">
        <v>103</v>
      </c>
      <c r="Y4" t="s">
        <v>103</v>
      </c>
      <c r="Z4" t="s">
        <v>103</v>
      </c>
      <c r="AA4" t="s">
        <v>103</v>
      </c>
      <c r="AB4" t="s">
        <v>103</v>
      </c>
      <c r="AC4" t="s">
        <v>103</v>
      </c>
      <c r="AD4" t="s">
        <v>103</v>
      </c>
    </row>
    <row r="5" spans="1:30" x14ac:dyDescent="0.35">
      <c r="A5" s="1" t="s">
        <v>1106</v>
      </c>
      <c r="B5" t="s">
        <v>103</v>
      </c>
      <c r="C5" t="s">
        <v>103</v>
      </c>
      <c r="D5" t="s">
        <v>103</v>
      </c>
      <c r="E5" t="s">
        <v>103</v>
      </c>
      <c r="F5" t="s">
        <v>103</v>
      </c>
      <c r="G5" t="s">
        <v>103</v>
      </c>
      <c r="H5" t="s">
        <v>103</v>
      </c>
      <c r="I5" t="s">
        <v>103</v>
      </c>
      <c r="J5" t="s">
        <v>103</v>
      </c>
      <c r="K5" t="s">
        <v>103</v>
      </c>
      <c r="L5" t="s">
        <v>103</v>
      </c>
      <c r="M5" t="s">
        <v>103</v>
      </c>
      <c r="N5" t="s">
        <v>103</v>
      </c>
      <c r="O5" t="s">
        <v>103</v>
      </c>
      <c r="P5" t="s">
        <v>103</v>
      </c>
      <c r="Q5" t="s">
        <v>103</v>
      </c>
      <c r="R5" t="s">
        <v>103</v>
      </c>
      <c r="S5" t="s">
        <v>103</v>
      </c>
      <c r="T5" t="s">
        <v>103</v>
      </c>
      <c r="U5" t="s">
        <v>800</v>
      </c>
      <c r="V5" t="s">
        <v>440</v>
      </c>
      <c r="W5" t="s">
        <v>844</v>
      </c>
      <c r="X5" t="s">
        <v>800</v>
      </c>
      <c r="Y5" t="s">
        <v>844</v>
      </c>
      <c r="Z5" t="s">
        <v>430</v>
      </c>
      <c r="AA5" t="s">
        <v>514</v>
      </c>
      <c r="AB5" t="s">
        <v>430</v>
      </c>
      <c r="AC5" t="s">
        <v>792</v>
      </c>
      <c r="AD5" t="s">
        <v>459</v>
      </c>
    </row>
    <row r="6" spans="1:30" x14ac:dyDescent="0.35">
      <c r="A6" s="1" t="s">
        <v>1107</v>
      </c>
      <c r="B6" t="s">
        <v>103</v>
      </c>
      <c r="C6" t="s">
        <v>1129</v>
      </c>
      <c r="D6" t="s">
        <v>826</v>
      </c>
      <c r="E6" t="s">
        <v>472</v>
      </c>
      <c r="F6" t="s">
        <v>793</v>
      </c>
      <c r="G6" t="s">
        <v>240</v>
      </c>
      <c r="H6" t="s">
        <v>472</v>
      </c>
      <c r="I6" t="s">
        <v>634</v>
      </c>
      <c r="J6" t="s">
        <v>472</v>
      </c>
      <c r="K6" t="s">
        <v>240</v>
      </c>
      <c r="L6" t="s">
        <v>207</v>
      </c>
      <c r="M6" t="s">
        <v>793</v>
      </c>
      <c r="N6" t="s">
        <v>439</v>
      </c>
      <c r="O6" t="s">
        <v>455</v>
      </c>
      <c r="P6" t="s">
        <v>467</v>
      </c>
      <c r="Q6" t="s">
        <v>472</v>
      </c>
      <c r="R6" t="s">
        <v>832</v>
      </c>
      <c r="S6" t="s">
        <v>545</v>
      </c>
      <c r="T6" t="s">
        <v>430</v>
      </c>
      <c r="U6" t="s">
        <v>844</v>
      </c>
      <c r="V6" t="s">
        <v>800</v>
      </c>
      <c r="W6" t="s">
        <v>792</v>
      </c>
      <c r="X6" t="s">
        <v>832</v>
      </c>
      <c r="Y6" t="s">
        <v>1034</v>
      </c>
      <c r="Z6" t="s">
        <v>185</v>
      </c>
      <c r="AA6" t="s">
        <v>844</v>
      </c>
      <c r="AB6" t="s">
        <v>434</v>
      </c>
      <c r="AC6" t="s">
        <v>1216</v>
      </c>
      <c r="AD6" t="s">
        <v>126</v>
      </c>
    </row>
    <row r="7" spans="1:30" x14ac:dyDescent="0.35">
      <c r="A7" s="1" t="s">
        <v>1108</v>
      </c>
      <c r="B7" t="s">
        <v>103</v>
      </c>
      <c r="C7" t="s">
        <v>1129</v>
      </c>
      <c r="D7" t="s">
        <v>103</v>
      </c>
      <c r="E7" t="s">
        <v>1129</v>
      </c>
      <c r="F7" t="s">
        <v>1129</v>
      </c>
      <c r="G7" t="s">
        <v>793</v>
      </c>
      <c r="H7" t="s">
        <v>793</v>
      </c>
      <c r="I7" t="s">
        <v>793</v>
      </c>
      <c r="J7" t="s">
        <v>472</v>
      </c>
      <c r="K7" t="s">
        <v>793</v>
      </c>
      <c r="L7" t="s">
        <v>240</v>
      </c>
      <c r="M7" t="s">
        <v>472</v>
      </c>
      <c r="N7" t="s">
        <v>1152</v>
      </c>
      <c r="O7" t="s">
        <v>832</v>
      </c>
      <c r="P7" t="s">
        <v>826</v>
      </c>
      <c r="Q7" t="s">
        <v>1129</v>
      </c>
      <c r="R7" t="s">
        <v>832</v>
      </c>
      <c r="S7" t="s">
        <v>439</v>
      </c>
      <c r="T7" t="s">
        <v>439</v>
      </c>
      <c r="U7" t="s">
        <v>634</v>
      </c>
      <c r="V7" t="s">
        <v>1152</v>
      </c>
      <c r="W7" t="s">
        <v>1131</v>
      </c>
      <c r="X7" t="s">
        <v>1152</v>
      </c>
      <c r="Y7" t="s">
        <v>1129</v>
      </c>
      <c r="Z7" t="s">
        <v>826</v>
      </c>
      <c r="AA7" t="s">
        <v>278</v>
      </c>
      <c r="AB7" t="s">
        <v>1264</v>
      </c>
      <c r="AC7" t="s">
        <v>1291</v>
      </c>
      <c r="AD7" t="s">
        <v>1300</v>
      </c>
    </row>
    <row r="8" spans="1:30" x14ac:dyDescent="0.35">
      <c r="A8" s="1" t="s">
        <v>755</v>
      </c>
      <c r="B8" t="s">
        <v>103</v>
      </c>
      <c r="C8" t="s">
        <v>103</v>
      </c>
      <c r="D8" t="s">
        <v>103</v>
      </c>
      <c r="E8" t="s">
        <v>103</v>
      </c>
      <c r="F8" t="s">
        <v>103</v>
      </c>
      <c r="G8" t="s">
        <v>103</v>
      </c>
      <c r="H8" t="s">
        <v>103</v>
      </c>
      <c r="I8" t="s">
        <v>103</v>
      </c>
      <c r="J8" t="s">
        <v>103</v>
      </c>
      <c r="K8" t="s">
        <v>103</v>
      </c>
      <c r="L8" t="s">
        <v>103</v>
      </c>
      <c r="M8" t="s">
        <v>103</v>
      </c>
      <c r="N8" t="s">
        <v>103</v>
      </c>
      <c r="O8" t="s">
        <v>103</v>
      </c>
      <c r="P8" t="s">
        <v>103</v>
      </c>
      <c r="Q8" t="s">
        <v>103</v>
      </c>
      <c r="R8" t="s">
        <v>103</v>
      </c>
      <c r="S8" t="s">
        <v>103</v>
      </c>
      <c r="T8" t="s">
        <v>103</v>
      </c>
      <c r="U8" t="s">
        <v>103</v>
      </c>
      <c r="V8" t="s">
        <v>103</v>
      </c>
      <c r="W8" t="s">
        <v>103</v>
      </c>
      <c r="X8" t="s">
        <v>103</v>
      </c>
      <c r="Y8" t="s">
        <v>103</v>
      </c>
      <c r="Z8" t="s">
        <v>103</v>
      </c>
      <c r="AA8" t="s">
        <v>103</v>
      </c>
      <c r="AB8" t="s">
        <v>103</v>
      </c>
      <c r="AC8" t="s">
        <v>103</v>
      </c>
      <c r="AD8" t="s">
        <v>103</v>
      </c>
    </row>
    <row r="9" spans="1:30" x14ac:dyDescent="0.35">
      <c r="A9" s="1" t="s">
        <v>768</v>
      </c>
      <c r="B9" t="s">
        <v>103</v>
      </c>
      <c r="C9" t="s">
        <v>472</v>
      </c>
      <c r="D9" t="s">
        <v>826</v>
      </c>
      <c r="E9" t="s">
        <v>472</v>
      </c>
      <c r="F9" t="s">
        <v>103</v>
      </c>
      <c r="G9" t="s">
        <v>240</v>
      </c>
      <c r="H9" t="s">
        <v>103</v>
      </c>
      <c r="I9" t="s">
        <v>103</v>
      </c>
      <c r="J9" t="s">
        <v>103</v>
      </c>
      <c r="K9" t="s">
        <v>103</v>
      </c>
      <c r="L9" t="s">
        <v>103</v>
      </c>
      <c r="M9" t="s">
        <v>1129</v>
      </c>
      <c r="N9" t="s">
        <v>455</v>
      </c>
      <c r="O9" t="s">
        <v>634</v>
      </c>
      <c r="P9" t="s">
        <v>467</v>
      </c>
      <c r="Q9" t="s">
        <v>103</v>
      </c>
      <c r="R9" t="s">
        <v>103</v>
      </c>
      <c r="S9" t="s">
        <v>103</v>
      </c>
      <c r="T9" t="s">
        <v>103</v>
      </c>
      <c r="U9" t="s">
        <v>504</v>
      </c>
      <c r="V9" t="s">
        <v>525</v>
      </c>
      <c r="W9" t="s">
        <v>440</v>
      </c>
      <c r="X9" t="s">
        <v>691</v>
      </c>
      <c r="Y9" t="s">
        <v>515</v>
      </c>
      <c r="Z9" t="s">
        <v>185</v>
      </c>
      <c r="AA9" t="s">
        <v>456</v>
      </c>
      <c r="AB9" t="s">
        <v>478</v>
      </c>
      <c r="AC9" t="s">
        <v>813</v>
      </c>
      <c r="AD9" t="s">
        <v>634</v>
      </c>
    </row>
    <row r="10" spans="1:30" x14ac:dyDescent="0.35">
      <c r="A10" s="1" t="s">
        <v>1109</v>
      </c>
      <c r="B10" t="s">
        <v>103</v>
      </c>
      <c r="C10" t="s">
        <v>1130</v>
      </c>
      <c r="D10" t="s">
        <v>1130</v>
      </c>
      <c r="E10" t="s">
        <v>1131</v>
      </c>
      <c r="F10" t="s">
        <v>1141</v>
      </c>
      <c r="G10" t="s">
        <v>1141</v>
      </c>
      <c r="H10" t="s">
        <v>1152</v>
      </c>
      <c r="I10" t="s">
        <v>207</v>
      </c>
      <c r="J10" t="s">
        <v>240</v>
      </c>
      <c r="K10" t="s">
        <v>207</v>
      </c>
      <c r="L10" t="s">
        <v>1173</v>
      </c>
      <c r="M10" t="s">
        <v>826</v>
      </c>
      <c r="N10" t="s">
        <v>1185</v>
      </c>
      <c r="O10" t="s">
        <v>1046</v>
      </c>
      <c r="P10" t="s">
        <v>1205</v>
      </c>
      <c r="Q10" t="s">
        <v>105</v>
      </c>
      <c r="R10" t="s">
        <v>126</v>
      </c>
      <c r="S10" t="s">
        <v>144</v>
      </c>
      <c r="T10" t="s">
        <v>164</v>
      </c>
      <c r="U10" t="s">
        <v>185</v>
      </c>
      <c r="V10" t="s">
        <v>207</v>
      </c>
      <c r="W10" t="s">
        <v>223</v>
      </c>
      <c r="X10" t="s">
        <v>240</v>
      </c>
      <c r="Y10" t="s">
        <v>258</v>
      </c>
      <c r="Z10" t="s">
        <v>278</v>
      </c>
      <c r="AA10" t="s">
        <v>297</v>
      </c>
      <c r="AB10" t="s">
        <v>315</v>
      </c>
      <c r="AC10" t="s">
        <v>334</v>
      </c>
      <c r="AD10" t="s">
        <v>354</v>
      </c>
    </row>
    <row r="11" spans="1:30" x14ac:dyDescent="0.35">
      <c r="A11" s="1" t="s">
        <v>1110</v>
      </c>
      <c r="B11" t="s">
        <v>504</v>
      </c>
      <c r="C11" t="s">
        <v>793</v>
      </c>
      <c r="D11" t="s">
        <v>793</v>
      </c>
      <c r="E11" t="s">
        <v>1129</v>
      </c>
      <c r="F11" t="s">
        <v>1129</v>
      </c>
      <c r="G11" t="s">
        <v>826</v>
      </c>
      <c r="H11" t="s">
        <v>1129</v>
      </c>
      <c r="I11" t="s">
        <v>1157</v>
      </c>
      <c r="J11" t="s">
        <v>1046</v>
      </c>
      <c r="K11" t="s">
        <v>844</v>
      </c>
      <c r="L11" t="s">
        <v>1174</v>
      </c>
      <c r="M11" t="s">
        <v>461</v>
      </c>
      <c r="N11" t="s">
        <v>1186</v>
      </c>
      <c r="O11" t="s">
        <v>1195</v>
      </c>
      <c r="P11" t="s">
        <v>508</v>
      </c>
      <c r="Q11" t="s">
        <v>545</v>
      </c>
      <c r="R11" t="s">
        <v>826</v>
      </c>
      <c r="S11" t="s">
        <v>1129</v>
      </c>
      <c r="T11" t="s">
        <v>691</v>
      </c>
      <c r="U11" t="s">
        <v>1131</v>
      </c>
      <c r="V11" t="s">
        <v>1239</v>
      </c>
      <c r="W11" t="s">
        <v>1246</v>
      </c>
      <c r="X11" t="s">
        <v>223</v>
      </c>
      <c r="Y11" t="s">
        <v>278</v>
      </c>
      <c r="Z11" t="s">
        <v>545</v>
      </c>
      <c r="AA11" t="s">
        <v>1141</v>
      </c>
      <c r="AB11" t="s">
        <v>800</v>
      </c>
      <c r="AC11" t="s">
        <v>519</v>
      </c>
      <c r="AD11" t="s">
        <v>501</v>
      </c>
    </row>
    <row r="12" spans="1:30" x14ac:dyDescent="0.35">
      <c r="A12" s="1" t="s">
        <v>1111</v>
      </c>
      <c r="B12" t="s">
        <v>610</v>
      </c>
      <c r="C12" t="s">
        <v>424</v>
      </c>
      <c r="D12" t="s">
        <v>428</v>
      </c>
      <c r="E12" t="s">
        <v>1137</v>
      </c>
      <c r="F12" t="s">
        <v>475</v>
      </c>
      <c r="G12" t="s">
        <v>1147</v>
      </c>
      <c r="H12" t="s">
        <v>432</v>
      </c>
      <c r="I12" t="s">
        <v>445</v>
      </c>
      <c r="J12" t="s">
        <v>48</v>
      </c>
      <c r="K12" t="s">
        <v>1169</v>
      </c>
      <c r="L12" t="s">
        <v>1013</v>
      </c>
      <c r="M12" t="s">
        <v>1179</v>
      </c>
      <c r="N12" t="s">
        <v>1006</v>
      </c>
      <c r="O12" t="s">
        <v>1196</v>
      </c>
      <c r="P12" t="s">
        <v>1206</v>
      </c>
      <c r="Q12" t="s">
        <v>204</v>
      </c>
      <c r="R12" t="s">
        <v>1055</v>
      </c>
      <c r="S12" t="s">
        <v>1220</v>
      </c>
      <c r="T12" t="s">
        <v>1226</v>
      </c>
      <c r="U12" t="s">
        <v>1233</v>
      </c>
      <c r="V12" t="s">
        <v>1240</v>
      </c>
      <c r="W12" t="s">
        <v>1247</v>
      </c>
      <c r="X12" t="s">
        <v>1254</v>
      </c>
      <c r="Y12" t="s">
        <v>1260</v>
      </c>
      <c r="Z12" t="s">
        <v>1269</v>
      </c>
      <c r="AA12" t="s">
        <v>1276</v>
      </c>
      <c r="AB12" t="s">
        <v>1283</v>
      </c>
      <c r="AC12" t="s">
        <v>1292</v>
      </c>
      <c r="AD12" t="s">
        <v>1301</v>
      </c>
    </row>
    <row r="13" spans="1:30" x14ac:dyDescent="0.35">
      <c r="A13" s="1" t="s">
        <v>1112</v>
      </c>
      <c r="B13" t="s">
        <v>103</v>
      </c>
      <c r="C13" t="s">
        <v>1131</v>
      </c>
      <c r="D13" t="s">
        <v>1134</v>
      </c>
      <c r="E13" t="s">
        <v>1138</v>
      </c>
      <c r="F13" t="s">
        <v>1142</v>
      </c>
      <c r="G13" t="s">
        <v>1148</v>
      </c>
      <c r="H13" t="s">
        <v>1153</v>
      </c>
      <c r="I13" t="s">
        <v>1138</v>
      </c>
      <c r="J13" t="s">
        <v>103</v>
      </c>
      <c r="K13" t="s">
        <v>103</v>
      </c>
      <c r="L13" t="s">
        <v>103</v>
      </c>
      <c r="M13" t="s">
        <v>830</v>
      </c>
      <c r="N13" t="s">
        <v>1187</v>
      </c>
      <c r="O13" t="s">
        <v>1197</v>
      </c>
      <c r="P13" t="s">
        <v>1207</v>
      </c>
      <c r="Q13" t="s">
        <v>826</v>
      </c>
      <c r="R13" t="s">
        <v>1129</v>
      </c>
      <c r="S13" t="s">
        <v>223</v>
      </c>
      <c r="T13" t="s">
        <v>103</v>
      </c>
      <c r="U13" t="s">
        <v>103</v>
      </c>
      <c r="V13" t="s">
        <v>103</v>
      </c>
      <c r="W13" t="s">
        <v>103</v>
      </c>
      <c r="X13" t="s">
        <v>103</v>
      </c>
      <c r="Y13" t="s">
        <v>103</v>
      </c>
      <c r="Z13" t="s">
        <v>103</v>
      </c>
      <c r="AA13" t="s">
        <v>103</v>
      </c>
      <c r="AB13" t="s">
        <v>103</v>
      </c>
      <c r="AC13" t="s">
        <v>103</v>
      </c>
      <c r="AD13" t="s">
        <v>103</v>
      </c>
    </row>
    <row r="14" spans="1:30" x14ac:dyDescent="0.35">
      <c r="A14" s="1" t="s">
        <v>1113</v>
      </c>
      <c r="B14" t="s">
        <v>103</v>
      </c>
      <c r="C14" t="s">
        <v>103</v>
      </c>
      <c r="D14" t="s">
        <v>103</v>
      </c>
      <c r="E14" t="s">
        <v>103</v>
      </c>
      <c r="F14" t="s">
        <v>103</v>
      </c>
      <c r="G14" t="s">
        <v>103</v>
      </c>
      <c r="H14" t="s">
        <v>103</v>
      </c>
      <c r="I14" t="s">
        <v>103</v>
      </c>
      <c r="J14" t="s">
        <v>103</v>
      </c>
      <c r="K14" t="s">
        <v>103</v>
      </c>
      <c r="L14" t="s">
        <v>103</v>
      </c>
      <c r="M14" t="s">
        <v>103</v>
      </c>
      <c r="N14" t="s">
        <v>103</v>
      </c>
      <c r="O14" t="s">
        <v>103</v>
      </c>
      <c r="P14" t="s">
        <v>103</v>
      </c>
      <c r="Q14" t="s">
        <v>103</v>
      </c>
      <c r="R14" t="s">
        <v>103</v>
      </c>
      <c r="S14" t="s">
        <v>103</v>
      </c>
      <c r="T14" t="s">
        <v>103</v>
      </c>
      <c r="U14" t="s">
        <v>103</v>
      </c>
      <c r="V14" t="s">
        <v>103</v>
      </c>
      <c r="W14" t="s">
        <v>103</v>
      </c>
      <c r="X14" t="s">
        <v>103</v>
      </c>
      <c r="Y14" t="s">
        <v>103</v>
      </c>
      <c r="Z14" t="s">
        <v>1046</v>
      </c>
      <c r="AA14" t="s">
        <v>826</v>
      </c>
      <c r="AB14" t="s">
        <v>103</v>
      </c>
      <c r="AC14" t="s">
        <v>103</v>
      </c>
      <c r="AD14" t="s">
        <v>610</v>
      </c>
    </row>
    <row r="15" spans="1:30" x14ac:dyDescent="0.35">
      <c r="A15" s="1" t="s">
        <v>1114</v>
      </c>
      <c r="B15" t="s">
        <v>103</v>
      </c>
      <c r="C15" t="s">
        <v>103</v>
      </c>
      <c r="D15" t="s">
        <v>103</v>
      </c>
      <c r="E15" t="s">
        <v>103</v>
      </c>
      <c r="F15" t="s">
        <v>103</v>
      </c>
      <c r="G15" t="s">
        <v>103</v>
      </c>
      <c r="H15" t="s">
        <v>103</v>
      </c>
      <c r="I15" t="s">
        <v>103</v>
      </c>
      <c r="J15" t="s">
        <v>1164</v>
      </c>
      <c r="K15" t="s">
        <v>1170</v>
      </c>
      <c r="L15" t="s">
        <v>1175</v>
      </c>
      <c r="M15" t="s">
        <v>103</v>
      </c>
      <c r="N15" t="s">
        <v>1188</v>
      </c>
      <c r="O15" t="s">
        <v>103</v>
      </c>
      <c r="P15" t="s">
        <v>103</v>
      </c>
      <c r="Q15" t="s">
        <v>631</v>
      </c>
      <c r="R15" t="s">
        <v>1216</v>
      </c>
      <c r="S15" t="s">
        <v>103</v>
      </c>
      <c r="T15" t="s">
        <v>103</v>
      </c>
      <c r="U15" t="s">
        <v>103</v>
      </c>
      <c r="V15" t="s">
        <v>103</v>
      </c>
      <c r="W15" t="s">
        <v>103</v>
      </c>
      <c r="X15" t="s">
        <v>103</v>
      </c>
      <c r="Y15" t="s">
        <v>103</v>
      </c>
      <c r="Z15" t="s">
        <v>103</v>
      </c>
      <c r="AA15" t="s">
        <v>103</v>
      </c>
      <c r="AB15" t="s">
        <v>103</v>
      </c>
      <c r="AC15" t="s">
        <v>103</v>
      </c>
      <c r="AD15" t="s">
        <v>513</v>
      </c>
    </row>
    <row r="16" spans="1:30" x14ac:dyDescent="0.35">
      <c r="A16" s="1" t="s">
        <v>1115</v>
      </c>
      <c r="B16" t="s">
        <v>103</v>
      </c>
      <c r="C16" t="s">
        <v>103</v>
      </c>
      <c r="D16" t="s">
        <v>103</v>
      </c>
      <c r="E16" t="s">
        <v>103</v>
      </c>
      <c r="F16" t="s">
        <v>103</v>
      </c>
      <c r="G16" t="s">
        <v>103</v>
      </c>
      <c r="H16" t="s">
        <v>103</v>
      </c>
      <c r="I16" t="s">
        <v>423</v>
      </c>
      <c r="J16" t="s">
        <v>428</v>
      </c>
      <c r="K16" t="s">
        <v>813</v>
      </c>
      <c r="L16" t="s">
        <v>440</v>
      </c>
      <c r="M16" t="s">
        <v>461</v>
      </c>
      <c r="N16" t="s">
        <v>467</v>
      </c>
      <c r="O16" t="s">
        <v>800</v>
      </c>
      <c r="P16" t="s">
        <v>103</v>
      </c>
      <c r="Q16" t="s">
        <v>586</v>
      </c>
      <c r="R16" t="s">
        <v>446</v>
      </c>
      <c r="S16" t="s">
        <v>103</v>
      </c>
      <c r="T16" t="s">
        <v>103</v>
      </c>
      <c r="U16" t="s">
        <v>103</v>
      </c>
      <c r="V16" t="s">
        <v>103</v>
      </c>
      <c r="W16" t="s">
        <v>103</v>
      </c>
      <c r="X16" t="s">
        <v>103</v>
      </c>
      <c r="Y16" t="s">
        <v>103</v>
      </c>
      <c r="Z16" t="s">
        <v>103</v>
      </c>
      <c r="AA16" t="s">
        <v>103</v>
      </c>
      <c r="AB16" t="s">
        <v>103</v>
      </c>
      <c r="AC16" t="s">
        <v>103</v>
      </c>
      <c r="AD16" t="s">
        <v>103</v>
      </c>
    </row>
    <row r="17" spans="1:30" x14ac:dyDescent="0.35">
      <c r="A17" s="1" t="s">
        <v>1116</v>
      </c>
      <c r="B17" t="s">
        <v>103</v>
      </c>
      <c r="C17" t="s">
        <v>832</v>
      </c>
      <c r="D17" t="s">
        <v>826</v>
      </c>
      <c r="E17" t="s">
        <v>832</v>
      </c>
      <c r="F17" t="s">
        <v>832</v>
      </c>
      <c r="G17" t="s">
        <v>634</v>
      </c>
      <c r="H17" t="s">
        <v>455</v>
      </c>
      <c r="I17" t="s">
        <v>826</v>
      </c>
      <c r="J17" t="s">
        <v>103</v>
      </c>
      <c r="K17" t="s">
        <v>103</v>
      </c>
      <c r="L17" t="s">
        <v>103</v>
      </c>
      <c r="M17" t="s">
        <v>103</v>
      </c>
      <c r="N17" t="s">
        <v>1189</v>
      </c>
      <c r="O17" t="s">
        <v>1129</v>
      </c>
      <c r="P17" t="s">
        <v>455</v>
      </c>
      <c r="Q17" t="s">
        <v>826</v>
      </c>
      <c r="R17" t="s">
        <v>1129</v>
      </c>
      <c r="S17" t="s">
        <v>1221</v>
      </c>
      <c r="T17" t="s">
        <v>1227</v>
      </c>
      <c r="U17" t="s">
        <v>1234</v>
      </c>
      <c r="V17" t="s">
        <v>1241</v>
      </c>
      <c r="W17" t="s">
        <v>1248</v>
      </c>
      <c r="X17" t="s">
        <v>1255</v>
      </c>
      <c r="Y17" t="s">
        <v>1261</v>
      </c>
      <c r="Z17" t="s">
        <v>992</v>
      </c>
      <c r="AA17" t="s">
        <v>1277</v>
      </c>
      <c r="AB17" t="s">
        <v>1284</v>
      </c>
      <c r="AC17" t="s">
        <v>1293</v>
      </c>
      <c r="AD17" t="s">
        <v>1302</v>
      </c>
    </row>
    <row r="18" spans="1:30" x14ac:dyDescent="0.35">
      <c r="A18" s="1" t="s">
        <v>1117</v>
      </c>
      <c r="B18" t="s">
        <v>103</v>
      </c>
      <c r="C18" t="s">
        <v>793</v>
      </c>
      <c r="D18" t="s">
        <v>1134</v>
      </c>
      <c r="E18" t="s">
        <v>1139</v>
      </c>
      <c r="F18" t="s">
        <v>1143</v>
      </c>
      <c r="G18" t="s">
        <v>1149</v>
      </c>
      <c r="H18" t="s">
        <v>1154</v>
      </c>
      <c r="I18" t="s">
        <v>1158</v>
      </c>
      <c r="J18" t="s">
        <v>1165</v>
      </c>
      <c r="K18" t="s">
        <v>1171</v>
      </c>
      <c r="L18" t="s">
        <v>1176</v>
      </c>
      <c r="M18" t="s">
        <v>1180</v>
      </c>
      <c r="N18" t="s">
        <v>1190</v>
      </c>
      <c r="O18" t="s">
        <v>1198</v>
      </c>
      <c r="P18" t="s">
        <v>1208</v>
      </c>
      <c r="Q18" t="s">
        <v>1212</v>
      </c>
      <c r="R18" t="s">
        <v>1133</v>
      </c>
      <c r="S18" t="s">
        <v>1221</v>
      </c>
      <c r="T18" t="s">
        <v>1227</v>
      </c>
      <c r="U18" t="s">
        <v>1234</v>
      </c>
      <c r="V18" t="s">
        <v>1241</v>
      </c>
      <c r="W18" t="s">
        <v>1248</v>
      </c>
      <c r="X18" t="s">
        <v>1255</v>
      </c>
      <c r="Y18" t="s">
        <v>1261</v>
      </c>
      <c r="Z18" t="s">
        <v>1270</v>
      </c>
      <c r="AA18" t="s">
        <v>1278</v>
      </c>
      <c r="AB18" t="s">
        <v>1284</v>
      </c>
      <c r="AC18" t="s">
        <v>1293</v>
      </c>
      <c r="AD18" t="s">
        <v>1303</v>
      </c>
    </row>
    <row r="19" spans="1:30" x14ac:dyDescent="0.35">
      <c r="A19" s="1" t="s">
        <v>1118</v>
      </c>
      <c r="B19" t="s">
        <v>103</v>
      </c>
      <c r="C19" t="s">
        <v>1129</v>
      </c>
      <c r="D19" t="s">
        <v>1132</v>
      </c>
      <c r="E19" t="s">
        <v>223</v>
      </c>
      <c r="F19" t="s">
        <v>1144</v>
      </c>
      <c r="G19" t="s">
        <v>1150</v>
      </c>
      <c r="H19" t="s">
        <v>1155</v>
      </c>
      <c r="I19" t="s">
        <v>1159</v>
      </c>
      <c r="J19" t="s">
        <v>1166</v>
      </c>
      <c r="K19" t="s">
        <v>1172</v>
      </c>
      <c r="L19" t="s">
        <v>1177</v>
      </c>
      <c r="M19" t="s">
        <v>1181</v>
      </c>
      <c r="N19" t="s">
        <v>1191</v>
      </c>
      <c r="O19" t="s">
        <v>1199</v>
      </c>
      <c r="P19" t="s">
        <v>930</v>
      </c>
      <c r="Q19" t="s">
        <v>1213</v>
      </c>
      <c r="R19" t="s">
        <v>1184</v>
      </c>
      <c r="S19" t="s">
        <v>1222</v>
      </c>
      <c r="T19" t="s">
        <v>1228</v>
      </c>
      <c r="U19" t="s">
        <v>1235</v>
      </c>
      <c r="V19" t="s">
        <v>1242</v>
      </c>
      <c r="W19" t="s">
        <v>1249</v>
      </c>
      <c r="X19" t="s">
        <v>1256</v>
      </c>
      <c r="Y19" t="s">
        <v>1262</v>
      </c>
      <c r="Z19" t="s">
        <v>1271</v>
      </c>
      <c r="AA19" t="s">
        <v>1279</v>
      </c>
      <c r="AB19" t="s">
        <v>1285</v>
      </c>
      <c r="AC19" t="s">
        <v>1294</v>
      </c>
      <c r="AD19" t="s">
        <v>1304</v>
      </c>
    </row>
    <row r="20" spans="1:30" x14ac:dyDescent="0.35">
      <c r="A20" s="1" t="s">
        <v>1119</v>
      </c>
      <c r="B20" t="s">
        <v>103</v>
      </c>
      <c r="C20" t="s">
        <v>103</v>
      </c>
      <c r="D20" t="s">
        <v>463</v>
      </c>
      <c r="E20" t="s">
        <v>103</v>
      </c>
      <c r="F20" t="s">
        <v>678</v>
      </c>
      <c r="G20" t="s">
        <v>477</v>
      </c>
      <c r="H20" t="s">
        <v>103</v>
      </c>
      <c r="I20" t="s">
        <v>793</v>
      </c>
      <c r="J20" t="s">
        <v>1007</v>
      </c>
      <c r="K20" t="s">
        <v>934</v>
      </c>
      <c r="L20" t="s">
        <v>526</v>
      </c>
      <c r="M20" t="s">
        <v>626</v>
      </c>
      <c r="N20" t="s">
        <v>588</v>
      </c>
      <c r="O20" t="s">
        <v>1200</v>
      </c>
      <c r="P20" t="s">
        <v>472</v>
      </c>
      <c r="Q20" t="s">
        <v>1214</v>
      </c>
      <c r="R20" t="s">
        <v>103</v>
      </c>
      <c r="S20" t="s">
        <v>811</v>
      </c>
      <c r="T20" t="s">
        <v>365</v>
      </c>
      <c r="U20" t="s">
        <v>103</v>
      </c>
      <c r="V20" t="s">
        <v>896</v>
      </c>
      <c r="W20" t="s">
        <v>882</v>
      </c>
      <c r="X20" t="s">
        <v>1257</v>
      </c>
      <c r="Y20" t="s">
        <v>1263</v>
      </c>
      <c r="Z20" t="s">
        <v>1272</v>
      </c>
      <c r="AA20" t="s">
        <v>103</v>
      </c>
      <c r="AB20" t="s">
        <v>1286</v>
      </c>
      <c r="AC20" t="s">
        <v>1295</v>
      </c>
      <c r="AD20" t="s">
        <v>1305</v>
      </c>
    </row>
    <row r="21" spans="1:30" x14ac:dyDescent="0.35">
      <c r="A21" s="1" t="s">
        <v>1120</v>
      </c>
      <c r="B21" t="s">
        <v>103</v>
      </c>
      <c r="C21" t="s">
        <v>103</v>
      </c>
      <c r="D21" t="s">
        <v>103</v>
      </c>
      <c r="E21" t="s">
        <v>826</v>
      </c>
      <c r="F21" t="s">
        <v>103</v>
      </c>
      <c r="G21" t="s">
        <v>103</v>
      </c>
      <c r="H21" t="s">
        <v>103</v>
      </c>
      <c r="I21" t="s">
        <v>1160</v>
      </c>
      <c r="J21" t="s">
        <v>826</v>
      </c>
      <c r="K21" t="s">
        <v>103</v>
      </c>
      <c r="L21" t="s">
        <v>103</v>
      </c>
      <c r="M21" t="s">
        <v>1182</v>
      </c>
      <c r="N21" t="s">
        <v>103</v>
      </c>
      <c r="O21" t="s">
        <v>103</v>
      </c>
      <c r="P21" t="s">
        <v>103</v>
      </c>
      <c r="Q21" t="s">
        <v>103</v>
      </c>
      <c r="R21" t="s">
        <v>103</v>
      </c>
      <c r="S21" t="s">
        <v>103</v>
      </c>
      <c r="T21" t="s">
        <v>103</v>
      </c>
      <c r="U21" t="s">
        <v>1151</v>
      </c>
      <c r="V21" t="s">
        <v>103</v>
      </c>
      <c r="W21" t="s">
        <v>1250</v>
      </c>
      <c r="X21" t="s">
        <v>278</v>
      </c>
      <c r="Y21" t="s">
        <v>1264</v>
      </c>
      <c r="Z21" t="s">
        <v>1273</v>
      </c>
      <c r="AA21" t="s">
        <v>1152</v>
      </c>
      <c r="AB21" t="s">
        <v>1287</v>
      </c>
      <c r="AC21" t="s">
        <v>103</v>
      </c>
      <c r="AD21" t="s">
        <v>103</v>
      </c>
    </row>
    <row r="22" spans="1:30" x14ac:dyDescent="0.35">
      <c r="A22" s="1" t="s">
        <v>1121</v>
      </c>
      <c r="B22" t="s">
        <v>103</v>
      </c>
      <c r="C22" t="s">
        <v>1132</v>
      </c>
      <c r="D22" t="s">
        <v>144</v>
      </c>
      <c r="E22" t="s">
        <v>1140</v>
      </c>
      <c r="F22" t="s">
        <v>103</v>
      </c>
      <c r="G22" t="s">
        <v>550</v>
      </c>
      <c r="H22" t="s">
        <v>164</v>
      </c>
      <c r="I22" t="s">
        <v>1161</v>
      </c>
      <c r="J22" t="s">
        <v>1167</v>
      </c>
      <c r="K22" t="s">
        <v>1146</v>
      </c>
      <c r="L22" t="s">
        <v>592</v>
      </c>
      <c r="M22" t="s">
        <v>1183</v>
      </c>
      <c r="N22" t="s">
        <v>1192</v>
      </c>
      <c r="O22" t="s">
        <v>1201</v>
      </c>
      <c r="P22" t="s">
        <v>1209</v>
      </c>
      <c r="Q22" t="s">
        <v>631</v>
      </c>
      <c r="R22" t="s">
        <v>1217</v>
      </c>
      <c r="S22" t="s">
        <v>1223</v>
      </c>
      <c r="T22" t="s">
        <v>1229</v>
      </c>
      <c r="U22" t="s">
        <v>1236</v>
      </c>
      <c r="V22" t="s">
        <v>1243</v>
      </c>
      <c r="W22" t="s">
        <v>1251</v>
      </c>
      <c r="X22" t="s">
        <v>746</v>
      </c>
      <c r="Y22" t="s">
        <v>1265</v>
      </c>
      <c r="Z22" t="s">
        <v>1274</v>
      </c>
      <c r="AA22" t="s">
        <v>1280</v>
      </c>
      <c r="AB22" t="s">
        <v>1288</v>
      </c>
      <c r="AC22" t="s">
        <v>1296</v>
      </c>
      <c r="AD22" t="s">
        <v>1306</v>
      </c>
    </row>
    <row r="23" spans="1:30" x14ac:dyDescent="0.35">
      <c r="A23" s="1" t="s">
        <v>1122</v>
      </c>
      <c r="B23" t="s">
        <v>103</v>
      </c>
      <c r="C23" t="s">
        <v>1129</v>
      </c>
      <c r="D23" t="s">
        <v>536</v>
      </c>
      <c r="E23" t="s">
        <v>535</v>
      </c>
      <c r="F23" t="s">
        <v>1145</v>
      </c>
      <c r="G23" t="s">
        <v>842</v>
      </c>
      <c r="H23" t="s">
        <v>857</v>
      </c>
      <c r="I23" t="s">
        <v>1162</v>
      </c>
      <c r="J23" t="s">
        <v>1168</v>
      </c>
      <c r="K23" t="s">
        <v>852</v>
      </c>
      <c r="L23" t="s">
        <v>1178</v>
      </c>
      <c r="M23" t="s">
        <v>836</v>
      </c>
      <c r="N23" t="s">
        <v>1193</v>
      </c>
      <c r="O23" t="s">
        <v>1202</v>
      </c>
      <c r="P23" t="s">
        <v>744</v>
      </c>
      <c r="Q23" t="s">
        <v>1152</v>
      </c>
      <c r="R23" t="s">
        <v>832</v>
      </c>
      <c r="S23" t="s">
        <v>1224</v>
      </c>
      <c r="T23" t="s">
        <v>1230</v>
      </c>
      <c r="U23" t="s">
        <v>1237</v>
      </c>
      <c r="V23" t="s">
        <v>1244</v>
      </c>
      <c r="W23" t="s">
        <v>1252</v>
      </c>
      <c r="X23" t="s">
        <v>1258</v>
      </c>
      <c r="Y23" t="s">
        <v>1266</v>
      </c>
      <c r="Z23" t="s">
        <v>1275</v>
      </c>
      <c r="AA23" t="s">
        <v>1281</v>
      </c>
      <c r="AB23" t="s">
        <v>1289</v>
      </c>
      <c r="AC23" t="s">
        <v>1297</v>
      </c>
      <c r="AD23" t="s">
        <v>1307</v>
      </c>
    </row>
    <row r="24" spans="1:30" x14ac:dyDescent="0.35">
      <c r="A24" s="1" t="s">
        <v>1123</v>
      </c>
      <c r="B24" t="s">
        <v>103</v>
      </c>
      <c r="C24" t="s">
        <v>1133</v>
      </c>
      <c r="D24" t="s">
        <v>446</v>
      </c>
      <c r="E24" t="s">
        <v>634</v>
      </c>
      <c r="F24" t="s">
        <v>497</v>
      </c>
      <c r="G24" t="s">
        <v>154</v>
      </c>
      <c r="H24" t="s">
        <v>575</v>
      </c>
      <c r="I24" t="s">
        <v>1163</v>
      </c>
      <c r="J24" t="s">
        <v>472</v>
      </c>
      <c r="K24" t="s">
        <v>1131</v>
      </c>
      <c r="L24" t="s">
        <v>632</v>
      </c>
      <c r="M24" t="s">
        <v>1184</v>
      </c>
      <c r="N24" t="s">
        <v>351</v>
      </c>
      <c r="O24" t="s">
        <v>1203</v>
      </c>
      <c r="P24" t="s">
        <v>624</v>
      </c>
      <c r="Q24" t="s">
        <v>850</v>
      </c>
      <c r="R24" t="s">
        <v>1218</v>
      </c>
      <c r="S24" t="s">
        <v>1225</v>
      </c>
      <c r="T24" t="s">
        <v>1231</v>
      </c>
      <c r="U24" t="s">
        <v>1238</v>
      </c>
      <c r="V24" t="s">
        <v>1245</v>
      </c>
      <c r="W24" t="s">
        <v>1253</v>
      </c>
      <c r="X24" t="s">
        <v>1259</v>
      </c>
      <c r="Y24" t="s">
        <v>1267</v>
      </c>
      <c r="Z24" t="s">
        <v>219</v>
      </c>
      <c r="AA24" t="s">
        <v>1282</v>
      </c>
      <c r="AB24" t="s">
        <v>1290</v>
      </c>
      <c r="AC24" t="s">
        <v>1298</v>
      </c>
      <c r="AD24" t="s">
        <v>1308</v>
      </c>
    </row>
    <row r="25" spans="1:30" x14ac:dyDescent="0.35">
      <c r="A25" s="1" t="s">
        <v>1124</v>
      </c>
      <c r="B25" t="s">
        <v>103</v>
      </c>
      <c r="C25" t="s">
        <v>103</v>
      </c>
      <c r="D25" t="s">
        <v>103</v>
      </c>
      <c r="E25" t="s">
        <v>103</v>
      </c>
      <c r="F25" t="s">
        <v>103</v>
      </c>
      <c r="G25" t="s">
        <v>103</v>
      </c>
      <c r="H25" t="s">
        <v>103</v>
      </c>
      <c r="I25" t="s">
        <v>103</v>
      </c>
      <c r="J25" t="s">
        <v>103</v>
      </c>
      <c r="K25" t="s">
        <v>103</v>
      </c>
      <c r="L25" t="s">
        <v>103</v>
      </c>
      <c r="M25" t="s">
        <v>103</v>
      </c>
      <c r="N25" t="s">
        <v>103</v>
      </c>
      <c r="O25" t="s">
        <v>103</v>
      </c>
      <c r="P25" t="s">
        <v>103</v>
      </c>
      <c r="Q25" t="s">
        <v>103</v>
      </c>
      <c r="R25" t="s">
        <v>103</v>
      </c>
      <c r="S25" t="s">
        <v>103</v>
      </c>
      <c r="T25" t="s">
        <v>103</v>
      </c>
      <c r="U25" t="s">
        <v>103</v>
      </c>
      <c r="V25" t="s">
        <v>103</v>
      </c>
      <c r="W25" t="s">
        <v>103</v>
      </c>
      <c r="X25" t="s">
        <v>103</v>
      </c>
      <c r="Y25" t="s">
        <v>103</v>
      </c>
      <c r="Z25" t="s">
        <v>103</v>
      </c>
      <c r="AA25" t="s">
        <v>103</v>
      </c>
      <c r="AB25" t="s">
        <v>1135</v>
      </c>
      <c r="AC25" t="s">
        <v>832</v>
      </c>
      <c r="AD25" t="s">
        <v>813</v>
      </c>
    </row>
    <row r="26" spans="1:30" x14ac:dyDescent="0.35">
      <c r="A26" s="1" t="s">
        <v>1125</v>
      </c>
      <c r="B26" t="s">
        <v>103</v>
      </c>
      <c r="C26" t="s">
        <v>1133</v>
      </c>
      <c r="D26" t="s">
        <v>1135</v>
      </c>
      <c r="E26" t="s">
        <v>826</v>
      </c>
      <c r="F26" t="s">
        <v>472</v>
      </c>
      <c r="G26" t="s">
        <v>793</v>
      </c>
      <c r="H26" t="s">
        <v>1141</v>
      </c>
      <c r="I26" t="s">
        <v>634</v>
      </c>
      <c r="J26" t="s">
        <v>1129</v>
      </c>
      <c r="K26" t="s">
        <v>691</v>
      </c>
      <c r="L26" t="s">
        <v>1131</v>
      </c>
      <c r="M26" t="s">
        <v>1152</v>
      </c>
      <c r="N26" t="s">
        <v>546</v>
      </c>
      <c r="O26" t="s">
        <v>1080</v>
      </c>
      <c r="P26" t="s">
        <v>1210</v>
      </c>
      <c r="Q26" t="s">
        <v>1215</v>
      </c>
      <c r="R26" t="s">
        <v>144</v>
      </c>
      <c r="S26" t="s">
        <v>455</v>
      </c>
      <c r="T26" t="s">
        <v>1232</v>
      </c>
      <c r="U26" t="s">
        <v>472</v>
      </c>
      <c r="V26" t="s">
        <v>439</v>
      </c>
      <c r="W26" t="s">
        <v>1160</v>
      </c>
      <c r="X26" t="s">
        <v>794</v>
      </c>
      <c r="Y26" t="s">
        <v>1268</v>
      </c>
      <c r="Z26" t="s">
        <v>1131</v>
      </c>
      <c r="AA26" t="s">
        <v>504</v>
      </c>
      <c r="AB26" t="s">
        <v>512</v>
      </c>
      <c r="AC26" t="s">
        <v>1299</v>
      </c>
      <c r="AD26" t="s">
        <v>1251</v>
      </c>
    </row>
    <row r="27" spans="1:30" x14ac:dyDescent="0.35">
      <c r="A27" s="1" t="s">
        <v>1126</v>
      </c>
      <c r="B27" t="s">
        <v>103</v>
      </c>
      <c r="C27" t="s">
        <v>103</v>
      </c>
      <c r="D27" t="s">
        <v>240</v>
      </c>
      <c r="E27" t="s">
        <v>240</v>
      </c>
      <c r="F27" t="s">
        <v>240</v>
      </c>
      <c r="G27" t="s">
        <v>634</v>
      </c>
      <c r="H27" t="s">
        <v>472</v>
      </c>
      <c r="I27" t="s">
        <v>832</v>
      </c>
      <c r="J27" t="s">
        <v>240</v>
      </c>
      <c r="K27" t="s">
        <v>504</v>
      </c>
      <c r="L27" t="s">
        <v>439</v>
      </c>
      <c r="M27" t="s">
        <v>240</v>
      </c>
      <c r="N27" t="s">
        <v>694</v>
      </c>
      <c r="O27" t="s">
        <v>513</v>
      </c>
      <c r="P27" t="s">
        <v>910</v>
      </c>
      <c r="Q27" t="s">
        <v>463</v>
      </c>
      <c r="R27" t="s">
        <v>800</v>
      </c>
      <c r="S27" t="s">
        <v>545</v>
      </c>
      <c r="T27" t="s">
        <v>832</v>
      </c>
      <c r="U27" t="s">
        <v>439</v>
      </c>
      <c r="V27" t="s">
        <v>800</v>
      </c>
      <c r="W27" t="s">
        <v>832</v>
      </c>
      <c r="X27" t="s">
        <v>428</v>
      </c>
      <c r="Y27" t="s">
        <v>504</v>
      </c>
      <c r="Z27" t="s">
        <v>844</v>
      </c>
      <c r="AA27" t="s">
        <v>440</v>
      </c>
      <c r="AB27" t="s">
        <v>523</v>
      </c>
      <c r="AC27" t="s">
        <v>640</v>
      </c>
      <c r="AD27" t="s">
        <v>848</v>
      </c>
    </row>
    <row r="28" spans="1:30" x14ac:dyDescent="0.35">
      <c r="A28" s="1" t="s">
        <v>1127</v>
      </c>
      <c r="B28" t="s">
        <v>103</v>
      </c>
      <c r="C28" t="s">
        <v>424</v>
      </c>
      <c r="D28" t="s">
        <v>844</v>
      </c>
      <c r="E28" t="s">
        <v>240</v>
      </c>
      <c r="F28" t="s">
        <v>240</v>
      </c>
      <c r="G28" t="s">
        <v>240</v>
      </c>
      <c r="H28" t="s">
        <v>634</v>
      </c>
      <c r="I28" t="s">
        <v>472</v>
      </c>
      <c r="J28" t="s">
        <v>832</v>
      </c>
      <c r="K28" t="s">
        <v>240</v>
      </c>
      <c r="L28" t="s">
        <v>504</v>
      </c>
      <c r="M28" t="s">
        <v>439</v>
      </c>
      <c r="N28" t="s">
        <v>240</v>
      </c>
      <c r="O28" t="s">
        <v>694</v>
      </c>
      <c r="P28" t="s">
        <v>513</v>
      </c>
      <c r="Q28" t="s">
        <v>910</v>
      </c>
      <c r="R28" t="s">
        <v>463</v>
      </c>
      <c r="S28" t="s">
        <v>800</v>
      </c>
      <c r="T28" t="s">
        <v>545</v>
      </c>
      <c r="U28" t="s">
        <v>832</v>
      </c>
      <c r="V28" t="s">
        <v>439</v>
      </c>
      <c r="W28" t="s">
        <v>800</v>
      </c>
      <c r="X28" t="s">
        <v>832</v>
      </c>
      <c r="Y28" t="s">
        <v>428</v>
      </c>
      <c r="Z28" t="s">
        <v>446</v>
      </c>
      <c r="AA28" t="s">
        <v>844</v>
      </c>
      <c r="AB28" t="s">
        <v>440</v>
      </c>
      <c r="AC28" t="s">
        <v>523</v>
      </c>
      <c r="AD28" t="s">
        <v>640</v>
      </c>
    </row>
    <row r="29" spans="1:30" x14ac:dyDescent="0.35">
      <c r="A29" s="1" t="s">
        <v>1128</v>
      </c>
      <c r="B29" t="s">
        <v>610</v>
      </c>
      <c r="C29" t="s">
        <v>586</v>
      </c>
      <c r="D29" t="s">
        <v>1136</v>
      </c>
      <c r="E29" t="s">
        <v>1046</v>
      </c>
      <c r="F29" t="s">
        <v>1146</v>
      </c>
      <c r="G29" t="s">
        <v>1151</v>
      </c>
      <c r="H29" t="s">
        <v>1156</v>
      </c>
      <c r="I29" t="s">
        <v>793</v>
      </c>
      <c r="J29" t="s">
        <v>48</v>
      </c>
      <c r="K29" t="s">
        <v>1169</v>
      </c>
      <c r="L29" t="s">
        <v>1013</v>
      </c>
      <c r="M29" t="s">
        <v>1061</v>
      </c>
      <c r="N29" t="s">
        <v>1194</v>
      </c>
      <c r="O29" t="s">
        <v>1204</v>
      </c>
      <c r="P29" t="s">
        <v>1211</v>
      </c>
      <c r="Q29" t="s">
        <v>204</v>
      </c>
      <c r="R29" t="s">
        <v>1219</v>
      </c>
      <c r="S29" t="s">
        <v>315</v>
      </c>
      <c r="T29" t="s">
        <v>1226</v>
      </c>
      <c r="U29" t="s">
        <v>1233</v>
      </c>
      <c r="V29" t="s">
        <v>1240</v>
      </c>
      <c r="W29" t="s">
        <v>1247</v>
      </c>
      <c r="X29" t="s">
        <v>1254</v>
      </c>
      <c r="Y29" t="s">
        <v>1260</v>
      </c>
      <c r="Z29" t="s">
        <v>1269</v>
      </c>
      <c r="AA29" t="s">
        <v>1276</v>
      </c>
      <c r="AB29" t="s">
        <v>1283</v>
      </c>
      <c r="AC29" t="s">
        <v>1292</v>
      </c>
      <c r="AD29" t="s">
        <v>1301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Info</vt:lpstr>
      <vt:lpstr>Main</vt:lpstr>
      <vt:lpstr>Model</vt:lpstr>
      <vt:lpstr>Summary</vt:lpstr>
      <vt:lpstr>Income Statement</vt:lpstr>
      <vt:lpstr>Balance Sheet</vt:lpstr>
      <vt:lpstr>Cash Flow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William Kruta</cp:lastModifiedBy>
  <dcterms:created xsi:type="dcterms:W3CDTF">2022-08-03T01:39:00Z</dcterms:created>
  <dcterms:modified xsi:type="dcterms:W3CDTF">2022-12-17T10:00:30Z</dcterms:modified>
</cp:coreProperties>
</file>