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534a1defcf7f9d1a/Company Models CloudSave/PXD/"/>
    </mc:Choice>
  </mc:AlternateContent>
  <xr:revisionPtr revIDLastSave="567" documentId="11_F04EDD43FE90294AAAD10EE875708AA66DF3E016" xr6:coauthVersionLast="47" xr6:coauthVersionMax="47" xr10:uidLastSave="{8E2F4A6D-93E8-4621-8210-DC0407AC5D58}"/>
  <bookViews>
    <workbookView xWindow="7470" yWindow="3820" windowWidth="19200" windowHeight="10310" activeTab="2" xr2:uid="{00000000-000D-0000-FFFF-FFFF00000000}"/>
  </bookViews>
  <sheets>
    <sheet name="Info" sheetId="1" r:id="rId1"/>
    <sheet name="Main" sheetId="2" r:id="rId2"/>
    <sheet name="Model" sheetId="7" r:id="rId3"/>
    <sheet name="Summary" sheetId="3" r:id="rId4"/>
    <sheet name="Income Statement" sheetId="4" r:id="rId5"/>
    <sheet name="Balance Sheet" sheetId="5" r:id="rId6"/>
    <sheet name="Cash Flow"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7" l="1"/>
  <c r="K3" i="7" s="1"/>
  <c r="J3" i="7" s="1"/>
  <c r="I3" i="7" s="1"/>
  <c r="H3" i="7" s="1"/>
  <c r="G3" i="7" s="1"/>
  <c r="F3" i="7" s="1"/>
  <c r="E3" i="7" s="1"/>
  <c r="Z3" i="7"/>
  <c r="Y3" i="7" s="1"/>
  <c r="X3" i="7" s="1"/>
  <c r="W3" i="7" s="1"/>
  <c r="V3" i="7" s="1"/>
  <c r="U3" i="7" s="1"/>
  <c r="T3" i="7" s="1"/>
  <c r="S3" i="7" s="1"/>
  <c r="R3" i="7" s="1"/>
  <c r="Q3" i="7" s="1"/>
  <c r="P3" i="7" s="1"/>
  <c r="O3" i="7" s="1"/>
  <c r="N3" i="7" s="1"/>
  <c r="M3" i="7" s="1"/>
  <c r="M81" i="7"/>
  <c r="N81" i="7"/>
  <c r="O81" i="7"/>
  <c r="P81" i="7"/>
  <c r="Q81" i="7"/>
  <c r="R81" i="7"/>
  <c r="S81" i="7"/>
  <c r="T81" i="7"/>
  <c r="U81" i="7"/>
  <c r="V81" i="7"/>
  <c r="W81" i="7"/>
  <c r="X81" i="7"/>
  <c r="Y81" i="7"/>
  <c r="Z81" i="7"/>
  <c r="L81" i="7"/>
  <c r="AA81" i="7"/>
  <c r="M74" i="7"/>
  <c r="N74" i="7"/>
  <c r="O74" i="7"/>
  <c r="P74" i="7"/>
  <c r="Q74" i="7"/>
  <c r="R74" i="7"/>
  <c r="S74" i="7"/>
  <c r="T74" i="7"/>
  <c r="U74" i="7"/>
  <c r="V74" i="7"/>
  <c r="W74" i="7"/>
  <c r="X74" i="7"/>
  <c r="Y74" i="7"/>
  <c r="Z74" i="7"/>
  <c r="L74" i="7"/>
  <c r="AA74" i="7"/>
  <c r="Z60" i="7"/>
  <c r="M67" i="7"/>
  <c r="N67" i="7"/>
  <c r="N75" i="7" s="1"/>
  <c r="N82" i="7" s="1"/>
  <c r="O67" i="7"/>
  <c r="P67" i="7"/>
  <c r="Q67" i="7"/>
  <c r="R67" i="7"/>
  <c r="S67" i="7"/>
  <c r="T67" i="7"/>
  <c r="U67" i="7"/>
  <c r="V67" i="7"/>
  <c r="W67" i="7"/>
  <c r="X67" i="7"/>
  <c r="Y67" i="7"/>
  <c r="Z67" i="7"/>
  <c r="L67" i="7"/>
  <c r="AA60" i="7"/>
  <c r="AA67" i="7" s="1"/>
  <c r="AA75" i="7" s="1"/>
  <c r="M57" i="7"/>
  <c r="N57" i="7"/>
  <c r="O57" i="7"/>
  <c r="P57" i="7"/>
  <c r="Q57" i="7"/>
  <c r="R57" i="7"/>
  <c r="S57" i="7"/>
  <c r="T57" i="7"/>
  <c r="U57" i="7"/>
  <c r="V57" i="7"/>
  <c r="W57" i="7"/>
  <c r="X57" i="7"/>
  <c r="Y57" i="7"/>
  <c r="Z57" i="7"/>
  <c r="L57" i="7"/>
  <c r="AA57" i="7"/>
  <c r="M48" i="7"/>
  <c r="M58" i="7" s="1"/>
  <c r="N48" i="7"/>
  <c r="O48" i="7"/>
  <c r="P48" i="7"/>
  <c r="Q48" i="7"/>
  <c r="R48" i="7"/>
  <c r="S48" i="7"/>
  <c r="T48" i="7"/>
  <c r="U48" i="7"/>
  <c r="V48" i="7"/>
  <c r="W48" i="7"/>
  <c r="X48" i="7"/>
  <c r="Y48" i="7"/>
  <c r="Z48" i="7"/>
  <c r="Z58" i="7" s="1"/>
  <c r="L48" i="7"/>
  <c r="AA48" i="7"/>
  <c r="Y15" i="7"/>
  <c r="Y16" i="7" s="1"/>
  <c r="Z15" i="7"/>
  <c r="Z16" i="7" s="1"/>
  <c r="N16" i="7"/>
  <c r="O16" i="7"/>
  <c r="P16" i="7"/>
  <c r="Q16" i="7"/>
  <c r="R16" i="7"/>
  <c r="S16" i="7"/>
  <c r="T16" i="7"/>
  <c r="U16" i="7"/>
  <c r="V16" i="7"/>
  <c r="W16" i="7"/>
  <c r="X16" i="7"/>
  <c r="M16" i="7"/>
  <c r="N23" i="7"/>
  <c r="O23" i="7"/>
  <c r="P23" i="7"/>
  <c r="Q23" i="7"/>
  <c r="R23" i="7"/>
  <c r="S23" i="7"/>
  <c r="T23" i="7"/>
  <c r="U23" i="7"/>
  <c r="V23" i="7"/>
  <c r="W23" i="7"/>
  <c r="X23" i="7"/>
  <c r="Y23" i="7"/>
  <c r="Z23" i="7"/>
  <c r="M23" i="7"/>
  <c r="AA23" i="7"/>
  <c r="AA15" i="7"/>
  <c r="AA16" i="7" s="1"/>
  <c r="N89" i="7"/>
  <c r="O89" i="7"/>
  <c r="P89" i="7"/>
  <c r="Q89" i="7"/>
  <c r="R89" i="7"/>
  <c r="S89" i="7"/>
  <c r="T89" i="7"/>
  <c r="U89" i="7"/>
  <c r="V89" i="7"/>
  <c r="W89" i="7"/>
  <c r="X89" i="7"/>
  <c r="M89" i="7"/>
  <c r="Z88" i="7"/>
  <c r="Z89" i="7" s="1"/>
  <c r="AA88" i="7"/>
  <c r="AA89" i="7" s="1"/>
  <c r="Y88" i="7"/>
  <c r="Y89" i="7" s="1"/>
  <c r="B3" i="2" a="1"/>
  <c r="B3" i="2" s="1"/>
  <c r="B2" i="2" a="1"/>
  <c r="B2" i="2" s="1"/>
  <c r="Y58" i="7" l="1"/>
  <c r="P75" i="7"/>
  <c r="M75" i="7"/>
  <c r="M82" i="7" s="1"/>
  <c r="Y75" i="7"/>
  <c r="X75" i="7"/>
  <c r="W75" i="7"/>
  <c r="W82" i="7" s="1"/>
  <c r="V75" i="7"/>
  <c r="U75" i="7"/>
  <c r="Q58" i="7"/>
  <c r="T75" i="7"/>
  <c r="AA82" i="7"/>
  <c r="P58" i="7"/>
  <c r="S75" i="7"/>
  <c r="O58" i="7"/>
  <c r="N58" i="7"/>
  <c r="O24" i="7"/>
  <c r="O27" i="7" s="1"/>
  <c r="O29" i="7" s="1"/>
  <c r="O31" i="7" s="1"/>
  <c r="AA58" i="7"/>
  <c r="O75" i="7"/>
  <c r="O82" i="7" s="1"/>
  <c r="N24" i="7"/>
  <c r="N27" i="7" s="1"/>
  <c r="N29" i="7" s="1"/>
  <c r="N31" i="7" s="1"/>
  <c r="Y82" i="7"/>
  <c r="X82" i="7"/>
  <c r="L58" i="7"/>
  <c r="R75" i="7"/>
  <c r="R82" i="7" s="1"/>
  <c r="V82" i="7"/>
  <c r="Q75" i="7"/>
  <c r="Q82" i="7" s="1"/>
  <c r="U82" i="7"/>
  <c r="X58" i="7"/>
  <c r="L75" i="7"/>
  <c r="L82" i="7" s="1"/>
  <c r="T82" i="7"/>
  <c r="W58" i="7"/>
  <c r="S82" i="7"/>
  <c r="V58" i="7"/>
  <c r="U58" i="7"/>
  <c r="T58" i="7"/>
  <c r="P82" i="7"/>
  <c r="S58" i="7"/>
  <c r="R58" i="7"/>
  <c r="Z75" i="7"/>
  <c r="Z82" i="7" s="1"/>
  <c r="B4" i="2"/>
  <c r="W24" i="7"/>
  <c r="W27" i="7" s="1"/>
  <c r="W29" i="7" s="1"/>
  <c r="W32" i="7" s="1"/>
  <c r="M24" i="7"/>
  <c r="M27" i="7" s="1"/>
  <c r="M29" i="7" s="1"/>
  <c r="M32" i="7" s="1"/>
  <c r="AA24" i="7"/>
  <c r="AA27" i="7" s="1"/>
  <c r="AA29" i="7" s="1"/>
  <c r="AA31" i="7" s="1"/>
  <c r="P24" i="7"/>
  <c r="P27" i="7" s="1"/>
  <c r="P29" i="7" s="1"/>
  <c r="P31" i="7" s="1"/>
  <c r="AA32" i="7"/>
  <c r="V24" i="7"/>
  <c r="V27" i="7" s="1"/>
  <c r="V29" i="7" s="1"/>
  <c r="Z24" i="7"/>
  <c r="Z27" i="7" s="1"/>
  <c r="Z29" i="7" s="1"/>
  <c r="Y24" i="7"/>
  <c r="Y27" i="7" s="1"/>
  <c r="Y29" i="7" s="1"/>
  <c r="X24" i="7"/>
  <c r="X27" i="7" s="1"/>
  <c r="X29" i="7" s="1"/>
  <c r="U24" i="7"/>
  <c r="U27" i="7" s="1"/>
  <c r="U29" i="7" s="1"/>
  <c r="T24" i="7"/>
  <c r="T27" i="7" s="1"/>
  <c r="T29" i="7" s="1"/>
  <c r="S24" i="7"/>
  <c r="S27" i="7" s="1"/>
  <c r="S29" i="7" s="1"/>
  <c r="R24" i="7"/>
  <c r="R27" i="7" s="1"/>
  <c r="R29" i="7" s="1"/>
  <c r="Q24" i="7"/>
  <c r="Q27" i="7" s="1"/>
  <c r="Q29" i="7" s="1"/>
  <c r="O32" i="7" l="1"/>
  <c r="N32" i="7"/>
  <c r="W31" i="7"/>
  <c r="P32" i="7"/>
  <c r="M31" i="7"/>
  <c r="X32" i="7"/>
  <c r="X31" i="7"/>
  <c r="T32" i="7"/>
  <c r="T31" i="7"/>
  <c r="V32" i="7"/>
  <c r="V31" i="7"/>
  <c r="Z32" i="7"/>
  <c r="Z31" i="7"/>
  <c r="Y32" i="7"/>
  <c r="Y31" i="7"/>
  <c r="U32" i="7"/>
  <c r="U31" i="7"/>
  <c r="Q32" i="7"/>
  <c r="Q31" i="7"/>
  <c r="R32" i="7"/>
  <c r="R31" i="7"/>
  <c r="S32" i="7"/>
  <c r="S31"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5" authorId="0" shapeId="0" xr:uid="{DAB4E529-87F2-4F8E-9C39-0E3A19D767E3}">
      <text>
        <r>
          <rPr>
            <b/>
            <sz val="9"/>
            <color indexed="81"/>
            <rFont val="Tahoma"/>
            <family val="2"/>
          </rPr>
          <t>William:</t>
        </r>
        <r>
          <rPr>
            <sz val="9"/>
            <color indexed="81"/>
            <rFont val="Tahoma"/>
            <family val="2"/>
          </rPr>
          <t xml:space="preserve">
Includes: 
"Oil and gas production"
"Production and ad valorem taxes"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<sst xmlns="http://schemas.openxmlformats.org/spreadsheetml/2006/main" count="3160" uniqueCount="1725">
  <si>
    <t>Company Name</t>
  </si>
  <si>
    <t>Ticker</t>
  </si>
  <si>
    <t>PXD</t>
  </si>
  <si>
    <t>Price</t>
  </si>
  <si>
    <t>Shares</t>
  </si>
  <si>
    <t>MC</t>
  </si>
  <si>
    <t>Cash</t>
  </si>
  <si>
    <t>Debt</t>
  </si>
  <si>
    <t>EV</t>
  </si>
  <si>
    <t>2007</t>
  </si>
  <si>
    <t>2008</t>
  </si>
  <si>
    <t>2009</t>
  </si>
  <si>
    <t>2010</t>
  </si>
  <si>
    <t>2011</t>
  </si>
  <si>
    <t>2012</t>
  </si>
  <si>
    <t>2013</t>
  </si>
  <si>
    <t>2014</t>
  </si>
  <si>
    <t>2015</t>
  </si>
  <si>
    <t>2016</t>
  </si>
  <si>
    <t>2017</t>
  </si>
  <si>
    <t>2018</t>
  </si>
  <si>
    <t>2019</t>
  </si>
  <si>
    <t>2020</t>
  </si>
  <si>
    <t>2021</t>
  </si>
  <si>
    <t>2022</t>
  </si>
  <si>
    <t>Revenue per share</t>
  </si>
  <si>
    <t>14.49</t>
  </si>
  <si>
    <t>19.91</t>
  </si>
  <si>
    <t>14.99</t>
  </si>
  <si>
    <t>17.05</t>
  </si>
  <si>
    <t>19.62</t>
  </si>
  <si>
    <t>22.87</t>
  </si>
  <si>
    <t>25.63</t>
  </si>
  <si>
    <t>30.03</t>
  </si>
  <si>
    <t>21.09</t>
  </si>
  <si>
    <t>23.80</t>
  </si>
  <si>
    <t>31.14</t>
  </si>
  <si>
    <t>54.85</t>
  </si>
  <si>
    <t>57.91</t>
  </si>
  <si>
    <t>42.57</t>
  </si>
  <si>
    <t>76.70</t>
  </si>
  <si>
    <t>- -</t>
  </si>
  <si>
    <t>Earnings per share</t>
  </si>
  <si>
    <t>3.10</t>
  </si>
  <si>
    <t>1.87</t>
  </si>
  <si>
    <t>(0.46)</t>
  </si>
  <si>
    <t>5.26</t>
  </si>
  <si>
    <t>7.14</t>
  </si>
  <si>
    <t>1.56</t>
  </si>
  <si>
    <t>(6.16)</t>
  </si>
  <si>
    <t>6.46</t>
  </si>
  <si>
    <t>(1.83)</t>
  </si>
  <si>
    <t>(3.35)</t>
  </si>
  <si>
    <t>4.90</t>
  </si>
  <si>
    <t>5.72</t>
  </si>
  <si>
    <t>4.53</t>
  </si>
  <si>
    <t>(1.21)</t>
  </si>
  <si>
    <t>9.09</t>
  </si>
  <si>
    <t>32.69</t>
  </si>
  <si>
    <t>FCF per share</t>
  </si>
  <si>
    <t>(11.89)</t>
  </si>
  <si>
    <t>(3.57)</t>
  </si>
  <si>
    <t>0.70</t>
  </si>
  <si>
    <t>0.78</t>
  </si>
  <si>
    <t>(6.51)</t>
  </si>
  <si>
    <t>(7.49)</t>
  </si>
  <si>
    <t>(3.63)</t>
  </si>
  <si>
    <t>(6.09)</t>
  </si>
  <si>
    <t>(5.79)</t>
  </si>
  <si>
    <t>(2.16)</t>
  </si>
  <si>
    <t>(1.62)</t>
  </si>
  <si>
    <t>(1.63)</t>
  </si>
  <si>
    <t>0.76</t>
  </si>
  <si>
    <t>2.92</t>
  </si>
  <si>
    <t>12.40</t>
  </si>
  <si>
    <t>30.48</t>
  </si>
  <si>
    <t>Dividends per share</t>
  </si>
  <si>
    <t>0.27</t>
  </si>
  <si>
    <t>0.31</t>
  </si>
  <si>
    <t>0.26</t>
  </si>
  <si>
    <t>0.08</t>
  </si>
  <si>
    <t>0.32</t>
  </si>
  <si>
    <t>2.10</t>
  </si>
  <si>
    <t>6.84</t>
  </si>
  <si>
    <t>26.12</t>
  </si>
  <si>
    <t>CAPEX per share</t>
  </si>
  <si>
    <t>18.34</t>
  </si>
  <si>
    <t>12.30</t>
  </si>
  <si>
    <t>4.05</t>
  </si>
  <si>
    <t>10.39</t>
  </si>
  <si>
    <t>19.59</t>
  </si>
  <si>
    <t>22.43</t>
  </si>
  <si>
    <t>19.38</t>
  </si>
  <si>
    <t>22.52</t>
  </si>
  <si>
    <t>14.16</t>
  </si>
  <si>
    <t>11.19</t>
  </si>
  <si>
    <t>13.91</t>
  </si>
  <si>
    <t>20.58</t>
  </si>
  <si>
    <t>17.89</t>
  </si>
  <si>
    <t>9.71</t>
  </si>
  <si>
    <t>13.60</t>
  </si>
  <si>
    <t>16.80</t>
  </si>
  <si>
    <t>Book Value per sh.</t>
  </si>
  <si>
    <t>25.32</t>
  </si>
  <si>
    <t>30.50</t>
  </si>
  <si>
    <t>30.97</t>
  </si>
  <si>
    <t>35.81</t>
  </si>
  <si>
    <t>46.95</t>
  </si>
  <si>
    <t>46.27</t>
  </si>
  <si>
    <t>48.49</t>
  </si>
  <si>
    <t>59.59</t>
  </si>
  <si>
    <t>56.16</t>
  </si>
  <si>
    <t>62.67</t>
  </si>
  <si>
    <t>66.32</t>
  </si>
  <si>
    <t>70.82</t>
  </si>
  <si>
    <t>72.57</t>
  </si>
  <si>
    <t>70.12</t>
  </si>
  <si>
    <t>98.01</t>
  </si>
  <si>
    <t>93.92</t>
  </si>
  <si>
    <t>Comm.Shares outs.</t>
  </si>
  <si>
    <t>120</t>
  </si>
  <si>
    <t>117</t>
  </si>
  <si>
    <t>114</t>
  </si>
  <si>
    <t>115</t>
  </si>
  <si>
    <t>123</t>
  </si>
  <si>
    <t>136</t>
  </si>
  <si>
    <t>144</t>
  </si>
  <si>
    <t>149</t>
  </si>
  <si>
    <t>166</t>
  </si>
  <si>
    <t>170</t>
  </si>
  <si>
    <t>171</t>
  </si>
  <si>
    <t>167</t>
  </si>
  <si>
    <t>165</t>
  </si>
  <si>
    <t>233</t>
  </si>
  <si>
    <t>240</t>
  </si>
  <si>
    <t>Avg. annual P/E ratio</t>
  </si>
  <si>
    <t>14.6</t>
  </si>
  <si>
    <t>26.2</t>
  </si>
  <si>
    <t>(61.5)</t>
  </si>
  <si>
    <t>11.8</t>
  </si>
  <si>
    <t>12.5</t>
  </si>
  <si>
    <t>65.1</t>
  </si>
  <si>
    <t>(25.2)</t>
  </si>
  <si>
    <t>29.5</t>
  </si>
  <si>
    <t>(77.8)</t>
  </si>
  <si>
    <t>(47.3)</t>
  </si>
  <si>
    <t>33.6</t>
  </si>
  <si>
    <t>30.4</t>
  </si>
  <si>
    <t>31.0</t>
  </si>
  <si>
    <t>(83.5)</t>
  </si>
  <si>
    <t>17.4</t>
  </si>
  <si>
    <t>7.2</t>
  </si>
  <si>
    <t>P/E to S&amp;P500</t>
  </si>
  <si>
    <t>0.8</t>
  </si>
  <si>
    <t>1.2</t>
  </si>
  <si>
    <t>(0.9)</t>
  </si>
  <si>
    <t>0.6</t>
  </si>
  <si>
    <t>4.4</t>
  </si>
  <si>
    <t>(1.5)</t>
  </si>
  <si>
    <t>1.6</t>
  </si>
  <si>
    <t>(3.9)</t>
  </si>
  <si>
    <t>(2.1)</t>
  </si>
  <si>
    <t>1.4</t>
  </si>
  <si>
    <t>1.3</t>
  </si>
  <si>
    <t>(2.2)</t>
  </si>
  <si>
    <t>0.3</t>
  </si>
  <si>
    <t>Avg. annual div. yield</t>
  </si>
  <si>
    <t>0.6%</t>
  </si>
  <si>
    <t>0.9%</t>
  </si>
  <si>
    <t>0.1%</t>
  </si>
  <si>
    <t>0.0%</t>
  </si>
  <si>
    <t>0.2%</t>
  </si>
  <si>
    <t>0.5%</t>
  </si>
  <si>
    <t>2.1%</t>
  </si>
  <si>
    <t>4.3%</t>
  </si>
  <si>
    <t>11.1%</t>
  </si>
  <si>
    <t>Revenue (m)</t>
  </si>
  <si>
    <t>1,741</t>
  </si>
  <si>
    <t>2,338</t>
  </si>
  <si>
    <t>1,712</t>
  </si>
  <si>
    <t>1,961</t>
  </si>
  <si>
    <t>2,294</t>
  </si>
  <si>
    <t>2,812</t>
  </si>
  <si>
    <t>3,490</t>
  </si>
  <si>
    <t>4,325</t>
  </si>
  <si>
    <t>3,142</t>
  </si>
  <si>
    <t>3,951</t>
  </si>
  <si>
    <t>5,294</t>
  </si>
  <si>
    <t>9,379</t>
  </si>
  <si>
    <t>9,671</t>
  </si>
  <si>
    <t>7,024</t>
  </si>
  <si>
    <t>17,870</t>
  </si>
  <si>
    <t>Operating margin</t>
  </si>
  <si>
    <t>30.1%</t>
  </si>
  <si>
    <t>29.9%</t>
  </si>
  <si>
    <t>2.0%</t>
  </si>
  <si>
    <t>27.7%</t>
  </si>
  <si>
    <t>33.3%</t>
  </si>
  <si>
    <t>23.6%</t>
  </si>
  <si>
    <t>29.1%</t>
  </si>
  <si>
    <t>26.0%</t>
  </si>
  <si>
    <t>(20.3)%</t>
  </si>
  <si>
    <t>(9.3)%</t>
  </si>
  <si>
    <t>15.7%</t>
  </si>
  <si>
    <t>19.2%</t>
  </si>
  <si>
    <t>6.2%</t>
  </si>
  <si>
    <t>36.5%</t>
  </si>
  <si>
    <t>(Infinity)%</t>
  </si>
  <si>
    <t>Depreciation (m)</t>
  </si>
  <si>
    <t>241</t>
  </si>
  <si>
    <t>512</t>
  </si>
  <si>
    <t>652</t>
  </si>
  <si>
    <t>574</t>
  </si>
  <si>
    <t>607</t>
  </si>
  <si>
    <t>810</t>
  </si>
  <si>
    <t>907</t>
  </si>
  <si>
    <t>1,047</t>
  </si>
  <si>
    <t>1,385</t>
  </si>
  <si>
    <t>1,480</t>
  </si>
  <si>
    <t>1,400</t>
  </si>
  <si>
    <t>1,534</t>
  </si>
  <si>
    <t>1,711</t>
  </si>
  <si>
    <t>1,639</t>
  </si>
  <si>
    <t>2,498</t>
  </si>
  <si>
    <t>2,530</t>
  </si>
  <si>
    <t>Net profit (m)</t>
  </si>
  <si>
    <t>373</t>
  </si>
  <si>
    <t>220</t>
  </si>
  <si>
    <t>(52)</t>
  </si>
  <si>
    <t>605</t>
  </si>
  <si>
    <t>834</t>
  </si>
  <si>
    <t>192</t>
  </si>
  <si>
    <t>(838)</t>
  </si>
  <si>
    <t>930</t>
  </si>
  <si>
    <t>(273)</t>
  </si>
  <si>
    <t>(556)</t>
  </si>
  <si>
    <t>833</t>
  </si>
  <si>
    <t>978</t>
  </si>
  <si>
    <t>756</t>
  </si>
  <si>
    <t>(200)</t>
  </si>
  <si>
    <t>2,118</t>
  </si>
  <si>
    <t>7,845</t>
  </si>
  <si>
    <t>Income tax rate</t>
  </si>
  <si>
    <t>31.8%</t>
  </si>
  <si>
    <t>48.2%</t>
  </si>
  <si>
    <t>26.7%</t>
  </si>
  <si>
    <t>34.5%</t>
  </si>
  <si>
    <t>33.0%</t>
  </si>
  <si>
    <t>37.7%</t>
  </si>
  <si>
    <t>34.8%</t>
  </si>
  <si>
    <t>36.8%</t>
  </si>
  <si>
    <t>42.0%</t>
  </si>
  <si>
    <t>(169.6)%</t>
  </si>
  <si>
    <t>22.1%</t>
  </si>
  <si>
    <t>23.4%</t>
  </si>
  <si>
    <t>22.9%</t>
  </si>
  <si>
    <t>21.2%</t>
  </si>
  <si>
    <t>Net profit margin</t>
  </si>
  <si>
    <t>21.4%</t>
  </si>
  <si>
    <t>9.4%</t>
  </si>
  <si>
    <t>(3.0)%</t>
  </si>
  <si>
    <t>30.9%</t>
  </si>
  <si>
    <t>36.4%</t>
  </si>
  <si>
    <t>6.8%</t>
  </si>
  <si>
    <t>(24.0)%</t>
  </si>
  <si>
    <t>21.5%</t>
  </si>
  <si>
    <t>(8.7)%</t>
  </si>
  <si>
    <t>(14.1)%</t>
  </si>
  <si>
    <t>10.4%</t>
  </si>
  <si>
    <t>7.8%</t>
  </si>
  <si>
    <t>(2.8)%</t>
  </si>
  <si>
    <t>11.9%</t>
  </si>
  <si>
    <t>Infinity%</t>
  </si>
  <si>
    <t>Working capital (m)</t>
  </si>
  <si>
    <t>(229)</t>
  </si>
  <si>
    <t>(208)</t>
  </si>
  <si>
    <t>45</t>
  </si>
  <si>
    <t>428</t>
  </si>
  <si>
    <t>467</t>
  </si>
  <si>
    <t>16</t>
  </si>
  <si>
    <t>478</t>
  </si>
  <si>
    <t>779</t>
  </si>
  <si>
    <t>1,732</t>
  </si>
  <si>
    <t>882</t>
  </si>
  <si>
    <t>762</t>
  </si>
  <si>
    <t>(305)</t>
  </si>
  <si>
    <t>689</t>
  </si>
  <si>
    <t>2,100</t>
  </si>
  <si>
    <t>(161)</t>
  </si>
  <si>
    <t>Long-term debt (m)</t>
  </si>
  <si>
    <t>2,755</t>
  </si>
  <si>
    <t>2,964</t>
  </si>
  <si>
    <t>2,761</t>
  </si>
  <si>
    <t>2,602</t>
  </si>
  <si>
    <t>2,529</t>
  </si>
  <si>
    <t>3,721</t>
  </si>
  <si>
    <t>2,653</t>
  </si>
  <si>
    <t>2,665</t>
  </si>
  <si>
    <t>3,207</t>
  </si>
  <si>
    <t>2,728</t>
  </si>
  <si>
    <t>2,283</t>
  </si>
  <si>
    <t>2,284</t>
  </si>
  <si>
    <t>2,009</t>
  </si>
  <si>
    <t>3,270</t>
  </si>
  <si>
    <t>6,931</t>
  </si>
  <si>
    <t>4,125</t>
  </si>
  <si>
    <t>Equity (m)</t>
  </si>
  <si>
    <t>3,043</t>
  </si>
  <si>
    <t>3,582</t>
  </si>
  <si>
    <t>3,536</t>
  </si>
  <si>
    <t>4,121</t>
  </si>
  <si>
    <t>5,489</t>
  </si>
  <si>
    <t>5,689</t>
  </si>
  <si>
    <t>6,602</t>
  </si>
  <si>
    <t>8,581</t>
  </si>
  <si>
    <t>8,368</t>
  </si>
  <si>
    <t>10,404</t>
  </si>
  <si>
    <t>11,274</t>
  </si>
  <si>
    <t>12,111</t>
  </si>
  <si>
    <t>12,119</t>
  </si>
  <si>
    <t>11,569</t>
  </si>
  <si>
    <t>22,837</t>
  </si>
  <si>
    <t>22,541</t>
  </si>
  <si>
    <t>ROIC</t>
  </si>
  <si>
    <t>3.6%</t>
  </si>
  <si>
    <t>0.7%</t>
  </si>
  <si>
    <t>7.9%</t>
  </si>
  <si>
    <t>8.2%</t>
  </si>
  <si>
    <t>2.7%</t>
  </si>
  <si>
    <t>(4.9)%</t>
  </si>
  <si>
    <t>(1.1)%</t>
  </si>
  <si>
    <t>(2.9)%</t>
  </si>
  <si>
    <t>8.5%</t>
  </si>
  <si>
    <t>6.7%</t>
  </si>
  <si>
    <t>5.1%</t>
  </si>
  <si>
    <t>(0.5)%</t>
  </si>
  <si>
    <t>377.2%</t>
  </si>
  <si>
    <t>Return on capital</t>
  </si>
  <si>
    <t>5.6%</t>
  </si>
  <si>
    <t>6.4%</t>
  </si>
  <si>
    <t>0.8%</t>
  </si>
  <si>
    <t>10.7%</t>
  </si>
  <si>
    <t>3.7%</t>
  </si>
  <si>
    <t>(7.1)%</t>
  </si>
  <si>
    <t>11.3%</t>
  </si>
  <si>
    <t>(1.6)%</t>
  </si>
  <si>
    <t>(4.6)%</t>
  </si>
  <si>
    <t>7.7%</t>
  </si>
  <si>
    <t>5.8%</t>
  </si>
  <si>
    <t>(0.6)%</t>
  </si>
  <si>
    <t>166.8%</t>
  </si>
  <si>
    <t>Return on equity</t>
  </si>
  <si>
    <t>12.2%</t>
  </si>
  <si>
    <t>6.1%</t>
  </si>
  <si>
    <t>(1.5)%</t>
  </si>
  <si>
    <t>14.7%</t>
  </si>
  <si>
    <t>15.2%</t>
  </si>
  <si>
    <t>3.4%</t>
  </si>
  <si>
    <t>(12.7)%</t>
  </si>
  <si>
    <t>10.8%</t>
  </si>
  <si>
    <t>(3.3)%</t>
  </si>
  <si>
    <t>(5.3)%</t>
  </si>
  <si>
    <t>7.4%</t>
  </si>
  <si>
    <t>8.1%</t>
  </si>
  <si>
    <t>(1.7)%</t>
  </si>
  <si>
    <t>9.3%</t>
  </si>
  <si>
    <t>Plowback ratio</t>
  </si>
  <si>
    <t>91.2%</t>
  </si>
  <si>
    <t>83.7%</t>
  </si>
  <si>
    <t>123.3%</t>
  </si>
  <si>
    <t>98.5%</t>
  </si>
  <si>
    <t>98.9%</t>
  </si>
  <si>
    <t>95.5%</t>
  </si>
  <si>
    <t>106.0%</t>
  </si>
  <si>
    <t>99.0%</t>
  </si>
  <si>
    <t>104.3%</t>
  </si>
  <si>
    <t>102.3%</t>
  </si>
  <si>
    <t>98.3%</t>
  </si>
  <si>
    <t>94.4%</t>
  </si>
  <si>
    <t>83.2%</t>
  </si>
  <si>
    <t>273.0%</t>
  </si>
  <si>
    <t>24.7%</t>
  </si>
  <si>
    <t>20.1%</t>
  </si>
  <si>
    <t>Div.&amp;Repurch./FCF</t>
  </si>
  <si>
    <t>(16.8)%</t>
  </si>
  <si>
    <t>(12.3)%</t>
  </si>
  <si>
    <t>26.4%</t>
  </si>
  <si>
    <t>73.3%</t>
  </si>
  <si>
    <t>(8.0)%</t>
  </si>
  <si>
    <t>106.5%</t>
  </si>
  <si>
    <t>(18.2)%</t>
  </si>
  <si>
    <t>(84.2)%</t>
  </si>
  <si>
    <t>614.2%</t>
  </si>
  <si>
    <t>64.5%</t>
  </si>
  <si>
    <t>108.8%</t>
  </si>
  <si>
    <t>1997</t>
  </si>
  <si>
    <t>1998</t>
  </si>
  <si>
    <t>1999</t>
  </si>
  <si>
    <t>2000</t>
  </si>
  <si>
    <t>2001</t>
  </si>
  <si>
    <t>2002</t>
  </si>
  <si>
    <t>2003</t>
  </si>
  <si>
    <t>2004</t>
  </si>
  <si>
    <t>2005</t>
  </si>
  <si>
    <t>2006</t>
  </si>
  <si>
    <t>Revenue</t>
  </si>
  <si>
    <t>537</t>
  </si>
  <si>
    <t>712</t>
  </si>
  <si>
    <t>645</t>
  </si>
  <si>
    <t>853</t>
  </si>
  <si>
    <t>847</t>
  </si>
  <si>
    <t>717</t>
  </si>
  <si>
    <t>1,299</t>
  </si>
  <si>
    <t>1,833</t>
  </si>
  <si>
    <t>2,373</t>
  </si>
  <si>
    <t>1,633</t>
  </si>
  <si>
    <t>COGS</t>
  </si>
  <si>
    <t>285</t>
  </si>
  <si>
    <t>412</t>
  </si>
  <si>
    <t>527</t>
  </si>
  <si>
    <t>716</t>
  </si>
  <si>
    <t>662</t>
  </si>
  <si>
    <t>700</t>
  </si>
  <si>
    <t>831</t>
  </si>
  <si>
    <t>577</t>
  </si>
  <si>
    <t>601</t>
  </si>
  <si>
    <t>1,634</t>
  </si>
  <si>
    <t>2,059</t>
  </si>
  <si>
    <t>2,663</t>
  </si>
  <si>
    <t>3,250</t>
  </si>
  <si>
    <t>3,794</t>
  </si>
  <si>
    <t>4,013</t>
  </si>
  <si>
    <t>6,603</t>
  </si>
  <si>
    <t>7,356</t>
  </si>
  <si>
    <t>6,196</t>
  </si>
  <si>
    <t>10,976</t>
  </si>
  <si>
    <t>9,200</t>
  </si>
  <si>
    <t>Gross Profit</t>
  </si>
  <si>
    <t>432</t>
  </si>
  <si>
    <t>886</t>
  </si>
  <si>
    <t>1,305</t>
  </si>
  <si>
    <t>1,657</t>
  </si>
  <si>
    <t>970</t>
  </si>
  <si>
    <t>1,041</t>
  </si>
  <si>
    <t>1,508</t>
  </si>
  <si>
    <t>1,135</t>
  </si>
  <si>
    <t>1,483</t>
  </si>
  <si>
    <t>1,693</t>
  </si>
  <si>
    <t>1,178</t>
  </si>
  <si>
    <t>1,431</t>
  </si>
  <si>
    <t>1,662</t>
  </si>
  <si>
    <t>(108)</t>
  </si>
  <si>
    <t>157</t>
  </si>
  <si>
    <t>1,281</t>
  </si>
  <si>
    <t>2,776</t>
  </si>
  <si>
    <t>2,315</t>
  </si>
  <si>
    <t>828</t>
  </si>
  <si>
    <t>6,894</t>
  </si>
  <si>
    <t>(9,200)</t>
  </si>
  <si>
    <t>Gross Profit Ratio</t>
  </si>
  <si>
    <t>60.21%</t>
  </si>
  <si>
    <t>68.25%</t>
  </si>
  <si>
    <t>71.23%</t>
  </si>
  <si>
    <t>69.83%</t>
  </si>
  <si>
    <t>59.43%</t>
  </si>
  <si>
    <t>59.79%</t>
  </si>
  <si>
    <t>64.47%</t>
  </si>
  <si>
    <t>66.30%</t>
  </si>
  <si>
    <t>75.61%</t>
  </si>
  <si>
    <t>73.81%</t>
  </si>
  <si>
    <t>41.90%</t>
  </si>
  <si>
    <t>41.00%</t>
  </si>
  <si>
    <t>38.43%</t>
  </si>
  <si>
    <t>(3.44)%</t>
  </si>
  <si>
    <t>3.97%</t>
  </si>
  <si>
    <t>24.20%</t>
  </si>
  <si>
    <t>29.60%</t>
  </si>
  <si>
    <t>23.94%</t>
  </si>
  <si>
    <t>11.79%</t>
  </si>
  <si>
    <t>38.58%</t>
  </si>
  <si>
    <t>Operating Expenses</t>
  </si>
  <si>
    <t>265</t>
  </si>
  <si>
    <t>451</t>
  </si>
  <si>
    <t>655</t>
  </si>
  <si>
    <t>693</t>
  </si>
  <si>
    <t>522</t>
  </si>
  <si>
    <t>517</t>
  </si>
  <si>
    <t>808</t>
  </si>
  <si>
    <t>1,101</t>
  </si>
  <si>
    <t>940</t>
  </si>
  <si>
    <t>513</t>
  </si>
  <si>
    <t>417</t>
  </si>
  <si>
    <t>538</t>
  </si>
  <si>
    <t>530</t>
  </si>
  <si>
    <t>526</t>
  </si>
  <si>
    <t>971</t>
  </si>
  <si>
    <t>459</t>
  </si>
  <si>
    <t>392</t>
  </si>
  <si>
    <t>367</t>
  </si>
  <si>
    <t>334</t>
  </si>
  <si>
    <t>R&amp;D Expenses</t>
  </si>
  <si>
    <t>Selling, G&amp;A Exp.</t>
  </si>
  <si>
    <t>48</t>
  </si>
  <si>
    <t>61</t>
  </si>
  <si>
    <t>81</t>
  </si>
  <si>
    <t>125</t>
  </si>
  <si>
    <t>163</t>
  </si>
  <si>
    <t>130</t>
  </si>
  <si>
    <t>227</t>
  </si>
  <si>
    <t>236</t>
  </si>
  <si>
    <t>193</t>
  </si>
  <si>
    <t>248</t>
  </si>
  <si>
    <t>296</t>
  </si>
  <si>
    <t>333</t>
  </si>
  <si>
    <t>327</t>
  </si>
  <si>
    <t>325</t>
  </si>
  <si>
    <t>326</t>
  </si>
  <si>
    <t>400</t>
  </si>
  <si>
    <t>343</t>
  </si>
  <si>
    <t>256</t>
  </si>
  <si>
    <t>309</t>
  </si>
  <si>
    <t>General and Admin. Exp.</t>
  </si>
  <si>
    <t>Selling and Marketing Exp.</t>
  </si>
  <si>
    <t>Other Expenses</t>
  </si>
  <si>
    <t>216</t>
  </si>
  <si>
    <t>391</t>
  </si>
  <si>
    <t>575</t>
  </si>
  <si>
    <t>568</t>
  </si>
  <si>
    <t>360</t>
  </si>
  <si>
    <t>387</t>
  </si>
  <si>
    <t>581</t>
  </si>
  <si>
    <t>865</t>
  </si>
  <si>
    <t>775</t>
  </si>
  <si>
    <t>737</t>
  </si>
  <si>
    <t>121</t>
  </si>
  <si>
    <t>205</t>
  </si>
  <si>
    <t>203</t>
  </si>
  <si>
    <t>201</t>
  </si>
  <si>
    <t>571</t>
  </si>
  <si>
    <t>116</t>
  </si>
  <si>
    <t>58</t>
  </si>
  <si>
    <t>COGS and Expenses</t>
  </si>
  <si>
    <t>550</t>
  </si>
  <si>
    <t>864</t>
  </si>
  <si>
    <t>1,183</t>
  </si>
  <si>
    <t>1,409</t>
  </si>
  <si>
    <t>1,185</t>
  </si>
  <si>
    <t>1,217</t>
  </si>
  <si>
    <t>1,638</t>
  </si>
  <si>
    <t>1,678</t>
  </si>
  <si>
    <t>1,418</t>
  </si>
  <si>
    <t>1,531</t>
  </si>
  <si>
    <t>2,147</t>
  </si>
  <si>
    <t>2,476</t>
  </si>
  <si>
    <t>3,201</t>
  </si>
  <si>
    <t>3,780</t>
  </si>
  <si>
    <t>4,320</t>
  </si>
  <si>
    <t>4,464</t>
  </si>
  <si>
    <t>7,574</t>
  </si>
  <si>
    <t>7,815</t>
  </si>
  <si>
    <t>6,588</t>
  </si>
  <si>
    <t>11,343</t>
  </si>
  <si>
    <t>9,534</t>
  </si>
  <si>
    <t>Interest Income</t>
  </si>
  <si>
    <t>102</t>
  </si>
  <si>
    <t>62</t>
  </si>
  <si>
    <t>28</t>
  </si>
  <si>
    <t>6</t>
  </si>
  <si>
    <t>22</t>
  </si>
  <si>
    <t>3</t>
  </si>
  <si>
    <t>41</t>
  </si>
  <si>
    <t>35</t>
  </si>
  <si>
    <t>73</t>
  </si>
  <si>
    <t>24</t>
  </si>
  <si>
    <t>5</t>
  </si>
  <si>
    <t>Interest Expense</t>
  </si>
  <si>
    <t>154</t>
  </si>
  <si>
    <t>173</t>
  </si>
  <si>
    <t>183</t>
  </si>
  <si>
    <t>182</t>
  </si>
  <si>
    <t>196</t>
  </si>
  <si>
    <t>184</t>
  </si>
  <si>
    <t>158</t>
  </si>
  <si>
    <t>128</t>
  </si>
  <si>
    <t>143</t>
  </si>
  <si>
    <t>151</t>
  </si>
  <si>
    <t>Depreciation and Amortization</t>
  </si>
  <si>
    <t>211</t>
  </si>
  <si>
    <t>370</t>
  </si>
  <si>
    <t>542</t>
  </si>
  <si>
    <t>519</t>
  </si>
  <si>
    <t>EBITDA</t>
  </si>
  <si>
    <t>(891)</t>
  </si>
  <si>
    <t>(746)</t>
  </si>
  <si>
    <t>(23)</t>
  </si>
  <si>
    <t>152</t>
  </si>
  <si>
    <t>100</t>
  </si>
  <si>
    <t>242</t>
  </si>
  <si>
    <t>1,021</t>
  </si>
  <si>
    <t>1,345</t>
  </si>
  <si>
    <t>1,078</t>
  </si>
  <si>
    <t>727</t>
  </si>
  <si>
    <t>1,091</t>
  </si>
  <si>
    <t>725</t>
  </si>
  <si>
    <t>1,635</t>
  </si>
  <si>
    <t>1,821</t>
  </si>
  <si>
    <t>1,291</t>
  </si>
  <si>
    <t>2,734</t>
  </si>
  <si>
    <t>1,139</t>
  </si>
  <si>
    <t>724</t>
  </si>
  <si>
    <t>1,867</t>
  </si>
  <si>
    <t>2,916</t>
  </si>
  <si>
    <t>2,815</t>
  </si>
  <si>
    <t>1,521</t>
  </si>
  <si>
    <t>5,395</t>
  </si>
  <si>
    <t>12,481</t>
  </si>
  <si>
    <t>EBITDA ratio</t>
  </si>
  <si>
    <t>(165.93)%</t>
  </si>
  <si>
    <t>(104.91)%</t>
  </si>
  <si>
    <t>(3.49)%</t>
  </si>
  <si>
    <t>17.85%</t>
  </si>
  <si>
    <t>11.81%</t>
  </si>
  <si>
    <t>33.78%</t>
  </si>
  <si>
    <t>55.17%</t>
  </si>
  <si>
    <t>55.74%</t>
  </si>
  <si>
    <t>56.69%</t>
  </si>
  <si>
    <t>66.00%</t>
  </si>
  <si>
    <t>41.75%</t>
  </si>
  <si>
    <t>46.66%</t>
  </si>
  <si>
    <t>42.34%</t>
  </si>
  <si>
    <t>83.35%</t>
  </si>
  <si>
    <t>79.39%</t>
  </si>
  <si>
    <t>45.91%</t>
  </si>
  <si>
    <t>1.16%</t>
  </si>
  <si>
    <t>63.21%</t>
  </si>
  <si>
    <t>36.25%</t>
  </si>
  <si>
    <t>18.32%</t>
  </si>
  <si>
    <t>35.27%</t>
  </si>
  <si>
    <t>31.09%</t>
  </si>
  <si>
    <t>29.11%</t>
  </si>
  <si>
    <t>21.65%</t>
  </si>
  <si>
    <t>30.19%</t>
  </si>
  <si>
    <t>Operating Income</t>
  </si>
  <si>
    <t>435</t>
  </si>
  <si>
    <t>650</t>
  </si>
  <si>
    <t>965</t>
  </si>
  <si>
    <t>448</t>
  </si>
  <si>
    <t>524</t>
  </si>
  <si>
    <t>34</t>
  </si>
  <si>
    <t>543</t>
  </si>
  <si>
    <t>763</t>
  </si>
  <si>
    <t>665</t>
  </si>
  <si>
    <t>1,014</t>
  </si>
  <si>
    <t>1,124</t>
  </si>
  <si>
    <t>(638)</t>
  </si>
  <si>
    <t>(369)</t>
  </si>
  <si>
    <t>830</t>
  </si>
  <si>
    <t>1,805</t>
  </si>
  <si>
    <t>1,856</t>
  </si>
  <si>
    <t>436</t>
  </si>
  <si>
    <t>6,527</t>
  </si>
  <si>
    <t>(9,534)</t>
  </si>
  <si>
    <t>Operating Income ratio</t>
  </si>
  <si>
    <t>100.00%</t>
  </si>
  <si>
    <t>23.30%</t>
  </si>
  <si>
    <t>33.49%</t>
  </si>
  <si>
    <t>35.47%</t>
  </si>
  <si>
    <t>40.64%</t>
  </si>
  <si>
    <t>27.44%</t>
  </si>
  <si>
    <t>30.09%</t>
  </si>
  <si>
    <t>29.93%</t>
  </si>
  <si>
    <t>1.96%</t>
  </si>
  <si>
    <t>27.68%</t>
  </si>
  <si>
    <t>33.26%</t>
  </si>
  <si>
    <t>23.64%</t>
  </si>
  <si>
    <t>29.05%</t>
  </si>
  <si>
    <t>25.99%</t>
  </si>
  <si>
    <t>(20.31)%</t>
  </si>
  <si>
    <t>(9.34)%</t>
  </si>
  <si>
    <t>15.68%</t>
  </si>
  <si>
    <t>19.25%</t>
  </si>
  <si>
    <t>19.19%</t>
  </si>
  <si>
    <t>6.21%</t>
  </si>
  <si>
    <t>36.52%</t>
  </si>
  <si>
    <t>Total Other Income Exp.(Gains)</t>
  </si>
  <si>
    <t>(113)</t>
  </si>
  <si>
    <t>(104)</t>
  </si>
  <si>
    <t>(171)</t>
  </si>
  <si>
    <t>(249)</t>
  </si>
  <si>
    <t>(139)</t>
  </si>
  <si>
    <t>(169)</t>
  </si>
  <si>
    <t>(214)</t>
  </si>
  <si>
    <t>246</t>
  </si>
  <si>
    <t>(107)</t>
  </si>
  <si>
    <t>(385)</t>
  </si>
  <si>
    <t>(1,576)</t>
  </si>
  <si>
    <t>473</t>
  </si>
  <si>
    <t>217</t>
  </si>
  <si>
    <t>(590)</t>
  </si>
  <si>
    <t>(521)</t>
  </si>
  <si>
    <t>(554)</t>
  </si>
  <si>
    <t>(869)</t>
  </si>
  <si>
    <t>(697)</t>
  </si>
  <si>
    <t>(3,781)</t>
  </si>
  <si>
    <t>19,485</t>
  </si>
  <si>
    <t>Income Before Tax</t>
  </si>
  <si>
    <t>54</t>
  </si>
  <si>
    <t>331</t>
  </si>
  <si>
    <t>479</t>
  </si>
  <si>
    <t>715</t>
  </si>
  <si>
    <t>355</t>
  </si>
  <si>
    <t>426</t>
  </si>
  <si>
    <t>(180)</t>
  </si>
  <si>
    <t>788</t>
  </si>
  <si>
    <t>656</t>
  </si>
  <si>
    <t>280</t>
  </si>
  <si>
    <t>(562)</t>
  </si>
  <si>
    <t>1,597</t>
  </si>
  <si>
    <t>(421)</t>
  </si>
  <si>
    <t>(959)</t>
  </si>
  <si>
    <t>1,251</t>
  </si>
  <si>
    <t>987</t>
  </si>
  <si>
    <t>(261)</t>
  </si>
  <si>
    <t>2,746</t>
  </si>
  <si>
    <t>9,951</t>
  </si>
  <si>
    <t>Income Before Tax ratio</t>
  </si>
  <si>
    <t>7.54%</t>
  </si>
  <si>
    <t>25.47%</t>
  </si>
  <si>
    <t>26.15%</t>
  </si>
  <si>
    <t>30.15%</t>
  </si>
  <si>
    <t>18.92%</t>
  </si>
  <si>
    <t>20.37%</t>
  </si>
  <si>
    <t>18.24%</t>
  </si>
  <si>
    <t>(10.54)%</t>
  </si>
  <si>
    <t>40.20%</t>
  </si>
  <si>
    <t>28.61%</t>
  </si>
  <si>
    <t>9.96%</t>
  </si>
  <si>
    <t>(16.10)%</t>
  </si>
  <si>
    <t>36.92%</t>
  </si>
  <si>
    <t>(13.40)%</t>
  </si>
  <si>
    <t>(24.27)%</t>
  </si>
  <si>
    <t>5.84%</t>
  </si>
  <si>
    <t>13.34%</t>
  </si>
  <si>
    <t>10.21%</t>
  </si>
  <si>
    <t>(3.72)%</t>
  </si>
  <si>
    <t>15.37%</t>
  </si>
  <si>
    <t>Income Tax Expense (Gain)</t>
  </si>
  <si>
    <t>(64)</t>
  </si>
  <si>
    <t>292</t>
  </si>
  <si>
    <t>137</t>
  </si>
  <si>
    <t>113</t>
  </si>
  <si>
    <t>206</t>
  </si>
  <si>
    <t>(48)</t>
  </si>
  <si>
    <t>272</t>
  </si>
  <si>
    <t>198</t>
  </si>
  <si>
    <t>92</t>
  </si>
  <si>
    <t>(212)</t>
  </si>
  <si>
    <t>556</t>
  </si>
  <si>
    <t>(155)</t>
  </si>
  <si>
    <t>(403)</t>
  </si>
  <si>
    <t>(524)</t>
  </si>
  <si>
    <t>276</t>
  </si>
  <si>
    <t>231</t>
  </si>
  <si>
    <t>(61)</t>
  </si>
  <si>
    <t>628</t>
  </si>
  <si>
    <t>2,106</t>
  </si>
  <si>
    <t>Net Income</t>
  </si>
  <si>
    <t>27</t>
  </si>
  <si>
    <t>411</t>
  </si>
  <si>
    <t>313</t>
  </si>
  <si>
    <t>535</t>
  </si>
  <si>
    <t>740</t>
  </si>
  <si>
    <t>Net Income Ratio</t>
  </si>
  <si>
    <t>3.72%</t>
  </si>
  <si>
    <t>31.62%</t>
  </si>
  <si>
    <t>17.07%</t>
  </si>
  <si>
    <t>22.52%</t>
  </si>
  <si>
    <t>45.30%</t>
  </si>
  <si>
    <t>21.41%</t>
  </si>
  <si>
    <t>9.41%</t>
  </si>
  <si>
    <t>(3.04)%</t>
  </si>
  <si>
    <t>30.86%</t>
  </si>
  <si>
    <t>36.38%</t>
  </si>
  <si>
    <t>6.84%</t>
  </si>
  <si>
    <t>(24.03)%</t>
  </si>
  <si>
    <t>21.50%</t>
  </si>
  <si>
    <t>(8.69)%</t>
  </si>
  <si>
    <t>(14.07)%</t>
  </si>
  <si>
    <t>15.73%</t>
  </si>
  <si>
    <t>10.43%</t>
  </si>
  <si>
    <t>7.82%</t>
  </si>
  <si>
    <t>(2.85)%</t>
  </si>
  <si>
    <t>11.85%</t>
  </si>
  <si>
    <t>EPS</t>
  </si>
  <si>
    <t>(17.14)</t>
  </si>
  <si>
    <t>(7.46)</t>
  </si>
  <si>
    <t>(0.22)</t>
  </si>
  <si>
    <t>1.53</t>
  </si>
  <si>
    <t>1.01</t>
  </si>
  <si>
    <t>0.24</t>
  </si>
  <si>
    <t>3.50</t>
  </si>
  <si>
    <t>2.50</t>
  </si>
  <si>
    <t>3.90</t>
  </si>
  <si>
    <t>5.95</t>
  </si>
  <si>
    <t>5.14</t>
  </si>
  <si>
    <t>7.01</t>
  </si>
  <si>
    <t>1.54</t>
  </si>
  <si>
    <t>6.40</t>
  </si>
  <si>
    <t>(3.34)</t>
  </si>
  <si>
    <t>4.86</t>
  </si>
  <si>
    <t>5.71</t>
  </si>
  <si>
    <t>4.50</t>
  </si>
  <si>
    <t>9.06</t>
  </si>
  <si>
    <t>EPS Diluted</t>
  </si>
  <si>
    <t>1.00</t>
  </si>
  <si>
    <t>0.23</t>
  </si>
  <si>
    <t>3.46</t>
  </si>
  <si>
    <t>2.46</t>
  </si>
  <si>
    <t>3.80</t>
  </si>
  <si>
    <t>5.81</t>
  </si>
  <si>
    <t>3.06</t>
  </si>
  <si>
    <t>1.85</t>
  </si>
  <si>
    <t>5.08</t>
  </si>
  <si>
    <t>6.88</t>
  </si>
  <si>
    <t>1.50</t>
  </si>
  <si>
    <t>6.38</t>
  </si>
  <si>
    <t>4.85</t>
  </si>
  <si>
    <t>5.70</t>
  </si>
  <si>
    <t>8.61</t>
  </si>
  <si>
    <t>31.13</t>
  </si>
  <si>
    <t>Weighted Avg. Shares Outs.</t>
  </si>
  <si>
    <t>52</t>
  </si>
  <si>
    <t>99</t>
  </si>
  <si>
    <t>124</t>
  </si>
  <si>
    <t>Weighted Avg. Shares Outs. Dil.</t>
  </si>
  <si>
    <t>119</t>
  </si>
  <si>
    <t>127</t>
  </si>
  <si>
    <t>141</t>
  </si>
  <si>
    <t>122</t>
  </si>
  <si>
    <t>126</t>
  </si>
  <si>
    <t>252</t>
  </si>
  <si>
    <t>Cash and Cash Equivalents</t>
  </si>
  <si>
    <t>72</t>
  </si>
  <si>
    <t>59</t>
  </si>
  <si>
    <t>26</t>
  </si>
  <si>
    <t>14</t>
  </si>
  <si>
    <t>8</t>
  </si>
  <si>
    <t>19</t>
  </si>
  <si>
    <t>7</t>
  </si>
  <si>
    <t>12</t>
  </si>
  <si>
    <t>111</t>
  </si>
  <si>
    <t>229</t>
  </si>
  <si>
    <t>393</t>
  </si>
  <si>
    <t>1,025</t>
  </si>
  <si>
    <t>1,391</t>
  </si>
  <si>
    <t>1,118</t>
  </si>
  <si>
    <t>896</t>
  </si>
  <si>
    <t>825</t>
  </si>
  <si>
    <t>631</t>
  </si>
  <si>
    <t>1,442</t>
  </si>
  <si>
    <t>3,847</t>
  </si>
  <si>
    <t>1,032</t>
  </si>
  <si>
    <t>Short-Term Investments</t>
  </si>
  <si>
    <t>1,441</t>
  </si>
  <si>
    <t>1,218</t>
  </si>
  <si>
    <t>615</t>
  </si>
  <si>
    <t>187</t>
  </si>
  <si>
    <t>172</t>
  </si>
  <si>
    <t>Cash &amp; Short-Term Investments</t>
  </si>
  <si>
    <t>2,559</t>
  </si>
  <si>
    <t>2,114</t>
  </si>
  <si>
    <t>1,440</t>
  </si>
  <si>
    <t>818</t>
  </si>
  <si>
    <t>1,565</t>
  </si>
  <si>
    <t>4,040</t>
  </si>
  <si>
    <t>1,204</t>
  </si>
  <si>
    <t>Net Receivables</t>
  </si>
  <si>
    <t>82</t>
  </si>
  <si>
    <t>98</t>
  </si>
  <si>
    <t>210</t>
  </si>
  <si>
    <t>338</t>
  </si>
  <si>
    <t>224</t>
  </si>
  <si>
    <t>324</t>
  </si>
  <si>
    <t>268</t>
  </si>
  <si>
    <t>357</t>
  </si>
  <si>
    <t>284</t>
  </si>
  <si>
    <t>328</t>
  </si>
  <si>
    <t>438</t>
  </si>
  <si>
    <t>463</t>
  </si>
  <si>
    <t>926</t>
  </si>
  <si>
    <t>521</t>
  </si>
  <si>
    <t>647</t>
  </si>
  <si>
    <t>821</t>
  </si>
  <si>
    <t>1,042</t>
  </si>
  <si>
    <t>699</t>
  </si>
  <si>
    <t>1,685</t>
  </si>
  <si>
    <t>2,017</t>
  </si>
  <si>
    <t>Inventory</t>
  </si>
  <si>
    <t>15</t>
  </si>
  <si>
    <t>11</t>
  </si>
  <si>
    <t>18</t>
  </si>
  <si>
    <t>40</t>
  </si>
  <si>
    <t>80</t>
  </si>
  <si>
    <t>95</t>
  </si>
  <si>
    <t>77</t>
  </si>
  <si>
    <t>139</t>
  </si>
  <si>
    <t>174</t>
  </si>
  <si>
    <t>197</t>
  </si>
  <si>
    <t>155</t>
  </si>
  <si>
    <t>181</t>
  </si>
  <si>
    <t>212</t>
  </si>
  <si>
    <t>369</t>
  </si>
  <si>
    <t>424</t>
  </si>
  <si>
    <t>Other Current Assets</t>
  </si>
  <si>
    <t>30</t>
  </si>
  <si>
    <t>17</t>
  </si>
  <si>
    <t>145</t>
  </si>
  <si>
    <t>57</t>
  </si>
  <si>
    <t>188</t>
  </si>
  <si>
    <t>94</t>
  </si>
  <si>
    <t>93</t>
  </si>
  <si>
    <t>636</t>
  </si>
  <si>
    <t>416</t>
  </si>
  <si>
    <t>677</t>
  </si>
  <si>
    <t>630</t>
  </si>
  <si>
    <t>722</t>
  </si>
  <si>
    <t>37</t>
  </si>
  <si>
    <t>107</t>
  </si>
  <si>
    <t>79</t>
  </si>
  <si>
    <t>Total Current Assets</t>
  </si>
  <si>
    <t>308</t>
  </si>
  <si>
    <t>202</t>
  </si>
  <si>
    <t>191</t>
  </si>
  <si>
    <t>147</t>
  </si>
  <si>
    <t>312</t>
  </si>
  <si>
    <t>624</t>
  </si>
  <si>
    <t>765</t>
  </si>
  <si>
    <t>487</t>
  </si>
  <si>
    <t>616</t>
  </si>
  <si>
    <t>1,197</t>
  </si>
  <si>
    <t>1,479</t>
  </si>
  <si>
    <t>1,050</t>
  </si>
  <si>
    <t>1,728</t>
  </si>
  <si>
    <t>2,359</t>
  </si>
  <si>
    <t>3,194</t>
  </si>
  <si>
    <t>3,298</t>
  </si>
  <si>
    <t>3,010</t>
  </si>
  <si>
    <t>2,580</t>
  </si>
  <si>
    <t>2,191</t>
  </si>
  <si>
    <t>2,595</t>
  </si>
  <si>
    <t>6,173</t>
  </si>
  <si>
    <t>3,726</t>
  </si>
  <si>
    <t>PP&amp;E</t>
  </si>
  <si>
    <t>3,560</t>
  </si>
  <si>
    <t>3,089</t>
  </si>
  <si>
    <t>2,546</t>
  </si>
  <si>
    <t>2,541</t>
  </si>
  <si>
    <t>2,806</t>
  </si>
  <si>
    <t>3,191</t>
  </si>
  <si>
    <t>3,515</t>
  </si>
  <si>
    <t>5,960</t>
  </si>
  <si>
    <t>6,325</t>
  </si>
  <si>
    <t>6,414</t>
  </si>
  <si>
    <t>7,376</t>
  </si>
  <si>
    <t>8,021</t>
  </si>
  <si>
    <t>7,722</t>
  </si>
  <si>
    <t>7,847</t>
  </si>
  <si>
    <t>9,174</t>
  </si>
  <si>
    <t>11,296</t>
  </si>
  <si>
    <t>9,851</t>
  </si>
  <si>
    <t>11,781</t>
  </si>
  <si>
    <t>11,545</t>
  </si>
  <si>
    <t>12,370</t>
  </si>
  <si>
    <t>13,525</t>
  </si>
  <si>
    <t>14,839</t>
  </si>
  <si>
    <t>16,357</t>
  </si>
  <si>
    <t>16,220</t>
  </si>
  <si>
    <t>30,224</t>
  </si>
  <si>
    <t>1,998</t>
  </si>
  <si>
    <t>Goodwill</t>
  </si>
  <si>
    <t>310</t>
  </si>
  <si>
    <t>311</t>
  </si>
  <si>
    <t>298</t>
  </si>
  <si>
    <t>274</t>
  </si>
  <si>
    <t>270</t>
  </si>
  <si>
    <t>264</t>
  </si>
  <si>
    <t>261</t>
  </si>
  <si>
    <t>243</t>
  </si>
  <si>
    <t>Intangible Assets</t>
  </si>
  <si>
    <t>316</t>
  </si>
  <si>
    <t>84</t>
  </si>
  <si>
    <t>Goodwill and Intangible Assets</t>
  </si>
  <si>
    <t>356</t>
  </si>
  <si>
    <t>413</t>
  </si>
  <si>
    <t>407</t>
  </si>
  <si>
    <t>Investments</t>
  </si>
  <si>
    <t>204</t>
  </si>
  <si>
    <t>225</t>
  </si>
  <si>
    <t>239</t>
  </si>
  <si>
    <t>420</t>
  </si>
  <si>
    <t>66</t>
  </si>
  <si>
    <t>Tax Assets</t>
  </si>
  <si>
    <t>64</t>
  </si>
  <si>
    <t>44</t>
  </si>
  <si>
    <t>29</t>
  </si>
  <si>
    <t>0</t>
  </si>
  <si>
    <t>10</t>
  </si>
  <si>
    <t>1</t>
  </si>
  <si>
    <t>Other Non-Current Assets</t>
  </si>
  <si>
    <t>67</t>
  </si>
  <si>
    <t>156</t>
  </si>
  <si>
    <t>195</t>
  </si>
  <si>
    <t>39</t>
  </si>
  <si>
    <t>56</t>
  </si>
  <si>
    <t>69</t>
  </si>
  <si>
    <t>344</t>
  </si>
  <si>
    <t>403</t>
  </si>
  <si>
    <t>215</t>
  </si>
  <si>
    <t>275</t>
  </si>
  <si>
    <t>(11)</t>
  </si>
  <si>
    <t>258</t>
  </si>
  <si>
    <t>153</t>
  </si>
  <si>
    <t>Total Non-Current Assets</t>
  </si>
  <si>
    <t>3,639</t>
  </si>
  <si>
    <t>3,279</t>
  </si>
  <si>
    <t>2,763</t>
  </si>
  <si>
    <t>3,015</t>
  </si>
  <si>
    <t>3,308</t>
  </si>
  <si>
    <t>3,746</t>
  </si>
  <si>
    <t>6,335</t>
  </si>
  <si>
    <t>6,705</t>
  </si>
  <si>
    <t>6,819</t>
  </si>
  <si>
    <t>7,852</t>
  </si>
  <si>
    <t>8,676</t>
  </si>
  <si>
    <t>8,251</t>
  </si>
  <si>
    <t>8,482</t>
  </si>
  <si>
    <t>10,045</t>
  </si>
  <si>
    <t>12,019</t>
  </si>
  <si>
    <t>10,564</t>
  </si>
  <si>
    <t>12,567</t>
  </si>
  <si>
    <t>11,960</t>
  </si>
  <si>
    <t>13,161</t>
  </si>
  <si>
    <t>13,993</t>
  </si>
  <si>
    <t>15,323</t>
  </si>
  <si>
    <t>16,876</t>
  </si>
  <si>
    <t>16,634</t>
  </si>
  <si>
    <t>30,638</t>
  </si>
  <si>
    <t>2,241</t>
  </si>
  <si>
    <t>Other Assets</t>
  </si>
  <si>
    <t>Total Assets</t>
  </si>
  <si>
    <t>3,947</t>
  </si>
  <si>
    <t>3,481</t>
  </si>
  <si>
    <t>2,929</t>
  </si>
  <si>
    <t>2,954</t>
  </si>
  <si>
    <t>3,271</t>
  </si>
  <si>
    <t>3,455</t>
  </si>
  <si>
    <t>3,952</t>
  </si>
  <si>
    <t>6,647</t>
  </si>
  <si>
    <t>7,329</t>
  </si>
  <si>
    <t>7,355</t>
  </si>
  <si>
    <t>8,617</t>
  </si>
  <si>
    <t>9,163</t>
  </si>
  <si>
    <t>8,867</t>
  </si>
  <si>
    <t>9,679</t>
  </si>
  <si>
    <t>11,524</t>
  </si>
  <si>
    <t>13,069</t>
  </si>
  <si>
    <t>12,293</t>
  </si>
  <si>
    <t>14,926</t>
  </si>
  <si>
    <t>15,154</t>
  </si>
  <si>
    <t>16,459</t>
  </si>
  <si>
    <t>17,003</t>
  </si>
  <si>
    <t>17,903</t>
  </si>
  <si>
    <t>19,067</t>
  </si>
  <si>
    <t>19,229</t>
  </si>
  <si>
    <t>36,811</t>
  </si>
  <si>
    <t>5,967</t>
  </si>
  <si>
    <t>Accounts Payable</t>
  </si>
  <si>
    <t>87</t>
  </si>
  <si>
    <t>118</t>
  </si>
  <si>
    <t>186</t>
  </si>
  <si>
    <t>345</t>
  </si>
  <si>
    <t>350</t>
  </si>
  <si>
    <t>378</t>
  </si>
  <si>
    <t>254</t>
  </si>
  <si>
    <t>827</t>
  </si>
  <si>
    <t>1,061</t>
  </si>
  <si>
    <t>1,320</t>
  </si>
  <si>
    <t>883</t>
  </si>
  <si>
    <t>875</t>
  </si>
  <si>
    <t>1,282</t>
  </si>
  <si>
    <t>1,624</t>
  </si>
  <si>
    <t>1,411</t>
  </si>
  <si>
    <t>1,030</t>
  </si>
  <si>
    <t>Short-Term Debt</t>
  </si>
  <si>
    <t>485</t>
  </si>
  <si>
    <t>449</t>
  </si>
  <si>
    <t>586</t>
  </si>
  <si>
    <t>365</t>
  </si>
  <si>
    <t>Tax Payable</t>
  </si>
  <si>
    <t>4</t>
  </si>
  <si>
    <t>2</t>
  </si>
  <si>
    <t>63</t>
  </si>
  <si>
    <t>Deferred Revenue</t>
  </si>
  <si>
    <t>177</t>
  </si>
  <si>
    <t>42</t>
  </si>
  <si>
    <t>Other Current Liabilities</t>
  </si>
  <si>
    <t>75</t>
  </si>
  <si>
    <t>110</t>
  </si>
  <si>
    <t>129</t>
  </si>
  <si>
    <t>498</t>
  </si>
  <si>
    <t>458</t>
  </si>
  <si>
    <t>208</t>
  </si>
  <si>
    <t>189</t>
  </si>
  <si>
    <t>259</t>
  </si>
  <si>
    <t>397</t>
  </si>
  <si>
    <t>496</t>
  </si>
  <si>
    <t>632</t>
  </si>
  <si>
    <t>1,104</t>
  </si>
  <si>
    <t>3,045</t>
  </si>
  <si>
    <t>Total Current Liabilities</t>
  </si>
  <si>
    <t>262</t>
  </si>
  <si>
    <t>228</t>
  </si>
  <si>
    <t>430</t>
  </si>
  <si>
    <t>544</t>
  </si>
  <si>
    <t>1,033</t>
  </si>
  <si>
    <t>887</t>
  </si>
  <si>
    <t>994</t>
  </si>
  <si>
    <t>695</t>
  </si>
  <si>
    <t>769</t>
  </si>
  <si>
    <t>1,012</t>
  </si>
  <si>
    <t>1,035</t>
  </si>
  <si>
    <t>1,250</t>
  </si>
  <si>
    <t>1,580</t>
  </si>
  <si>
    <t>1,462</t>
  </si>
  <si>
    <t>1,566</t>
  </si>
  <si>
    <t>2,128</t>
  </si>
  <si>
    <t>1,818</t>
  </si>
  <si>
    <t>2,496</t>
  </si>
  <si>
    <t>1,906</t>
  </si>
  <si>
    <t>4,073</t>
  </si>
  <si>
    <t>3,887</t>
  </si>
  <si>
    <t>Long-Term Debt</t>
  </si>
  <si>
    <t>1,944</t>
  </si>
  <si>
    <t>1,869</t>
  </si>
  <si>
    <t>1,745</t>
  </si>
  <si>
    <t>1,579</t>
  </si>
  <si>
    <t>1,577</t>
  </si>
  <si>
    <t>1,669</t>
  </si>
  <si>
    <t>1,555</t>
  </si>
  <si>
    <t>2,386</t>
  </si>
  <si>
    <t>2,058</t>
  </si>
  <si>
    <t>1,497</t>
  </si>
  <si>
    <t>Deferred Tax Liabilities</t>
  </si>
  <si>
    <t>9</t>
  </si>
  <si>
    <t>767</t>
  </si>
  <si>
    <t>1,173</t>
  </si>
  <si>
    <t>1,230</t>
  </si>
  <si>
    <t>1,478</t>
  </si>
  <si>
    <t>1,471</t>
  </si>
  <si>
    <t>1,751</t>
  </si>
  <si>
    <t>2,077</t>
  </si>
  <si>
    <t>2,140</t>
  </si>
  <si>
    <t>1,473</t>
  </si>
  <si>
    <t>1,803</t>
  </si>
  <si>
    <t>1,776</t>
  </si>
  <si>
    <t>1,397</t>
  </si>
  <si>
    <t>899</t>
  </si>
  <si>
    <t>1,152</t>
  </si>
  <si>
    <t>1,389</t>
  </si>
  <si>
    <t>1,366</t>
  </si>
  <si>
    <t>2,038</t>
  </si>
  <si>
    <t>3,867</t>
  </si>
  <si>
    <t>Other Non-Current Liabilities</t>
  </si>
  <si>
    <t>213</t>
  </si>
  <si>
    <t>194</t>
  </si>
  <si>
    <t>359</t>
  </si>
  <si>
    <t>1,253</t>
  </si>
  <si>
    <t>814</t>
  </si>
  <si>
    <t>595</t>
  </si>
  <si>
    <t>289</t>
  </si>
  <si>
    <t>255</t>
  </si>
  <si>
    <t>305</t>
  </si>
  <si>
    <t>302</t>
  </si>
  <si>
    <t>414</t>
  </si>
  <si>
    <t>1,054</t>
  </si>
  <si>
    <t>932</t>
  </si>
  <si>
    <t>Total Non-Current Liabilities</t>
  </si>
  <si>
    <t>2,136</t>
  </si>
  <si>
    <t>2,165</t>
  </si>
  <si>
    <t>1,958</t>
  </si>
  <si>
    <t>1,758</t>
  </si>
  <si>
    <t>1,806</t>
  </si>
  <si>
    <t>1,762</t>
  </si>
  <si>
    <t>4,079</t>
  </si>
  <si>
    <t>3,484</t>
  </si>
  <si>
    <t>4,580</t>
  </si>
  <si>
    <t>4,827</t>
  </si>
  <si>
    <t>4,653</t>
  </si>
  <si>
    <t>4,684</t>
  </si>
  <si>
    <t>4,861</t>
  </si>
  <si>
    <t>6,167</t>
  </si>
  <si>
    <t>4,428</t>
  </si>
  <si>
    <t>4,757</t>
  </si>
  <si>
    <t>5,317</t>
  </si>
  <si>
    <t>4,482</t>
  </si>
  <si>
    <t>3,596</t>
  </si>
  <si>
    <t>3,974</t>
  </si>
  <si>
    <t>4,452</t>
  </si>
  <si>
    <t>5,754</t>
  </si>
  <si>
    <t>9,901</t>
  </si>
  <si>
    <t>7,992</t>
  </si>
  <si>
    <t>Other Liabilities</t>
  </si>
  <si>
    <t>Capital Lease Obligations</t>
  </si>
  <si>
    <t>306</t>
  </si>
  <si>
    <t>364</t>
  </si>
  <si>
    <t>Total Liabilities</t>
  </si>
  <si>
    <t>2,398</t>
  </si>
  <si>
    <t>2,692</t>
  </si>
  <si>
    <t>2,155</t>
  </si>
  <si>
    <t>2,050</t>
  </si>
  <si>
    <t>1,986</t>
  </si>
  <si>
    <t>2,080</t>
  </si>
  <si>
    <t>2,192</t>
  </si>
  <si>
    <t>3,815</t>
  </si>
  <si>
    <t>5,112</t>
  </si>
  <si>
    <t>4,371</t>
  </si>
  <si>
    <t>5,574</t>
  </si>
  <si>
    <t>5,522</t>
  </si>
  <si>
    <t>5,224</t>
  </si>
  <si>
    <t>5,453</t>
  </si>
  <si>
    <t>5,873</t>
  </si>
  <si>
    <t>7,202</t>
  </si>
  <si>
    <t>5,678</t>
  </si>
  <si>
    <t>6,337</t>
  </si>
  <si>
    <t>6,779</t>
  </si>
  <si>
    <t>6,048</t>
  </si>
  <si>
    <t>5,724</t>
  </si>
  <si>
    <t>5,792</t>
  </si>
  <si>
    <t>6,948</t>
  </si>
  <si>
    <t>7,660</t>
  </si>
  <si>
    <t>13,974</t>
  </si>
  <si>
    <t>(16,574)</t>
  </si>
  <si>
    <t>Preferred Stock</t>
  </si>
  <si>
    <t>Common Stock</t>
  </si>
  <si>
    <t>Retained Earnings</t>
  </si>
  <si>
    <t>(796)</t>
  </si>
  <si>
    <t>(1,552)</t>
  </si>
  <si>
    <t>(1,575)</t>
  </si>
  <si>
    <t>(1,423)</t>
  </si>
  <si>
    <t>(1,323)</t>
  </si>
  <si>
    <t>(1,298)</t>
  </si>
  <si>
    <t>(888)</t>
  </si>
  <si>
    <t>(634)</t>
  </si>
  <si>
    <t>(184)</t>
  </si>
  <si>
    <t>497</t>
  </si>
  <si>
    <t>822</t>
  </si>
  <si>
    <t>999</t>
  </si>
  <si>
    <t>918</t>
  </si>
  <si>
    <t>1,510</t>
  </si>
  <si>
    <t>2,335</t>
  </si>
  <si>
    <t>2,515</t>
  </si>
  <si>
    <t>1,665</t>
  </si>
  <si>
    <t>2,583</t>
  </si>
  <si>
    <t>2,298</t>
  </si>
  <si>
    <t>2,547</t>
  </si>
  <si>
    <t>3,470</t>
  </si>
  <si>
    <t>4,025</t>
  </si>
  <si>
    <t>3,478</t>
  </si>
  <si>
    <t>3,960</t>
  </si>
  <si>
    <t>5,685</t>
  </si>
  <si>
    <t>Other Compreh. Income(Loss)</t>
  </si>
  <si>
    <t>(605)</t>
  </si>
  <si>
    <t>(930)</t>
  </si>
  <si>
    <t>(752)</t>
  </si>
  <si>
    <t>(1,095)</t>
  </si>
  <si>
    <t>(10)</t>
  </si>
  <si>
    <t>(83)</t>
  </si>
  <si>
    <t>(213)</t>
  </si>
  <si>
    <t>(493)</t>
  </si>
  <si>
    <t>(115)</t>
  </si>
  <si>
    <t>(228)</t>
  </si>
  <si>
    <t>134</t>
  </si>
  <si>
    <t>51</t>
  </si>
  <si>
    <t>(3)</t>
  </si>
  <si>
    <t>(4,903)</t>
  </si>
  <si>
    <t>(5,431)</t>
  </si>
  <si>
    <t>(8,211)</t>
  </si>
  <si>
    <t>(9,196)</t>
  </si>
  <si>
    <t>(8,218)</t>
  </si>
  <si>
    <t>(8,583)</t>
  </si>
  <si>
    <t>Other Total Stockhold. Equity</t>
  </si>
  <si>
    <t>2,949</t>
  </si>
  <si>
    <t>3,101</t>
  </si>
  <si>
    <t>3,702</t>
  </si>
  <si>
    <t>2,682</t>
  </si>
  <si>
    <t>2,729</t>
  </si>
  <si>
    <t>3,677</t>
  </si>
  <si>
    <t>2,893</t>
  </si>
  <si>
    <t>2,601</t>
  </si>
  <si>
    <t>2,448</t>
  </si>
  <si>
    <t>2,449</t>
  </si>
  <si>
    <t>2,566</t>
  </si>
  <si>
    <t>3,156</t>
  </si>
  <si>
    <t>3,173</t>
  </si>
  <si>
    <t>9,838</t>
  </si>
  <si>
    <t>11,427</t>
  </si>
  <si>
    <t>6,068</t>
  </si>
  <si>
    <t>16,885</t>
  </si>
  <si>
    <t>17,921</t>
  </si>
  <si>
    <t>16,857</t>
  </si>
  <si>
    <t>16,675</t>
  </si>
  <si>
    <t>8,089</t>
  </si>
  <si>
    <t>18,875</t>
  </si>
  <si>
    <t>16,854</t>
  </si>
  <si>
    <t>Total Stockholders Equity</t>
  </si>
  <si>
    <t>1,549</t>
  </si>
  <si>
    <t>789</t>
  </si>
  <si>
    <t>905</t>
  </si>
  <si>
    <t>1,285</t>
  </si>
  <si>
    <t>1,375</t>
  </si>
  <si>
    <t>1,760</t>
  </si>
  <si>
    <t>2,832</t>
  </si>
  <si>
    <t>2,217</t>
  </si>
  <si>
    <t>2,985</t>
  </si>
  <si>
    <t>Total Liab.&amp;Stockhold. Equity</t>
  </si>
  <si>
    <t>2,930</t>
  </si>
  <si>
    <t>2,955</t>
  </si>
  <si>
    <t>9,104</t>
  </si>
  <si>
    <t>8,760</t>
  </si>
  <si>
    <t>9,574</t>
  </si>
  <si>
    <t>11,362</t>
  </si>
  <si>
    <t>12,891</t>
  </si>
  <si>
    <t>12,280</t>
  </si>
  <si>
    <t>14,918</t>
  </si>
  <si>
    <t>15,147</t>
  </si>
  <si>
    <t>16,452</t>
  </si>
  <si>
    <t>16,998</t>
  </si>
  <si>
    <t>Minority Interest</t>
  </si>
  <si>
    <t>Total Liabilities &amp; Equity</t>
  </si>
  <si>
    <t>221</t>
  </si>
  <si>
    <t>(125)</t>
  </si>
  <si>
    <t>646</t>
  </si>
  <si>
    <t>223</t>
  </si>
  <si>
    <t>(187)</t>
  </si>
  <si>
    <t>1,181</t>
  </si>
  <si>
    <t>(277)</t>
  </si>
  <si>
    <t>975</t>
  </si>
  <si>
    <t>337</t>
  </si>
  <si>
    <t>388</t>
  </si>
  <si>
    <t>Deferred Income Tax</t>
  </si>
  <si>
    <t>(501)</t>
  </si>
  <si>
    <t>(8)</t>
  </si>
  <si>
    <t>(76)</t>
  </si>
  <si>
    <t>237</t>
  </si>
  <si>
    <t>(56)</t>
  </si>
  <si>
    <t>85</t>
  </si>
  <si>
    <t>(222)</t>
  </si>
  <si>
    <t>552</t>
  </si>
  <si>
    <t>(178)</t>
  </si>
  <si>
    <t>(379)</t>
  </si>
  <si>
    <t>(519)</t>
  </si>
  <si>
    <t>583</t>
  </si>
  <si>
    <t>1,807</t>
  </si>
  <si>
    <t>Stock Based Compensation</t>
  </si>
  <si>
    <t>71</t>
  </si>
  <si>
    <t>90</t>
  </si>
  <si>
    <t>89</t>
  </si>
  <si>
    <t>106</t>
  </si>
  <si>
    <t>78</t>
  </si>
  <si>
    <t>Change in Working Capital</t>
  </si>
  <si>
    <t>20</t>
  </si>
  <si>
    <t>(371)</t>
  </si>
  <si>
    <t>(12)</t>
  </si>
  <si>
    <t>(26)</t>
  </si>
  <si>
    <t>(91)</t>
  </si>
  <si>
    <t>(82)</t>
  </si>
  <si>
    <t>(63)</t>
  </si>
  <si>
    <t>(192)</t>
  </si>
  <si>
    <t>91</t>
  </si>
  <si>
    <t>31</t>
  </si>
  <si>
    <t>(41)</t>
  </si>
  <si>
    <t>(225)</t>
  </si>
  <si>
    <t>(164)</t>
  </si>
  <si>
    <t>142</t>
  </si>
  <si>
    <t>(378)</t>
  </si>
  <si>
    <t>(37)</t>
  </si>
  <si>
    <t>(912)</t>
  </si>
  <si>
    <t>Accounts Receivable</t>
  </si>
  <si>
    <t>(40)</t>
  </si>
  <si>
    <t>38</t>
  </si>
  <si>
    <t>(7)</t>
  </si>
  <si>
    <t>(18)</t>
  </si>
  <si>
    <t>(28)</t>
  </si>
  <si>
    <t>(123)</t>
  </si>
  <si>
    <t>(29)</t>
  </si>
  <si>
    <t>(134)</t>
  </si>
  <si>
    <t>(122)</t>
  </si>
  <si>
    <t>(227)</t>
  </si>
  <si>
    <t>(607)</t>
  </si>
  <si>
    <t>(1)</t>
  </si>
  <si>
    <t>(14)</t>
  </si>
  <si>
    <t>(47)</t>
  </si>
  <si>
    <t>(137)</t>
  </si>
  <si>
    <t>33</t>
  </si>
  <si>
    <t>(39)</t>
  </si>
  <si>
    <t>(32)</t>
  </si>
  <si>
    <t>(35)</t>
  </si>
  <si>
    <t>(70)</t>
  </si>
  <si>
    <t>(20)</t>
  </si>
  <si>
    <t>(59)</t>
  </si>
  <si>
    <t>88</t>
  </si>
  <si>
    <t>(15)</t>
  </si>
  <si>
    <t>(66)</t>
  </si>
  <si>
    <t>46</t>
  </si>
  <si>
    <t>209</t>
  </si>
  <si>
    <t>104</t>
  </si>
  <si>
    <t>(258)</t>
  </si>
  <si>
    <t>321</t>
  </si>
  <si>
    <t>(179)</t>
  </si>
  <si>
    <t>1,059</t>
  </si>
  <si>
    <t>(274)</t>
  </si>
  <si>
    <t>Other Working Capital</t>
  </si>
  <si>
    <t>(325)</t>
  </si>
  <si>
    <t>(33)</t>
  </si>
  <si>
    <t>(24)</t>
  </si>
  <si>
    <t>(124)</t>
  </si>
  <si>
    <t>(55)</t>
  </si>
  <si>
    <t>Other Non-Cash Items</t>
  </si>
  <si>
    <t>1,388</t>
  </si>
  <si>
    <t>1,076</t>
  </si>
  <si>
    <t>(269)</t>
  </si>
  <si>
    <t>86</t>
  </si>
  <si>
    <t>25</t>
  </si>
  <si>
    <t>199</t>
  </si>
  <si>
    <t>(278)</t>
  </si>
  <si>
    <t>780</t>
  </si>
  <si>
    <t>300</t>
  </si>
  <si>
    <t>2,464</t>
  </si>
  <si>
    <t>590</t>
  </si>
  <si>
    <t>1,838</t>
  </si>
  <si>
    <t>2,508</t>
  </si>
  <si>
    <t>1,773</t>
  </si>
  <si>
    <t>1,766</t>
  </si>
  <si>
    <t>2,401</t>
  </si>
  <si>
    <t>2,367</t>
  </si>
  <si>
    <t>3,289</t>
  </si>
  <si>
    <t>Cash Provided by Operating Activities</t>
  </si>
  <si>
    <t>314</t>
  </si>
  <si>
    <t>476</t>
  </si>
  <si>
    <t>332</t>
  </si>
  <si>
    <t>764</t>
  </si>
  <si>
    <t>1,105</t>
  </si>
  <si>
    <t>1,295</t>
  </si>
  <si>
    <t>755</t>
  </si>
  <si>
    <t>1,530</t>
  </si>
  <si>
    <t>2,145</t>
  </si>
  <si>
    <t>2,366</t>
  </si>
  <si>
    <t>1,248</t>
  </si>
  <si>
    <t>1,498</t>
  </si>
  <si>
    <t>2,090</t>
  </si>
  <si>
    <t>3,242</t>
  </si>
  <si>
    <t>3,115</t>
  </si>
  <si>
    <t>2,083</t>
  </si>
  <si>
    <t>6,059</t>
  </si>
  <si>
    <t>11,348</t>
  </si>
  <si>
    <t>CAPEX</t>
  </si>
  <si>
    <t>(441)</t>
  </si>
  <si>
    <t>(539)</t>
  </si>
  <si>
    <t>(297)</t>
  </si>
  <si>
    <t>(547)</t>
  </si>
  <si>
    <t>(627)</t>
  </si>
  <si>
    <t>(698)</t>
  </si>
  <si>
    <t>(653)</t>
  </si>
  <si>
    <t>(1,163)</t>
  </si>
  <si>
    <t>(1,499)</t>
  </si>
  <si>
    <t>(2,204)</t>
  </si>
  <si>
    <t>(1,444)</t>
  </si>
  <si>
    <t>(463)</t>
  </si>
  <si>
    <t>(1,196)</t>
  </si>
  <si>
    <t>(2,290)</t>
  </si>
  <si>
    <t>(2,758)</t>
  </si>
  <si>
    <t>(2,639)</t>
  </si>
  <si>
    <t>(3,243)</t>
  </si>
  <si>
    <t>(2,110)</t>
  </si>
  <si>
    <t>(1,857)</t>
  </si>
  <si>
    <t>(2,365)</t>
  </si>
  <si>
    <t>(3,520)</t>
  </si>
  <si>
    <t>(2,988)</t>
  </si>
  <si>
    <t>(1,602)</t>
  </si>
  <si>
    <t>(3,169)</t>
  </si>
  <si>
    <t>(4,033)</t>
  </si>
  <si>
    <t>Acquisitions Net</t>
  </si>
  <si>
    <t>(880)</t>
  </si>
  <si>
    <t>(428)</t>
  </si>
  <si>
    <t>(826)</t>
  </si>
  <si>
    <t>Purchases of Investments</t>
  </si>
  <si>
    <t>(73)</t>
  </si>
  <si>
    <t>(90)</t>
  </si>
  <si>
    <t>(2,741)</t>
  </si>
  <si>
    <t>(899)</t>
  </si>
  <si>
    <t>(669)</t>
  </si>
  <si>
    <t>(1,020)</t>
  </si>
  <si>
    <t>Sales/Maturities of Investments</t>
  </si>
  <si>
    <t>902</t>
  </si>
  <si>
    <t>1,465</t>
  </si>
  <si>
    <t>1,373</t>
  </si>
  <si>
    <t>Other Investing Activities</t>
  </si>
  <si>
    <t>103</t>
  </si>
  <si>
    <t>36</t>
  </si>
  <si>
    <t>1,249</t>
  </si>
  <si>
    <t>1,645</t>
  </si>
  <si>
    <t>421</t>
  </si>
  <si>
    <t>293</t>
  </si>
  <si>
    <t>819</t>
  </si>
  <si>
    <t>(201)</t>
  </si>
  <si>
    <t>474</t>
  </si>
  <si>
    <t>304</t>
  </si>
  <si>
    <t>(65)</t>
  </si>
  <si>
    <t>3,126</t>
  </si>
  <si>
    <t>1,467</t>
  </si>
  <si>
    <t>Cash Used for Investing Activities</t>
  </si>
  <si>
    <t>(341)</t>
  </si>
  <si>
    <t>(517)</t>
  </si>
  <si>
    <t>(195)</t>
  </si>
  <si>
    <t>(423)</t>
  </si>
  <si>
    <t>(508)</t>
  </si>
  <si>
    <t>(662)</t>
  </si>
  <si>
    <t>(1,532)</t>
  </si>
  <si>
    <t>146</t>
  </si>
  <si>
    <t>(1,783)</t>
  </si>
  <si>
    <t>(1,151)</t>
  </si>
  <si>
    <t>(411)</t>
  </si>
  <si>
    <t>(955)</t>
  </si>
  <si>
    <t>(1,561)</t>
  </si>
  <si>
    <t>(3,256)</t>
  </si>
  <si>
    <t>(2,140)</t>
  </si>
  <si>
    <t>(2,699)</t>
  </si>
  <si>
    <t>(1,840)</t>
  </si>
  <si>
    <t>(3,820)</t>
  </si>
  <si>
    <t>(2,610)</t>
  </si>
  <si>
    <t>(2,447)</t>
  </si>
  <si>
    <t>(1,668)</t>
  </si>
  <si>
    <t>(3,586)</t>
  </si>
  <si>
    <t>Debt Repayment</t>
  </si>
  <si>
    <t>(815)</t>
  </si>
  <si>
    <t>(1,176)</t>
  </si>
  <si>
    <t>(475)</t>
  </si>
  <si>
    <t>(295)</t>
  </si>
  <si>
    <t>(612)</t>
  </si>
  <si>
    <t>(1,547)</t>
  </si>
  <si>
    <t>(523)</t>
  </si>
  <si>
    <t>(455)</t>
  </si>
  <si>
    <t>(485)</t>
  </si>
  <si>
    <t>(450)</t>
  </si>
  <si>
    <t>(907)</t>
  </si>
  <si>
    <t>(4,658)</t>
  </si>
  <si>
    <t>(2,576)</t>
  </si>
  <si>
    <t>Common Stock Issued</t>
  </si>
  <si>
    <t>250</t>
  </si>
  <si>
    <t>980</t>
  </si>
  <si>
    <t>2,534</t>
  </si>
  <si>
    <t>Common Stock Repurchased</t>
  </si>
  <si>
    <t>(6)</t>
  </si>
  <si>
    <t>(2)</t>
  </si>
  <si>
    <t>(92)</t>
  </si>
  <si>
    <t>(949)</t>
  </si>
  <si>
    <t>(349)</t>
  </si>
  <si>
    <t>(221)</t>
  </si>
  <si>
    <t>(181)</t>
  </si>
  <si>
    <t>(22)</t>
  </si>
  <si>
    <t>(34)</t>
  </si>
  <si>
    <t>(31)</t>
  </si>
  <si>
    <t>(25)</t>
  </si>
  <si>
    <t>(36)</t>
  </si>
  <si>
    <t>(176)</t>
  </si>
  <si>
    <t>(1,687)</t>
  </si>
  <si>
    <t>Dividends Paid</t>
  </si>
  <si>
    <t>(27)</t>
  </si>
  <si>
    <t>(30)</t>
  </si>
  <si>
    <t>(9)</t>
  </si>
  <si>
    <t>(13)</t>
  </si>
  <si>
    <t>(127)</t>
  </si>
  <si>
    <t>(346)</t>
  </si>
  <si>
    <t>(1,594)</t>
  </si>
  <si>
    <t>(6,269)</t>
  </si>
  <si>
    <t>Other Financing Activities</t>
  </si>
  <si>
    <t>(479)</t>
  </si>
  <si>
    <t>(80)</t>
  </si>
  <si>
    <t>(434)</t>
  </si>
  <si>
    <t>(550)</t>
  </si>
  <si>
    <t>1,252</t>
  </si>
  <si>
    <t>1,029</t>
  </si>
  <si>
    <t>1,013</t>
  </si>
  <si>
    <t>1,796</t>
  </si>
  <si>
    <t>455</t>
  </si>
  <si>
    <t>554</t>
  </si>
  <si>
    <t>1,001</t>
  </si>
  <si>
    <t>(19)</t>
  </si>
  <si>
    <t>1,810</t>
  </si>
  <si>
    <t>3,714</t>
  </si>
  <si>
    <t>Cash Used/Provided by Financing Activities</t>
  </si>
  <si>
    <t>(244)</t>
  </si>
  <si>
    <t>(1,372)</t>
  </si>
  <si>
    <t>(914)</t>
  </si>
  <si>
    <t>1,011</t>
  </si>
  <si>
    <t>162</t>
  </si>
  <si>
    <t>(153)</t>
  </si>
  <si>
    <t>(246)</t>
  </si>
  <si>
    <t>457</t>
  </si>
  <si>
    <t>1,111</t>
  </si>
  <si>
    <t>958</t>
  </si>
  <si>
    <t>2,049</t>
  </si>
  <si>
    <t>(529)</t>
  </si>
  <si>
    <t>(703)</t>
  </si>
  <si>
    <t>(788)</t>
  </si>
  <si>
    <t>381</t>
  </si>
  <si>
    <t>(2,807)</t>
  </si>
  <si>
    <t>(10,614)</t>
  </si>
  <si>
    <t>Effect of Forex Changes on Cash</t>
  </si>
  <si>
    <t>(0)</t>
  </si>
  <si>
    <t>Net Change In Cash</t>
  </si>
  <si>
    <t>53</t>
  </si>
  <si>
    <t>(21)</t>
  </si>
  <si>
    <t>(308)</t>
  </si>
  <si>
    <t>366</t>
  </si>
  <si>
    <t>(71)</t>
  </si>
  <si>
    <t>(120)</t>
  </si>
  <si>
    <t>796</t>
  </si>
  <si>
    <t>2,383</t>
  </si>
  <si>
    <t>(2,852)</t>
  </si>
  <si>
    <t>Cash at the End of Period</t>
  </si>
  <si>
    <t>60</t>
  </si>
  <si>
    <t>705</t>
  </si>
  <si>
    <t>1,501</t>
  </si>
  <si>
    <t>3,884</t>
  </si>
  <si>
    <t>Cash at the Beginning of Period</t>
  </si>
  <si>
    <t>Free Cash Flow</t>
  </si>
  <si>
    <t>133</t>
  </si>
  <si>
    <t>(72)</t>
  </si>
  <si>
    <t>452</t>
  </si>
  <si>
    <t>132</t>
  </si>
  <si>
    <t>(744)</t>
  </si>
  <si>
    <t>(1,429)</t>
  </si>
  <si>
    <t>(419)</t>
  </si>
  <si>
    <t>(760)</t>
  </si>
  <si>
    <t>(920)</t>
  </si>
  <si>
    <t>(494)</t>
  </si>
  <si>
    <t>(877)</t>
  </si>
  <si>
    <t>(862)</t>
  </si>
  <si>
    <t>(359)</t>
  </si>
  <si>
    <t>(275)</t>
  </si>
  <si>
    <t>481</t>
  </si>
  <si>
    <t>2,890</t>
  </si>
  <si>
    <t>7,315</t>
  </si>
  <si>
    <t>Country</t>
  </si>
  <si>
    <t>Sector</t>
  </si>
  <si>
    <t>Industry</t>
  </si>
  <si>
    <t>Pioneer Natrula Resources Company</t>
  </si>
  <si>
    <t>USA</t>
  </si>
  <si>
    <t>Energy</t>
  </si>
  <si>
    <t>Oil &amp; Gas E&amp;P</t>
  </si>
  <si>
    <t>Quarter</t>
  </si>
  <si>
    <t>Filing Date</t>
  </si>
  <si>
    <t>Period of Report</t>
  </si>
  <si>
    <t>Balance Sheet *in millions, USD</t>
  </si>
  <si>
    <t>Income Statement *in millions, USD</t>
  </si>
  <si>
    <t>Cash Flow *in millions, USD</t>
  </si>
  <si>
    <t>CFFO</t>
  </si>
  <si>
    <t>CapEx</t>
  </si>
  <si>
    <t>FCF</t>
  </si>
  <si>
    <t>Share buyback</t>
  </si>
  <si>
    <t>Dividends</t>
  </si>
  <si>
    <t>COGs</t>
  </si>
  <si>
    <t>Depletion, depreciation and amortization</t>
  </si>
  <si>
    <t>Purchased commodities</t>
  </si>
  <si>
    <t>Exploration and abandonments</t>
  </si>
  <si>
    <t>G&amp;A</t>
  </si>
  <si>
    <t>Accretion of discount on asset retirement obligations</t>
  </si>
  <si>
    <t>Other</t>
  </si>
  <si>
    <t>Total Operating Expenses</t>
  </si>
  <si>
    <t>Interest</t>
  </si>
  <si>
    <t>Income before tax</t>
  </si>
  <si>
    <t>EPS - Basic</t>
  </si>
  <si>
    <t>EPS - Diluted</t>
  </si>
  <si>
    <t xml:space="preserve">Shares - Basic </t>
  </si>
  <si>
    <t>Shares - Diluted</t>
  </si>
  <si>
    <t>Dividends per Share</t>
  </si>
  <si>
    <t>Tax benefit (provision)</t>
  </si>
  <si>
    <t>Current Assets</t>
  </si>
  <si>
    <t>Cash &amp; cash equivalents</t>
  </si>
  <si>
    <t>Restricted cash</t>
  </si>
  <si>
    <t>AR</t>
  </si>
  <si>
    <t>Income taxes receivable</t>
  </si>
  <si>
    <t>Inventories</t>
  </si>
  <si>
    <t>Intestment in affiliate</t>
  </si>
  <si>
    <t>Short-term investments</t>
  </si>
  <si>
    <t xml:space="preserve">Other </t>
  </si>
  <si>
    <t>Non-current Assets</t>
  </si>
  <si>
    <t>Proved properties</t>
  </si>
  <si>
    <t>Unproved properties</t>
  </si>
  <si>
    <t>Accumulated depletion, depreciation, and amortization</t>
  </si>
  <si>
    <t>Other PP&amp;E</t>
  </si>
  <si>
    <t>Operating lease right-of-use assets</t>
  </si>
  <si>
    <t xml:space="preserve">Goodwill </t>
  </si>
  <si>
    <t>Other assets</t>
  </si>
  <si>
    <t>Current Liabilities</t>
  </si>
  <si>
    <t>AP</t>
  </si>
  <si>
    <t>Interest payable</t>
  </si>
  <si>
    <t>Income taxes payable</t>
  </si>
  <si>
    <t>Current portion of long-term debt</t>
  </si>
  <si>
    <t>Derivatives</t>
  </si>
  <si>
    <t>Operating leases</t>
  </si>
  <si>
    <t>Long-term debt</t>
  </si>
  <si>
    <t>Non-current Liabilitities</t>
  </si>
  <si>
    <t>Deferred income taxes</t>
  </si>
  <si>
    <t>Total Non-current Liabilities</t>
  </si>
  <si>
    <t>Total Non-current Assets</t>
  </si>
  <si>
    <t>Equity</t>
  </si>
  <si>
    <t>Common stock</t>
  </si>
  <si>
    <t>Additional paid-in capital</t>
  </si>
  <si>
    <t>Treasury stock</t>
  </si>
  <si>
    <t>Retained earnings</t>
  </si>
  <si>
    <t>Total Equity</t>
  </si>
  <si>
    <t>Total Equity &amp; Liabilities</t>
  </si>
  <si>
    <t xml:space="preserve">Natural Gas Prices *average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</si>
</sst>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164" fontId="0" fillId="0" borderId="0" xfId="0" applyNumberFormat="1"/>
    <xf numFmtId="3" fontId="0" fillId="0" borderId="0" xfId="0" applyNumberFormat="1"/>
    <xf numFmtId="3" fontId="4" fillId="2" borderId="0" xfId="0" applyNumberFormat="1" applyFont="1" applyFill="1"/>
    <xf numFmtId="2" fontId="0" fillId="0" borderId="0" xfId="0" applyNumberFormat="1"/>
    <xf numFmtId="3" fontId="3" fillId="0" borderId="0" xfId="0" applyNumberFormat="1" applyFont="1"/>
    <xf numFmtId="3" fontId="2" fillId="2" borderId="0" xfId="0" applyNumberFormat="1" applyFont="1" applyFill="1"/>
    <xf numFmtId="3" fontId="4" fillId="2" borderId="2" xfId="0" applyNumberFormat="1" applyFont="1" applyFill="1" applyBorder="1"/>
    <xf numFmtId="3" fontId="7" fillId="3" borderId="0" xfId="0" applyNumberFormat="1" applyFont="1" applyFill="1"/>
    <xf numFmtId="3" fontId="0" fillId="0" borderId="3" xfId="0" applyNumberFormat="1" applyBorder="1"/>
    <xf numFmtId="3" fontId="3" fillId="0" borderId="4" xfId="0" applyNumberFormat="1" applyFont="1" applyBorder="1"/>
    <xf numFmtId="3" fontId="3" fillId="0" borderId="3"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https://www.bing.com/financeapi/forcetrigger?t=a21gsm&amp;q=XNYS%3aPXD&amp;form=skydnc</v>
    <v>Learn more on Bing</v>
  </rv>
  <rv s="1">
    <v>en-US</v>
    <v>a21gsm</v>
    <v>268435456</v>
    <v>1</v>
    <v>Powered by Refinitiv</v>
    <v>0</v>
    <v>PIONEER NATURAL RESOURCES COMPANY (XNYS:PXD)</v>
    <v>2</v>
    <v>3</v>
    <v>Finance</v>
    <v>4</v>
    <v>288.45999999999998</v>
    <v>190.99</v>
    <v>1.4476</v>
    <v>-0.24</v>
    <v>-4.2939999999999997E-4</v>
    <v>-1.1440000000000001E-3</v>
    <v>-0.09</v>
    <v>USD</v>
    <v>Pioneer Natural Resources Company is an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976,000 gross acres, of which 961,000 gross acres are located in the Spraberry/Wolfcamp field in the Midland Basin of West Texas. The oil produced from the Spraberry/Wolfcamp field in the Midland Basin is West Texas Intermediate Sweet, and the gas produced is casinghead gas with an average energy content of 1,400 British thermal unit (Btu). The oil and gas are produced primarily from six formations, the Spraberry, the Jo Mill, the Dean, the Wolfcamp, the Strawn and the Atoka. Its subsidiaries include Pioneer Natural Resources USA, Inc., Pioneer Sands LLC and Pioneer Uravan, Inc., among others.</v>
    <v>2076</v>
    <v>New York Stock Exchange</v>
    <v>XNYS</v>
    <v>XNYS</v>
    <v>777 Hidden Ridge, IRVING, TX, 75038 US</v>
    <v>210</v>
    <v>Oil &amp; Gas</v>
    <v>Stock</v>
    <v>44991.917540034374</v>
    <v>0</v>
    <v>206.58</v>
    <v>49254530278</v>
    <v>PIONEER NATURAL RESOURCES COMPANY</v>
    <v>PIONEER NATURAL RESOURCES COMPANY</v>
    <v>208</v>
    <v>6.7671999999999999</v>
    <v>209.83</v>
    <v>209.59</v>
    <v>209.5</v>
    <v>235004200</v>
    <v>PXD</v>
    <v>PIONEER NATURAL RESOURCES COMPANY (XNYS:PXD)</v>
    <v>2231694</v>
    <v>3007778</v>
    <v>1997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D7" sqref="D7"/>
    </sheetView>
  </sheetViews>
  <sheetFormatPr defaultRowHeight="14.5" x14ac:dyDescent="0.35"/>
  <cols>
    <col min="1" max="1" width="13.54296875" customWidth="1"/>
  </cols>
  <sheetData>
    <row r="1" spans="1:4" x14ac:dyDescent="0.35">
      <c r="B1" s="2"/>
      <c r="C1" s="2"/>
      <c r="D1" s="2"/>
    </row>
    <row r="2" spans="1:4" x14ac:dyDescent="0.35">
      <c r="A2" s="2"/>
    </row>
    <row r="4" spans="1:4" x14ac:dyDescent="0.35">
      <c r="A4" t="s">
        <v>0</v>
      </c>
      <c r="B4" t="s">
        <v>1657</v>
      </c>
    </row>
    <row r="5" spans="1:4" x14ac:dyDescent="0.35">
      <c r="A5" t="s">
        <v>1</v>
      </c>
      <c r="B5" t="s">
        <v>2</v>
      </c>
    </row>
    <row r="6" spans="1:4" x14ac:dyDescent="0.35">
      <c r="A6" t="s">
        <v>1654</v>
      </c>
      <c r="B6" t="s">
        <v>1658</v>
      </c>
    </row>
    <row r="7" spans="1:4" x14ac:dyDescent="0.35">
      <c r="A7" t="s">
        <v>1655</v>
      </c>
      <c r="B7" t="s">
        <v>1659</v>
      </c>
    </row>
    <row r="8" spans="1:4" x14ac:dyDescent="0.35">
      <c r="A8" t="s">
        <v>1656</v>
      </c>
      <c r="B8" t="s">
        <v>1660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B5" sqref="B5"/>
    </sheetView>
  </sheetViews>
  <sheetFormatPr defaultRowHeight="14.5" x14ac:dyDescent="0.35"/>
  <cols>
    <col min="2" max="2" width="11.08984375" bestFit="1" customWidth="1"/>
  </cols>
  <sheetData>
    <row r="1" spans="1:2" x14ac:dyDescent="0.35">
      <c r="A1" t="e" vm="1">
        <v>#VALUE!</v>
      </c>
    </row>
    <row r="2" spans="1:2" x14ac:dyDescent="0.35">
      <c r="A2" s="1" t="s">
        <v>3</v>
      </c>
      <c r="B2" s="3" cm="1">
        <f t="array" ref="B2">_FV(A1,"Price")</f>
        <v>209.59</v>
      </c>
    </row>
    <row r="3" spans="1:2" x14ac:dyDescent="0.35">
      <c r="A3" s="1" t="s">
        <v>4</v>
      </c>
      <c r="B3" s="4" cm="1">
        <f t="array" ref="B3">_FV(A1,"Shares outstanding",TRUE)/1000000</f>
        <v>235.0042</v>
      </c>
    </row>
    <row r="4" spans="1:2" x14ac:dyDescent="0.35">
      <c r="A4" s="1" t="s">
        <v>5</v>
      </c>
      <c r="B4" s="3">
        <f>B3*B2</f>
        <v>49254.530277999998</v>
      </c>
    </row>
    <row r="5" spans="1:2" x14ac:dyDescent="0.35">
      <c r="A5" s="1" t="s">
        <v>6</v>
      </c>
    </row>
    <row r="6" spans="1:2" x14ac:dyDescent="0.35">
      <c r="A6" s="1" t="s">
        <v>7</v>
      </c>
    </row>
    <row r="7" spans="1:2" x14ac:dyDescent="0.35">
      <c r="A7" s="1" t="s">
        <v>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BE4BB-BCAE-488D-84A2-1DFDD9211E15}">
  <dimension ref="B1:AA104"/>
  <sheetViews>
    <sheetView tabSelected="1" workbookViewId="0">
      <pane xSplit="2" ySplit="6" topLeftCell="C7" activePane="bottomRight" state="frozen"/>
      <selection pane="topRight" activeCell="C1" sqref="C1"/>
      <selection pane="bottomLeft" activeCell="A4" sqref="A4"/>
      <selection pane="bottomRight" activeCell="E3" sqref="E3:L3"/>
    </sheetView>
  </sheetViews>
  <sheetFormatPr defaultRowHeight="14.5" x14ac:dyDescent="0.35"/>
  <cols>
    <col min="2" max="2" width="29.81640625" customWidth="1"/>
    <col min="12" max="25" width="8.81640625" bestFit="1" customWidth="1"/>
    <col min="26" max="27" width="9.453125" bestFit="1" customWidth="1"/>
  </cols>
  <sheetData>
    <row r="1" spans="2:27" x14ac:dyDescent="0.35">
      <c r="B1" t="s">
        <v>1661</v>
      </c>
    </row>
    <row r="2" spans="2:27" x14ac:dyDescent="0.35">
      <c r="B2" t="s">
        <v>1662</v>
      </c>
    </row>
    <row r="3" spans="2:27" x14ac:dyDescent="0.35">
      <c r="B3" t="s">
        <v>1663</v>
      </c>
      <c r="E3">
        <f>F3-1</f>
        <v>2000</v>
      </c>
      <c r="F3">
        <f t="shared" ref="F3:L3" si="0">G3-1</f>
        <v>2001</v>
      </c>
      <c r="G3">
        <f t="shared" si="0"/>
        <v>2002</v>
      </c>
      <c r="H3">
        <f t="shared" si="0"/>
        <v>2003</v>
      </c>
      <c r="I3">
        <f t="shared" si="0"/>
        <v>2004</v>
      </c>
      <c r="J3">
        <f t="shared" si="0"/>
        <v>2005</v>
      </c>
      <c r="K3">
        <f t="shared" si="0"/>
        <v>2006</v>
      </c>
      <c r="L3">
        <f t="shared" si="0"/>
        <v>2007</v>
      </c>
      <c r="M3">
        <f>N3-1</f>
        <v>2008</v>
      </c>
      <c r="N3">
        <f t="shared" ref="N3:Y3" si="1">O3-1</f>
        <v>2009</v>
      </c>
      <c r="O3">
        <f t="shared" si="1"/>
        <v>2010</v>
      </c>
      <c r="P3">
        <f t="shared" si="1"/>
        <v>2011</v>
      </c>
      <c r="Q3">
        <f t="shared" si="1"/>
        <v>2012</v>
      </c>
      <c r="R3">
        <f t="shared" si="1"/>
        <v>2013</v>
      </c>
      <c r="S3">
        <f t="shared" si="1"/>
        <v>2014</v>
      </c>
      <c r="T3">
        <f t="shared" si="1"/>
        <v>2015</v>
      </c>
      <c r="U3">
        <f t="shared" si="1"/>
        <v>2016</v>
      </c>
      <c r="V3">
        <f t="shared" si="1"/>
        <v>2017</v>
      </c>
      <c r="W3">
        <f t="shared" si="1"/>
        <v>2018</v>
      </c>
      <c r="X3">
        <f t="shared" si="1"/>
        <v>2019</v>
      </c>
      <c r="Y3">
        <f t="shared" si="1"/>
        <v>2020</v>
      </c>
      <c r="Z3">
        <f>AA3-1</f>
        <v>2021</v>
      </c>
      <c r="AA3">
        <v>2022</v>
      </c>
    </row>
    <row r="6" spans="2:27" x14ac:dyDescent="0.35">
      <c r="B6" t="s">
        <v>1724</v>
      </c>
      <c r="X6">
        <v>1.84</v>
      </c>
      <c r="Y6">
        <v>2.56</v>
      </c>
      <c r="Z6">
        <v>4.87</v>
      </c>
    </row>
    <row r="8" spans="2:27" s="4" customFormat="1" x14ac:dyDescent="0.35"/>
    <row r="9" spans="2:27" s="4" customFormat="1" x14ac:dyDescent="0.35"/>
    <row r="10" spans="2:27" s="4" customFormat="1" x14ac:dyDescent="0.35"/>
    <row r="11" spans="2:27" s="4" customFormat="1" x14ac:dyDescent="0.35"/>
    <row r="12" spans="2:27" s="4" customFormat="1" x14ac:dyDescent="0.35"/>
    <row r="13" spans="2:27" s="5" customFormat="1" x14ac:dyDescent="0.35">
      <c r="B13" s="8" t="s">
        <v>1665</v>
      </c>
      <c r="S13" s="9"/>
    </row>
    <row r="14" spans="2:27" s="4" customFormat="1" x14ac:dyDescent="0.35">
      <c r="B14" s="4" t="s">
        <v>405</v>
      </c>
      <c r="Y14" s="4">
        <v>6685</v>
      </c>
      <c r="Z14" s="4">
        <v>14643</v>
      </c>
      <c r="AA14" s="4">
        <v>24294</v>
      </c>
    </row>
    <row r="15" spans="2:27" s="11" customFormat="1" x14ac:dyDescent="0.35">
      <c r="B15" s="11" t="s">
        <v>1672</v>
      </c>
      <c r="Y15" s="11">
        <f>682+242</f>
        <v>924</v>
      </c>
      <c r="Z15" s="11">
        <f>1267+651</f>
        <v>1918</v>
      </c>
      <c r="AA15" s="11">
        <f>1922+965</f>
        <v>2887</v>
      </c>
    </row>
    <row r="16" spans="2:27" s="7" customFormat="1" x14ac:dyDescent="0.35">
      <c r="B16" s="7" t="s">
        <v>437</v>
      </c>
      <c r="M16" s="7">
        <f>M14-M15</f>
        <v>0</v>
      </c>
      <c r="N16" s="7">
        <f t="shared" ref="N16:Z16" si="2">N14-N15</f>
        <v>0</v>
      </c>
      <c r="O16" s="7">
        <f t="shared" si="2"/>
        <v>0</v>
      </c>
      <c r="P16" s="7">
        <f t="shared" si="2"/>
        <v>0</v>
      </c>
      <c r="Q16" s="7">
        <f t="shared" si="2"/>
        <v>0</v>
      </c>
      <c r="R16" s="7">
        <f t="shared" si="2"/>
        <v>0</v>
      </c>
      <c r="S16" s="7">
        <f t="shared" si="2"/>
        <v>0</v>
      </c>
      <c r="T16" s="7">
        <f t="shared" si="2"/>
        <v>0</v>
      </c>
      <c r="U16" s="7">
        <f t="shared" si="2"/>
        <v>0</v>
      </c>
      <c r="V16" s="7">
        <f t="shared" si="2"/>
        <v>0</v>
      </c>
      <c r="W16" s="7">
        <f t="shared" si="2"/>
        <v>0</v>
      </c>
      <c r="X16" s="7">
        <f t="shared" si="2"/>
        <v>0</v>
      </c>
      <c r="Y16" s="7">
        <f t="shared" si="2"/>
        <v>5761</v>
      </c>
      <c r="Z16" s="7">
        <f t="shared" si="2"/>
        <v>12725</v>
      </c>
      <c r="AA16" s="7">
        <f>AA14-AA15</f>
        <v>21407</v>
      </c>
    </row>
    <row r="17" spans="2:27" s="10" customFormat="1" x14ac:dyDescent="0.35">
      <c r="B17" s="10" t="s">
        <v>480</v>
      </c>
    </row>
    <row r="18" spans="2:27" s="4" customFormat="1" x14ac:dyDescent="0.35">
      <c r="B18" s="4" t="s">
        <v>1673</v>
      </c>
      <c r="Y18" s="4">
        <v>1639</v>
      </c>
      <c r="Z18" s="4">
        <v>2498</v>
      </c>
      <c r="AA18" s="4">
        <v>2530</v>
      </c>
    </row>
    <row r="19" spans="2:27" s="4" customFormat="1" x14ac:dyDescent="0.35">
      <c r="B19" s="4" t="s">
        <v>1674</v>
      </c>
      <c r="Y19" s="4">
        <v>3633</v>
      </c>
      <c r="Z19" s="4">
        <v>6560</v>
      </c>
      <c r="AA19" s="4">
        <v>8235</v>
      </c>
    </row>
    <row r="20" spans="2:27" s="4" customFormat="1" x14ac:dyDescent="0.35">
      <c r="B20" s="4" t="s">
        <v>1675</v>
      </c>
      <c r="Y20" s="4">
        <v>47</v>
      </c>
      <c r="Z20" s="4">
        <v>51</v>
      </c>
      <c r="AA20" s="4">
        <v>41</v>
      </c>
    </row>
    <row r="21" spans="2:27" s="4" customFormat="1" x14ac:dyDescent="0.35">
      <c r="B21" s="4" t="s">
        <v>1676</v>
      </c>
      <c r="Y21" s="4">
        <v>244</v>
      </c>
      <c r="Z21" s="4">
        <v>292</v>
      </c>
      <c r="AA21" s="4">
        <v>334</v>
      </c>
    </row>
    <row r="22" spans="2:27" s="11" customFormat="1" x14ac:dyDescent="0.35">
      <c r="B22" s="11" t="s">
        <v>1677</v>
      </c>
      <c r="Y22" s="11">
        <v>9</v>
      </c>
      <c r="Z22" s="11">
        <v>7</v>
      </c>
      <c r="AA22" s="11">
        <v>15</v>
      </c>
    </row>
    <row r="23" spans="2:27" s="13" customFormat="1" x14ac:dyDescent="0.35">
      <c r="B23" s="13" t="s">
        <v>1679</v>
      </c>
      <c r="M23" s="13">
        <f>SUM(M18:M22)</f>
        <v>0</v>
      </c>
      <c r="N23" s="13">
        <f t="shared" ref="N23:Z23" si="3">SUM(N18:N22)</f>
        <v>0</v>
      </c>
      <c r="O23" s="13">
        <f t="shared" si="3"/>
        <v>0</v>
      </c>
      <c r="P23" s="13">
        <f t="shared" si="3"/>
        <v>0</v>
      </c>
      <c r="Q23" s="13">
        <f t="shared" si="3"/>
        <v>0</v>
      </c>
      <c r="R23" s="13">
        <f t="shared" si="3"/>
        <v>0</v>
      </c>
      <c r="S23" s="13">
        <f t="shared" si="3"/>
        <v>0</v>
      </c>
      <c r="T23" s="13">
        <f t="shared" si="3"/>
        <v>0</v>
      </c>
      <c r="U23" s="13">
        <f t="shared" si="3"/>
        <v>0</v>
      </c>
      <c r="V23" s="13">
        <f t="shared" si="3"/>
        <v>0</v>
      </c>
      <c r="W23" s="13">
        <f t="shared" si="3"/>
        <v>0</v>
      </c>
      <c r="X23" s="13">
        <f t="shared" si="3"/>
        <v>0</v>
      </c>
      <c r="Y23" s="13">
        <f t="shared" si="3"/>
        <v>5572</v>
      </c>
      <c r="Z23" s="13">
        <f t="shared" si="3"/>
        <v>9408</v>
      </c>
      <c r="AA23" s="13">
        <f>SUM(AA18:AA22)</f>
        <v>11155</v>
      </c>
    </row>
    <row r="24" spans="2:27" s="7" customFormat="1" x14ac:dyDescent="0.35">
      <c r="B24" s="7" t="s">
        <v>642</v>
      </c>
      <c r="M24" s="7">
        <f>M16-M23</f>
        <v>0</v>
      </c>
      <c r="N24" s="7">
        <f t="shared" ref="N24:Z24" si="4">N16-N23</f>
        <v>0</v>
      </c>
      <c r="O24" s="7">
        <f t="shared" si="4"/>
        <v>0</v>
      </c>
      <c r="P24" s="7">
        <f t="shared" si="4"/>
        <v>0</v>
      </c>
      <c r="Q24" s="7">
        <f t="shared" si="4"/>
        <v>0</v>
      </c>
      <c r="R24" s="7">
        <f t="shared" si="4"/>
        <v>0</v>
      </c>
      <c r="S24" s="7">
        <f t="shared" si="4"/>
        <v>0</v>
      </c>
      <c r="T24" s="7">
        <f t="shared" si="4"/>
        <v>0</v>
      </c>
      <c r="U24" s="7">
        <f t="shared" si="4"/>
        <v>0</v>
      </c>
      <c r="V24" s="7">
        <f t="shared" si="4"/>
        <v>0</v>
      </c>
      <c r="W24" s="7">
        <f t="shared" si="4"/>
        <v>0</v>
      </c>
      <c r="X24" s="7">
        <f t="shared" si="4"/>
        <v>0</v>
      </c>
      <c r="Y24" s="7">
        <f t="shared" si="4"/>
        <v>189</v>
      </c>
      <c r="Z24" s="7">
        <f t="shared" si="4"/>
        <v>3317</v>
      </c>
      <c r="AA24" s="7">
        <f>AA16-AA23</f>
        <v>10252</v>
      </c>
    </row>
    <row r="25" spans="2:27" s="4" customFormat="1" x14ac:dyDescent="0.35">
      <c r="B25" s="4" t="s">
        <v>1680</v>
      </c>
      <c r="Y25" s="4">
        <v>129</v>
      </c>
      <c r="Z25" s="4">
        <v>161</v>
      </c>
      <c r="AA25" s="4">
        <v>128</v>
      </c>
    </row>
    <row r="26" spans="2:27" s="11" customFormat="1" x14ac:dyDescent="0.35">
      <c r="B26" s="11" t="s">
        <v>1678</v>
      </c>
      <c r="Y26" s="11">
        <v>321</v>
      </c>
      <c r="Z26" s="11">
        <v>410</v>
      </c>
      <c r="AA26" s="11">
        <v>173</v>
      </c>
    </row>
    <row r="27" spans="2:27" s="7" customFormat="1" x14ac:dyDescent="0.35">
      <c r="B27" s="7" t="s">
        <v>1681</v>
      </c>
      <c r="M27" s="7">
        <f>M24-SUM(M25:M26)</f>
        <v>0</v>
      </c>
      <c r="N27" s="7">
        <f t="shared" ref="N27:Z27" si="5">N24-SUM(N25:N26)</f>
        <v>0</v>
      </c>
      <c r="O27" s="7">
        <f t="shared" si="5"/>
        <v>0</v>
      </c>
      <c r="P27" s="7">
        <f t="shared" si="5"/>
        <v>0</v>
      </c>
      <c r="Q27" s="7">
        <f t="shared" si="5"/>
        <v>0</v>
      </c>
      <c r="R27" s="7">
        <f t="shared" si="5"/>
        <v>0</v>
      </c>
      <c r="S27" s="7">
        <f t="shared" si="5"/>
        <v>0</v>
      </c>
      <c r="T27" s="7">
        <f t="shared" si="5"/>
        <v>0</v>
      </c>
      <c r="U27" s="7">
        <f t="shared" si="5"/>
        <v>0</v>
      </c>
      <c r="V27" s="7">
        <f t="shared" si="5"/>
        <v>0</v>
      </c>
      <c r="W27" s="7">
        <f t="shared" si="5"/>
        <v>0</v>
      </c>
      <c r="X27" s="7">
        <f t="shared" si="5"/>
        <v>0</v>
      </c>
      <c r="Y27" s="7">
        <f t="shared" si="5"/>
        <v>-261</v>
      </c>
      <c r="Z27" s="7">
        <f t="shared" si="5"/>
        <v>2746</v>
      </c>
      <c r="AA27" s="7">
        <f>AA24-SUM(AA25:AA26)</f>
        <v>9951</v>
      </c>
    </row>
    <row r="28" spans="2:27" s="11" customFormat="1" x14ac:dyDescent="0.35">
      <c r="B28" s="11" t="s">
        <v>1687</v>
      </c>
      <c r="Y28" s="11">
        <v>61</v>
      </c>
      <c r="Z28" s="11">
        <v>-628</v>
      </c>
      <c r="AA28" s="11">
        <v>-2106</v>
      </c>
    </row>
    <row r="29" spans="2:27" s="7" customFormat="1" x14ac:dyDescent="0.35">
      <c r="B29" s="7" t="s">
        <v>766</v>
      </c>
      <c r="M29" s="7">
        <f>SUM(M27:M28)</f>
        <v>0</v>
      </c>
      <c r="N29" s="7">
        <f t="shared" ref="N29:Z29" si="6">SUM(N27:N28)</f>
        <v>0</v>
      </c>
      <c r="O29" s="7">
        <f t="shared" si="6"/>
        <v>0</v>
      </c>
      <c r="P29" s="7">
        <f t="shared" si="6"/>
        <v>0</v>
      </c>
      <c r="Q29" s="7">
        <f t="shared" si="6"/>
        <v>0</v>
      </c>
      <c r="R29" s="7">
        <f t="shared" si="6"/>
        <v>0</v>
      </c>
      <c r="S29" s="7">
        <f t="shared" si="6"/>
        <v>0</v>
      </c>
      <c r="T29" s="7">
        <f t="shared" si="6"/>
        <v>0</v>
      </c>
      <c r="U29" s="7">
        <f t="shared" si="6"/>
        <v>0</v>
      </c>
      <c r="V29" s="7">
        <f t="shared" si="6"/>
        <v>0</v>
      </c>
      <c r="W29" s="7">
        <f t="shared" si="6"/>
        <v>0</v>
      </c>
      <c r="X29" s="7">
        <f t="shared" si="6"/>
        <v>0</v>
      </c>
      <c r="Y29" s="7">
        <f t="shared" si="6"/>
        <v>-200</v>
      </c>
      <c r="Z29" s="7">
        <f t="shared" si="6"/>
        <v>2118</v>
      </c>
      <c r="AA29" s="7">
        <f>SUM(AA27:AA28)</f>
        <v>7845</v>
      </c>
    </row>
    <row r="30" spans="2:27" s="4" customFormat="1" x14ac:dyDescent="0.35"/>
    <row r="31" spans="2:27" s="6" customFormat="1" x14ac:dyDescent="0.35">
      <c r="B31" s="6" t="s">
        <v>1682</v>
      </c>
      <c r="M31" s="6" t="e">
        <f>M29/M33</f>
        <v>#DIV/0!</v>
      </c>
      <c r="N31" s="6" t="e">
        <f t="shared" ref="N31:Z31" si="7">N29/N33</f>
        <v>#DIV/0!</v>
      </c>
      <c r="O31" s="6" t="e">
        <f t="shared" si="7"/>
        <v>#DIV/0!</v>
      </c>
      <c r="P31" s="6" t="e">
        <f t="shared" si="7"/>
        <v>#DIV/0!</v>
      </c>
      <c r="Q31" s="6" t="e">
        <f t="shared" si="7"/>
        <v>#DIV/0!</v>
      </c>
      <c r="R31" s="6" t="e">
        <f t="shared" si="7"/>
        <v>#DIV/0!</v>
      </c>
      <c r="S31" s="6" t="e">
        <f t="shared" si="7"/>
        <v>#DIV/0!</v>
      </c>
      <c r="T31" s="6" t="e">
        <f t="shared" si="7"/>
        <v>#DIV/0!</v>
      </c>
      <c r="U31" s="6" t="e">
        <f t="shared" si="7"/>
        <v>#DIV/0!</v>
      </c>
      <c r="V31" s="6" t="e">
        <f t="shared" si="7"/>
        <v>#DIV/0!</v>
      </c>
      <c r="W31" s="6" t="e">
        <f t="shared" si="7"/>
        <v>#DIV/0!</v>
      </c>
      <c r="X31" s="6" t="e">
        <f t="shared" si="7"/>
        <v>#DIV/0!</v>
      </c>
      <c r="Y31" s="6">
        <f t="shared" si="7"/>
        <v>-1.2121212121212122</v>
      </c>
      <c r="Z31" s="6">
        <f t="shared" si="7"/>
        <v>9.0901287553648071</v>
      </c>
      <c r="AA31" s="6">
        <f>AA29/AA33</f>
        <v>32.6875</v>
      </c>
    </row>
    <row r="32" spans="2:27" s="6" customFormat="1" x14ac:dyDescent="0.35">
      <c r="B32" s="6" t="s">
        <v>1683</v>
      </c>
      <c r="M32" s="6" t="e">
        <f>M29/M34</f>
        <v>#DIV/0!</v>
      </c>
      <c r="N32" s="6" t="e">
        <f t="shared" ref="N32:Z32" si="8">N29/N34</f>
        <v>#DIV/0!</v>
      </c>
      <c r="O32" s="6" t="e">
        <f t="shared" si="8"/>
        <v>#DIV/0!</v>
      </c>
      <c r="P32" s="6" t="e">
        <f t="shared" si="8"/>
        <v>#DIV/0!</v>
      </c>
      <c r="Q32" s="6" t="e">
        <f t="shared" si="8"/>
        <v>#DIV/0!</v>
      </c>
      <c r="R32" s="6" t="e">
        <f t="shared" si="8"/>
        <v>#DIV/0!</v>
      </c>
      <c r="S32" s="6" t="e">
        <f t="shared" si="8"/>
        <v>#DIV/0!</v>
      </c>
      <c r="T32" s="6" t="e">
        <f t="shared" si="8"/>
        <v>#DIV/0!</v>
      </c>
      <c r="U32" s="6" t="e">
        <f t="shared" si="8"/>
        <v>#DIV/0!</v>
      </c>
      <c r="V32" s="6" t="e">
        <f t="shared" si="8"/>
        <v>#DIV/0!</v>
      </c>
      <c r="W32" s="6" t="e">
        <f t="shared" si="8"/>
        <v>#DIV/0!</v>
      </c>
      <c r="X32" s="6" t="e">
        <f t="shared" si="8"/>
        <v>#DIV/0!</v>
      </c>
      <c r="Y32" s="6">
        <f t="shared" si="8"/>
        <v>-1.2121212121212122</v>
      </c>
      <c r="Z32" s="6">
        <f t="shared" si="8"/>
        <v>8.6097560975609753</v>
      </c>
      <c r="AA32" s="6">
        <f>AA29/AA34</f>
        <v>31.13095238095238</v>
      </c>
    </row>
    <row r="33" spans="2:27" s="4" customFormat="1" x14ac:dyDescent="0.35">
      <c r="B33" s="4" t="s">
        <v>1684</v>
      </c>
      <c r="Y33" s="4">
        <v>165</v>
      </c>
      <c r="Z33" s="4">
        <v>233</v>
      </c>
      <c r="AA33" s="4">
        <v>240</v>
      </c>
    </row>
    <row r="34" spans="2:27" s="4" customFormat="1" x14ac:dyDescent="0.35">
      <c r="B34" s="4" t="s">
        <v>1685</v>
      </c>
      <c r="Y34" s="4">
        <v>165</v>
      </c>
      <c r="Z34" s="4">
        <v>246</v>
      </c>
      <c r="AA34" s="4">
        <v>252</v>
      </c>
    </row>
    <row r="35" spans="2:27" s="4" customFormat="1" x14ac:dyDescent="0.35"/>
    <row r="36" spans="2:27" s="7" customFormat="1" x14ac:dyDescent="0.35">
      <c r="B36" s="7" t="s">
        <v>1686</v>
      </c>
    </row>
    <row r="37" spans="2:27" s="4" customFormat="1" x14ac:dyDescent="0.35"/>
    <row r="38" spans="2:27" s="5" customFormat="1" x14ac:dyDescent="0.35">
      <c r="B38" s="8" t="s">
        <v>1664</v>
      </c>
      <c r="S38" s="9"/>
    </row>
    <row r="39" spans="2:27" s="10" customFormat="1" x14ac:dyDescent="0.35">
      <c r="B39" s="10" t="s">
        <v>1688</v>
      </c>
    </row>
    <row r="40" spans="2:27" s="4" customFormat="1" x14ac:dyDescent="0.35">
      <c r="B40" s="4" t="s">
        <v>1689</v>
      </c>
      <c r="Z40" s="4">
        <v>3847</v>
      </c>
      <c r="AA40" s="4">
        <v>1032</v>
      </c>
    </row>
    <row r="41" spans="2:27" s="4" customFormat="1" x14ac:dyDescent="0.35">
      <c r="B41" s="4" t="s">
        <v>1690</v>
      </c>
      <c r="Z41" s="4">
        <v>37</v>
      </c>
      <c r="AA41" s="4">
        <v>0</v>
      </c>
    </row>
    <row r="42" spans="2:27" s="4" customFormat="1" x14ac:dyDescent="0.35">
      <c r="B42" s="4" t="s">
        <v>1691</v>
      </c>
      <c r="Z42" s="4">
        <v>1685</v>
      </c>
      <c r="AA42" s="4">
        <v>1853</v>
      </c>
    </row>
    <row r="43" spans="2:27" s="4" customFormat="1" x14ac:dyDescent="0.35">
      <c r="B43" s="4" t="s">
        <v>1692</v>
      </c>
      <c r="Z43" s="4">
        <v>1</v>
      </c>
      <c r="AA43" s="4">
        <v>164</v>
      </c>
    </row>
    <row r="44" spans="2:27" s="4" customFormat="1" x14ac:dyDescent="0.35">
      <c r="B44" s="4" t="s">
        <v>1693</v>
      </c>
      <c r="Z44" s="4">
        <v>369</v>
      </c>
      <c r="AA44" s="4">
        <v>424</v>
      </c>
    </row>
    <row r="45" spans="2:27" s="4" customFormat="1" x14ac:dyDescent="0.35">
      <c r="B45" s="4" t="s">
        <v>1694</v>
      </c>
      <c r="Z45" s="4">
        <v>135</v>
      </c>
      <c r="AA45" s="4">
        <v>172</v>
      </c>
    </row>
    <row r="46" spans="2:27" s="4" customFormat="1" x14ac:dyDescent="0.35">
      <c r="B46" s="4" t="s">
        <v>1695</v>
      </c>
      <c r="Z46" s="4">
        <v>58</v>
      </c>
      <c r="AA46" s="4">
        <v>0</v>
      </c>
    </row>
    <row r="47" spans="2:27" s="11" customFormat="1" x14ac:dyDescent="0.35">
      <c r="B47" s="11" t="s">
        <v>1696</v>
      </c>
      <c r="Z47" s="11">
        <v>41</v>
      </c>
      <c r="AA47" s="11">
        <v>81</v>
      </c>
    </row>
    <row r="48" spans="2:27" s="7" customFormat="1" x14ac:dyDescent="0.35">
      <c r="B48" s="7" t="s">
        <v>929</v>
      </c>
      <c r="L48" s="7">
        <f>SUM(L40:L47)</f>
        <v>0</v>
      </c>
      <c r="M48" s="7">
        <f t="shared" ref="M48:Z48" si="9">SUM(M40:M47)</f>
        <v>0</v>
      </c>
      <c r="N48" s="7">
        <f t="shared" si="9"/>
        <v>0</v>
      </c>
      <c r="O48" s="7">
        <f t="shared" si="9"/>
        <v>0</v>
      </c>
      <c r="P48" s="7">
        <f t="shared" si="9"/>
        <v>0</v>
      </c>
      <c r="Q48" s="7">
        <f t="shared" si="9"/>
        <v>0</v>
      </c>
      <c r="R48" s="7">
        <f t="shared" si="9"/>
        <v>0</v>
      </c>
      <c r="S48" s="7">
        <f t="shared" si="9"/>
        <v>0</v>
      </c>
      <c r="T48" s="7">
        <f t="shared" si="9"/>
        <v>0</v>
      </c>
      <c r="U48" s="7">
        <f t="shared" si="9"/>
        <v>0</v>
      </c>
      <c r="V48" s="7">
        <f t="shared" si="9"/>
        <v>0</v>
      </c>
      <c r="W48" s="7">
        <f t="shared" si="9"/>
        <v>0</v>
      </c>
      <c r="X48" s="7">
        <f t="shared" si="9"/>
        <v>0</v>
      </c>
      <c r="Y48" s="7">
        <f t="shared" si="9"/>
        <v>0</v>
      </c>
      <c r="Z48" s="7">
        <f t="shared" si="9"/>
        <v>6173</v>
      </c>
      <c r="AA48" s="7">
        <f>SUM(AA40:AA47)</f>
        <v>3726</v>
      </c>
    </row>
    <row r="49" spans="2:27" s="10" customFormat="1" x14ac:dyDescent="0.35">
      <c r="B49" s="10" t="s">
        <v>1697</v>
      </c>
    </row>
    <row r="50" spans="2:27" s="4" customFormat="1" x14ac:dyDescent="0.35">
      <c r="B50" s="4" t="s">
        <v>1698</v>
      </c>
      <c r="Z50" s="4">
        <v>34454</v>
      </c>
      <c r="AA50" s="4">
        <v>38465</v>
      </c>
    </row>
    <row r="51" spans="2:27" s="4" customFormat="1" x14ac:dyDescent="0.35">
      <c r="B51" s="4" t="s">
        <v>1699</v>
      </c>
      <c r="Z51" s="4">
        <v>6063</v>
      </c>
      <c r="AA51" s="4">
        <v>6008</v>
      </c>
    </row>
    <row r="52" spans="2:27" s="4" customFormat="1" x14ac:dyDescent="0.35">
      <c r="B52" s="4" t="s">
        <v>1700</v>
      </c>
      <c r="Z52" s="4">
        <v>-12335</v>
      </c>
      <c r="AA52" s="4">
        <v>-14843</v>
      </c>
    </row>
    <row r="53" spans="2:27" s="4" customFormat="1" x14ac:dyDescent="0.35">
      <c r="B53" s="4" t="s">
        <v>1701</v>
      </c>
      <c r="Z53" s="4">
        <v>1694</v>
      </c>
      <c r="AA53" s="4">
        <v>1658</v>
      </c>
    </row>
    <row r="54" spans="2:27" s="4" customFormat="1" x14ac:dyDescent="0.35">
      <c r="B54" s="4" t="s">
        <v>1702</v>
      </c>
      <c r="Z54" s="4">
        <v>348</v>
      </c>
      <c r="AA54" s="4">
        <v>340</v>
      </c>
    </row>
    <row r="55" spans="2:27" s="4" customFormat="1" x14ac:dyDescent="0.35">
      <c r="B55" s="4" t="s">
        <v>1703</v>
      </c>
      <c r="Z55" s="4">
        <v>243</v>
      </c>
      <c r="AA55" s="4">
        <v>243</v>
      </c>
    </row>
    <row r="56" spans="2:27" s="11" customFormat="1" x14ac:dyDescent="0.35">
      <c r="B56" s="11" t="s">
        <v>1704</v>
      </c>
      <c r="Z56" s="11">
        <v>171</v>
      </c>
      <c r="AA56" s="11">
        <v>143</v>
      </c>
    </row>
    <row r="57" spans="2:27" s="12" customFormat="1" x14ac:dyDescent="0.35">
      <c r="B57" s="12" t="s">
        <v>1716</v>
      </c>
      <c r="L57" s="12">
        <f>SUM(L50:L56)</f>
        <v>0</v>
      </c>
      <c r="M57" s="12">
        <f t="shared" ref="M57:Z57" si="10">SUM(M50:M56)</f>
        <v>0</v>
      </c>
      <c r="N57" s="12">
        <f t="shared" si="10"/>
        <v>0</v>
      </c>
      <c r="O57" s="12">
        <f t="shared" si="10"/>
        <v>0</v>
      </c>
      <c r="P57" s="12">
        <f t="shared" si="10"/>
        <v>0</v>
      </c>
      <c r="Q57" s="12">
        <f t="shared" si="10"/>
        <v>0</v>
      </c>
      <c r="R57" s="12">
        <f t="shared" si="10"/>
        <v>0</v>
      </c>
      <c r="S57" s="12">
        <f t="shared" si="10"/>
        <v>0</v>
      </c>
      <c r="T57" s="12">
        <f t="shared" si="10"/>
        <v>0</v>
      </c>
      <c r="U57" s="12">
        <f t="shared" si="10"/>
        <v>0</v>
      </c>
      <c r="V57" s="12">
        <f t="shared" si="10"/>
        <v>0</v>
      </c>
      <c r="W57" s="12">
        <f t="shared" si="10"/>
        <v>0</v>
      </c>
      <c r="X57" s="12">
        <f t="shared" si="10"/>
        <v>0</v>
      </c>
      <c r="Y57" s="12">
        <f t="shared" si="10"/>
        <v>0</v>
      </c>
      <c r="Z57" s="12">
        <f t="shared" si="10"/>
        <v>30638</v>
      </c>
      <c r="AA57" s="12">
        <f>SUM(AA50:AA56)</f>
        <v>32014</v>
      </c>
    </row>
    <row r="58" spans="2:27" s="7" customFormat="1" x14ac:dyDescent="0.35">
      <c r="B58" s="7" t="s">
        <v>1049</v>
      </c>
      <c r="L58" s="7">
        <f>L57+L48</f>
        <v>0</v>
      </c>
      <c r="M58" s="7">
        <f t="shared" ref="M58:Z58" si="11">M57+M48</f>
        <v>0</v>
      </c>
      <c r="N58" s="7">
        <f t="shared" si="11"/>
        <v>0</v>
      </c>
      <c r="O58" s="7">
        <f t="shared" si="11"/>
        <v>0</v>
      </c>
      <c r="P58" s="7">
        <f t="shared" si="11"/>
        <v>0</v>
      </c>
      <c r="Q58" s="7">
        <f t="shared" si="11"/>
        <v>0</v>
      </c>
      <c r="R58" s="7">
        <f t="shared" si="11"/>
        <v>0</v>
      </c>
      <c r="S58" s="7">
        <f t="shared" si="11"/>
        <v>0</v>
      </c>
      <c r="T58" s="7">
        <f t="shared" si="11"/>
        <v>0</v>
      </c>
      <c r="U58" s="7">
        <f t="shared" si="11"/>
        <v>0</v>
      </c>
      <c r="V58" s="7">
        <f t="shared" si="11"/>
        <v>0</v>
      </c>
      <c r="W58" s="7">
        <f t="shared" si="11"/>
        <v>0</v>
      </c>
      <c r="X58" s="7">
        <f t="shared" si="11"/>
        <v>0</v>
      </c>
      <c r="Y58" s="7">
        <f t="shared" si="11"/>
        <v>0</v>
      </c>
      <c r="Z58" s="7">
        <f t="shared" si="11"/>
        <v>36811</v>
      </c>
      <c r="AA58" s="7">
        <f>AA57+AA48</f>
        <v>35740</v>
      </c>
    </row>
    <row r="59" spans="2:27" s="10" customFormat="1" x14ac:dyDescent="0.35">
      <c r="B59" s="10" t="s">
        <v>1705</v>
      </c>
    </row>
    <row r="60" spans="2:27" s="4" customFormat="1" x14ac:dyDescent="0.35">
      <c r="B60" s="4" t="s">
        <v>1706</v>
      </c>
      <c r="Z60" s="4">
        <f>2380+179</f>
        <v>2559</v>
      </c>
      <c r="AA60" s="4">
        <f>2487+150</f>
        <v>2637</v>
      </c>
    </row>
    <row r="61" spans="2:27" s="4" customFormat="1" x14ac:dyDescent="0.35">
      <c r="B61" s="4" t="s">
        <v>1707</v>
      </c>
      <c r="Z61" s="4">
        <v>53</v>
      </c>
      <c r="AA61" s="4">
        <v>33</v>
      </c>
    </row>
    <row r="62" spans="2:27" s="4" customFormat="1" x14ac:dyDescent="0.35">
      <c r="B62" s="4" t="s">
        <v>1708</v>
      </c>
      <c r="Z62" s="4">
        <v>45</v>
      </c>
      <c r="AA62" s="4">
        <v>63</v>
      </c>
    </row>
    <row r="63" spans="2:27" s="4" customFormat="1" x14ac:dyDescent="0.35">
      <c r="B63" s="4" t="s">
        <v>1709</v>
      </c>
      <c r="Z63" s="4">
        <v>244</v>
      </c>
      <c r="AA63" s="4">
        <v>779</v>
      </c>
    </row>
    <row r="64" spans="2:27" s="4" customFormat="1" x14ac:dyDescent="0.35">
      <c r="B64" s="4" t="s">
        <v>1710</v>
      </c>
      <c r="Z64" s="4">
        <v>538</v>
      </c>
      <c r="AA64" s="4">
        <v>44</v>
      </c>
    </row>
    <row r="65" spans="2:27" s="4" customFormat="1" x14ac:dyDescent="0.35">
      <c r="B65" s="4" t="s">
        <v>1711</v>
      </c>
      <c r="Z65" s="4">
        <v>121</v>
      </c>
      <c r="AA65" s="4">
        <v>125</v>
      </c>
    </row>
    <row r="66" spans="2:27" s="11" customFormat="1" x14ac:dyDescent="0.35">
      <c r="B66" s="11" t="s">
        <v>1678</v>
      </c>
      <c r="Z66" s="11">
        <v>513</v>
      </c>
      <c r="AA66" s="11">
        <v>206</v>
      </c>
    </row>
    <row r="67" spans="2:27" s="7" customFormat="1" x14ac:dyDescent="0.35">
      <c r="B67" s="7" t="s">
        <v>1119</v>
      </c>
      <c r="L67" s="7">
        <f>SUM(L60:L66)</f>
        <v>0</v>
      </c>
      <c r="M67" s="7">
        <f t="shared" ref="M67:Z67" si="12">SUM(M60:M66)</f>
        <v>0</v>
      </c>
      <c r="N67" s="7">
        <f t="shared" si="12"/>
        <v>0</v>
      </c>
      <c r="O67" s="7">
        <f t="shared" si="12"/>
        <v>0</v>
      </c>
      <c r="P67" s="7">
        <f t="shared" si="12"/>
        <v>0</v>
      </c>
      <c r="Q67" s="7">
        <f t="shared" si="12"/>
        <v>0</v>
      </c>
      <c r="R67" s="7">
        <f t="shared" si="12"/>
        <v>0</v>
      </c>
      <c r="S67" s="7">
        <f t="shared" si="12"/>
        <v>0</v>
      </c>
      <c r="T67" s="7">
        <f t="shared" si="12"/>
        <v>0</v>
      </c>
      <c r="U67" s="7">
        <f t="shared" si="12"/>
        <v>0</v>
      </c>
      <c r="V67" s="7">
        <f t="shared" si="12"/>
        <v>0</v>
      </c>
      <c r="W67" s="7">
        <f t="shared" si="12"/>
        <v>0</v>
      </c>
      <c r="X67" s="7">
        <f t="shared" si="12"/>
        <v>0</v>
      </c>
      <c r="Y67" s="7">
        <f t="shared" si="12"/>
        <v>0</v>
      </c>
      <c r="Z67" s="7">
        <f t="shared" si="12"/>
        <v>4073</v>
      </c>
      <c r="AA67" s="7">
        <f>SUM(AA60:AA66)</f>
        <v>3887</v>
      </c>
    </row>
    <row r="68" spans="2:27" s="10" customFormat="1" x14ac:dyDescent="0.35">
      <c r="B68" s="10" t="s">
        <v>1713</v>
      </c>
    </row>
    <row r="69" spans="2:27" s="4" customFormat="1" x14ac:dyDescent="0.35">
      <c r="B69" s="4" t="s">
        <v>1712</v>
      </c>
      <c r="Z69" s="4">
        <v>6688</v>
      </c>
      <c r="AA69" s="4">
        <v>4125</v>
      </c>
    </row>
    <row r="70" spans="2:27" s="4" customFormat="1" x14ac:dyDescent="0.35">
      <c r="B70" s="4" t="s">
        <v>1710</v>
      </c>
      <c r="Z70" s="4">
        <v>25</v>
      </c>
      <c r="AA70" s="4">
        <v>96</v>
      </c>
    </row>
    <row r="71" spans="2:27" s="4" customFormat="1" x14ac:dyDescent="0.35">
      <c r="B71" s="4" t="s">
        <v>1714</v>
      </c>
      <c r="Z71" s="4">
        <v>2038</v>
      </c>
      <c r="AA71" s="4">
        <v>3867</v>
      </c>
    </row>
    <row r="72" spans="2:27" s="4" customFormat="1" x14ac:dyDescent="0.35">
      <c r="B72" s="4" t="s">
        <v>1711</v>
      </c>
      <c r="Z72" s="4">
        <v>243</v>
      </c>
      <c r="AA72" s="4">
        <v>236</v>
      </c>
    </row>
    <row r="73" spans="2:27" s="11" customFormat="1" x14ac:dyDescent="0.35">
      <c r="B73" s="11" t="s">
        <v>1211</v>
      </c>
      <c r="Z73" s="11">
        <v>907</v>
      </c>
      <c r="AA73" s="11">
        <v>988</v>
      </c>
    </row>
    <row r="74" spans="2:27" s="13" customFormat="1" x14ac:dyDescent="0.35">
      <c r="B74" s="13" t="s">
        <v>1715</v>
      </c>
      <c r="L74" s="13">
        <f>SUM(L69:L73)</f>
        <v>0</v>
      </c>
      <c r="M74" s="13">
        <f t="shared" ref="M74:Z74" si="13">SUM(M69:M73)</f>
        <v>0</v>
      </c>
      <c r="N74" s="13">
        <f t="shared" si="13"/>
        <v>0</v>
      </c>
      <c r="O74" s="13">
        <f t="shared" si="13"/>
        <v>0</v>
      </c>
      <c r="P74" s="13">
        <f t="shared" si="13"/>
        <v>0</v>
      </c>
      <c r="Q74" s="13">
        <f t="shared" si="13"/>
        <v>0</v>
      </c>
      <c r="R74" s="13">
        <f t="shared" si="13"/>
        <v>0</v>
      </c>
      <c r="S74" s="13">
        <f t="shared" si="13"/>
        <v>0</v>
      </c>
      <c r="T74" s="13">
        <f t="shared" si="13"/>
        <v>0</v>
      </c>
      <c r="U74" s="13">
        <f t="shared" si="13"/>
        <v>0</v>
      </c>
      <c r="V74" s="13">
        <f t="shared" si="13"/>
        <v>0</v>
      </c>
      <c r="W74" s="13">
        <f t="shared" si="13"/>
        <v>0</v>
      </c>
      <c r="X74" s="13">
        <f t="shared" si="13"/>
        <v>0</v>
      </c>
      <c r="Y74" s="13">
        <f t="shared" si="13"/>
        <v>0</v>
      </c>
      <c r="Z74" s="13">
        <f t="shared" si="13"/>
        <v>9901</v>
      </c>
      <c r="AA74" s="13">
        <f>SUM(AA69:AA73)</f>
        <v>9312</v>
      </c>
    </row>
    <row r="75" spans="2:27" s="7" customFormat="1" x14ac:dyDescent="0.35">
      <c r="B75" s="7" t="s">
        <v>1215</v>
      </c>
      <c r="L75" s="7">
        <f>L74+L67</f>
        <v>0</v>
      </c>
      <c r="M75" s="7">
        <f t="shared" ref="M75:Z75" si="14">M74+M67</f>
        <v>0</v>
      </c>
      <c r="N75" s="7">
        <f t="shared" si="14"/>
        <v>0</v>
      </c>
      <c r="O75" s="7">
        <f t="shared" si="14"/>
        <v>0</v>
      </c>
      <c r="P75" s="7">
        <f t="shared" si="14"/>
        <v>0</v>
      </c>
      <c r="Q75" s="7">
        <f t="shared" si="14"/>
        <v>0</v>
      </c>
      <c r="R75" s="7">
        <f t="shared" si="14"/>
        <v>0</v>
      </c>
      <c r="S75" s="7">
        <f t="shared" si="14"/>
        <v>0</v>
      </c>
      <c r="T75" s="7">
        <f t="shared" si="14"/>
        <v>0</v>
      </c>
      <c r="U75" s="7">
        <f t="shared" si="14"/>
        <v>0</v>
      </c>
      <c r="V75" s="7">
        <f t="shared" si="14"/>
        <v>0</v>
      </c>
      <c r="W75" s="7">
        <f t="shared" si="14"/>
        <v>0</v>
      </c>
      <c r="X75" s="7">
        <f t="shared" si="14"/>
        <v>0</v>
      </c>
      <c r="Y75" s="7">
        <f t="shared" si="14"/>
        <v>0</v>
      </c>
      <c r="Z75" s="7">
        <f t="shared" si="14"/>
        <v>13974</v>
      </c>
      <c r="AA75" s="7">
        <f>AA74+AA67</f>
        <v>13199</v>
      </c>
    </row>
    <row r="76" spans="2:27" s="10" customFormat="1" x14ac:dyDescent="0.35">
      <c r="B76" s="10" t="s">
        <v>1717</v>
      </c>
    </row>
    <row r="77" spans="2:27" s="4" customFormat="1" x14ac:dyDescent="0.35">
      <c r="B77" s="4" t="s">
        <v>1718</v>
      </c>
      <c r="Z77" s="4">
        <v>2</v>
      </c>
      <c r="AA77" s="4">
        <v>2</v>
      </c>
    </row>
    <row r="78" spans="2:27" s="4" customFormat="1" x14ac:dyDescent="0.35">
      <c r="B78" s="4" t="s">
        <v>1719</v>
      </c>
      <c r="Z78" s="4">
        <v>19123</v>
      </c>
      <c r="AA78" s="4">
        <v>18779</v>
      </c>
    </row>
    <row r="79" spans="2:27" s="4" customFormat="1" x14ac:dyDescent="0.35">
      <c r="B79" s="4" t="s">
        <v>1720</v>
      </c>
      <c r="Z79" s="4">
        <v>-248</v>
      </c>
      <c r="AA79" s="4">
        <v>-1925</v>
      </c>
    </row>
    <row r="80" spans="2:27" s="11" customFormat="1" x14ac:dyDescent="0.35">
      <c r="B80" s="11" t="s">
        <v>1721</v>
      </c>
      <c r="Z80" s="11">
        <v>3960</v>
      </c>
      <c r="AA80" s="11">
        <v>5685</v>
      </c>
    </row>
    <row r="81" spans="2:27" s="13" customFormat="1" x14ac:dyDescent="0.35">
      <c r="B81" s="13" t="s">
        <v>1722</v>
      </c>
      <c r="L81" s="13">
        <f>SUM(L77:L80)</f>
        <v>0</v>
      </c>
      <c r="M81" s="13">
        <f t="shared" ref="M81:Z81" si="15">SUM(M77:M80)</f>
        <v>0</v>
      </c>
      <c r="N81" s="13">
        <f t="shared" si="15"/>
        <v>0</v>
      </c>
      <c r="O81" s="13">
        <f t="shared" si="15"/>
        <v>0</v>
      </c>
      <c r="P81" s="13">
        <f t="shared" si="15"/>
        <v>0</v>
      </c>
      <c r="Q81" s="13">
        <f t="shared" si="15"/>
        <v>0</v>
      </c>
      <c r="R81" s="13">
        <f t="shared" si="15"/>
        <v>0</v>
      </c>
      <c r="S81" s="13">
        <f t="shared" si="15"/>
        <v>0</v>
      </c>
      <c r="T81" s="13">
        <f t="shared" si="15"/>
        <v>0</v>
      </c>
      <c r="U81" s="13">
        <f t="shared" si="15"/>
        <v>0</v>
      </c>
      <c r="V81" s="13">
        <f t="shared" si="15"/>
        <v>0</v>
      </c>
      <c r="W81" s="13">
        <f t="shared" si="15"/>
        <v>0</v>
      </c>
      <c r="X81" s="13">
        <f t="shared" si="15"/>
        <v>0</v>
      </c>
      <c r="Y81" s="13">
        <f t="shared" si="15"/>
        <v>0</v>
      </c>
      <c r="Z81" s="13">
        <f t="shared" si="15"/>
        <v>22837</v>
      </c>
      <c r="AA81" s="13">
        <f>SUM(AA77:AA80)</f>
        <v>22541</v>
      </c>
    </row>
    <row r="82" spans="2:27" s="7" customFormat="1" x14ac:dyDescent="0.35">
      <c r="B82" s="7" t="s">
        <v>1723</v>
      </c>
      <c r="L82" s="7">
        <f>L81+L75</f>
        <v>0</v>
      </c>
      <c r="M82" s="7">
        <f t="shared" ref="M82:Z82" si="16">M81+M75</f>
        <v>0</v>
      </c>
      <c r="N82" s="7">
        <f t="shared" si="16"/>
        <v>0</v>
      </c>
      <c r="O82" s="7">
        <f t="shared" si="16"/>
        <v>0</v>
      </c>
      <c r="P82" s="7">
        <f t="shared" si="16"/>
        <v>0</v>
      </c>
      <c r="Q82" s="7">
        <f t="shared" si="16"/>
        <v>0</v>
      </c>
      <c r="R82" s="7">
        <f t="shared" si="16"/>
        <v>0</v>
      </c>
      <c r="S82" s="7">
        <f t="shared" si="16"/>
        <v>0</v>
      </c>
      <c r="T82" s="7">
        <f t="shared" si="16"/>
        <v>0</v>
      </c>
      <c r="U82" s="7">
        <f t="shared" si="16"/>
        <v>0</v>
      </c>
      <c r="V82" s="7">
        <f t="shared" si="16"/>
        <v>0</v>
      </c>
      <c r="W82" s="7">
        <f t="shared" si="16"/>
        <v>0</v>
      </c>
      <c r="X82" s="7">
        <f t="shared" si="16"/>
        <v>0</v>
      </c>
      <c r="Y82" s="7">
        <f t="shared" si="16"/>
        <v>0</v>
      </c>
      <c r="Z82" s="7">
        <f t="shared" si="16"/>
        <v>36811</v>
      </c>
      <c r="AA82" s="7">
        <f>AA81+AA75</f>
        <v>35740</v>
      </c>
    </row>
    <row r="83" spans="2:27" s="4" customFormat="1" x14ac:dyDescent="0.35"/>
    <row r="84" spans="2:27" s="4" customFormat="1" x14ac:dyDescent="0.35"/>
    <row r="85" spans="2:27" s="4" customFormat="1" x14ac:dyDescent="0.35"/>
    <row r="86" spans="2:27" s="5" customFormat="1" x14ac:dyDescent="0.35">
      <c r="B86" s="8" t="s">
        <v>1666</v>
      </c>
      <c r="S86" s="9"/>
    </row>
    <row r="87" spans="2:27" s="4" customFormat="1" x14ac:dyDescent="0.35">
      <c r="B87" s="4" t="s">
        <v>1667</v>
      </c>
      <c r="Y87" s="4">
        <v>2070</v>
      </c>
      <c r="Z87" s="4">
        <v>6046</v>
      </c>
      <c r="AA87" s="4">
        <v>11348</v>
      </c>
    </row>
    <row r="88" spans="2:27" s="11" customFormat="1" x14ac:dyDescent="0.35">
      <c r="B88" s="11" t="s">
        <v>1668</v>
      </c>
      <c r="Y88" s="11">
        <f>-1589-126</f>
        <v>-1715</v>
      </c>
      <c r="Z88" s="11">
        <f>-3156-118</f>
        <v>-3274</v>
      </c>
      <c r="AA88" s="11">
        <f>-3920-113</f>
        <v>-4033</v>
      </c>
    </row>
    <row r="89" spans="2:27" s="7" customFormat="1" x14ac:dyDescent="0.35">
      <c r="B89" s="7" t="s">
        <v>1669</v>
      </c>
      <c r="M89" s="7">
        <f>SUM(M87:M88)</f>
        <v>0</v>
      </c>
      <c r="N89" s="7">
        <f t="shared" ref="N89:X89" si="17">SUM(N87:N88)</f>
        <v>0</v>
      </c>
      <c r="O89" s="7">
        <f t="shared" si="17"/>
        <v>0</v>
      </c>
      <c r="P89" s="7">
        <f t="shared" si="17"/>
        <v>0</v>
      </c>
      <c r="Q89" s="7">
        <f t="shared" si="17"/>
        <v>0</v>
      </c>
      <c r="R89" s="7">
        <f t="shared" si="17"/>
        <v>0</v>
      </c>
      <c r="S89" s="7">
        <f t="shared" si="17"/>
        <v>0</v>
      </c>
      <c r="T89" s="7">
        <f t="shared" si="17"/>
        <v>0</v>
      </c>
      <c r="U89" s="7">
        <f t="shared" si="17"/>
        <v>0</v>
      </c>
      <c r="V89" s="7">
        <f t="shared" si="17"/>
        <v>0</v>
      </c>
      <c r="W89" s="7">
        <f t="shared" si="17"/>
        <v>0</v>
      </c>
      <c r="X89" s="7">
        <f t="shared" si="17"/>
        <v>0</v>
      </c>
      <c r="Y89" s="7">
        <f>SUM(Y87:Y88)</f>
        <v>355</v>
      </c>
      <c r="Z89" s="7">
        <f t="shared" ref="Z89:AA89" si="18">SUM(Z87:Z88)</f>
        <v>2772</v>
      </c>
      <c r="AA89" s="7">
        <f t="shared" si="18"/>
        <v>7315</v>
      </c>
    </row>
    <row r="90" spans="2:27" s="4" customFormat="1" x14ac:dyDescent="0.35"/>
    <row r="91" spans="2:27" s="4" customFormat="1" x14ac:dyDescent="0.35">
      <c r="B91" s="4" t="s">
        <v>1671</v>
      </c>
      <c r="Y91" s="4">
        <v>-346</v>
      </c>
      <c r="Z91" s="4">
        <v>-1594</v>
      </c>
      <c r="AA91" s="4">
        <v>-6269</v>
      </c>
    </row>
    <row r="92" spans="2:27" s="4" customFormat="1" x14ac:dyDescent="0.35">
      <c r="B92" s="4" t="s">
        <v>1670</v>
      </c>
      <c r="Y92" s="4">
        <v>-176</v>
      </c>
      <c r="Z92" s="4">
        <v>-269</v>
      </c>
      <c r="AA92" s="4">
        <v>-1687</v>
      </c>
    </row>
    <row r="93" spans="2:27" s="4" customFormat="1" x14ac:dyDescent="0.35"/>
    <row r="94" spans="2:27" s="4" customFormat="1" x14ac:dyDescent="0.35"/>
    <row r="95" spans="2:27" s="4" customFormat="1" x14ac:dyDescent="0.35"/>
    <row r="96" spans="2:27" s="4" customFormat="1" x14ac:dyDescent="0.35"/>
    <row r="97" s="4" customFormat="1" x14ac:dyDescent="0.35"/>
    <row r="98" s="4" customFormat="1" x14ac:dyDescent="0.35"/>
    <row r="99" s="4" customFormat="1" x14ac:dyDescent="0.35"/>
    <row r="100" s="4" customFormat="1" x14ac:dyDescent="0.35"/>
    <row r="101" s="4" customFormat="1" x14ac:dyDescent="0.35"/>
    <row r="102" s="4" customFormat="1" x14ac:dyDescent="0.35"/>
    <row r="103" s="4" customFormat="1" x14ac:dyDescent="0.35"/>
    <row r="104" s="4" customFormat="1" x14ac:dyDescent="0.35"/>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
  <sheetViews>
    <sheetView workbookViewId="0"/>
  </sheetViews>
  <sheetFormatPr defaultRowHeight="14.5" x14ac:dyDescent="0.35"/>
  <sheetData>
    <row r="1" spans="1:17" x14ac:dyDescent="0.35">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row>
    <row r="2" spans="1:17" x14ac:dyDescent="0.35">
      <c r="A2" s="1" t="s">
        <v>25</v>
      </c>
      <c r="B2" t="s">
        <v>26</v>
      </c>
      <c r="C2" t="s">
        <v>27</v>
      </c>
      <c r="D2" t="s">
        <v>28</v>
      </c>
      <c r="E2" t="s">
        <v>29</v>
      </c>
      <c r="F2" t="s">
        <v>30</v>
      </c>
      <c r="G2" t="s">
        <v>31</v>
      </c>
      <c r="H2" t="s">
        <v>32</v>
      </c>
      <c r="I2" t="s">
        <v>33</v>
      </c>
      <c r="J2" t="s">
        <v>34</v>
      </c>
      <c r="K2" t="s">
        <v>35</v>
      </c>
      <c r="L2" t="s">
        <v>36</v>
      </c>
      <c r="M2" t="s">
        <v>37</v>
      </c>
      <c r="N2" t="s">
        <v>38</v>
      </c>
      <c r="O2" t="s">
        <v>39</v>
      </c>
      <c r="P2" t="s">
        <v>40</v>
      </c>
      <c r="Q2" t="s">
        <v>41</v>
      </c>
    </row>
    <row r="3" spans="1:17" x14ac:dyDescent="0.35">
      <c r="A3" s="1" t="s">
        <v>42</v>
      </c>
      <c r="B3" t="s">
        <v>43</v>
      </c>
      <c r="C3" t="s">
        <v>44</v>
      </c>
      <c r="D3" t="s">
        <v>45</v>
      </c>
      <c r="E3" t="s">
        <v>46</v>
      </c>
      <c r="F3" t="s">
        <v>47</v>
      </c>
      <c r="G3" t="s">
        <v>48</v>
      </c>
      <c r="H3" t="s">
        <v>49</v>
      </c>
      <c r="I3" t="s">
        <v>50</v>
      </c>
      <c r="J3" t="s">
        <v>51</v>
      </c>
      <c r="K3" t="s">
        <v>52</v>
      </c>
      <c r="L3" t="s">
        <v>53</v>
      </c>
      <c r="M3" t="s">
        <v>54</v>
      </c>
      <c r="N3" t="s">
        <v>55</v>
      </c>
      <c r="O3" t="s">
        <v>56</v>
      </c>
      <c r="P3" t="s">
        <v>57</v>
      </c>
      <c r="Q3" t="s">
        <v>58</v>
      </c>
    </row>
    <row r="4" spans="1:17" x14ac:dyDescent="0.35">
      <c r="A4" s="1" t="s">
        <v>59</v>
      </c>
      <c r="B4" t="s">
        <v>60</v>
      </c>
      <c r="C4" t="s">
        <v>61</v>
      </c>
      <c r="D4" t="s">
        <v>62</v>
      </c>
      <c r="E4" t="s">
        <v>63</v>
      </c>
      <c r="F4" t="s">
        <v>64</v>
      </c>
      <c r="G4" t="s">
        <v>65</v>
      </c>
      <c r="H4" t="s">
        <v>66</v>
      </c>
      <c r="I4" t="s">
        <v>67</v>
      </c>
      <c r="J4" t="s">
        <v>68</v>
      </c>
      <c r="K4" t="s">
        <v>69</v>
      </c>
      <c r="L4" t="s">
        <v>70</v>
      </c>
      <c r="M4" t="s">
        <v>71</v>
      </c>
      <c r="N4" t="s">
        <v>72</v>
      </c>
      <c r="O4" t="s">
        <v>73</v>
      </c>
      <c r="P4" t="s">
        <v>74</v>
      </c>
      <c r="Q4" t="s">
        <v>75</v>
      </c>
    </row>
    <row r="5" spans="1:17" x14ac:dyDescent="0.35">
      <c r="A5" s="1" t="s">
        <v>76</v>
      </c>
      <c r="B5" t="s">
        <v>77</v>
      </c>
      <c r="C5" t="s">
        <v>78</v>
      </c>
      <c r="D5" t="s">
        <v>79</v>
      </c>
      <c r="E5" t="s">
        <v>80</v>
      </c>
      <c r="F5" t="s">
        <v>80</v>
      </c>
      <c r="G5" t="s">
        <v>80</v>
      </c>
      <c r="H5" t="s">
        <v>80</v>
      </c>
      <c r="I5" t="s">
        <v>80</v>
      </c>
      <c r="J5" t="s">
        <v>80</v>
      </c>
      <c r="K5" t="s">
        <v>80</v>
      </c>
      <c r="L5" t="s">
        <v>80</v>
      </c>
      <c r="M5" t="s">
        <v>81</v>
      </c>
      <c r="N5" t="s">
        <v>72</v>
      </c>
      <c r="O5" t="s">
        <v>82</v>
      </c>
      <c r="P5" t="s">
        <v>83</v>
      </c>
      <c r="Q5" t="s">
        <v>84</v>
      </c>
    </row>
    <row r="6" spans="1:17" x14ac:dyDescent="0.35">
      <c r="A6" s="1" t="s">
        <v>85</v>
      </c>
      <c r="B6" t="s">
        <v>86</v>
      </c>
      <c r="C6" t="s">
        <v>87</v>
      </c>
      <c r="D6" t="s">
        <v>88</v>
      </c>
      <c r="E6" t="s">
        <v>89</v>
      </c>
      <c r="F6" t="s">
        <v>90</v>
      </c>
      <c r="G6" t="s">
        <v>91</v>
      </c>
      <c r="H6" t="s">
        <v>92</v>
      </c>
      <c r="I6" t="s">
        <v>93</v>
      </c>
      <c r="J6" t="s">
        <v>94</v>
      </c>
      <c r="K6" t="s">
        <v>95</v>
      </c>
      <c r="L6" t="s">
        <v>96</v>
      </c>
      <c r="M6" t="s">
        <v>97</v>
      </c>
      <c r="N6" t="s">
        <v>98</v>
      </c>
      <c r="O6" t="s">
        <v>99</v>
      </c>
      <c r="P6" t="s">
        <v>100</v>
      </c>
      <c r="Q6" t="s">
        <v>101</v>
      </c>
    </row>
    <row r="7" spans="1:17" x14ac:dyDescent="0.35">
      <c r="A7" s="1" t="s">
        <v>102</v>
      </c>
      <c r="B7" t="s">
        <v>103</v>
      </c>
      <c r="C7" t="s">
        <v>104</v>
      </c>
      <c r="D7" t="s">
        <v>105</v>
      </c>
      <c r="E7" t="s">
        <v>106</v>
      </c>
      <c r="F7" t="s">
        <v>107</v>
      </c>
      <c r="G7" t="s">
        <v>108</v>
      </c>
      <c r="H7" t="s">
        <v>109</v>
      </c>
      <c r="I7" t="s">
        <v>110</v>
      </c>
      <c r="J7" t="s">
        <v>111</v>
      </c>
      <c r="K7" t="s">
        <v>112</v>
      </c>
      <c r="L7" t="s">
        <v>113</v>
      </c>
      <c r="M7" t="s">
        <v>114</v>
      </c>
      <c r="N7" t="s">
        <v>115</v>
      </c>
      <c r="O7" t="s">
        <v>116</v>
      </c>
      <c r="P7" t="s">
        <v>117</v>
      </c>
      <c r="Q7" t="s">
        <v>118</v>
      </c>
    </row>
    <row r="8" spans="1:17" x14ac:dyDescent="0.35">
      <c r="A8" s="1" t="s">
        <v>119</v>
      </c>
      <c r="B8" t="s">
        <v>120</v>
      </c>
      <c r="C8" t="s">
        <v>121</v>
      </c>
      <c r="D8" t="s">
        <v>122</v>
      </c>
      <c r="E8" t="s">
        <v>123</v>
      </c>
      <c r="F8" t="s">
        <v>121</v>
      </c>
      <c r="G8" t="s">
        <v>124</v>
      </c>
      <c r="H8" t="s">
        <v>125</v>
      </c>
      <c r="I8" t="s">
        <v>126</v>
      </c>
      <c r="J8" t="s">
        <v>127</v>
      </c>
      <c r="K8" t="s">
        <v>128</v>
      </c>
      <c r="L8" t="s">
        <v>129</v>
      </c>
      <c r="M8" t="s">
        <v>130</v>
      </c>
      <c r="N8" t="s">
        <v>131</v>
      </c>
      <c r="O8" t="s">
        <v>132</v>
      </c>
      <c r="P8" t="s">
        <v>133</v>
      </c>
      <c r="Q8" t="s">
        <v>134</v>
      </c>
    </row>
    <row r="9" spans="1:17" x14ac:dyDescent="0.35">
      <c r="A9" s="1" t="s">
        <v>135</v>
      </c>
      <c r="B9" t="s">
        <v>136</v>
      </c>
      <c r="C9" t="s">
        <v>137</v>
      </c>
      <c r="D9" t="s">
        <v>138</v>
      </c>
      <c r="E9" t="s">
        <v>139</v>
      </c>
      <c r="F9" t="s">
        <v>140</v>
      </c>
      <c r="G9" t="s">
        <v>141</v>
      </c>
      <c r="H9" t="s">
        <v>142</v>
      </c>
      <c r="I9" t="s">
        <v>143</v>
      </c>
      <c r="J9" t="s">
        <v>144</v>
      </c>
      <c r="K9" t="s">
        <v>145</v>
      </c>
      <c r="L9" t="s">
        <v>146</v>
      </c>
      <c r="M9" t="s">
        <v>147</v>
      </c>
      <c r="N9" t="s">
        <v>148</v>
      </c>
      <c r="O9" t="s">
        <v>149</v>
      </c>
      <c r="P9" t="s">
        <v>150</v>
      </c>
      <c r="Q9" t="s">
        <v>151</v>
      </c>
    </row>
    <row r="10" spans="1:17" x14ac:dyDescent="0.35">
      <c r="A10" s="1" t="s">
        <v>152</v>
      </c>
      <c r="B10" t="s">
        <v>153</v>
      </c>
      <c r="C10" t="s">
        <v>154</v>
      </c>
      <c r="D10" t="s">
        <v>155</v>
      </c>
      <c r="E10" t="s">
        <v>156</v>
      </c>
      <c r="F10" t="s">
        <v>153</v>
      </c>
      <c r="G10" t="s">
        <v>157</v>
      </c>
      <c r="H10" t="s">
        <v>158</v>
      </c>
      <c r="I10" t="s">
        <v>159</v>
      </c>
      <c r="J10" t="s">
        <v>160</v>
      </c>
      <c r="K10" t="s">
        <v>161</v>
      </c>
      <c r="L10" t="s">
        <v>162</v>
      </c>
      <c r="M10" t="s">
        <v>154</v>
      </c>
      <c r="N10" t="s">
        <v>163</v>
      </c>
      <c r="O10" t="s">
        <v>164</v>
      </c>
      <c r="P10" t="s">
        <v>156</v>
      </c>
      <c r="Q10" t="s">
        <v>165</v>
      </c>
    </row>
    <row r="11" spans="1:17" x14ac:dyDescent="0.35">
      <c r="A11" s="1" t="s">
        <v>166</v>
      </c>
      <c r="B11" t="s">
        <v>167</v>
      </c>
      <c r="C11" t="s">
        <v>167</v>
      </c>
      <c r="D11" t="s">
        <v>168</v>
      </c>
      <c r="E11" t="s">
        <v>169</v>
      </c>
      <c r="F11" t="s">
        <v>169</v>
      </c>
      <c r="G11" t="s">
        <v>169</v>
      </c>
      <c r="H11" t="s">
        <v>169</v>
      </c>
      <c r="I11" t="s">
        <v>170</v>
      </c>
      <c r="J11" t="s">
        <v>169</v>
      </c>
      <c r="K11" t="s">
        <v>170</v>
      </c>
      <c r="L11" t="s">
        <v>169</v>
      </c>
      <c r="M11" t="s">
        <v>171</v>
      </c>
      <c r="N11" t="s">
        <v>172</v>
      </c>
      <c r="O11" t="s">
        <v>173</v>
      </c>
      <c r="P11" t="s">
        <v>174</v>
      </c>
      <c r="Q11" t="s">
        <v>175</v>
      </c>
    </row>
    <row r="12" spans="1:17" x14ac:dyDescent="0.35">
      <c r="A12" s="1" t="s">
        <v>176</v>
      </c>
      <c r="B12" t="s">
        <v>177</v>
      </c>
      <c r="C12" t="s">
        <v>178</v>
      </c>
      <c r="D12" t="s">
        <v>179</v>
      </c>
      <c r="E12" t="s">
        <v>180</v>
      </c>
      <c r="F12" t="s">
        <v>181</v>
      </c>
      <c r="G12" t="s">
        <v>182</v>
      </c>
      <c r="H12" t="s">
        <v>183</v>
      </c>
      <c r="I12" t="s">
        <v>184</v>
      </c>
      <c r="J12" t="s">
        <v>185</v>
      </c>
      <c r="K12" t="s">
        <v>186</v>
      </c>
      <c r="L12" t="s">
        <v>187</v>
      </c>
      <c r="M12" t="s">
        <v>188</v>
      </c>
      <c r="N12" t="s">
        <v>189</v>
      </c>
      <c r="O12" t="s">
        <v>190</v>
      </c>
      <c r="P12" t="s">
        <v>191</v>
      </c>
      <c r="Q12" t="s">
        <v>41</v>
      </c>
    </row>
    <row r="13" spans="1:17" x14ac:dyDescent="0.35">
      <c r="A13" s="1" t="s">
        <v>192</v>
      </c>
      <c r="B13" t="s">
        <v>193</v>
      </c>
      <c r="C13" t="s">
        <v>194</v>
      </c>
      <c r="D13" t="s">
        <v>195</v>
      </c>
      <c r="E13" t="s">
        <v>196</v>
      </c>
      <c r="F13" t="s">
        <v>197</v>
      </c>
      <c r="G13" t="s">
        <v>198</v>
      </c>
      <c r="H13" t="s">
        <v>199</v>
      </c>
      <c r="I13" t="s">
        <v>200</v>
      </c>
      <c r="J13" t="s">
        <v>201</v>
      </c>
      <c r="K13" t="s">
        <v>202</v>
      </c>
      <c r="L13" t="s">
        <v>203</v>
      </c>
      <c r="M13" t="s">
        <v>204</v>
      </c>
      <c r="N13" t="s">
        <v>204</v>
      </c>
      <c r="O13" t="s">
        <v>205</v>
      </c>
      <c r="P13" t="s">
        <v>206</v>
      </c>
      <c r="Q13" t="s">
        <v>207</v>
      </c>
    </row>
    <row r="14" spans="1:17" x14ac:dyDescent="0.35">
      <c r="A14" s="1" t="s">
        <v>208</v>
      </c>
      <c r="B14" t="s">
        <v>209</v>
      </c>
      <c r="C14" t="s">
        <v>210</v>
      </c>
      <c r="D14" t="s">
        <v>211</v>
      </c>
      <c r="E14" t="s">
        <v>212</v>
      </c>
      <c r="F14" t="s">
        <v>213</v>
      </c>
      <c r="G14" t="s">
        <v>214</v>
      </c>
      <c r="H14" t="s">
        <v>215</v>
      </c>
      <c r="I14" t="s">
        <v>216</v>
      </c>
      <c r="J14" t="s">
        <v>217</v>
      </c>
      <c r="K14" t="s">
        <v>218</v>
      </c>
      <c r="L14" t="s">
        <v>219</v>
      </c>
      <c r="M14" t="s">
        <v>220</v>
      </c>
      <c r="N14" t="s">
        <v>221</v>
      </c>
      <c r="O14" t="s">
        <v>222</v>
      </c>
      <c r="P14" t="s">
        <v>223</v>
      </c>
      <c r="Q14" t="s">
        <v>224</v>
      </c>
    </row>
    <row r="15" spans="1:17" x14ac:dyDescent="0.35">
      <c r="A15" s="1" t="s">
        <v>225</v>
      </c>
      <c r="B15" t="s">
        <v>226</v>
      </c>
      <c r="C15" t="s">
        <v>227</v>
      </c>
      <c r="D15" t="s">
        <v>228</v>
      </c>
      <c r="E15" t="s">
        <v>229</v>
      </c>
      <c r="F15" t="s">
        <v>230</v>
      </c>
      <c r="G15" t="s">
        <v>231</v>
      </c>
      <c r="H15" t="s">
        <v>232</v>
      </c>
      <c r="I15" t="s">
        <v>233</v>
      </c>
      <c r="J15" t="s">
        <v>234</v>
      </c>
      <c r="K15" t="s">
        <v>235</v>
      </c>
      <c r="L15" t="s">
        <v>236</v>
      </c>
      <c r="M15" t="s">
        <v>237</v>
      </c>
      <c r="N15" t="s">
        <v>238</v>
      </c>
      <c r="O15" t="s">
        <v>239</v>
      </c>
      <c r="P15" t="s">
        <v>240</v>
      </c>
      <c r="Q15" t="s">
        <v>241</v>
      </c>
    </row>
    <row r="16" spans="1:17" x14ac:dyDescent="0.35">
      <c r="A16" s="1" t="s">
        <v>242</v>
      </c>
      <c r="B16" t="s">
        <v>243</v>
      </c>
      <c r="C16" t="s">
        <v>244</v>
      </c>
      <c r="D16" t="s">
        <v>245</v>
      </c>
      <c r="E16" t="s">
        <v>246</v>
      </c>
      <c r="F16" t="s">
        <v>193</v>
      </c>
      <c r="G16" t="s">
        <v>247</v>
      </c>
      <c r="H16" t="s">
        <v>248</v>
      </c>
      <c r="I16" t="s">
        <v>249</v>
      </c>
      <c r="J16" t="s">
        <v>250</v>
      </c>
      <c r="K16" t="s">
        <v>251</v>
      </c>
      <c r="L16" t="s">
        <v>252</v>
      </c>
      <c r="M16" t="s">
        <v>253</v>
      </c>
      <c r="N16" t="s">
        <v>254</v>
      </c>
      <c r="O16" t="s">
        <v>254</v>
      </c>
      <c r="P16" t="s">
        <v>255</v>
      </c>
      <c r="Q16" t="s">
        <v>256</v>
      </c>
    </row>
    <row r="17" spans="1:17" x14ac:dyDescent="0.35">
      <c r="A17" s="1" t="s">
        <v>257</v>
      </c>
      <c r="B17" t="s">
        <v>258</v>
      </c>
      <c r="C17" t="s">
        <v>259</v>
      </c>
      <c r="D17" t="s">
        <v>260</v>
      </c>
      <c r="E17" t="s">
        <v>261</v>
      </c>
      <c r="F17" t="s">
        <v>262</v>
      </c>
      <c r="G17" t="s">
        <v>263</v>
      </c>
      <c r="H17" t="s">
        <v>264</v>
      </c>
      <c r="I17" t="s">
        <v>265</v>
      </c>
      <c r="J17" t="s">
        <v>266</v>
      </c>
      <c r="K17" t="s">
        <v>267</v>
      </c>
      <c r="L17" t="s">
        <v>203</v>
      </c>
      <c r="M17" t="s">
        <v>268</v>
      </c>
      <c r="N17" t="s">
        <v>269</v>
      </c>
      <c r="O17" t="s">
        <v>270</v>
      </c>
      <c r="P17" t="s">
        <v>271</v>
      </c>
      <c r="Q17" t="s">
        <v>272</v>
      </c>
    </row>
    <row r="18" spans="1:17" x14ac:dyDescent="0.35">
      <c r="A18" s="1" t="s">
        <v>273</v>
      </c>
      <c r="B18" t="s">
        <v>274</v>
      </c>
      <c r="C18" t="s">
        <v>275</v>
      </c>
      <c r="D18" t="s">
        <v>276</v>
      </c>
      <c r="E18" t="s">
        <v>277</v>
      </c>
      <c r="F18" t="s">
        <v>278</v>
      </c>
      <c r="G18" t="s">
        <v>279</v>
      </c>
      <c r="H18" t="s">
        <v>280</v>
      </c>
      <c r="I18" t="s">
        <v>281</v>
      </c>
      <c r="J18" t="s">
        <v>282</v>
      </c>
      <c r="K18" t="s">
        <v>282</v>
      </c>
      <c r="L18" t="s">
        <v>283</v>
      </c>
      <c r="M18" t="s">
        <v>284</v>
      </c>
      <c r="N18" t="s">
        <v>285</v>
      </c>
      <c r="O18" t="s">
        <v>286</v>
      </c>
      <c r="P18" t="s">
        <v>287</v>
      </c>
      <c r="Q18" t="s">
        <v>288</v>
      </c>
    </row>
    <row r="19" spans="1:17" x14ac:dyDescent="0.35">
      <c r="A19" s="1" t="s">
        <v>289</v>
      </c>
      <c r="B19" t="s">
        <v>290</v>
      </c>
      <c r="C19" t="s">
        <v>291</v>
      </c>
      <c r="D19" t="s">
        <v>292</v>
      </c>
      <c r="E19" t="s">
        <v>293</v>
      </c>
      <c r="F19" t="s">
        <v>294</v>
      </c>
      <c r="G19" t="s">
        <v>295</v>
      </c>
      <c r="H19" t="s">
        <v>296</v>
      </c>
      <c r="I19" t="s">
        <v>297</v>
      </c>
      <c r="J19" t="s">
        <v>298</v>
      </c>
      <c r="K19" t="s">
        <v>299</v>
      </c>
      <c r="L19" t="s">
        <v>300</v>
      </c>
      <c r="M19" t="s">
        <v>301</v>
      </c>
      <c r="N19" t="s">
        <v>302</v>
      </c>
      <c r="O19" t="s">
        <v>303</v>
      </c>
      <c r="P19" t="s">
        <v>304</v>
      </c>
      <c r="Q19" t="s">
        <v>305</v>
      </c>
    </row>
    <row r="20" spans="1:17" x14ac:dyDescent="0.35">
      <c r="A20" s="1" t="s">
        <v>306</v>
      </c>
      <c r="B20" t="s">
        <v>307</v>
      </c>
      <c r="C20" t="s">
        <v>308</v>
      </c>
      <c r="D20" t="s">
        <v>309</v>
      </c>
      <c r="E20" t="s">
        <v>310</v>
      </c>
      <c r="F20" t="s">
        <v>311</v>
      </c>
      <c r="G20" t="s">
        <v>312</v>
      </c>
      <c r="H20" t="s">
        <v>313</v>
      </c>
      <c r="I20" t="s">
        <v>314</v>
      </c>
      <c r="J20" t="s">
        <v>315</v>
      </c>
      <c r="K20" t="s">
        <v>316</v>
      </c>
      <c r="L20" t="s">
        <v>317</v>
      </c>
      <c r="M20" t="s">
        <v>318</v>
      </c>
      <c r="N20" t="s">
        <v>319</v>
      </c>
      <c r="O20" t="s">
        <v>320</v>
      </c>
      <c r="P20" t="s">
        <v>321</v>
      </c>
      <c r="Q20" t="s">
        <v>322</v>
      </c>
    </row>
    <row r="21" spans="1:17" x14ac:dyDescent="0.35">
      <c r="A21" s="1" t="s">
        <v>323</v>
      </c>
      <c r="B21" t="s">
        <v>174</v>
      </c>
      <c r="C21" t="s">
        <v>324</v>
      </c>
      <c r="D21" t="s">
        <v>325</v>
      </c>
      <c r="E21" t="s">
        <v>326</v>
      </c>
      <c r="F21" t="s">
        <v>327</v>
      </c>
      <c r="G21" t="s">
        <v>328</v>
      </c>
      <c r="H21" t="s">
        <v>329</v>
      </c>
      <c r="I21" t="s">
        <v>327</v>
      </c>
      <c r="J21" t="s">
        <v>330</v>
      </c>
      <c r="K21" t="s">
        <v>331</v>
      </c>
      <c r="L21" t="s">
        <v>332</v>
      </c>
      <c r="M21" t="s">
        <v>333</v>
      </c>
      <c r="N21" t="s">
        <v>334</v>
      </c>
      <c r="O21" t="s">
        <v>335</v>
      </c>
      <c r="P21" t="s">
        <v>263</v>
      </c>
      <c r="Q21" t="s">
        <v>336</v>
      </c>
    </row>
    <row r="22" spans="1:17" x14ac:dyDescent="0.35">
      <c r="A22" s="1" t="s">
        <v>337</v>
      </c>
      <c r="B22" t="s">
        <v>338</v>
      </c>
      <c r="C22" t="s">
        <v>339</v>
      </c>
      <c r="D22" t="s">
        <v>340</v>
      </c>
      <c r="E22" t="s">
        <v>175</v>
      </c>
      <c r="F22" t="s">
        <v>341</v>
      </c>
      <c r="G22" t="s">
        <v>342</v>
      </c>
      <c r="H22" t="s">
        <v>343</v>
      </c>
      <c r="I22" t="s">
        <v>344</v>
      </c>
      <c r="J22" t="s">
        <v>345</v>
      </c>
      <c r="K22" t="s">
        <v>346</v>
      </c>
      <c r="L22" t="s">
        <v>328</v>
      </c>
      <c r="M22" t="s">
        <v>347</v>
      </c>
      <c r="N22" t="s">
        <v>348</v>
      </c>
      <c r="O22" t="s">
        <v>349</v>
      </c>
      <c r="P22" t="s">
        <v>326</v>
      </c>
      <c r="Q22" t="s">
        <v>350</v>
      </c>
    </row>
    <row r="23" spans="1:17" x14ac:dyDescent="0.35">
      <c r="A23" s="1" t="s">
        <v>351</v>
      </c>
      <c r="B23" t="s">
        <v>352</v>
      </c>
      <c r="C23" t="s">
        <v>353</v>
      </c>
      <c r="D23" t="s">
        <v>354</v>
      </c>
      <c r="E23" t="s">
        <v>355</v>
      </c>
      <c r="F23" t="s">
        <v>356</v>
      </c>
      <c r="G23" t="s">
        <v>357</v>
      </c>
      <c r="H23" t="s">
        <v>358</v>
      </c>
      <c r="I23" t="s">
        <v>359</v>
      </c>
      <c r="J23" t="s">
        <v>360</v>
      </c>
      <c r="K23" t="s">
        <v>361</v>
      </c>
      <c r="L23" t="s">
        <v>362</v>
      </c>
      <c r="M23" t="s">
        <v>363</v>
      </c>
      <c r="N23" t="s">
        <v>205</v>
      </c>
      <c r="O23" t="s">
        <v>364</v>
      </c>
      <c r="P23" t="s">
        <v>365</v>
      </c>
      <c r="Q23" t="s">
        <v>249</v>
      </c>
    </row>
    <row r="24" spans="1:17" x14ac:dyDescent="0.35">
      <c r="A24" s="1" t="s">
        <v>366</v>
      </c>
      <c r="B24" t="s">
        <v>367</v>
      </c>
      <c r="C24" t="s">
        <v>368</v>
      </c>
      <c r="D24" t="s">
        <v>369</v>
      </c>
      <c r="E24" t="s">
        <v>370</v>
      </c>
      <c r="F24" t="s">
        <v>371</v>
      </c>
      <c r="G24" t="s">
        <v>372</v>
      </c>
      <c r="H24" t="s">
        <v>373</v>
      </c>
      <c r="I24" t="s">
        <v>374</v>
      </c>
      <c r="J24" t="s">
        <v>375</v>
      </c>
      <c r="K24" t="s">
        <v>376</v>
      </c>
      <c r="L24" t="s">
        <v>377</v>
      </c>
      <c r="M24" t="s">
        <v>378</v>
      </c>
      <c r="N24" t="s">
        <v>379</v>
      </c>
      <c r="O24" t="s">
        <v>380</v>
      </c>
      <c r="P24" t="s">
        <v>381</v>
      </c>
      <c r="Q24" t="s">
        <v>382</v>
      </c>
    </row>
    <row r="25" spans="1:17" x14ac:dyDescent="0.35">
      <c r="A25" s="1" t="s">
        <v>383</v>
      </c>
      <c r="B25" t="s">
        <v>384</v>
      </c>
      <c r="C25" t="s">
        <v>385</v>
      </c>
      <c r="D25" t="s">
        <v>41</v>
      </c>
      <c r="E25" t="s">
        <v>386</v>
      </c>
      <c r="F25" t="s">
        <v>387</v>
      </c>
      <c r="G25" t="s">
        <v>388</v>
      </c>
      <c r="H25" t="s">
        <v>41</v>
      </c>
      <c r="I25" t="s">
        <v>389</v>
      </c>
      <c r="J25" t="s">
        <v>41</v>
      </c>
      <c r="K25" t="s">
        <v>41</v>
      </c>
      <c r="L25" t="s">
        <v>390</v>
      </c>
      <c r="M25" t="s">
        <v>391</v>
      </c>
      <c r="N25" t="s">
        <v>392</v>
      </c>
      <c r="O25" t="s">
        <v>41</v>
      </c>
      <c r="P25" t="s">
        <v>393</v>
      </c>
      <c r="Q25" t="s">
        <v>394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9"/>
  <sheetViews>
    <sheetView workbookViewId="0"/>
  </sheetViews>
  <sheetFormatPr defaultRowHeight="14.5" x14ac:dyDescent="0.35"/>
  <sheetData>
    <row r="1" spans="1:27" x14ac:dyDescent="0.35">
      <c r="B1" s="1" t="s">
        <v>395</v>
      </c>
      <c r="C1" s="1" t="s">
        <v>396</v>
      </c>
      <c r="D1" s="1" t="s">
        <v>397</v>
      </c>
      <c r="E1" s="1" t="s">
        <v>398</v>
      </c>
      <c r="F1" s="1" t="s">
        <v>399</v>
      </c>
      <c r="G1" s="1" t="s">
        <v>400</v>
      </c>
      <c r="H1" s="1" t="s">
        <v>401</v>
      </c>
      <c r="I1" s="1" t="s">
        <v>402</v>
      </c>
      <c r="J1" s="1" t="s">
        <v>403</v>
      </c>
      <c r="K1" s="1" t="s">
        <v>404</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row>
    <row r="2" spans="1:27" x14ac:dyDescent="0.35">
      <c r="A2" s="1" t="s">
        <v>405</v>
      </c>
      <c r="B2" t="s">
        <v>406</v>
      </c>
      <c r="C2" t="s">
        <v>407</v>
      </c>
      <c r="D2" t="s">
        <v>408</v>
      </c>
      <c r="E2" t="s">
        <v>409</v>
      </c>
      <c r="F2" t="s">
        <v>410</v>
      </c>
      <c r="G2" t="s">
        <v>411</v>
      </c>
      <c r="H2" t="s">
        <v>412</v>
      </c>
      <c r="I2" t="s">
        <v>413</v>
      </c>
      <c r="J2" t="s">
        <v>414</v>
      </c>
      <c r="K2" t="s">
        <v>415</v>
      </c>
      <c r="L2" t="s">
        <v>177</v>
      </c>
      <c r="M2" t="s">
        <v>178</v>
      </c>
      <c r="N2" t="s">
        <v>179</v>
      </c>
      <c r="O2" t="s">
        <v>180</v>
      </c>
      <c r="P2" t="s">
        <v>181</v>
      </c>
      <c r="Q2" t="s">
        <v>182</v>
      </c>
      <c r="R2" t="s">
        <v>183</v>
      </c>
      <c r="S2" t="s">
        <v>184</v>
      </c>
      <c r="T2" t="s">
        <v>185</v>
      </c>
      <c r="U2" t="s">
        <v>186</v>
      </c>
      <c r="V2" t="s">
        <v>187</v>
      </c>
      <c r="W2" t="s">
        <v>188</v>
      </c>
      <c r="X2" t="s">
        <v>189</v>
      </c>
      <c r="Y2" t="s">
        <v>190</v>
      </c>
      <c r="Z2" t="s">
        <v>191</v>
      </c>
      <c r="AA2" t="s">
        <v>41</v>
      </c>
    </row>
    <row r="3" spans="1:27" x14ac:dyDescent="0.35">
      <c r="A3" s="1" t="s">
        <v>416</v>
      </c>
      <c r="B3" t="s">
        <v>41</v>
      </c>
      <c r="C3" t="s">
        <v>41</v>
      </c>
      <c r="D3" t="s">
        <v>41</v>
      </c>
      <c r="E3" t="s">
        <v>41</v>
      </c>
      <c r="F3" t="s">
        <v>41</v>
      </c>
      <c r="G3" t="s">
        <v>417</v>
      </c>
      <c r="H3" t="s">
        <v>418</v>
      </c>
      <c r="I3" t="s">
        <v>419</v>
      </c>
      <c r="J3" t="s">
        <v>420</v>
      </c>
      <c r="K3" t="s">
        <v>421</v>
      </c>
      <c r="L3" t="s">
        <v>422</v>
      </c>
      <c r="M3" t="s">
        <v>423</v>
      </c>
      <c r="N3" t="s">
        <v>424</v>
      </c>
      <c r="O3" t="s">
        <v>280</v>
      </c>
      <c r="P3" t="s">
        <v>425</v>
      </c>
      <c r="Q3" t="s">
        <v>426</v>
      </c>
      <c r="R3" t="s">
        <v>427</v>
      </c>
      <c r="S3" t="s">
        <v>428</v>
      </c>
      <c r="T3" t="s">
        <v>429</v>
      </c>
      <c r="U3" t="s">
        <v>430</v>
      </c>
      <c r="V3" t="s">
        <v>431</v>
      </c>
      <c r="W3" t="s">
        <v>432</v>
      </c>
      <c r="X3" t="s">
        <v>433</v>
      </c>
      <c r="Y3" t="s">
        <v>434</v>
      </c>
      <c r="Z3" t="s">
        <v>435</v>
      </c>
      <c r="AA3" t="s">
        <v>436</v>
      </c>
    </row>
    <row r="4" spans="1:27" x14ac:dyDescent="0.35">
      <c r="A4" s="1" t="s">
        <v>437</v>
      </c>
      <c r="B4" t="s">
        <v>41</v>
      </c>
      <c r="C4" t="s">
        <v>41</v>
      </c>
      <c r="D4" t="s">
        <v>41</v>
      </c>
      <c r="E4" t="s">
        <v>41</v>
      </c>
      <c r="F4" t="s">
        <v>41</v>
      </c>
      <c r="G4" t="s">
        <v>438</v>
      </c>
      <c r="H4" t="s">
        <v>439</v>
      </c>
      <c r="I4" t="s">
        <v>440</v>
      </c>
      <c r="J4" t="s">
        <v>441</v>
      </c>
      <c r="K4" t="s">
        <v>442</v>
      </c>
      <c r="L4" t="s">
        <v>443</v>
      </c>
      <c r="M4" t="s">
        <v>444</v>
      </c>
      <c r="N4" t="s">
        <v>445</v>
      </c>
      <c r="O4" t="s">
        <v>446</v>
      </c>
      <c r="P4" t="s">
        <v>447</v>
      </c>
      <c r="Q4" t="s">
        <v>448</v>
      </c>
      <c r="R4" t="s">
        <v>449</v>
      </c>
      <c r="S4" t="s">
        <v>450</v>
      </c>
      <c r="T4" t="s">
        <v>451</v>
      </c>
      <c r="U4" t="s">
        <v>452</v>
      </c>
      <c r="V4" t="s">
        <v>453</v>
      </c>
      <c r="W4" t="s">
        <v>454</v>
      </c>
      <c r="X4" t="s">
        <v>455</v>
      </c>
      <c r="Y4" t="s">
        <v>456</v>
      </c>
      <c r="Z4" t="s">
        <v>457</v>
      </c>
      <c r="AA4" t="s">
        <v>458</v>
      </c>
    </row>
    <row r="5" spans="1:27" x14ac:dyDescent="0.35">
      <c r="A5" s="1" t="s">
        <v>459</v>
      </c>
      <c r="B5" t="s">
        <v>41</v>
      </c>
      <c r="C5" t="s">
        <v>41</v>
      </c>
      <c r="D5" t="s">
        <v>41</v>
      </c>
      <c r="E5" t="s">
        <v>41</v>
      </c>
      <c r="F5" t="s">
        <v>41</v>
      </c>
      <c r="G5" t="s">
        <v>460</v>
      </c>
      <c r="H5" t="s">
        <v>461</v>
      </c>
      <c r="I5" t="s">
        <v>462</v>
      </c>
      <c r="J5" t="s">
        <v>463</v>
      </c>
      <c r="K5" t="s">
        <v>464</v>
      </c>
      <c r="L5" t="s">
        <v>465</v>
      </c>
      <c r="M5" t="s">
        <v>466</v>
      </c>
      <c r="N5" t="s">
        <v>467</v>
      </c>
      <c r="O5" t="s">
        <v>468</v>
      </c>
      <c r="P5" t="s">
        <v>469</v>
      </c>
      <c r="Q5" t="s">
        <v>470</v>
      </c>
      <c r="R5" t="s">
        <v>471</v>
      </c>
      <c r="S5" t="s">
        <v>472</v>
      </c>
      <c r="T5" t="s">
        <v>473</v>
      </c>
      <c r="U5" t="s">
        <v>474</v>
      </c>
      <c r="V5" t="s">
        <v>475</v>
      </c>
      <c r="W5" t="s">
        <v>476</v>
      </c>
      <c r="X5" t="s">
        <v>477</v>
      </c>
      <c r="Y5" t="s">
        <v>478</v>
      </c>
      <c r="Z5" t="s">
        <v>479</v>
      </c>
      <c r="AA5" t="s">
        <v>207</v>
      </c>
    </row>
    <row r="6" spans="1:27" x14ac:dyDescent="0.35">
      <c r="A6" s="1" t="s">
        <v>480</v>
      </c>
      <c r="B6" t="s">
        <v>41</v>
      </c>
      <c r="C6" t="s">
        <v>41</v>
      </c>
      <c r="D6" t="s">
        <v>41</v>
      </c>
      <c r="E6" t="s">
        <v>41</v>
      </c>
      <c r="F6" t="s">
        <v>41</v>
      </c>
      <c r="G6" t="s">
        <v>481</v>
      </c>
      <c r="H6" t="s">
        <v>482</v>
      </c>
      <c r="I6" t="s">
        <v>483</v>
      </c>
      <c r="J6" t="s">
        <v>484</v>
      </c>
      <c r="K6" t="s">
        <v>485</v>
      </c>
      <c r="L6" t="s">
        <v>486</v>
      </c>
      <c r="M6" t="s">
        <v>487</v>
      </c>
      <c r="N6" t="s">
        <v>488</v>
      </c>
      <c r="O6" t="s">
        <v>489</v>
      </c>
      <c r="P6" t="s">
        <v>233</v>
      </c>
      <c r="Q6" t="s">
        <v>490</v>
      </c>
      <c r="R6" t="s">
        <v>491</v>
      </c>
      <c r="S6" t="s">
        <v>492</v>
      </c>
      <c r="T6" t="s">
        <v>493</v>
      </c>
      <c r="U6" t="s">
        <v>494</v>
      </c>
      <c r="V6" t="s">
        <v>482</v>
      </c>
      <c r="W6" t="s">
        <v>495</v>
      </c>
      <c r="X6" t="s">
        <v>496</v>
      </c>
      <c r="Y6" t="s">
        <v>497</v>
      </c>
      <c r="Z6" t="s">
        <v>498</v>
      </c>
      <c r="AA6" t="s">
        <v>499</v>
      </c>
    </row>
    <row r="7" spans="1:27" x14ac:dyDescent="0.35">
      <c r="A7" s="1" t="s">
        <v>500</v>
      </c>
      <c r="B7" t="s">
        <v>41</v>
      </c>
      <c r="C7" t="s">
        <v>41</v>
      </c>
      <c r="D7" t="s">
        <v>41</v>
      </c>
      <c r="E7" t="s">
        <v>41</v>
      </c>
      <c r="F7" t="s">
        <v>41</v>
      </c>
      <c r="G7" t="s">
        <v>41</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row>
    <row r="8" spans="1:27" x14ac:dyDescent="0.35">
      <c r="A8" s="1" t="s">
        <v>501</v>
      </c>
      <c r="B8" t="s">
        <v>41</v>
      </c>
      <c r="C8" t="s">
        <v>41</v>
      </c>
      <c r="D8" t="s">
        <v>41</v>
      </c>
      <c r="E8" t="s">
        <v>41</v>
      </c>
      <c r="F8" t="s">
        <v>41</v>
      </c>
      <c r="G8" t="s">
        <v>502</v>
      </c>
      <c r="H8" t="s">
        <v>503</v>
      </c>
      <c r="I8" t="s">
        <v>504</v>
      </c>
      <c r="J8" t="s">
        <v>505</v>
      </c>
      <c r="K8" t="s">
        <v>506</v>
      </c>
      <c r="L8" t="s">
        <v>507</v>
      </c>
      <c r="M8" t="s">
        <v>508</v>
      </c>
      <c r="N8" t="s">
        <v>509</v>
      </c>
      <c r="O8" t="s">
        <v>132</v>
      </c>
      <c r="P8" t="s">
        <v>510</v>
      </c>
      <c r="Q8" t="s">
        <v>511</v>
      </c>
      <c r="R8" t="s">
        <v>512</v>
      </c>
      <c r="S8" t="s">
        <v>513</v>
      </c>
      <c r="T8" t="s">
        <v>514</v>
      </c>
      <c r="U8" t="s">
        <v>515</v>
      </c>
      <c r="V8" t="s">
        <v>516</v>
      </c>
      <c r="W8" t="s">
        <v>517</v>
      </c>
      <c r="X8" t="s">
        <v>518</v>
      </c>
      <c r="Y8" t="s">
        <v>519</v>
      </c>
      <c r="Z8" t="s">
        <v>520</v>
      </c>
      <c r="AA8" t="s">
        <v>499</v>
      </c>
    </row>
    <row r="9" spans="1:27" x14ac:dyDescent="0.35">
      <c r="A9" s="1" t="s">
        <v>521</v>
      </c>
      <c r="B9" t="s">
        <v>41</v>
      </c>
      <c r="C9" t="s">
        <v>41</v>
      </c>
      <c r="D9" t="s">
        <v>41</v>
      </c>
      <c r="E9" t="s">
        <v>41</v>
      </c>
      <c r="F9" t="s">
        <v>41</v>
      </c>
      <c r="G9" t="s">
        <v>41</v>
      </c>
      <c r="H9" t="s">
        <v>41</v>
      </c>
      <c r="I9" t="s">
        <v>41</v>
      </c>
      <c r="J9" t="s">
        <v>41</v>
      </c>
      <c r="K9" t="s">
        <v>41</v>
      </c>
      <c r="L9" t="s">
        <v>41</v>
      </c>
      <c r="M9" t="s">
        <v>508</v>
      </c>
      <c r="N9" t="s">
        <v>509</v>
      </c>
      <c r="O9" t="s">
        <v>41</v>
      </c>
      <c r="P9" t="s">
        <v>41</v>
      </c>
      <c r="Q9" t="s">
        <v>511</v>
      </c>
      <c r="R9" t="s">
        <v>512</v>
      </c>
      <c r="S9" t="s">
        <v>513</v>
      </c>
      <c r="T9" t="s">
        <v>514</v>
      </c>
      <c r="U9" t="s">
        <v>515</v>
      </c>
      <c r="V9" t="s">
        <v>516</v>
      </c>
      <c r="W9" t="s">
        <v>517</v>
      </c>
      <c r="X9" t="s">
        <v>518</v>
      </c>
      <c r="Y9" t="s">
        <v>519</v>
      </c>
      <c r="Z9" t="s">
        <v>520</v>
      </c>
      <c r="AA9" t="s">
        <v>499</v>
      </c>
    </row>
    <row r="10" spans="1:27" x14ac:dyDescent="0.35">
      <c r="A10" s="1" t="s">
        <v>522</v>
      </c>
      <c r="B10" t="s">
        <v>41</v>
      </c>
      <c r="C10" t="s">
        <v>41</v>
      </c>
      <c r="D10" t="s">
        <v>41</v>
      </c>
      <c r="E10" t="s">
        <v>41</v>
      </c>
      <c r="F10" t="s">
        <v>41</v>
      </c>
      <c r="G10" t="s">
        <v>41</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41</v>
      </c>
      <c r="Z10" t="s">
        <v>41</v>
      </c>
      <c r="AA10" t="s">
        <v>41</v>
      </c>
    </row>
    <row r="11" spans="1:27" x14ac:dyDescent="0.35">
      <c r="A11" s="1" t="s">
        <v>523</v>
      </c>
      <c r="B11" t="s">
        <v>41</v>
      </c>
      <c r="C11" t="s">
        <v>41</v>
      </c>
      <c r="D11" t="s">
        <v>41</v>
      </c>
      <c r="E11" t="s">
        <v>41</v>
      </c>
      <c r="F11" t="s">
        <v>41</v>
      </c>
      <c r="G11" t="s">
        <v>524</v>
      </c>
      <c r="H11" t="s">
        <v>525</v>
      </c>
      <c r="I11" t="s">
        <v>526</v>
      </c>
      <c r="J11" t="s">
        <v>527</v>
      </c>
      <c r="K11" t="s">
        <v>528</v>
      </c>
      <c r="L11" t="s">
        <v>529</v>
      </c>
      <c r="M11" t="s">
        <v>530</v>
      </c>
      <c r="N11" t="s">
        <v>531</v>
      </c>
      <c r="O11" t="s">
        <v>532</v>
      </c>
      <c r="P11" t="s">
        <v>533</v>
      </c>
      <c r="Q11" t="s">
        <v>481</v>
      </c>
      <c r="R11" t="s">
        <v>534</v>
      </c>
      <c r="S11" t="s">
        <v>535</v>
      </c>
      <c r="T11" t="s">
        <v>536</v>
      </c>
      <c r="U11" t="s">
        <v>537</v>
      </c>
      <c r="V11" t="s">
        <v>505</v>
      </c>
      <c r="W11" t="s">
        <v>538</v>
      </c>
      <c r="X11" t="s">
        <v>539</v>
      </c>
      <c r="Y11" t="s">
        <v>125</v>
      </c>
      <c r="Z11" t="s">
        <v>540</v>
      </c>
      <c r="AA11" t="s">
        <v>41</v>
      </c>
    </row>
    <row r="12" spans="1:27" x14ac:dyDescent="0.35">
      <c r="A12" s="1" t="s">
        <v>541</v>
      </c>
      <c r="B12" t="s">
        <v>41</v>
      </c>
      <c r="C12" t="s">
        <v>41</v>
      </c>
      <c r="D12" t="s">
        <v>41</v>
      </c>
      <c r="E12" t="s">
        <v>41</v>
      </c>
      <c r="F12" t="s">
        <v>41</v>
      </c>
      <c r="G12" t="s">
        <v>542</v>
      </c>
      <c r="H12" t="s">
        <v>543</v>
      </c>
      <c r="I12" t="s">
        <v>544</v>
      </c>
      <c r="J12" t="s">
        <v>545</v>
      </c>
      <c r="K12" t="s">
        <v>546</v>
      </c>
      <c r="L12" t="s">
        <v>547</v>
      </c>
      <c r="M12" t="s">
        <v>548</v>
      </c>
      <c r="N12" t="s">
        <v>549</v>
      </c>
      <c r="O12" t="s">
        <v>550</v>
      </c>
      <c r="P12" t="s">
        <v>551</v>
      </c>
      <c r="Q12" t="s">
        <v>552</v>
      </c>
      <c r="R12" t="s">
        <v>553</v>
      </c>
      <c r="S12" t="s">
        <v>554</v>
      </c>
      <c r="T12" t="s">
        <v>555</v>
      </c>
      <c r="U12" t="s">
        <v>556</v>
      </c>
      <c r="V12" t="s">
        <v>557</v>
      </c>
      <c r="W12" t="s">
        <v>558</v>
      </c>
      <c r="X12" t="s">
        <v>559</v>
      </c>
      <c r="Y12" t="s">
        <v>560</v>
      </c>
      <c r="Z12" t="s">
        <v>561</v>
      </c>
      <c r="AA12" t="s">
        <v>562</v>
      </c>
    </row>
    <row r="13" spans="1:27" x14ac:dyDescent="0.35">
      <c r="A13" s="1" t="s">
        <v>563</v>
      </c>
      <c r="B13" t="s">
        <v>41</v>
      </c>
      <c r="C13" t="s">
        <v>41</v>
      </c>
      <c r="D13" t="s">
        <v>41</v>
      </c>
      <c r="E13" t="s">
        <v>41</v>
      </c>
      <c r="F13" t="s">
        <v>41</v>
      </c>
      <c r="G13" t="s">
        <v>41</v>
      </c>
      <c r="H13" t="s">
        <v>41</v>
      </c>
      <c r="I13" t="s">
        <v>41</v>
      </c>
      <c r="J13" t="s">
        <v>41</v>
      </c>
      <c r="K13" t="s">
        <v>41</v>
      </c>
      <c r="L13" t="s">
        <v>41</v>
      </c>
      <c r="M13" t="s">
        <v>503</v>
      </c>
      <c r="N13" t="s">
        <v>564</v>
      </c>
      <c r="O13" t="s">
        <v>565</v>
      </c>
      <c r="P13" t="s">
        <v>564</v>
      </c>
      <c r="Q13" t="s">
        <v>566</v>
      </c>
      <c r="R13" t="s">
        <v>567</v>
      </c>
      <c r="S13" t="s">
        <v>568</v>
      </c>
      <c r="T13" t="s">
        <v>569</v>
      </c>
      <c r="U13" t="s">
        <v>568</v>
      </c>
      <c r="V13" t="s">
        <v>570</v>
      </c>
      <c r="W13" t="s">
        <v>571</v>
      </c>
      <c r="X13" t="s">
        <v>572</v>
      </c>
      <c r="Y13" t="s">
        <v>573</v>
      </c>
      <c r="Z13" t="s">
        <v>574</v>
      </c>
      <c r="AA13" t="s">
        <v>41</v>
      </c>
    </row>
    <row r="14" spans="1:27" x14ac:dyDescent="0.35">
      <c r="A14" s="1" t="s">
        <v>575</v>
      </c>
      <c r="B14" t="s">
        <v>41</v>
      </c>
      <c r="C14" t="s">
        <v>41</v>
      </c>
      <c r="D14" t="s">
        <v>41</v>
      </c>
      <c r="E14" t="s">
        <v>41</v>
      </c>
      <c r="F14" t="s">
        <v>41</v>
      </c>
      <c r="G14" t="s">
        <v>41</v>
      </c>
      <c r="H14" t="s">
        <v>41</v>
      </c>
      <c r="I14" t="s">
        <v>41</v>
      </c>
      <c r="J14" t="s">
        <v>41</v>
      </c>
      <c r="K14" t="s">
        <v>41</v>
      </c>
      <c r="L14" t="s">
        <v>41</v>
      </c>
      <c r="M14" t="s">
        <v>576</v>
      </c>
      <c r="N14" t="s">
        <v>577</v>
      </c>
      <c r="O14" t="s">
        <v>578</v>
      </c>
      <c r="P14" t="s">
        <v>579</v>
      </c>
      <c r="Q14" t="s">
        <v>580</v>
      </c>
      <c r="R14" t="s">
        <v>581</v>
      </c>
      <c r="S14" t="s">
        <v>537</v>
      </c>
      <c r="T14" t="s">
        <v>579</v>
      </c>
      <c r="U14" t="s">
        <v>536</v>
      </c>
      <c r="V14" t="s">
        <v>582</v>
      </c>
      <c r="W14" t="s">
        <v>583</v>
      </c>
      <c r="X14" t="s">
        <v>121</v>
      </c>
      <c r="Y14" t="s">
        <v>584</v>
      </c>
      <c r="Z14" t="s">
        <v>585</v>
      </c>
      <c r="AA14" t="s">
        <v>41</v>
      </c>
    </row>
    <row r="15" spans="1:27" x14ac:dyDescent="0.35">
      <c r="A15" s="1" t="s">
        <v>586</v>
      </c>
      <c r="B15" t="s">
        <v>41</v>
      </c>
      <c r="C15" t="s">
        <v>41</v>
      </c>
      <c r="D15" t="s">
        <v>41</v>
      </c>
      <c r="E15" t="s">
        <v>41</v>
      </c>
      <c r="F15" t="s">
        <v>41</v>
      </c>
      <c r="G15" t="s">
        <v>587</v>
      </c>
      <c r="H15" t="s">
        <v>588</v>
      </c>
      <c r="I15" t="s">
        <v>589</v>
      </c>
      <c r="J15" t="s">
        <v>590</v>
      </c>
      <c r="K15" t="s">
        <v>537</v>
      </c>
      <c r="L15" t="s">
        <v>209</v>
      </c>
      <c r="M15" t="s">
        <v>210</v>
      </c>
      <c r="N15" t="s">
        <v>211</v>
      </c>
      <c r="O15" t="s">
        <v>212</v>
      </c>
      <c r="P15" t="s">
        <v>213</v>
      </c>
      <c r="Q15" t="s">
        <v>214</v>
      </c>
      <c r="R15" t="s">
        <v>215</v>
      </c>
      <c r="S15" t="s">
        <v>216</v>
      </c>
      <c r="T15" t="s">
        <v>217</v>
      </c>
      <c r="U15" t="s">
        <v>218</v>
      </c>
      <c r="V15" t="s">
        <v>219</v>
      </c>
      <c r="W15" t="s">
        <v>220</v>
      </c>
      <c r="X15" t="s">
        <v>221</v>
      </c>
      <c r="Y15" t="s">
        <v>222</v>
      </c>
      <c r="Z15" t="s">
        <v>223</v>
      </c>
      <c r="AA15" t="s">
        <v>224</v>
      </c>
    </row>
    <row r="16" spans="1:27" x14ac:dyDescent="0.35">
      <c r="A16" s="1" t="s">
        <v>591</v>
      </c>
      <c r="B16" t="s">
        <v>592</v>
      </c>
      <c r="C16" t="s">
        <v>593</v>
      </c>
      <c r="D16" t="s">
        <v>594</v>
      </c>
      <c r="E16" t="s">
        <v>595</v>
      </c>
      <c r="F16" t="s">
        <v>596</v>
      </c>
      <c r="G16" t="s">
        <v>597</v>
      </c>
      <c r="H16" t="s">
        <v>420</v>
      </c>
      <c r="I16" t="s">
        <v>598</v>
      </c>
      <c r="J16" t="s">
        <v>599</v>
      </c>
      <c r="K16" t="s">
        <v>600</v>
      </c>
      <c r="L16" t="s">
        <v>601</v>
      </c>
      <c r="M16" t="s">
        <v>602</v>
      </c>
      <c r="N16" t="s">
        <v>603</v>
      </c>
      <c r="O16" t="s">
        <v>604</v>
      </c>
      <c r="P16" t="s">
        <v>605</v>
      </c>
      <c r="Q16" t="s">
        <v>606</v>
      </c>
      <c r="R16" t="s">
        <v>570</v>
      </c>
      <c r="S16" t="s">
        <v>607</v>
      </c>
      <c r="T16" t="s">
        <v>608</v>
      </c>
      <c r="U16" t="s">
        <v>609</v>
      </c>
      <c r="V16" t="s">
        <v>610</v>
      </c>
      <c r="W16" t="s">
        <v>611</v>
      </c>
      <c r="X16" t="s">
        <v>612</v>
      </c>
      <c r="Y16" t="s">
        <v>613</v>
      </c>
      <c r="Z16" t="s">
        <v>614</v>
      </c>
      <c r="AA16" t="s">
        <v>615</v>
      </c>
    </row>
    <row r="17" spans="1:27" x14ac:dyDescent="0.35">
      <c r="A17" s="1" t="s">
        <v>616</v>
      </c>
      <c r="B17" t="s">
        <v>617</v>
      </c>
      <c r="C17" t="s">
        <v>618</v>
      </c>
      <c r="D17" t="s">
        <v>619</v>
      </c>
      <c r="E17" t="s">
        <v>620</v>
      </c>
      <c r="F17" t="s">
        <v>621</v>
      </c>
      <c r="G17" t="s">
        <v>622</v>
      </c>
      <c r="H17" t="s">
        <v>623</v>
      </c>
      <c r="I17" t="s">
        <v>624</v>
      </c>
      <c r="J17" t="s">
        <v>625</v>
      </c>
      <c r="K17" t="s">
        <v>626</v>
      </c>
      <c r="L17" t="s">
        <v>627</v>
      </c>
      <c r="M17" t="s">
        <v>628</v>
      </c>
      <c r="N17" t="s">
        <v>629</v>
      </c>
      <c r="O17" t="s">
        <v>630</v>
      </c>
      <c r="P17" t="s">
        <v>631</v>
      </c>
      <c r="Q17" t="s">
        <v>632</v>
      </c>
      <c r="R17" t="s">
        <v>633</v>
      </c>
      <c r="S17" t="s">
        <v>634</v>
      </c>
      <c r="T17" t="s">
        <v>635</v>
      </c>
      <c r="U17" t="s">
        <v>636</v>
      </c>
      <c r="V17" t="s">
        <v>637</v>
      </c>
      <c r="W17" t="s">
        <v>638</v>
      </c>
      <c r="X17" t="s">
        <v>639</v>
      </c>
      <c r="Y17" t="s">
        <v>640</v>
      </c>
      <c r="Z17" t="s">
        <v>641</v>
      </c>
      <c r="AA17" t="s">
        <v>272</v>
      </c>
    </row>
    <row r="18" spans="1:27" x14ac:dyDescent="0.35">
      <c r="A18" s="1" t="s">
        <v>642</v>
      </c>
      <c r="B18" t="s">
        <v>406</v>
      </c>
      <c r="C18" t="s">
        <v>407</v>
      </c>
      <c r="D18" t="s">
        <v>408</v>
      </c>
      <c r="E18" t="s">
        <v>409</v>
      </c>
      <c r="F18" t="s">
        <v>410</v>
      </c>
      <c r="G18" t="s">
        <v>131</v>
      </c>
      <c r="H18" t="s">
        <v>643</v>
      </c>
      <c r="I18" t="s">
        <v>644</v>
      </c>
      <c r="J18" t="s">
        <v>645</v>
      </c>
      <c r="K18" t="s">
        <v>646</v>
      </c>
      <c r="L18" t="s">
        <v>647</v>
      </c>
      <c r="M18" t="s">
        <v>422</v>
      </c>
      <c r="N18" t="s">
        <v>648</v>
      </c>
      <c r="O18" t="s">
        <v>649</v>
      </c>
      <c r="P18" t="s">
        <v>650</v>
      </c>
      <c r="Q18" t="s">
        <v>651</v>
      </c>
      <c r="R18" t="s">
        <v>652</v>
      </c>
      <c r="S18" t="s">
        <v>653</v>
      </c>
      <c r="T18" t="s">
        <v>654</v>
      </c>
      <c r="U18" t="s">
        <v>655</v>
      </c>
      <c r="V18" t="s">
        <v>656</v>
      </c>
      <c r="W18" t="s">
        <v>657</v>
      </c>
      <c r="X18" t="s">
        <v>658</v>
      </c>
      <c r="Y18" t="s">
        <v>659</v>
      </c>
      <c r="Z18" t="s">
        <v>660</v>
      </c>
      <c r="AA18" t="s">
        <v>661</v>
      </c>
    </row>
    <row r="19" spans="1:27" x14ac:dyDescent="0.35">
      <c r="A19" s="1" t="s">
        <v>662</v>
      </c>
      <c r="B19" t="s">
        <v>663</v>
      </c>
      <c r="C19" t="s">
        <v>663</v>
      </c>
      <c r="D19" t="s">
        <v>663</v>
      </c>
      <c r="E19" t="s">
        <v>663</v>
      </c>
      <c r="F19" t="s">
        <v>663</v>
      </c>
      <c r="G19" t="s">
        <v>664</v>
      </c>
      <c r="H19" t="s">
        <v>665</v>
      </c>
      <c r="I19" t="s">
        <v>666</v>
      </c>
      <c r="J19" t="s">
        <v>667</v>
      </c>
      <c r="K19" t="s">
        <v>668</v>
      </c>
      <c r="L19" t="s">
        <v>669</v>
      </c>
      <c r="M19" t="s">
        <v>670</v>
      </c>
      <c r="N19" t="s">
        <v>671</v>
      </c>
      <c r="O19" t="s">
        <v>672</v>
      </c>
      <c r="P19" t="s">
        <v>673</v>
      </c>
      <c r="Q19" t="s">
        <v>674</v>
      </c>
      <c r="R19" t="s">
        <v>675</v>
      </c>
      <c r="S19" t="s">
        <v>676</v>
      </c>
      <c r="T19" t="s">
        <v>677</v>
      </c>
      <c r="U19" t="s">
        <v>678</v>
      </c>
      <c r="V19" t="s">
        <v>679</v>
      </c>
      <c r="W19" t="s">
        <v>680</v>
      </c>
      <c r="X19" t="s">
        <v>681</v>
      </c>
      <c r="Y19" t="s">
        <v>682</v>
      </c>
      <c r="Z19" t="s">
        <v>683</v>
      </c>
      <c r="AA19" t="s">
        <v>207</v>
      </c>
    </row>
    <row r="20" spans="1:27" x14ac:dyDescent="0.35">
      <c r="A20" s="1" t="s">
        <v>684</v>
      </c>
      <c r="B20" t="s">
        <v>41</v>
      </c>
      <c r="C20" t="s">
        <v>41</v>
      </c>
      <c r="D20" t="s">
        <v>41</v>
      </c>
      <c r="E20" t="s">
        <v>41</v>
      </c>
      <c r="F20" t="s">
        <v>41</v>
      </c>
      <c r="G20" t="s">
        <v>685</v>
      </c>
      <c r="H20" t="s">
        <v>686</v>
      </c>
      <c r="I20" t="s">
        <v>687</v>
      </c>
      <c r="J20" t="s">
        <v>688</v>
      </c>
      <c r="K20" t="s">
        <v>689</v>
      </c>
      <c r="L20" t="s">
        <v>690</v>
      </c>
      <c r="M20" t="s">
        <v>234</v>
      </c>
      <c r="N20" t="s">
        <v>691</v>
      </c>
      <c r="O20" t="s">
        <v>692</v>
      </c>
      <c r="P20" t="s">
        <v>693</v>
      </c>
      <c r="Q20" t="s">
        <v>694</v>
      </c>
      <c r="R20" t="s">
        <v>695</v>
      </c>
      <c r="S20" t="s">
        <v>696</v>
      </c>
      <c r="T20" t="s">
        <v>697</v>
      </c>
      <c r="U20" t="s">
        <v>698</v>
      </c>
      <c r="V20" t="s">
        <v>699</v>
      </c>
      <c r="W20" t="s">
        <v>700</v>
      </c>
      <c r="X20" t="s">
        <v>701</v>
      </c>
      <c r="Y20" t="s">
        <v>702</v>
      </c>
      <c r="Z20" t="s">
        <v>703</v>
      </c>
      <c r="AA20" t="s">
        <v>704</v>
      </c>
    </row>
    <row r="21" spans="1:27" x14ac:dyDescent="0.35">
      <c r="A21" s="1" t="s">
        <v>705</v>
      </c>
      <c r="B21" t="s">
        <v>41</v>
      </c>
      <c r="C21" t="s">
        <v>41</v>
      </c>
      <c r="D21" t="s">
        <v>41</v>
      </c>
      <c r="E21" t="s">
        <v>41</v>
      </c>
      <c r="F21" t="s">
        <v>41</v>
      </c>
      <c r="G21" t="s">
        <v>706</v>
      </c>
      <c r="H21" t="s">
        <v>707</v>
      </c>
      <c r="I21" t="s">
        <v>708</v>
      </c>
      <c r="J21" t="s">
        <v>709</v>
      </c>
      <c r="K21" t="s">
        <v>520</v>
      </c>
      <c r="L21" t="s">
        <v>710</v>
      </c>
      <c r="M21" t="s">
        <v>711</v>
      </c>
      <c r="N21" t="s">
        <v>712</v>
      </c>
      <c r="O21" t="s">
        <v>713</v>
      </c>
      <c r="P21" t="s">
        <v>714</v>
      </c>
      <c r="Q21" t="s">
        <v>715</v>
      </c>
      <c r="R21" t="s">
        <v>716</v>
      </c>
      <c r="S21" t="s">
        <v>717</v>
      </c>
      <c r="T21" t="s">
        <v>718</v>
      </c>
      <c r="U21" t="s">
        <v>719</v>
      </c>
      <c r="V21" t="s">
        <v>520</v>
      </c>
      <c r="W21" t="s">
        <v>720</v>
      </c>
      <c r="X21" t="s">
        <v>721</v>
      </c>
      <c r="Y21" t="s">
        <v>722</v>
      </c>
      <c r="Z21" t="s">
        <v>723</v>
      </c>
      <c r="AA21" t="s">
        <v>724</v>
      </c>
    </row>
    <row r="22" spans="1:27" x14ac:dyDescent="0.35">
      <c r="A22" s="1" t="s">
        <v>725</v>
      </c>
      <c r="B22" t="s">
        <v>41</v>
      </c>
      <c r="C22" t="s">
        <v>41</v>
      </c>
      <c r="D22" t="s">
        <v>41</v>
      </c>
      <c r="E22" t="s">
        <v>41</v>
      </c>
      <c r="F22" t="s">
        <v>41</v>
      </c>
      <c r="G22" t="s">
        <v>726</v>
      </c>
      <c r="H22" t="s">
        <v>727</v>
      </c>
      <c r="I22" t="s">
        <v>728</v>
      </c>
      <c r="J22" t="s">
        <v>729</v>
      </c>
      <c r="K22" t="s">
        <v>730</v>
      </c>
      <c r="L22" t="s">
        <v>731</v>
      </c>
      <c r="M22" t="s">
        <v>732</v>
      </c>
      <c r="N22" t="s">
        <v>733</v>
      </c>
      <c r="O22" t="s">
        <v>734</v>
      </c>
      <c r="P22" t="s">
        <v>735</v>
      </c>
      <c r="Q22" t="s">
        <v>736</v>
      </c>
      <c r="R22" t="s">
        <v>737</v>
      </c>
      <c r="S22" t="s">
        <v>738</v>
      </c>
      <c r="T22" t="s">
        <v>739</v>
      </c>
      <c r="U22" t="s">
        <v>740</v>
      </c>
      <c r="V22" t="s">
        <v>741</v>
      </c>
      <c r="W22" t="s">
        <v>742</v>
      </c>
      <c r="X22" t="s">
        <v>743</v>
      </c>
      <c r="Y22" t="s">
        <v>744</v>
      </c>
      <c r="Z22" t="s">
        <v>745</v>
      </c>
      <c r="AA22" t="s">
        <v>272</v>
      </c>
    </row>
    <row r="23" spans="1:27" x14ac:dyDescent="0.35">
      <c r="A23" s="1" t="s">
        <v>746</v>
      </c>
      <c r="B23" t="s">
        <v>41</v>
      </c>
      <c r="C23" t="s">
        <v>41</v>
      </c>
      <c r="D23" t="s">
        <v>41</v>
      </c>
      <c r="E23" t="s">
        <v>41</v>
      </c>
      <c r="F23" t="s">
        <v>41</v>
      </c>
      <c r="G23" t="s">
        <v>574</v>
      </c>
      <c r="H23" t="s">
        <v>747</v>
      </c>
      <c r="I23" t="s">
        <v>128</v>
      </c>
      <c r="J23" t="s">
        <v>748</v>
      </c>
      <c r="K23" t="s">
        <v>749</v>
      </c>
      <c r="L23" t="s">
        <v>750</v>
      </c>
      <c r="M23" t="s">
        <v>751</v>
      </c>
      <c r="N23" t="s">
        <v>752</v>
      </c>
      <c r="O23" t="s">
        <v>753</v>
      </c>
      <c r="P23" t="s">
        <v>754</v>
      </c>
      <c r="Q23" t="s">
        <v>755</v>
      </c>
      <c r="R23" t="s">
        <v>756</v>
      </c>
      <c r="S23" t="s">
        <v>757</v>
      </c>
      <c r="T23" t="s">
        <v>758</v>
      </c>
      <c r="U23" t="s">
        <v>759</v>
      </c>
      <c r="V23" t="s">
        <v>760</v>
      </c>
      <c r="W23" t="s">
        <v>761</v>
      </c>
      <c r="X23" t="s">
        <v>762</v>
      </c>
      <c r="Y23" t="s">
        <v>763</v>
      </c>
      <c r="Z23" t="s">
        <v>764</v>
      </c>
      <c r="AA23" t="s">
        <v>765</v>
      </c>
    </row>
    <row r="24" spans="1:27" x14ac:dyDescent="0.35">
      <c r="A24" s="1" t="s">
        <v>766</v>
      </c>
      <c r="B24" t="s">
        <v>592</v>
      </c>
      <c r="C24" t="s">
        <v>593</v>
      </c>
      <c r="D24" t="s">
        <v>594</v>
      </c>
      <c r="E24" t="s">
        <v>595</v>
      </c>
      <c r="F24" t="s">
        <v>596</v>
      </c>
      <c r="G24" t="s">
        <v>767</v>
      </c>
      <c r="H24" t="s">
        <v>768</v>
      </c>
      <c r="I24" t="s">
        <v>769</v>
      </c>
      <c r="J24" t="s">
        <v>770</v>
      </c>
      <c r="K24" t="s">
        <v>771</v>
      </c>
      <c r="L24" t="s">
        <v>226</v>
      </c>
      <c r="M24" t="s">
        <v>227</v>
      </c>
      <c r="N24" t="s">
        <v>228</v>
      </c>
      <c r="O24" t="s">
        <v>229</v>
      </c>
      <c r="P24" t="s">
        <v>230</v>
      </c>
      <c r="Q24" t="s">
        <v>231</v>
      </c>
      <c r="R24" t="s">
        <v>232</v>
      </c>
      <c r="S24" t="s">
        <v>233</v>
      </c>
      <c r="T24" t="s">
        <v>234</v>
      </c>
      <c r="U24" t="s">
        <v>235</v>
      </c>
      <c r="V24" t="s">
        <v>236</v>
      </c>
      <c r="W24" t="s">
        <v>237</v>
      </c>
      <c r="X24" t="s">
        <v>238</v>
      </c>
      <c r="Y24" t="s">
        <v>239</v>
      </c>
      <c r="Z24" t="s">
        <v>240</v>
      </c>
      <c r="AA24" t="s">
        <v>241</v>
      </c>
    </row>
    <row r="25" spans="1:27" x14ac:dyDescent="0.35">
      <c r="A25" s="1" t="s">
        <v>772</v>
      </c>
      <c r="B25" t="s">
        <v>617</v>
      </c>
      <c r="C25" t="s">
        <v>618</v>
      </c>
      <c r="D25" t="s">
        <v>619</v>
      </c>
      <c r="E25" t="s">
        <v>620</v>
      </c>
      <c r="F25" t="s">
        <v>621</v>
      </c>
      <c r="G25" t="s">
        <v>773</v>
      </c>
      <c r="H25" t="s">
        <v>774</v>
      </c>
      <c r="I25" t="s">
        <v>775</v>
      </c>
      <c r="J25" t="s">
        <v>776</v>
      </c>
      <c r="K25" t="s">
        <v>777</v>
      </c>
      <c r="L25" t="s">
        <v>778</v>
      </c>
      <c r="M25" t="s">
        <v>779</v>
      </c>
      <c r="N25" t="s">
        <v>780</v>
      </c>
      <c r="O25" t="s">
        <v>781</v>
      </c>
      <c r="P25" t="s">
        <v>782</v>
      </c>
      <c r="Q25" t="s">
        <v>783</v>
      </c>
      <c r="R25" t="s">
        <v>784</v>
      </c>
      <c r="S25" t="s">
        <v>785</v>
      </c>
      <c r="T25" t="s">
        <v>786</v>
      </c>
      <c r="U25" t="s">
        <v>787</v>
      </c>
      <c r="V25" t="s">
        <v>788</v>
      </c>
      <c r="W25" t="s">
        <v>789</v>
      </c>
      <c r="X25" t="s">
        <v>790</v>
      </c>
      <c r="Y25" t="s">
        <v>791</v>
      </c>
      <c r="Z25" t="s">
        <v>792</v>
      </c>
      <c r="AA25" t="s">
        <v>272</v>
      </c>
    </row>
    <row r="26" spans="1:27" x14ac:dyDescent="0.35">
      <c r="A26" s="1" t="s">
        <v>793</v>
      </c>
      <c r="B26" t="s">
        <v>794</v>
      </c>
      <c r="C26" t="s">
        <v>795</v>
      </c>
      <c r="D26" t="s">
        <v>796</v>
      </c>
      <c r="E26" t="s">
        <v>797</v>
      </c>
      <c r="F26" t="s">
        <v>798</v>
      </c>
      <c r="G26" t="s">
        <v>799</v>
      </c>
      <c r="H26" t="s">
        <v>800</v>
      </c>
      <c r="I26" t="s">
        <v>801</v>
      </c>
      <c r="J26" t="s">
        <v>802</v>
      </c>
      <c r="K26" t="s">
        <v>803</v>
      </c>
      <c r="L26" t="s">
        <v>43</v>
      </c>
      <c r="M26" t="s">
        <v>44</v>
      </c>
      <c r="N26" t="s">
        <v>45</v>
      </c>
      <c r="O26" t="s">
        <v>804</v>
      </c>
      <c r="P26" t="s">
        <v>805</v>
      </c>
      <c r="Q26" t="s">
        <v>806</v>
      </c>
      <c r="R26" t="s">
        <v>49</v>
      </c>
      <c r="S26" t="s">
        <v>807</v>
      </c>
      <c r="T26" t="s">
        <v>51</v>
      </c>
      <c r="U26" t="s">
        <v>808</v>
      </c>
      <c r="V26" t="s">
        <v>809</v>
      </c>
      <c r="W26" t="s">
        <v>810</v>
      </c>
      <c r="X26" t="s">
        <v>811</v>
      </c>
      <c r="Y26" t="s">
        <v>56</v>
      </c>
      <c r="Z26" t="s">
        <v>812</v>
      </c>
      <c r="AA26" t="s">
        <v>58</v>
      </c>
    </row>
    <row r="27" spans="1:27" x14ac:dyDescent="0.35">
      <c r="A27" s="1" t="s">
        <v>813</v>
      </c>
      <c r="B27" t="s">
        <v>794</v>
      </c>
      <c r="C27" t="s">
        <v>795</v>
      </c>
      <c r="D27" t="s">
        <v>796</v>
      </c>
      <c r="E27" t="s">
        <v>797</v>
      </c>
      <c r="F27" t="s">
        <v>814</v>
      </c>
      <c r="G27" t="s">
        <v>815</v>
      </c>
      <c r="H27" t="s">
        <v>816</v>
      </c>
      <c r="I27" t="s">
        <v>817</v>
      </c>
      <c r="J27" t="s">
        <v>818</v>
      </c>
      <c r="K27" t="s">
        <v>819</v>
      </c>
      <c r="L27" t="s">
        <v>820</v>
      </c>
      <c r="M27" t="s">
        <v>821</v>
      </c>
      <c r="N27" t="s">
        <v>45</v>
      </c>
      <c r="O27" t="s">
        <v>822</v>
      </c>
      <c r="P27" t="s">
        <v>823</v>
      </c>
      <c r="Q27" t="s">
        <v>824</v>
      </c>
      <c r="R27" t="s">
        <v>49</v>
      </c>
      <c r="S27" t="s">
        <v>825</v>
      </c>
      <c r="T27" t="s">
        <v>51</v>
      </c>
      <c r="U27" t="s">
        <v>808</v>
      </c>
      <c r="V27" t="s">
        <v>826</v>
      </c>
      <c r="W27" t="s">
        <v>827</v>
      </c>
      <c r="X27" t="s">
        <v>811</v>
      </c>
      <c r="Y27" t="s">
        <v>56</v>
      </c>
      <c r="Z27" t="s">
        <v>828</v>
      </c>
      <c r="AA27" t="s">
        <v>829</v>
      </c>
    </row>
    <row r="28" spans="1:27" x14ac:dyDescent="0.35">
      <c r="A28" s="1" t="s">
        <v>830</v>
      </c>
      <c r="B28" t="s">
        <v>831</v>
      </c>
      <c r="C28" t="s">
        <v>596</v>
      </c>
      <c r="D28" t="s">
        <v>596</v>
      </c>
      <c r="E28" t="s">
        <v>832</v>
      </c>
      <c r="F28" t="s">
        <v>832</v>
      </c>
      <c r="G28" t="s">
        <v>750</v>
      </c>
      <c r="H28" t="s">
        <v>121</v>
      </c>
      <c r="I28" t="s">
        <v>505</v>
      </c>
      <c r="J28" t="s">
        <v>749</v>
      </c>
      <c r="K28" t="s">
        <v>833</v>
      </c>
      <c r="L28" t="s">
        <v>120</v>
      </c>
      <c r="M28" t="s">
        <v>121</v>
      </c>
      <c r="N28" t="s">
        <v>122</v>
      </c>
      <c r="O28" t="s">
        <v>123</v>
      </c>
      <c r="P28" t="s">
        <v>121</v>
      </c>
      <c r="Q28" t="s">
        <v>124</v>
      </c>
      <c r="R28" t="s">
        <v>125</v>
      </c>
      <c r="S28" t="s">
        <v>126</v>
      </c>
      <c r="T28" t="s">
        <v>127</v>
      </c>
      <c r="U28" t="s">
        <v>128</v>
      </c>
      <c r="V28" t="s">
        <v>129</v>
      </c>
      <c r="W28" t="s">
        <v>130</v>
      </c>
      <c r="X28" t="s">
        <v>131</v>
      </c>
      <c r="Y28" t="s">
        <v>132</v>
      </c>
      <c r="Z28" t="s">
        <v>133</v>
      </c>
      <c r="AA28" t="s">
        <v>134</v>
      </c>
    </row>
    <row r="29" spans="1:27" x14ac:dyDescent="0.35">
      <c r="A29" s="1" t="s">
        <v>834</v>
      </c>
      <c r="B29" t="s">
        <v>831</v>
      </c>
      <c r="C29" t="s">
        <v>596</v>
      </c>
      <c r="D29" t="s">
        <v>596</v>
      </c>
      <c r="E29" t="s">
        <v>832</v>
      </c>
      <c r="F29" t="s">
        <v>596</v>
      </c>
      <c r="G29" t="s">
        <v>122</v>
      </c>
      <c r="H29" t="s">
        <v>835</v>
      </c>
      <c r="I29" t="s">
        <v>836</v>
      </c>
      <c r="J29" t="s">
        <v>837</v>
      </c>
      <c r="K29" t="s">
        <v>583</v>
      </c>
      <c r="L29" t="s">
        <v>838</v>
      </c>
      <c r="M29" t="s">
        <v>835</v>
      </c>
      <c r="N29" t="s">
        <v>122</v>
      </c>
      <c r="O29" t="s">
        <v>539</v>
      </c>
      <c r="P29" t="s">
        <v>835</v>
      </c>
      <c r="Q29" t="s">
        <v>839</v>
      </c>
      <c r="R29" t="s">
        <v>125</v>
      </c>
      <c r="S29" t="s">
        <v>126</v>
      </c>
      <c r="T29" t="s">
        <v>127</v>
      </c>
      <c r="U29" t="s">
        <v>128</v>
      </c>
      <c r="V29" t="s">
        <v>129</v>
      </c>
      <c r="W29" t="s">
        <v>130</v>
      </c>
      <c r="X29" t="s">
        <v>131</v>
      </c>
      <c r="Y29" t="s">
        <v>132</v>
      </c>
      <c r="Z29" t="s">
        <v>692</v>
      </c>
      <c r="AA29" t="s">
        <v>840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40"/>
  <sheetViews>
    <sheetView workbookViewId="0"/>
  </sheetViews>
  <sheetFormatPr defaultRowHeight="14.5" x14ac:dyDescent="0.35"/>
  <sheetData>
    <row r="1" spans="1:27" x14ac:dyDescent="0.35">
      <c r="B1" s="1" t="s">
        <v>395</v>
      </c>
      <c r="C1" s="1" t="s">
        <v>396</v>
      </c>
      <c r="D1" s="1" t="s">
        <v>397</v>
      </c>
      <c r="E1" s="1" t="s">
        <v>398</v>
      </c>
      <c r="F1" s="1" t="s">
        <v>399</v>
      </c>
      <c r="G1" s="1" t="s">
        <v>400</v>
      </c>
      <c r="H1" s="1" t="s">
        <v>401</v>
      </c>
      <c r="I1" s="1" t="s">
        <v>402</v>
      </c>
      <c r="J1" s="1" t="s">
        <v>403</v>
      </c>
      <c r="K1" s="1" t="s">
        <v>404</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row>
    <row r="2" spans="1:27" x14ac:dyDescent="0.35">
      <c r="A2" s="1" t="s">
        <v>841</v>
      </c>
      <c r="B2" t="s">
        <v>842</v>
      </c>
      <c r="C2" t="s">
        <v>843</v>
      </c>
      <c r="D2" t="s">
        <v>571</v>
      </c>
      <c r="E2" t="s">
        <v>844</v>
      </c>
      <c r="F2" t="s">
        <v>845</v>
      </c>
      <c r="G2" t="s">
        <v>846</v>
      </c>
      <c r="H2" t="s">
        <v>847</v>
      </c>
      <c r="I2" t="s">
        <v>848</v>
      </c>
      <c r="J2" t="s">
        <v>847</v>
      </c>
      <c r="K2" t="s">
        <v>848</v>
      </c>
      <c r="L2" t="s">
        <v>849</v>
      </c>
      <c r="M2" t="s">
        <v>502</v>
      </c>
      <c r="N2" t="s">
        <v>767</v>
      </c>
      <c r="O2" t="s">
        <v>850</v>
      </c>
      <c r="P2" t="s">
        <v>406</v>
      </c>
      <c r="Q2" t="s">
        <v>851</v>
      </c>
      <c r="R2" t="s">
        <v>852</v>
      </c>
      <c r="S2" t="s">
        <v>853</v>
      </c>
      <c r="T2" t="s">
        <v>854</v>
      </c>
      <c r="U2" t="s">
        <v>855</v>
      </c>
      <c r="V2" t="s">
        <v>856</v>
      </c>
      <c r="W2" t="s">
        <v>857</v>
      </c>
      <c r="X2" t="s">
        <v>858</v>
      </c>
      <c r="Y2" t="s">
        <v>859</v>
      </c>
      <c r="Z2" t="s">
        <v>860</v>
      </c>
      <c r="AA2" t="s">
        <v>861</v>
      </c>
    </row>
    <row r="3" spans="1:27" x14ac:dyDescent="0.35">
      <c r="A3" s="1" t="s">
        <v>862</v>
      </c>
      <c r="B3" t="s">
        <v>41</v>
      </c>
      <c r="C3" t="s">
        <v>41</v>
      </c>
      <c r="D3" t="s">
        <v>41</v>
      </c>
      <c r="E3" t="s">
        <v>41</v>
      </c>
      <c r="F3" t="s">
        <v>41</v>
      </c>
      <c r="G3" t="s">
        <v>41</v>
      </c>
      <c r="H3" t="s">
        <v>41</v>
      </c>
      <c r="I3" t="s">
        <v>41</v>
      </c>
      <c r="J3" t="s">
        <v>41</v>
      </c>
      <c r="K3" t="s">
        <v>41</v>
      </c>
      <c r="L3" t="s">
        <v>41</v>
      </c>
      <c r="M3" t="s">
        <v>41</v>
      </c>
      <c r="N3" t="s">
        <v>41</v>
      </c>
      <c r="O3" t="s">
        <v>41</v>
      </c>
      <c r="P3" t="s">
        <v>41</v>
      </c>
      <c r="Q3" t="s">
        <v>41</v>
      </c>
      <c r="R3" t="s">
        <v>41</v>
      </c>
      <c r="S3" t="s">
        <v>41</v>
      </c>
      <c r="T3" t="s">
        <v>41</v>
      </c>
      <c r="U3" t="s">
        <v>863</v>
      </c>
      <c r="V3" t="s">
        <v>864</v>
      </c>
      <c r="W3" t="s">
        <v>865</v>
      </c>
      <c r="X3" t="s">
        <v>866</v>
      </c>
      <c r="Y3" t="s">
        <v>124</v>
      </c>
      <c r="Z3" t="s">
        <v>510</v>
      </c>
      <c r="AA3" t="s">
        <v>867</v>
      </c>
    </row>
    <row r="4" spans="1:27" x14ac:dyDescent="0.35">
      <c r="A4" s="1" t="s">
        <v>868</v>
      </c>
      <c r="B4" t="s">
        <v>842</v>
      </c>
      <c r="C4" t="s">
        <v>843</v>
      </c>
      <c r="D4" t="s">
        <v>571</v>
      </c>
      <c r="E4" t="s">
        <v>844</v>
      </c>
      <c r="F4" t="s">
        <v>845</v>
      </c>
      <c r="G4" t="s">
        <v>846</v>
      </c>
      <c r="H4" t="s">
        <v>847</v>
      </c>
      <c r="I4" t="s">
        <v>848</v>
      </c>
      <c r="J4" t="s">
        <v>847</v>
      </c>
      <c r="K4" t="s">
        <v>848</v>
      </c>
      <c r="L4" t="s">
        <v>849</v>
      </c>
      <c r="M4" t="s">
        <v>502</v>
      </c>
      <c r="N4" t="s">
        <v>767</v>
      </c>
      <c r="O4" t="s">
        <v>850</v>
      </c>
      <c r="P4" t="s">
        <v>406</v>
      </c>
      <c r="Q4" t="s">
        <v>851</v>
      </c>
      <c r="R4" t="s">
        <v>852</v>
      </c>
      <c r="S4" t="s">
        <v>853</v>
      </c>
      <c r="T4" t="s">
        <v>854</v>
      </c>
      <c r="U4" t="s">
        <v>869</v>
      </c>
      <c r="V4" t="s">
        <v>870</v>
      </c>
      <c r="W4" t="s">
        <v>871</v>
      </c>
      <c r="X4" t="s">
        <v>872</v>
      </c>
      <c r="Y4" t="s">
        <v>873</v>
      </c>
      <c r="Z4" t="s">
        <v>874</v>
      </c>
      <c r="AA4" t="s">
        <v>875</v>
      </c>
    </row>
    <row r="5" spans="1:27" x14ac:dyDescent="0.35">
      <c r="A5" s="1" t="s">
        <v>876</v>
      </c>
      <c r="B5" t="s">
        <v>231</v>
      </c>
      <c r="C5" t="s">
        <v>850</v>
      </c>
      <c r="D5" t="s">
        <v>835</v>
      </c>
      <c r="E5" t="s">
        <v>839</v>
      </c>
      <c r="F5" t="s">
        <v>877</v>
      </c>
      <c r="G5" t="s">
        <v>878</v>
      </c>
      <c r="H5" t="s">
        <v>850</v>
      </c>
      <c r="I5" t="s">
        <v>879</v>
      </c>
      <c r="J5" t="s">
        <v>880</v>
      </c>
      <c r="K5" t="s">
        <v>881</v>
      </c>
      <c r="L5" t="s">
        <v>882</v>
      </c>
      <c r="M5" t="s">
        <v>883</v>
      </c>
      <c r="N5" t="s">
        <v>884</v>
      </c>
      <c r="O5" t="s">
        <v>761</v>
      </c>
      <c r="P5" t="s">
        <v>885</v>
      </c>
      <c r="Q5" t="s">
        <v>886</v>
      </c>
      <c r="R5" t="s">
        <v>887</v>
      </c>
      <c r="S5" t="s">
        <v>888</v>
      </c>
      <c r="T5" t="s">
        <v>889</v>
      </c>
      <c r="U5" t="s">
        <v>890</v>
      </c>
      <c r="V5" t="s">
        <v>891</v>
      </c>
      <c r="W5" t="s">
        <v>892</v>
      </c>
      <c r="X5" t="s">
        <v>893</v>
      </c>
      <c r="Y5" t="s">
        <v>894</v>
      </c>
      <c r="Z5" t="s">
        <v>895</v>
      </c>
      <c r="AA5" t="s">
        <v>896</v>
      </c>
    </row>
    <row r="6" spans="1:27" x14ac:dyDescent="0.35">
      <c r="A6" s="1" t="s">
        <v>897</v>
      </c>
      <c r="B6" t="s">
        <v>845</v>
      </c>
      <c r="C6" t="s">
        <v>898</v>
      </c>
      <c r="D6" t="s">
        <v>845</v>
      </c>
      <c r="E6" t="s">
        <v>898</v>
      </c>
      <c r="F6" t="s">
        <v>898</v>
      </c>
      <c r="G6" t="s">
        <v>899</v>
      </c>
      <c r="H6" t="s">
        <v>900</v>
      </c>
      <c r="I6" t="s">
        <v>901</v>
      </c>
      <c r="J6" t="s">
        <v>902</v>
      </c>
      <c r="K6" t="s">
        <v>903</v>
      </c>
      <c r="L6" t="s">
        <v>878</v>
      </c>
      <c r="M6" t="s">
        <v>904</v>
      </c>
      <c r="N6" t="s">
        <v>905</v>
      </c>
      <c r="O6" t="s">
        <v>906</v>
      </c>
      <c r="P6" t="s">
        <v>597</v>
      </c>
      <c r="Q6" t="s">
        <v>907</v>
      </c>
      <c r="R6" t="s">
        <v>227</v>
      </c>
      <c r="S6" t="s">
        <v>209</v>
      </c>
      <c r="T6" t="s">
        <v>908</v>
      </c>
      <c r="U6" t="s">
        <v>909</v>
      </c>
      <c r="V6" t="s">
        <v>910</v>
      </c>
      <c r="W6" t="s">
        <v>597</v>
      </c>
      <c r="X6" t="s">
        <v>535</v>
      </c>
      <c r="Y6" t="s">
        <v>881</v>
      </c>
      <c r="Z6" t="s">
        <v>911</v>
      </c>
      <c r="AA6" t="s">
        <v>912</v>
      </c>
    </row>
    <row r="7" spans="1:27" x14ac:dyDescent="0.35">
      <c r="A7" s="1" t="s">
        <v>913</v>
      </c>
      <c r="B7" t="s">
        <v>914</v>
      </c>
      <c r="C7" t="s">
        <v>915</v>
      </c>
      <c r="D7" t="s">
        <v>898</v>
      </c>
      <c r="E7" t="s">
        <v>573</v>
      </c>
      <c r="F7" t="s">
        <v>916</v>
      </c>
      <c r="G7" t="s">
        <v>914</v>
      </c>
      <c r="H7" t="s">
        <v>917</v>
      </c>
      <c r="I7" t="s">
        <v>706</v>
      </c>
      <c r="J7" t="s">
        <v>918</v>
      </c>
      <c r="K7" t="s">
        <v>879</v>
      </c>
      <c r="L7" t="s">
        <v>707</v>
      </c>
      <c r="M7" t="s">
        <v>919</v>
      </c>
      <c r="N7" t="s">
        <v>920</v>
      </c>
      <c r="O7" t="s">
        <v>921</v>
      </c>
      <c r="P7" t="s">
        <v>922</v>
      </c>
      <c r="Q7" t="s">
        <v>512</v>
      </c>
      <c r="R7" t="s">
        <v>923</v>
      </c>
      <c r="S7" t="s">
        <v>924</v>
      </c>
      <c r="T7" t="s">
        <v>925</v>
      </c>
      <c r="U7" t="s">
        <v>926</v>
      </c>
      <c r="V7" t="s">
        <v>926</v>
      </c>
      <c r="W7" t="s">
        <v>904</v>
      </c>
      <c r="X7" t="s">
        <v>839</v>
      </c>
      <c r="Y7" t="s">
        <v>927</v>
      </c>
      <c r="Z7" t="s">
        <v>928</v>
      </c>
      <c r="AA7" t="s">
        <v>504</v>
      </c>
    </row>
    <row r="8" spans="1:27" x14ac:dyDescent="0.35">
      <c r="A8" s="1" t="s">
        <v>929</v>
      </c>
      <c r="B8" t="s">
        <v>930</v>
      </c>
      <c r="C8" t="s">
        <v>931</v>
      </c>
      <c r="D8" t="s">
        <v>578</v>
      </c>
      <c r="E8" t="s">
        <v>932</v>
      </c>
      <c r="F8" t="s">
        <v>519</v>
      </c>
      <c r="G8" t="s">
        <v>933</v>
      </c>
      <c r="H8" t="s">
        <v>535</v>
      </c>
      <c r="I8" t="s">
        <v>934</v>
      </c>
      <c r="J8" t="s">
        <v>935</v>
      </c>
      <c r="K8" t="s">
        <v>406</v>
      </c>
      <c r="L8" t="s">
        <v>936</v>
      </c>
      <c r="M8" t="s">
        <v>937</v>
      </c>
      <c r="N8" t="s">
        <v>938</v>
      </c>
      <c r="O8" t="s">
        <v>939</v>
      </c>
      <c r="P8" t="s">
        <v>940</v>
      </c>
      <c r="Q8" t="s">
        <v>941</v>
      </c>
      <c r="R8" t="s">
        <v>942</v>
      </c>
      <c r="S8" t="s">
        <v>943</v>
      </c>
      <c r="T8" t="s">
        <v>944</v>
      </c>
      <c r="U8" t="s">
        <v>945</v>
      </c>
      <c r="V8" t="s">
        <v>946</v>
      </c>
      <c r="W8" t="s">
        <v>947</v>
      </c>
      <c r="X8" t="s">
        <v>948</v>
      </c>
      <c r="Y8" t="s">
        <v>949</v>
      </c>
      <c r="Z8" t="s">
        <v>950</v>
      </c>
      <c r="AA8" t="s">
        <v>951</v>
      </c>
    </row>
    <row r="9" spans="1:27" x14ac:dyDescent="0.35">
      <c r="A9" s="1" t="s">
        <v>952</v>
      </c>
      <c r="B9" t="s">
        <v>953</v>
      </c>
      <c r="C9" t="s">
        <v>954</v>
      </c>
      <c r="D9" t="s">
        <v>955</v>
      </c>
      <c r="E9" t="s">
        <v>956</v>
      </c>
      <c r="F9" t="s">
        <v>957</v>
      </c>
      <c r="G9" t="s">
        <v>958</v>
      </c>
      <c r="H9" t="s">
        <v>959</v>
      </c>
      <c r="I9" t="s">
        <v>960</v>
      </c>
      <c r="J9" t="s">
        <v>961</v>
      </c>
      <c r="K9" t="s">
        <v>962</v>
      </c>
      <c r="L9" t="s">
        <v>963</v>
      </c>
      <c r="M9" t="s">
        <v>964</v>
      </c>
      <c r="N9" t="s">
        <v>965</v>
      </c>
      <c r="O9" t="s">
        <v>966</v>
      </c>
      <c r="P9" t="s">
        <v>967</v>
      </c>
      <c r="Q9" t="s">
        <v>968</v>
      </c>
      <c r="R9" t="s">
        <v>969</v>
      </c>
      <c r="S9" t="s">
        <v>970</v>
      </c>
      <c r="T9" t="s">
        <v>971</v>
      </c>
      <c r="U9" t="s">
        <v>972</v>
      </c>
      <c r="V9" t="s">
        <v>973</v>
      </c>
      <c r="W9" t="s">
        <v>974</v>
      </c>
      <c r="X9" t="s">
        <v>975</v>
      </c>
      <c r="Y9" t="s">
        <v>976</v>
      </c>
      <c r="Z9" t="s">
        <v>977</v>
      </c>
      <c r="AA9" t="s">
        <v>978</v>
      </c>
    </row>
    <row r="10" spans="1:27" x14ac:dyDescent="0.35">
      <c r="A10" s="1" t="s">
        <v>979</v>
      </c>
      <c r="B10" t="s">
        <v>41</v>
      </c>
      <c r="C10" t="s">
        <v>41</v>
      </c>
      <c r="D10" t="s">
        <v>41</v>
      </c>
      <c r="E10" t="s">
        <v>41</v>
      </c>
      <c r="F10" t="s">
        <v>41</v>
      </c>
      <c r="G10" t="s">
        <v>41</v>
      </c>
      <c r="H10" t="s">
        <v>41</v>
      </c>
      <c r="I10" t="s">
        <v>41</v>
      </c>
      <c r="J10" t="s">
        <v>41</v>
      </c>
      <c r="K10" t="s">
        <v>980</v>
      </c>
      <c r="L10" t="s">
        <v>981</v>
      </c>
      <c r="M10" t="s">
        <v>981</v>
      </c>
      <c r="N10" t="s">
        <v>520</v>
      </c>
      <c r="O10" t="s">
        <v>982</v>
      </c>
      <c r="P10" t="s">
        <v>982</v>
      </c>
      <c r="Q10" t="s">
        <v>982</v>
      </c>
      <c r="R10" t="s">
        <v>983</v>
      </c>
      <c r="S10" t="s">
        <v>753</v>
      </c>
      <c r="T10" t="s">
        <v>753</v>
      </c>
      <c r="U10" t="s">
        <v>753</v>
      </c>
      <c r="V10" t="s">
        <v>984</v>
      </c>
      <c r="W10" t="s">
        <v>985</v>
      </c>
      <c r="X10" t="s">
        <v>986</v>
      </c>
      <c r="Y10" t="s">
        <v>986</v>
      </c>
      <c r="Z10" t="s">
        <v>987</v>
      </c>
      <c r="AA10" t="s">
        <v>987</v>
      </c>
    </row>
    <row r="11" spans="1:27" x14ac:dyDescent="0.35">
      <c r="A11" s="1" t="s">
        <v>988</v>
      </c>
      <c r="B11" t="s">
        <v>41</v>
      </c>
      <c r="C11" t="s">
        <v>41</v>
      </c>
      <c r="D11" t="s">
        <v>41</v>
      </c>
      <c r="E11" t="s">
        <v>41</v>
      </c>
      <c r="F11" t="s">
        <v>41</v>
      </c>
      <c r="G11" t="s">
        <v>41</v>
      </c>
      <c r="H11" t="s">
        <v>41</v>
      </c>
      <c r="I11" t="s">
        <v>989</v>
      </c>
      <c r="J11" t="s">
        <v>934</v>
      </c>
      <c r="K11" t="s">
        <v>41</v>
      </c>
      <c r="L11" t="s">
        <v>41</v>
      </c>
      <c r="M11" t="s">
        <v>41</v>
      </c>
      <c r="N11" t="s">
        <v>41</v>
      </c>
      <c r="O11" t="s">
        <v>41</v>
      </c>
      <c r="P11" t="s">
        <v>41</v>
      </c>
      <c r="Q11" t="s">
        <v>41</v>
      </c>
      <c r="R11" t="s">
        <v>41</v>
      </c>
      <c r="S11" t="s">
        <v>41</v>
      </c>
      <c r="T11" t="s">
        <v>41</v>
      </c>
      <c r="U11" t="s">
        <v>990</v>
      </c>
      <c r="V11" t="s">
        <v>584</v>
      </c>
      <c r="W11" t="s">
        <v>584</v>
      </c>
      <c r="X11" t="s">
        <v>41</v>
      </c>
      <c r="Y11" t="s">
        <v>41</v>
      </c>
      <c r="Z11" t="s">
        <v>41</v>
      </c>
      <c r="AA11" t="s">
        <v>41</v>
      </c>
    </row>
    <row r="12" spans="1:27" x14ac:dyDescent="0.35">
      <c r="A12" s="1" t="s">
        <v>991</v>
      </c>
      <c r="B12" t="s">
        <v>41</v>
      </c>
      <c r="C12" t="s">
        <v>41</v>
      </c>
      <c r="D12" t="s">
        <v>41</v>
      </c>
      <c r="E12" t="s">
        <v>41</v>
      </c>
      <c r="F12" t="s">
        <v>41</v>
      </c>
      <c r="G12" t="s">
        <v>41</v>
      </c>
      <c r="H12" t="s">
        <v>41</v>
      </c>
      <c r="I12" t="s">
        <v>989</v>
      </c>
      <c r="J12" t="s">
        <v>934</v>
      </c>
      <c r="K12" t="s">
        <v>980</v>
      </c>
      <c r="L12" t="s">
        <v>981</v>
      </c>
      <c r="M12" t="s">
        <v>981</v>
      </c>
      <c r="N12" t="s">
        <v>520</v>
      </c>
      <c r="O12" t="s">
        <v>982</v>
      </c>
      <c r="P12" t="s">
        <v>982</v>
      </c>
      <c r="Q12" t="s">
        <v>982</v>
      </c>
      <c r="R12" t="s">
        <v>983</v>
      </c>
      <c r="S12" t="s">
        <v>753</v>
      </c>
      <c r="T12" t="s">
        <v>753</v>
      </c>
      <c r="U12" t="s">
        <v>992</v>
      </c>
      <c r="V12" t="s">
        <v>993</v>
      </c>
      <c r="W12" t="s">
        <v>994</v>
      </c>
      <c r="X12" t="s">
        <v>986</v>
      </c>
      <c r="Y12" t="s">
        <v>986</v>
      </c>
      <c r="Z12" t="s">
        <v>987</v>
      </c>
      <c r="AA12" t="s">
        <v>987</v>
      </c>
    </row>
    <row r="13" spans="1:27" x14ac:dyDescent="0.35">
      <c r="A13" s="1" t="s">
        <v>995</v>
      </c>
      <c r="B13" t="s">
        <v>41</v>
      </c>
      <c r="C13" t="s">
        <v>41</v>
      </c>
      <c r="D13" t="s">
        <v>41</v>
      </c>
      <c r="E13" t="s">
        <v>41</v>
      </c>
      <c r="F13" t="s">
        <v>41</v>
      </c>
      <c r="G13" t="s">
        <v>41</v>
      </c>
      <c r="H13" t="s">
        <v>41</v>
      </c>
      <c r="I13" t="s">
        <v>41</v>
      </c>
      <c r="J13" t="s">
        <v>41</v>
      </c>
      <c r="K13" t="s">
        <v>41</v>
      </c>
      <c r="L13" t="s">
        <v>41</v>
      </c>
      <c r="M13" t="s">
        <v>41</v>
      </c>
      <c r="N13" t="s">
        <v>41</v>
      </c>
      <c r="O13" t="s">
        <v>842</v>
      </c>
      <c r="P13" t="s">
        <v>129</v>
      </c>
      <c r="Q13" t="s">
        <v>996</v>
      </c>
      <c r="R13" t="s">
        <v>997</v>
      </c>
      <c r="S13" t="s">
        <v>998</v>
      </c>
      <c r="T13" t="s">
        <v>41</v>
      </c>
      <c r="U13" t="s">
        <v>999</v>
      </c>
      <c r="V13" t="s">
        <v>1000</v>
      </c>
      <c r="W13" t="s">
        <v>505</v>
      </c>
      <c r="X13" t="s">
        <v>41</v>
      </c>
      <c r="Y13" t="s">
        <v>41</v>
      </c>
      <c r="Z13" t="s">
        <v>41</v>
      </c>
      <c r="AA13" t="s">
        <v>41</v>
      </c>
    </row>
    <row r="14" spans="1:27" x14ac:dyDescent="0.35">
      <c r="A14" s="1" t="s">
        <v>1001</v>
      </c>
      <c r="B14" t="s">
        <v>849</v>
      </c>
      <c r="C14" t="s">
        <v>1002</v>
      </c>
      <c r="D14" t="s">
        <v>1003</v>
      </c>
      <c r="E14" t="s">
        <v>1004</v>
      </c>
      <c r="F14" t="s">
        <v>845</v>
      </c>
      <c r="G14" t="s">
        <v>904</v>
      </c>
      <c r="H14" t="s">
        <v>231</v>
      </c>
      <c r="I14" t="s">
        <v>569</v>
      </c>
      <c r="J14" t="s">
        <v>41</v>
      </c>
      <c r="K14" t="s">
        <v>1005</v>
      </c>
      <c r="L14" t="s">
        <v>1006</v>
      </c>
      <c r="M14" t="s">
        <v>1007</v>
      </c>
      <c r="N14" t="s">
        <v>1005</v>
      </c>
      <c r="O14" t="s">
        <v>41</v>
      </c>
      <c r="P14" t="s">
        <v>41</v>
      </c>
      <c r="Q14" t="s">
        <v>41</v>
      </c>
      <c r="R14" t="s">
        <v>41</v>
      </c>
      <c r="S14" t="s">
        <v>41</v>
      </c>
      <c r="T14" t="s">
        <v>41</v>
      </c>
      <c r="U14" t="s">
        <v>41</v>
      </c>
      <c r="V14" t="s">
        <v>41</v>
      </c>
      <c r="W14" t="s">
        <v>41</v>
      </c>
      <c r="X14" t="s">
        <v>41</v>
      </c>
      <c r="Y14" t="s">
        <v>41</v>
      </c>
      <c r="Z14" t="s">
        <v>41</v>
      </c>
      <c r="AA14" t="s">
        <v>41</v>
      </c>
    </row>
    <row r="15" spans="1:27" x14ac:dyDescent="0.35">
      <c r="A15" s="1" t="s">
        <v>1008</v>
      </c>
      <c r="B15" t="s">
        <v>1009</v>
      </c>
      <c r="C15" t="s">
        <v>839</v>
      </c>
      <c r="D15" t="s">
        <v>1010</v>
      </c>
      <c r="E15" t="s">
        <v>510</v>
      </c>
      <c r="F15" t="s">
        <v>1011</v>
      </c>
      <c r="G15" t="s">
        <v>901</v>
      </c>
      <c r="H15" t="s">
        <v>1012</v>
      </c>
      <c r="I15" t="s">
        <v>1013</v>
      </c>
      <c r="J15" t="s">
        <v>1014</v>
      </c>
      <c r="K15" t="s">
        <v>919</v>
      </c>
      <c r="L15" t="s">
        <v>908</v>
      </c>
      <c r="M15" t="s">
        <v>1015</v>
      </c>
      <c r="N15" t="s">
        <v>227</v>
      </c>
      <c r="O15" t="s">
        <v>985</v>
      </c>
      <c r="P15" t="s">
        <v>1016</v>
      </c>
      <c r="Q15" t="s">
        <v>227</v>
      </c>
      <c r="R15" t="s">
        <v>1017</v>
      </c>
      <c r="S15" t="s">
        <v>1018</v>
      </c>
      <c r="T15" t="s">
        <v>584</v>
      </c>
      <c r="U15" t="s">
        <v>898</v>
      </c>
      <c r="V15" t="s">
        <v>1019</v>
      </c>
      <c r="W15" t="s">
        <v>752</v>
      </c>
      <c r="X15" t="s">
        <v>1020</v>
      </c>
      <c r="Y15" t="s">
        <v>1021</v>
      </c>
      <c r="Z15" t="s">
        <v>130</v>
      </c>
      <c r="AA15" t="s">
        <v>41</v>
      </c>
    </row>
    <row r="16" spans="1:27" x14ac:dyDescent="0.35">
      <c r="A16" s="1" t="s">
        <v>1022</v>
      </c>
      <c r="B16" t="s">
        <v>1023</v>
      </c>
      <c r="C16" t="s">
        <v>1024</v>
      </c>
      <c r="D16" t="s">
        <v>723</v>
      </c>
      <c r="E16" t="s">
        <v>1025</v>
      </c>
      <c r="F16" t="s">
        <v>1026</v>
      </c>
      <c r="G16" t="s">
        <v>1027</v>
      </c>
      <c r="H16" t="s">
        <v>1028</v>
      </c>
      <c r="I16" t="s">
        <v>1029</v>
      </c>
      <c r="J16" t="s">
        <v>1030</v>
      </c>
      <c r="K16" t="s">
        <v>1031</v>
      </c>
      <c r="L16" t="s">
        <v>1032</v>
      </c>
      <c r="M16" t="s">
        <v>1033</v>
      </c>
      <c r="N16" t="s">
        <v>1034</v>
      </c>
      <c r="O16" t="s">
        <v>1035</v>
      </c>
      <c r="P16" t="s">
        <v>1036</v>
      </c>
      <c r="Q16" t="s">
        <v>1037</v>
      </c>
      <c r="R16" t="s">
        <v>1038</v>
      </c>
      <c r="S16" t="s">
        <v>1039</v>
      </c>
      <c r="T16" t="s">
        <v>1040</v>
      </c>
      <c r="U16" t="s">
        <v>1041</v>
      </c>
      <c r="V16" t="s">
        <v>1042</v>
      </c>
      <c r="W16" t="s">
        <v>1043</v>
      </c>
      <c r="X16" t="s">
        <v>1044</v>
      </c>
      <c r="Y16" t="s">
        <v>1045</v>
      </c>
      <c r="Z16" t="s">
        <v>1046</v>
      </c>
      <c r="AA16" t="s">
        <v>1047</v>
      </c>
    </row>
    <row r="17" spans="1:27" x14ac:dyDescent="0.35">
      <c r="A17" s="1" t="s">
        <v>1048</v>
      </c>
      <c r="B17" t="s">
        <v>41</v>
      </c>
      <c r="C17" t="s">
        <v>41</v>
      </c>
      <c r="D17" t="s">
        <v>41</v>
      </c>
      <c r="E17" t="s">
        <v>41</v>
      </c>
      <c r="F17" t="s">
        <v>41</v>
      </c>
      <c r="G17" t="s">
        <v>41</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row>
    <row r="18" spans="1:27" x14ac:dyDescent="0.35">
      <c r="A18" s="1" t="s">
        <v>1049</v>
      </c>
      <c r="B18" t="s">
        <v>1050</v>
      </c>
      <c r="C18" t="s">
        <v>1051</v>
      </c>
      <c r="D18" t="s">
        <v>1052</v>
      </c>
      <c r="E18" t="s">
        <v>1053</v>
      </c>
      <c r="F18" t="s">
        <v>1054</v>
      </c>
      <c r="G18" t="s">
        <v>1055</v>
      </c>
      <c r="H18" t="s">
        <v>1056</v>
      </c>
      <c r="I18" t="s">
        <v>1057</v>
      </c>
      <c r="J18" t="s">
        <v>1058</v>
      </c>
      <c r="K18" t="s">
        <v>1059</v>
      </c>
      <c r="L18" t="s">
        <v>1060</v>
      </c>
      <c r="M18" t="s">
        <v>1061</v>
      </c>
      <c r="N18" t="s">
        <v>1062</v>
      </c>
      <c r="O18" t="s">
        <v>1063</v>
      </c>
      <c r="P18" t="s">
        <v>1064</v>
      </c>
      <c r="Q18" t="s">
        <v>1065</v>
      </c>
      <c r="R18" t="s">
        <v>1066</v>
      </c>
      <c r="S18" t="s">
        <v>1067</v>
      </c>
      <c r="T18" t="s">
        <v>1068</v>
      </c>
      <c r="U18" t="s">
        <v>1069</v>
      </c>
      <c r="V18" t="s">
        <v>1070</v>
      </c>
      <c r="W18" t="s">
        <v>1071</v>
      </c>
      <c r="X18" t="s">
        <v>1072</v>
      </c>
      <c r="Y18" t="s">
        <v>1073</v>
      </c>
      <c r="Z18" t="s">
        <v>1074</v>
      </c>
      <c r="AA18" t="s">
        <v>1075</v>
      </c>
    </row>
    <row r="19" spans="1:27" x14ac:dyDescent="0.35">
      <c r="A19" s="1" t="s">
        <v>1076</v>
      </c>
      <c r="B19" t="s">
        <v>866</v>
      </c>
      <c r="C19" t="s">
        <v>832</v>
      </c>
      <c r="D19" t="s">
        <v>1077</v>
      </c>
      <c r="E19" t="s">
        <v>564</v>
      </c>
      <c r="F19" t="s">
        <v>832</v>
      </c>
      <c r="G19" t="s">
        <v>1078</v>
      </c>
      <c r="H19" t="s">
        <v>1079</v>
      </c>
      <c r="I19" t="s">
        <v>524</v>
      </c>
      <c r="J19" t="s">
        <v>1080</v>
      </c>
      <c r="K19" t="s">
        <v>1081</v>
      </c>
      <c r="L19" t="s">
        <v>1082</v>
      </c>
      <c r="M19" t="s">
        <v>884</v>
      </c>
      <c r="N19" t="s">
        <v>1083</v>
      </c>
      <c r="O19" t="s">
        <v>710</v>
      </c>
      <c r="P19" t="s">
        <v>891</v>
      </c>
      <c r="Q19" t="s">
        <v>1084</v>
      </c>
      <c r="R19" t="s">
        <v>1085</v>
      </c>
      <c r="S19" t="s">
        <v>1086</v>
      </c>
      <c r="T19" t="s">
        <v>1087</v>
      </c>
      <c r="U19" t="s">
        <v>1088</v>
      </c>
      <c r="V19" t="s">
        <v>1089</v>
      </c>
      <c r="W19" t="s">
        <v>1090</v>
      </c>
      <c r="X19" t="s">
        <v>1091</v>
      </c>
      <c r="Y19" t="s">
        <v>1092</v>
      </c>
      <c r="Z19" t="s">
        <v>869</v>
      </c>
      <c r="AA19" t="s">
        <v>41</v>
      </c>
    </row>
    <row r="20" spans="1:27" x14ac:dyDescent="0.35">
      <c r="A20" s="1" t="s">
        <v>1093</v>
      </c>
      <c r="B20" t="s">
        <v>41</v>
      </c>
      <c r="C20" t="s">
        <v>41</v>
      </c>
      <c r="D20" t="s">
        <v>41</v>
      </c>
      <c r="E20" t="s">
        <v>41</v>
      </c>
      <c r="F20" t="s">
        <v>41</v>
      </c>
      <c r="G20" t="s">
        <v>41</v>
      </c>
      <c r="H20" t="s">
        <v>41</v>
      </c>
      <c r="I20" t="s">
        <v>41</v>
      </c>
      <c r="J20" t="s">
        <v>41</v>
      </c>
      <c r="K20" t="s">
        <v>41</v>
      </c>
      <c r="L20" t="s">
        <v>41</v>
      </c>
      <c r="M20" t="s">
        <v>41</v>
      </c>
      <c r="N20" t="s">
        <v>41</v>
      </c>
      <c r="O20" t="s">
        <v>41</v>
      </c>
      <c r="P20" t="s">
        <v>41</v>
      </c>
      <c r="Q20" t="s">
        <v>41</v>
      </c>
      <c r="R20" t="s">
        <v>41</v>
      </c>
      <c r="S20" t="s">
        <v>41</v>
      </c>
      <c r="T20" t="s">
        <v>646</v>
      </c>
      <c r="U20" t="s">
        <v>1094</v>
      </c>
      <c r="V20" t="s">
        <v>1095</v>
      </c>
      <c r="W20" t="s">
        <v>41</v>
      </c>
      <c r="X20" t="s">
        <v>1096</v>
      </c>
      <c r="Y20" t="s">
        <v>134</v>
      </c>
      <c r="Z20" t="s">
        <v>1097</v>
      </c>
      <c r="AA20" t="s">
        <v>281</v>
      </c>
    </row>
    <row r="21" spans="1:27" x14ac:dyDescent="0.35">
      <c r="A21" s="1" t="s">
        <v>1098</v>
      </c>
      <c r="B21" t="s">
        <v>41</v>
      </c>
      <c r="C21" t="s">
        <v>41</v>
      </c>
      <c r="D21" t="s">
        <v>41</v>
      </c>
      <c r="E21" t="s">
        <v>41</v>
      </c>
      <c r="F21" t="s">
        <v>41</v>
      </c>
      <c r="G21" t="s">
        <v>41</v>
      </c>
      <c r="H21" t="s">
        <v>41</v>
      </c>
      <c r="I21" t="s">
        <v>41</v>
      </c>
      <c r="J21" t="s">
        <v>41</v>
      </c>
      <c r="K21" t="s">
        <v>41</v>
      </c>
      <c r="L21" t="s">
        <v>41</v>
      </c>
      <c r="M21" t="s">
        <v>1099</v>
      </c>
      <c r="N21" t="s">
        <v>915</v>
      </c>
      <c r="O21" t="s">
        <v>847</v>
      </c>
      <c r="P21" t="s">
        <v>1006</v>
      </c>
      <c r="Q21" t="s">
        <v>1005</v>
      </c>
      <c r="R21" t="s">
        <v>1005</v>
      </c>
      <c r="S21" t="s">
        <v>1007</v>
      </c>
      <c r="T21" t="s">
        <v>1100</v>
      </c>
      <c r="U21" t="s">
        <v>41</v>
      </c>
      <c r="V21" t="s">
        <v>41</v>
      </c>
      <c r="W21" t="s">
        <v>1100</v>
      </c>
      <c r="X21" t="s">
        <v>569</v>
      </c>
      <c r="Y21" t="s">
        <v>1099</v>
      </c>
      <c r="Z21" t="s">
        <v>276</v>
      </c>
      <c r="AA21" t="s">
        <v>1101</v>
      </c>
    </row>
    <row r="22" spans="1:27" x14ac:dyDescent="0.35">
      <c r="A22" s="1" t="s">
        <v>1102</v>
      </c>
      <c r="B22" t="s">
        <v>41</v>
      </c>
      <c r="C22" t="s">
        <v>41</v>
      </c>
      <c r="D22" t="s">
        <v>41</v>
      </c>
      <c r="E22" t="s">
        <v>41</v>
      </c>
      <c r="F22" t="s">
        <v>41</v>
      </c>
      <c r="G22" t="s">
        <v>41</v>
      </c>
      <c r="H22" t="s">
        <v>41</v>
      </c>
      <c r="I22" t="s">
        <v>41</v>
      </c>
      <c r="J22" t="s">
        <v>41</v>
      </c>
      <c r="K22" t="s">
        <v>41</v>
      </c>
      <c r="L22" t="s">
        <v>41</v>
      </c>
      <c r="M22" t="s">
        <v>1103</v>
      </c>
      <c r="N22" t="s">
        <v>1077</v>
      </c>
      <c r="O22" t="s">
        <v>1104</v>
      </c>
      <c r="P22" t="s">
        <v>41</v>
      </c>
      <c r="Q22" t="s">
        <v>41</v>
      </c>
      <c r="R22" t="s">
        <v>41</v>
      </c>
      <c r="S22" t="s">
        <v>41</v>
      </c>
      <c r="T22" t="s">
        <v>41</v>
      </c>
      <c r="U22" t="s">
        <v>41</v>
      </c>
      <c r="V22" t="s">
        <v>41</v>
      </c>
      <c r="W22" t="s">
        <v>41</v>
      </c>
      <c r="X22" t="s">
        <v>41</v>
      </c>
      <c r="Y22" t="s">
        <v>41</v>
      </c>
      <c r="Z22" t="s">
        <v>41</v>
      </c>
      <c r="AA22" t="s">
        <v>41</v>
      </c>
    </row>
    <row r="23" spans="1:27" x14ac:dyDescent="0.35">
      <c r="A23" s="1" t="s">
        <v>1105</v>
      </c>
      <c r="B23" t="s">
        <v>1106</v>
      </c>
      <c r="C23" t="s">
        <v>277</v>
      </c>
      <c r="D23" t="s">
        <v>1107</v>
      </c>
      <c r="E23" t="s">
        <v>123</v>
      </c>
      <c r="F23" t="s">
        <v>1108</v>
      </c>
      <c r="G23" t="s">
        <v>452</v>
      </c>
      <c r="H23" t="s">
        <v>987</v>
      </c>
      <c r="I23" t="s">
        <v>886</v>
      </c>
      <c r="J23" t="s">
        <v>1109</v>
      </c>
      <c r="K23" t="s">
        <v>992</v>
      </c>
      <c r="L23" t="s">
        <v>1110</v>
      </c>
      <c r="M23" t="s">
        <v>866</v>
      </c>
      <c r="N23" t="s">
        <v>879</v>
      </c>
      <c r="O23" t="s">
        <v>1081</v>
      </c>
      <c r="P23" t="s">
        <v>934</v>
      </c>
      <c r="Q23" t="s">
        <v>1111</v>
      </c>
      <c r="R23" t="s">
        <v>1112</v>
      </c>
      <c r="S23" t="s">
        <v>1113</v>
      </c>
      <c r="T23" t="s">
        <v>1108</v>
      </c>
      <c r="U23" t="s">
        <v>751</v>
      </c>
      <c r="V23" t="s">
        <v>1114</v>
      </c>
      <c r="W23" t="s">
        <v>231</v>
      </c>
      <c r="X23" t="s">
        <v>1115</v>
      </c>
      <c r="Y23" t="s">
        <v>1116</v>
      </c>
      <c r="Z23" t="s">
        <v>1117</v>
      </c>
      <c r="AA23" t="s">
        <v>1118</v>
      </c>
    </row>
    <row r="24" spans="1:27" x14ac:dyDescent="0.35">
      <c r="A24" s="1" t="s">
        <v>1119</v>
      </c>
      <c r="B24" t="s">
        <v>1120</v>
      </c>
      <c r="C24" t="s">
        <v>419</v>
      </c>
      <c r="D24" t="s">
        <v>907</v>
      </c>
      <c r="E24" t="s">
        <v>697</v>
      </c>
      <c r="F24" t="s">
        <v>1121</v>
      </c>
      <c r="G24" t="s">
        <v>1018</v>
      </c>
      <c r="H24" t="s">
        <v>1122</v>
      </c>
      <c r="I24" t="s">
        <v>1123</v>
      </c>
      <c r="J24" t="s">
        <v>1124</v>
      </c>
      <c r="K24" t="s">
        <v>1125</v>
      </c>
      <c r="L24" t="s">
        <v>1126</v>
      </c>
      <c r="M24" t="s">
        <v>1127</v>
      </c>
      <c r="N24" t="s">
        <v>538</v>
      </c>
      <c r="O24" t="s">
        <v>1128</v>
      </c>
      <c r="P24" t="s">
        <v>1129</v>
      </c>
      <c r="Q24" t="s">
        <v>1130</v>
      </c>
      <c r="R24" t="s">
        <v>1131</v>
      </c>
      <c r="S24" t="s">
        <v>1132</v>
      </c>
      <c r="T24" t="s">
        <v>1133</v>
      </c>
      <c r="U24" t="s">
        <v>1134</v>
      </c>
      <c r="V24" t="s">
        <v>1135</v>
      </c>
      <c r="W24" t="s">
        <v>1136</v>
      </c>
      <c r="X24" t="s">
        <v>1137</v>
      </c>
      <c r="Y24" t="s">
        <v>1138</v>
      </c>
      <c r="Z24" t="s">
        <v>1139</v>
      </c>
      <c r="AA24" t="s">
        <v>1140</v>
      </c>
    </row>
    <row r="25" spans="1:27" x14ac:dyDescent="0.35">
      <c r="A25" s="1" t="s">
        <v>1141</v>
      </c>
      <c r="B25" t="s">
        <v>1142</v>
      </c>
      <c r="C25" t="s">
        <v>1143</v>
      </c>
      <c r="D25" t="s">
        <v>1144</v>
      </c>
      <c r="E25" t="s">
        <v>1145</v>
      </c>
      <c r="F25" t="s">
        <v>1146</v>
      </c>
      <c r="G25" t="s">
        <v>1147</v>
      </c>
      <c r="H25" t="s">
        <v>1148</v>
      </c>
      <c r="I25" t="s">
        <v>1149</v>
      </c>
      <c r="J25" t="s">
        <v>1150</v>
      </c>
      <c r="K25" t="s">
        <v>1151</v>
      </c>
      <c r="L25" t="s">
        <v>290</v>
      </c>
      <c r="M25" t="s">
        <v>291</v>
      </c>
      <c r="N25" t="s">
        <v>292</v>
      </c>
      <c r="O25" t="s">
        <v>293</v>
      </c>
      <c r="P25" t="s">
        <v>294</v>
      </c>
      <c r="Q25" t="s">
        <v>295</v>
      </c>
      <c r="R25" t="s">
        <v>296</v>
      </c>
      <c r="S25" t="s">
        <v>297</v>
      </c>
      <c r="T25" t="s">
        <v>298</v>
      </c>
      <c r="U25" t="s">
        <v>299</v>
      </c>
      <c r="V25" t="s">
        <v>300</v>
      </c>
      <c r="W25" t="s">
        <v>301</v>
      </c>
      <c r="X25" t="s">
        <v>302</v>
      </c>
      <c r="Y25" t="s">
        <v>303</v>
      </c>
      <c r="Z25" t="s">
        <v>304</v>
      </c>
      <c r="AA25" t="s">
        <v>305</v>
      </c>
    </row>
    <row r="26" spans="1:27" x14ac:dyDescent="0.35">
      <c r="A26" s="1" t="s">
        <v>1152</v>
      </c>
      <c r="B26" t="s">
        <v>41</v>
      </c>
      <c r="C26" t="s">
        <v>41</v>
      </c>
      <c r="D26" t="s">
        <v>41</v>
      </c>
      <c r="E26" t="s">
        <v>41</v>
      </c>
      <c r="F26" t="s">
        <v>41</v>
      </c>
      <c r="G26" t="s">
        <v>1153</v>
      </c>
      <c r="H26" t="s">
        <v>849</v>
      </c>
      <c r="I26" t="s">
        <v>494</v>
      </c>
      <c r="J26" t="s">
        <v>1154</v>
      </c>
      <c r="K26" t="s">
        <v>1155</v>
      </c>
      <c r="L26" t="s">
        <v>1156</v>
      </c>
      <c r="M26" t="s">
        <v>1157</v>
      </c>
      <c r="N26" t="s">
        <v>1158</v>
      </c>
      <c r="O26" t="s">
        <v>1159</v>
      </c>
      <c r="P26" t="s">
        <v>1160</v>
      </c>
      <c r="Q26" t="s">
        <v>1161</v>
      </c>
      <c r="R26" t="s">
        <v>1162</v>
      </c>
      <c r="S26" t="s">
        <v>1163</v>
      </c>
      <c r="T26" t="s">
        <v>1164</v>
      </c>
      <c r="U26" t="s">
        <v>1165</v>
      </c>
      <c r="V26" t="s">
        <v>1166</v>
      </c>
      <c r="W26" t="s">
        <v>1167</v>
      </c>
      <c r="X26" t="s">
        <v>1168</v>
      </c>
      <c r="Y26" t="s">
        <v>1169</v>
      </c>
      <c r="Z26" t="s">
        <v>1170</v>
      </c>
      <c r="AA26" t="s">
        <v>1171</v>
      </c>
    </row>
    <row r="27" spans="1:27" x14ac:dyDescent="0.35">
      <c r="A27" s="1" t="s">
        <v>1172</v>
      </c>
      <c r="B27" t="s">
        <v>231</v>
      </c>
      <c r="C27" t="s">
        <v>512</v>
      </c>
      <c r="D27" t="s">
        <v>1173</v>
      </c>
      <c r="E27" t="s">
        <v>1083</v>
      </c>
      <c r="F27" t="s">
        <v>909</v>
      </c>
      <c r="G27" t="s">
        <v>583</v>
      </c>
      <c r="H27" t="s">
        <v>1174</v>
      </c>
      <c r="I27" t="s">
        <v>1175</v>
      </c>
      <c r="J27" t="s">
        <v>1176</v>
      </c>
      <c r="K27" t="s">
        <v>1177</v>
      </c>
      <c r="L27" t="s">
        <v>1178</v>
      </c>
      <c r="M27" t="s">
        <v>1111</v>
      </c>
      <c r="N27" t="s">
        <v>499</v>
      </c>
      <c r="O27" t="s">
        <v>1179</v>
      </c>
      <c r="P27" t="s">
        <v>1180</v>
      </c>
      <c r="Q27" t="s">
        <v>1181</v>
      </c>
      <c r="R27" t="s">
        <v>1182</v>
      </c>
      <c r="S27" t="s">
        <v>1179</v>
      </c>
      <c r="T27" t="s">
        <v>499</v>
      </c>
      <c r="U27" t="s">
        <v>884</v>
      </c>
      <c r="V27" t="s">
        <v>1183</v>
      </c>
      <c r="W27" t="s">
        <v>492</v>
      </c>
      <c r="X27" t="s">
        <v>1184</v>
      </c>
      <c r="Y27" t="s">
        <v>855</v>
      </c>
      <c r="Z27" t="s">
        <v>1185</v>
      </c>
      <c r="AA27" t="s">
        <v>41</v>
      </c>
    </row>
    <row r="28" spans="1:27" x14ac:dyDescent="0.35">
      <c r="A28" s="1" t="s">
        <v>1186</v>
      </c>
      <c r="B28" t="s">
        <v>1187</v>
      </c>
      <c r="C28" t="s">
        <v>1188</v>
      </c>
      <c r="D28" t="s">
        <v>1189</v>
      </c>
      <c r="E28" t="s">
        <v>413</v>
      </c>
      <c r="F28" t="s">
        <v>1190</v>
      </c>
      <c r="G28" t="s">
        <v>1191</v>
      </c>
      <c r="H28" t="s">
        <v>1192</v>
      </c>
      <c r="I28" t="s">
        <v>1054</v>
      </c>
      <c r="J28" t="s">
        <v>1193</v>
      </c>
      <c r="K28" t="s">
        <v>1194</v>
      </c>
      <c r="L28" t="s">
        <v>1195</v>
      </c>
      <c r="M28" t="s">
        <v>1196</v>
      </c>
      <c r="N28" t="s">
        <v>1197</v>
      </c>
      <c r="O28" t="s">
        <v>1198</v>
      </c>
      <c r="P28" t="s">
        <v>1199</v>
      </c>
      <c r="Q28" t="s">
        <v>1200</v>
      </c>
      <c r="R28" t="s">
        <v>1201</v>
      </c>
      <c r="S28" t="s">
        <v>1202</v>
      </c>
      <c r="T28" t="s">
        <v>1203</v>
      </c>
      <c r="U28" t="s">
        <v>1204</v>
      </c>
      <c r="V28" t="s">
        <v>1205</v>
      </c>
      <c r="W28" t="s">
        <v>1206</v>
      </c>
      <c r="X28" t="s">
        <v>1207</v>
      </c>
      <c r="Y28" t="s">
        <v>1208</v>
      </c>
      <c r="Z28" t="s">
        <v>1209</v>
      </c>
      <c r="AA28" t="s">
        <v>1210</v>
      </c>
    </row>
    <row r="29" spans="1:27" x14ac:dyDescent="0.35">
      <c r="A29" s="1" t="s">
        <v>1211</v>
      </c>
      <c r="B29" t="s">
        <v>41</v>
      </c>
      <c r="C29" t="s">
        <v>41</v>
      </c>
      <c r="D29" t="s">
        <v>41</v>
      </c>
      <c r="E29" t="s">
        <v>41</v>
      </c>
      <c r="F29" t="s">
        <v>41</v>
      </c>
      <c r="G29" t="s">
        <v>41</v>
      </c>
      <c r="H29" t="s">
        <v>41</v>
      </c>
      <c r="I29" t="s">
        <v>41</v>
      </c>
      <c r="J29" t="s">
        <v>41</v>
      </c>
      <c r="K29" t="s">
        <v>41</v>
      </c>
      <c r="L29" t="s">
        <v>41</v>
      </c>
      <c r="M29" t="s">
        <v>41</v>
      </c>
      <c r="N29" t="s">
        <v>41</v>
      </c>
      <c r="O29" t="s">
        <v>41</v>
      </c>
      <c r="P29" t="s">
        <v>41</v>
      </c>
      <c r="Q29" t="s">
        <v>41</v>
      </c>
      <c r="R29" t="s">
        <v>41</v>
      </c>
      <c r="S29" t="s">
        <v>41</v>
      </c>
      <c r="T29" t="s">
        <v>41</v>
      </c>
      <c r="U29" t="s">
        <v>41</v>
      </c>
      <c r="V29" t="s">
        <v>41</v>
      </c>
      <c r="W29" t="s">
        <v>41</v>
      </c>
      <c r="X29" t="s">
        <v>41</v>
      </c>
      <c r="Y29" t="s">
        <v>41</v>
      </c>
      <c r="Z29" t="s">
        <v>41</v>
      </c>
      <c r="AA29" t="s">
        <v>41</v>
      </c>
    </row>
    <row r="30" spans="1:27" x14ac:dyDescent="0.35">
      <c r="A30" s="1" t="s">
        <v>1212</v>
      </c>
      <c r="B30" t="s">
        <v>41</v>
      </c>
      <c r="C30" t="s">
        <v>41</v>
      </c>
      <c r="D30" t="s">
        <v>41</v>
      </c>
      <c r="E30" t="s">
        <v>41</v>
      </c>
      <c r="F30" t="s">
        <v>41</v>
      </c>
      <c r="G30" t="s">
        <v>41</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1213</v>
      </c>
      <c r="Y30" t="s">
        <v>879</v>
      </c>
      <c r="Z30" t="s">
        <v>1214</v>
      </c>
      <c r="AA30" t="s">
        <v>41</v>
      </c>
    </row>
    <row r="31" spans="1:27" x14ac:dyDescent="0.35">
      <c r="A31" s="1" t="s">
        <v>1215</v>
      </c>
      <c r="B31" t="s">
        <v>1216</v>
      </c>
      <c r="C31" t="s">
        <v>1217</v>
      </c>
      <c r="D31" t="s">
        <v>1218</v>
      </c>
      <c r="E31" t="s">
        <v>1219</v>
      </c>
      <c r="F31" t="s">
        <v>1220</v>
      </c>
      <c r="G31" t="s">
        <v>1221</v>
      </c>
      <c r="H31" t="s">
        <v>1222</v>
      </c>
      <c r="I31" t="s">
        <v>1223</v>
      </c>
      <c r="J31" t="s">
        <v>1224</v>
      </c>
      <c r="K31" t="s">
        <v>1225</v>
      </c>
      <c r="L31" t="s">
        <v>1226</v>
      </c>
      <c r="M31" t="s">
        <v>1227</v>
      </c>
      <c r="N31" t="s">
        <v>1228</v>
      </c>
      <c r="O31" t="s">
        <v>1229</v>
      </c>
      <c r="P31" t="s">
        <v>1230</v>
      </c>
      <c r="Q31" t="s">
        <v>1231</v>
      </c>
      <c r="R31" t="s">
        <v>1232</v>
      </c>
      <c r="S31" t="s">
        <v>1233</v>
      </c>
      <c r="T31" t="s">
        <v>1234</v>
      </c>
      <c r="U31" t="s">
        <v>1235</v>
      </c>
      <c r="V31" t="s">
        <v>1236</v>
      </c>
      <c r="W31" t="s">
        <v>1237</v>
      </c>
      <c r="X31" t="s">
        <v>1238</v>
      </c>
      <c r="Y31" t="s">
        <v>1239</v>
      </c>
      <c r="Z31" t="s">
        <v>1240</v>
      </c>
      <c r="AA31" t="s">
        <v>1241</v>
      </c>
    </row>
    <row r="32" spans="1:27" x14ac:dyDescent="0.35">
      <c r="A32" s="1" t="s">
        <v>1242</v>
      </c>
      <c r="B32" t="s">
        <v>41</v>
      </c>
      <c r="C32" t="s">
        <v>41</v>
      </c>
      <c r="D32" t="s">
        <v>41</v>
      </c>
      <c r="E32" t="s">
        <v>41</v>
      </c>
      <c r="F32" t="s">
        <v>41</v>
      </c>
      <c r="G32" t="s">
        <v>41</v>
      </c>
      <c r="H32" t="s">
        <v>41</v>
      </c>
      <c r="I32" t="s">
        <v>41</v>
      </c>
      <c r="J32" t="s">
        <v>41</v>
      </c>
      <c r="K32" t="s">
        <v>41</v>
      </c>
      <c r="L32" t="s">
        <v>41</v>
      </c>
      <c r="M32" t="s">
        <v>41</v>
      </c>
      <c r="N32" t="s">
        <v>41</v>
      </c>
      <c r="O32" t="s">
        <v>41</v>
      </c>
      <c r="P32" t="s">
        <v>41</v>
      </c>
      <c r="Q32" t="s">
        <v>41</v>
      </c>
      <c r="R32" t="s">
        <v>41</v>
      </c>
      <c r="S32" t="s">
        <v>41</v>
      </c>
      <c r="T32" t="s">
        <v>41</v>
      </c>
      <c r="U32" t="s">
        <v>41</v>
      </c>
      <c r="V32" t="s">
        <v>41</v>
      </c>
      <c r="W32" t="s">
        <v>41</v>
      </c>
      <c r="X32" t="s">
        <v>41</v>
      </c>
      <c r="Y32" t="s">
        <v>41</v>
      </c>
      <c r="Z32" t="s">
        <v>41</v>
      </c>
      <c r="AA32" t="s">
        <v>41</v>
      </c>
    </row>
    <row r="33" spans="1:27" x14ac:dyDescent="0.35">
      <c r="A33" s="1" t="s">
        <v>1243</v>
      </c>
      <c r="B33" t="s">
        <v>1007</v>
      </c>
      <c r="C33" t="s">
        <v>1007</v>
      </c>
      <c r="D33" t="s">
        <v>1007</v>
      </c>
      <c r="E33" t="s">
        <v>1007</v>
      </c>
      <c r="F33" t="s">
        <v>1007</v>
      </c>
      <c r="G33" t="s">
        <v>1007</v>
      </c>
      <c r="H33" t="s">
        <v>1007</v>
      </c>
      <c r="I33" t="s">
        <v>1007</v>
      </c>
      <c r="J33" t="s">
        <v>1007</v>
      </c>
      <c r="K33" t="s">
        <v>1007</v>
      </c>
      <c r="L33" t="s">
        <v>1007</v>
      </c>
      <c r="M33" t="s">
        <v>1007</v>
      </c>
      <c r="N33" t="s">
        <v>1007</v>
      </c>
      <c r="O33" t="s">
        <v>1007</v>
      </c>
      <c r="P33" t="s">
        <v>1007</v>
      </c>
      <c r="Q33" t="s">
        <v>1007</v>
      </c>
      <c r="R33" t="s">
        <v>1007</v>
      </c>
      <c r="S33" t="s">
        <v>1100</v>
      </c>
      <c r="T33" t="s">
        <v>1100</v>
      </c>
      <c r="U33" t="s">
        <v>1100</v>
      </c>
      <c r="V33" t="s">
        <v>1100</v>
      </c>
      <c r="W33" t="s">
        <v>1100</v>
      </c>
      <c r="X33" t="s">
        <v>1100</v>
      </c>
      <c r="Y33" t="s">
        <v>1100</v>
      </c>
      <c r="Z33" t="s">
        <v>1100</v>
      </c>
      <c r="AA33" t="s">
        <v>1100</v>
      </c>
    </row>
    <row r="34" spans="1:27" x14ac:dyDescent="0.35">
      <c r="A34" s="1" t="s">
        <v>1244</v>
      </c>
      <c r="B34" t="s">
        <v>1245</v>
      </c>
      <c r="C34" t="s">
        <v>1246</v>
      </c>
      <c r="D34" t="s">
        <v>1247</v>
      </c>
      <c r="E34" t="s">
        <v>1248</v>
      </c>
      <c r="F34" t="s">
        <v>1249</v>
      </c>
      <c r="G34" t="s">
        <v>1250</v>
      </c>
      <c r="H34" t="s">
        <v>1251</v>
      </c>
      <c r="I34" t="s">
        <v>1252</v>
      </c>
      <c r="J34" t="s">
        <v>1253</v>
      </c>
      <c r="K34" t="s">
        <v>1254</v>
      </c>
      <c r="L34" t="s">
        <v>1255</v>
      </c>
      <c r="M34" t="s">
        <v>1256</v>
      </c>
      <c r="N34" t="s">
        <v>1257</v>
      </c>
      <c r="O34" t="s">
        <v>1258</v>
      </c>
      <c r="P34" t="s">
        <v>1259</v>
      </c>
      <c r="Q34" t="s">
        <v>1260</v>
      </c>
      <c r="R34" t="s">
        <v>1261</v>
      </c>
      <c r="S34" t="s">
        <v>1262</v>
      </c>
      <c r="T34" t="s">
        <v>1263</v>
      </c>
      <c r="U34" t="s">
        <v>942</v>
      </c>
      <c r="V34" t="s">
        <v>1264</v>
      </c>
      <c r="W34" t="s">
        <v>1265</v>
      </c>
      <c r="X34" t="s">
        <v>1266</v>
      </c>
      <c r="Y34" t="s">
        <v>1267</v>
      </c>
      <c r="Z34" t="s">
        <v>1268</v>
      </c>
      <c r="AA34" t="s">
        <v>1269</v>
      </c>
    </row>
    <row r="35" spans="1:27" x14ac:dyDescent="0.35">
      <c r="A35" s="1" t="s">
        <v>1270</v>
      </c>
      <c r="B35" t="s">
        <v>1271</v>
      </c>
      <c r="C35" t="s">
        <v>1272</v>
      </c>
      <c r="D35" t="s">
        <v>1273</v>
      </c>
      <c r="E35" t="s">
        <v>849</v>
      </c>
      <c r="F35" t="s">
        <v>1274</v>
      </c>
      <c r="G35" t="s">
        <v>1275</v>
      </c>
      <c r="H35" t="s">
        <v>1276</v>
      </c>
      <c r="I35" t="s">
        <v>1277</v>
      </c>
      <c r="J35" t="s">
        <v>1278</v>
      </c>
      <c r="K35" t="s">
        <v>1279</v>
      </c>
      <c r="L35" t="s">
        <v>1280</v>
      </c>
      <c r="M35" t="s">
        <v>1281</v>
      </c>
      <c r="N35" t="s">
        <v>1282</v>
      </c>
      <c r="O35" t="s">
        <v>848</v>
      </c>
      <c r="P35" t="s">
        <v>1283</v>
      </c>
      <c r="Q35" t="s">
        <v>41</v>
      </c>
      <c r="R35" t="s">
        <v>1284</v>
      </c>
      <c r="S35" t="s">
        <v>1285</v>
      </c>
      <c r="T35" t="s">
        <v>41</v>
      </c>
      <c r="U35" t="s">
        <v>1286</v>
      </c>
      <c r="V35" t="s">
        <v>1287</v>
      </c>
      <c r="W35" t="s">
        <v>1288</v>
      </c>
      <c r="X35" t="s">
        <v>1289</v>
      </c>
      <c r="Y35" t="s">
        <v>41</v>
      </c>
      <c r="Z35" t="s">
        <v>41</v>
      </c>
      <c r="AA35" t="s">
        <v>41</v>
      </c>
    </row>
    <row r="36" spans="1:27" x14ac:dyDescent="0.35">
      <c r="A36" s="1" t="s">
        <v>1290</v>
      </c>
      <c r="B36" t="s">
        <v>1291</v>
      </c>
      <c r="C36" t="s">
        <v>303</v>
      </c>
      <c r="D36" t="s">
        <v>1292</v>
      </c>
      <c r="E36" t="s">
        <v>455</v>
      </c>
      <c r="F36" t="s">
        <v>1293</v>
      </c>
      <c r="G36" t="s">
        <v>1294</v>
      </c>
      <c r="H36" t="s">
        <v>1295</v>
      </c>
      <c r="I36" t="s">
        <v>1296</v>
      </c>
      <c r="J36" t="s">
        <v>1297</v>
      </c>
      <c r="K36" t="s">
        <v>1298</v>
      </c>
      <c r="L36" t="s">
        <v>1299</v>
      </c>
      <c r="M36" t="s">
        <v>1300</v>
      </c>
      <c r="N36" t="s">
        <v>1301</v>
      </c>
      <c r="O36" t="s">
        <v>293</v>
      </c>
      <c r="P36" t="s">
        <v>1302</v>
      </c>
      <c r="Q36" t="s">
        <v>1303</v>
      </c>
      <c r="R36" t="s">
        <v>1304</v>
      </c>
      <c r="S36" t="s">
        <v>1305</v>
      </c>
      <c r="T36" t="s">
        <v>1306</v>
      </c>
      <c r="U36" t="s">
        <v>1307</v>
      </c>
      <c r="V36" t="s">
        <v>1308</v>
      </c>
      <c r="W36" t="s">
        <v>1309</v>
      </c>
      <c r="X36" t="s">
        <v>1310</v>
      </c>
      <c r="Y36" t="s">
        <v>1311</v>
      </c>
      <c r="Z36" t="s">
        <v>1312</v>
      </c>
      <c r="AA36" t="s">
        <v>1313</v>
      </c>
    </row>
    <row r="37" spans="1:27" x14ac:dyDescent="0.35">
      <c r="A37" s="1" t="s">
        <v>1314</v>
      </c>
      <c r="B37" t="s">
        <v>1315</v>
      </c>
      <c r="C37" t="s">
        <v>1316</v>
      </c>
      <c r="D37" t="s">
        <v>532</v>
      </c>
      <c r="E37" t="s">
        <v>1317</v>
      </c>
      <c r="F37" t="s">
        <v>1318</v>
      </c>
      <c r="G37" t="s">
        <v>1319</v>
      </c>
      <c r="H37" t="s">
        <v>1320</v>
      </c>
      <c r="I37" t="s">
        <v>1321</v>
      </c>
      <c r="J37" t="s">
        <v>1322</v>
      </c>
      <c r="K37" t="s">
        <v>1323</v>
      </c>
      <c r="L37" t="s">
        <v>307</v>
      </c>
      <c r="M37" t="s">
        <v>308</v>
      </c>
      <c r="N37" t="s">
        <v>309</v>
      </c>
      <c r="O37" t="s">
        <v>310</v>
      </c>
      <c r="P37" t="s">
        <v>311</v>
      </c>
      <c r="Q37" t="s">
        <v>312</v>
      </c>
      <c r="R37" t="s">
        <v>313</v>
      </c>
      <c r="S37" t="s">
        <v>314</v>
      </c>
      <c r="T37" t="s">
        <v>315</v>
      </c>
      <c r="U37" t="s">
        <v>316</v>
      </c>
      <c r="V37" t="s">
        <v>317</v>
      </c>
      <c r="W37" t="s">
        <v>318</v>
      </c>
      <c r="X37" t="s">
        <v>319</v>
      </c>
      <c r="Y37" t="s">
        <v>320</v>
      </c>
      <c r="Z37" t="s">
        <v>321</v>
      </c>
      <c r="AA37" t="s">
        <v>322</v>
      </c>
    </row>
    <row r="38" spans="1:27" x14ac:dyDescent="0.35">
      <c r="A38" s="1" t="s">
        <v>1324</v>
      </c>
      <c r="B38" t="s">
        <v>1050</v>
      </c>
      <c r="C38" t="s">
        <v>1051</v>
      </c>
      <c r="D38" t="s">
        <v>1325</v>
      </c>
      <c r="E38" t="s">
        <v>1326</v>
      </c>
      <c r="F38" t="s">
        <v>1054</v>
      </c>
      <c r="G38" t="s">
        <v>1055</v>
      </c>
      <c r="H38" t="s">
        <v>1056</v>
      </c>
      <c r="I38" t="s">
        <v>1057</v>
      </c>
      <c r="J38" t="s">
        <v>1058</v>
      </c>
      <c r="K38" t="s">
        <v>1059</v>
      </c>
      <c r="L38" t="s">
        <v>1060</v>
      </c>
      <c r="M38" t="s">
        <v>1327</v>
      </c>
      <c r="N38" t="s">
        <v>1328</v>
      </c>
      <c r="O38" t="s">
        <v>1329</v>
      </c>
      <c r="P38" t="s">
        <v>1330</v>
      </c>
      <c r="Q38" t="s">
        <v>1331</v>
      </c>
      <c r="R38" t="s">
        <v>1332</v>
      </c>
      <c r="S38" t="s">
        <v>1333</v>
      </c>
      <c r="T38" t="s">
        <v>1334</v>
      </c>
      <c r="U38" t="s">
        <v>1335</v>
      </c>
      <c r="V38" t="s">
        <v>1336</v>
      </c>
      <c r="W38" t="s">
        <v>1071</v>
      </c>
      <c r="X38" t="s">
        <v>1072</v>
      </c>
      <c r="Y38" t="s">
        <v>1073</v>
      </c>
      <c r="Z38" t="s">
        <v>1074</v>
      </c>
      <c r="AA38" t="s">
        <v>1075</v>
      </c>
    </row>
    <row r="39" spans="1:27" x14ac:dyDescent="0.35">
      <c r="A39" s="1" t="s">
        <v>1337</v>
      </c>
      <c r="B39" t="s">
        <v>41</v>
      </c>
      <c r="C39" t="s">
        <v>41</v>
      </c>
      <c r="D39" t="s">
        <v>41</v>
      </c>
      <c r="E39" t="s">
        <v>41</v>
      </c>
      <c r="F39" t="s">
        <v>41</v>
      </c>
      <c r="G39" t="s">
        <v>41</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row>
    <row r="40" spans="1:27" x14ac:dyDescent="0.35">
      <c r="A40" s="1" t="s">
        <v>1338</v>
      </c>
      <c r="B40" t="s">
        <v>1050</v>
      </c>
      <c r="C40" t="s">
        <v>1051</v>
      </c>
      <c r="D40" t="s">
        <v>1325</v>
      </c>
      <c r="E40" t="s">
        <v>1326</v>
      </c>
      <c r="F40" t="s">
        <v>1054</v>
      </c>
      <c r="G40" t="s">
        <v>1055</v>
      </c>
      <c r="H40" t="s">
        <v>1056</v>
      </c>
      <c r="I40" t="s">
        <v>1057</v>
      </c>
      <c r="J40" t="s">
        <v>1058</v>
      </c>
      <c r="K40" t="s">
        <v>1059</v>
      </c>
      <c r="L40" t="s">
        <v>1060</v>
      </c>
      <c r="M40" t="s">
        <v>1327</v>
      </c>
      <c r="N40" t="s">
        <v>1328</v>
      </c>
      <c r="O40" t="s">
        <v>1329</v>
      </c>
      <c r="P40" t="s">
        <v>1330</v>
      </c>
      <c r="Q40" t="s">
        <v>1331</v>
      </c>
      <c r="R40" t="s">
        <v>1332</v>
      </c>
      <c r="S40" t="s">
        <v>1333</v>
      </c>
      <c r="T40" t="s">
        <v>1334</v>
      </c>
      <c r="U40" t="s">
        <v>1335</v>
      </c>
      <c r="V40" t="s">
        <v>1336</v>
      </c>
      <c r="W40" t="s">
        <v>1071</v>
      </c>
      <c r="X40" t="s">
        <v>1072</v>
      </c>
      <c r="Y40" t="s">
        <v>1073</v>
      </c>
      <c r="Z40" t="s">
        <v>1074</v>
      </c>
      <c r="AA40" t="s">
        <v>1075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9"/>
  <sheetViews>
    <sheetView workbookViewId="0"/>
  </sheetViews>
  <sheetFormatPr defaultRowHeight="14.5" x14ac:dyDescent="0.35"/>
  <sheetData>
    <row r="1" spans="1:27" x14ac:dyDescent="0.35">
      <c r="B1" s="1" t="s">
        <v>395</v>
      </c>
      <c r="C1" s="1" t="s">
        <v>396</v>
      </c>
      <c r="D1" s="1" t="s">
        <v>397</v>
      </c>
      <c r="E1" s="1" t="s">
        <v>398</v>
      </c>
      <c r="F1" s="1" t="s">
        <v>399</v>
      </c>
      <c r="G1" s="1" t="s">
        <v>400</v>
      </c>
      <c r="H1" s="1" t="s">
        <v>401</v>
      </c>
      <c r="I1" s="1" t="s">
        <v>402</v>
      </c>
      <c r="J1" s="1" t="s">
        <v>403</v>
      </c>
      <c r="K1" s="1" t="s">
        <v>404</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row>
    <row r="2" spans="1:27" x14ac:dyDescent="0.35">
      <c r="A2" s="1" t="s">
        <v>766</v>
      </c>
      <c r="B2" t="s">
        <v>592</v>
      </c>
      <c r="C2" t="s">
        <v>593</v>
      </c>
      <c r="D2" t="s">
        <v>594</v>
      </c>
      <c r="E2" t="s">
        <v>595</v>
      </c>
      <c r="F2" t="s">
        <v>596</v>
      </c>
      <c r="G2" t="s">
        <v>767</v>
      </c>
      <c r="H2" t="s">
        <v>768</v>
      </c>
      <c r="I2" t="s">
        <v>769</v>
      </c>
      <c r="J2" t="s">
        <v>770</v>
      </c>
      <c r="K2" t="s">
        <v>771</v>
      </c>
      <c r="L2" t="s">
        <v>226</v>
      </c>
      <c r="M2" t="s">
        <v>1339</v>
      </c>
      <c r="N2" t="s">
        <v>1340</v>
      </c>
      <c r="O2" t="s">
        <v>1341</v>
      </c>
      <c r="P2" t="s">
        <v>283</v>
      </c>
      <c r="Q2" t="s">
        <v>1342</v>
      </c>
      <c r="R2" t="s">
        <v>1343</v>
      </c>
      <c r="S2" t="s">
        <v>1344</v>
      </c>
      <c r="T2" t="s">
        <v>1345</v>
      </c>
      <c r="U2" t="s">
        <v>235</v>
      </c>
      <c r="V2" t="s">
        <v>236</v>
      </c>
      <c r="W2" t="s">
        <v>1346</v>
      </c>
      <c r="X2" t="s">
        <v>238</v>
      </c>
      <c r="Y2" t="s">
        <v>239</v>
      </c>
      <c r="Z2" t="s">
        <v>240</v>
      </c>
      <c r="AA2" t="s">
        <v>241</v>
      </c>
    </row>
    <row r="3" spans="1:27" x14ac:dyDescent="0.35">
      <c r="A3" s="1" t="s">
        <v>586</v>
      </c>
      <c r="B3" t="s">
        <v>910</v>
      </c>
      <c r="C3" t="s">
        <v>1347</v>
      </c>
      <c r="D3" t="s">
        <v>509</v>
      </c>
      <c r="E3" t="s">
        <v>1017</v>
      </c>
      <c r="F3" t="s">
        <v>1342</v>
      </c>
      <c r="G3" t="s">
        <v>587</v>
      </c>
      <c r="H3" t="s">
        <v>588</v>
      </c>
      <c r="I3" t="s">
        <v>589</v>
      </c>
      <c r="J3" t="s">
        <v>590</v>
      </c>
      <c r="K3" t="s">
        <v>537</v>
      </c>
      <c r="L3" t="s">
        <v>209</v>
      </c>
      <c r="M3" t="s">
        <v>1348</v>
      </c>
      <c r="N3" t="s">
        <v>41</v>
      </c>
      <c r="O3" t="s">
        <v>41</v>
      </c>
      <c r="P3" t="s">
        <v>41</v>
      </c>
      <c r="Q3" t="s">
        <v>41</v>
      </c>
      <c r="R3" t="s">
        <v>41</v>
      </c>
      <c r="S3" t="s">
        <v>41</v>
      </c>
      <c r="T3" t="s">
        <v>41</v>
      </c>
      <c r="U3" t="s">
        <v>41</v>
      </c>
      <c r="V3" t="s">
        <v>41</v>
      </c>
      <c r="W3" t="s">
        <v>41</v>
      </c>
      <c r="X3" t="s">
        <v>41</v>
      </c>
      <c r="Y3" t="s">
        <v>41</v>
      </c>
      <c r="Z3" t="s">
        <v>41</v>
      </c>
      <c r="AA3" t="s">
        <v>224</v>
      </c>
    </row>
    <row r="4" spans="1:27" x14ac:dyDescent="0.35">
      <c r="A4" s="1" t="s">
        <v>1349</v>
      </c>
      <c r="B4" t="s">
        <v>1350</v>
      </c>
      <c r="C4" t="s">
        <v>847</v>
      </c>
      <c r="D4" t="s">
        <v>41</v>
      </c>
      <c r="E4" t="s">
        <v>1019</v>
      </c>
      <c r="F4" t="s">
        <v>1351</v>
      </c>
      <c r="G4" t="s">
        <v>569</v>
      </c>
      <c r="H4" t="s">
        <v>1352</v>
      </c>
      <c r="I4" t="s">
        <v>837</v>
      </c>
      <c r="J4" t="s">
        <v>1353</v>
      </c>
      <c r="K4" t="s">
        <v>908</v>
      </c>
      <c r="L4" t="s">
        <v>833</v>
      </c>
      <c r="M4" t="s">
        <v>452</v>
      </c>
      <c r="N4" t="s">
        <v>1354</v>
      </c>
      <c r="O4" t="s">
        <v>511</v>
      </c>
      <c r="P4" t="s">
        <v>1112</v>
      </c>
      <c r="Q4" t="s">
        <v>1355</v>
      </c>
      <c r="R4" t="s">
        <v>1356</v>
      </c>
      <c r="S4" t="s">
        <v>1357</v>
      </c>
      <c r="T4" t="s">
        <v>1358</v>
      </c>
      <c r="U4" t="s">
        <v>1359</v>
      </c>
      <c r="V4" t="s">
        <v>1360</v>
      </c>
      <c r="W4" t="s">
        <v>983</v>
      </c>
      <c r="X4" t="s">
        <v>509</v>
      </c>
      <c r="Y4" t="s">
        <v>228</v>
      </c>
      <c r="Z4" t="s">
        <v>1361</v>
      </c>
      <c r="AA4" t="s">
        <v>1362</v>
      </c>
    </row>
    <row r="5" spans="1:27" x14ac:dyDescent="0.35">
      <c r="A5" s="1" t="s">
        <v>1363</v>
      </c>
      <c r="B5" t="s">
        <v>41</v>
      </c>
      <c r="C5" t="s">
        <v>41</v>
      </c>
      <c r="D5" t="s">
        <v>41</v>
      </c>
      <c r="E5" t="s">
        <v>41</v>
      </c>
      <c r="F5" t="s">
        <v>41</v>
      </c>
      <c r="G5" t="s">
        <v>41</v>
      </c>
      <c r="H5" t="s">
        <v>41</v>
      </c>
      <c r="I5" t="s">
        <v>41</v>
      </c>
      <c r="J5" t="s">
        <v>41</v>
      </c>
      <c r="K5" t="s">
        <v>41</v>
      </c>
      <c r="L5" t="s">
        <v>41</v>
      </c>
      <c r="M5" t="s">
        <v>41</v>
      </c>
      <c r="N5" t="s">
        <v>41</v>
      </c>
      <c r="O5" t="s">
        <v>41</v>
      </c>
      <c r="P5" t="s">
        <v>41</v>
      </c>
      <c r="Q5" t="s">
        <v>1101</v>
      </c>
      <c r="R5" t="s">
        <v>1364</v>
      </c>
      <c r="S5" t="s">
        <v>990</v>
      </c>
      <c r="T5" t="s">
        <v>1365</v>
      </c>
      <c r="U5" t="s">
        <v>1366</v>
      </c>
      <c r="V5" t="s">
        <v>928</v>
      </c>
      <c r="W5" t="s">
        <v>1355</v>
      </c>
      <c r="X5" t="s">
        <v>596</v>
      </c>
      <c r="Y5" t="s">
        <v>842</v>
      </c>
      <c r="Z5" t="s">
        <v>1367</v>
      </c>
      <c r="AA5" t="s">
        <v>1368</v>
      </c>
    </row>
    <row r="6" spans="1:27" x14ac:dyDescent="0.35">
      <c r="A6" s="1" t="s">
        <v>1369</v>
      </c>
      <c r="B6" t="s">
        <v>1370</v>
      </c>
      <c r="C6" t="s">
        <v>1371</v>
      </c>
      <c r="D6" t="s">
        <v>981</v>
      </c>
      <c r="E6" t="s">
        <v>1372</v>
      </c>
      <c r="F6" t="s">
        <v>706</v>
      </c>
      <c r="G6" t="s">
        <v>1373</v>
      </c>
      <c r="H6" t="s">
        <v>648</v>
      </c>
      <c r="I6" t="s">
        <v>1374</v>
      </c>
      <c r="J6" t="s">
        <v>1375</v>
      </c>
      <c r="K6" t="s">
        <v>1376</v>
      </c>
      <c r="L6" t="s">
        <v>1377</v>
      </c>
      <c r="M6" t="s">
        <v>685</v>
      </c>
      <c r="N6" t="s">
        <v>1354</v>
      </c>
      <c r="O6" t="s">
        <v>1378</v>
      </c>
      <c r="P6" t="s">
        <v>1379</v>
      </c>
      <c r="Q6" t="s">
        <v>573</v>
      </c>
      <c r="R6" t="s">
        <v>1370</v>
      </c>
      <c r="S6" t="s">
        <v>1380</v>
      </c>
      <c r="T6" t="s">
        <v>1381</v>
      </c>
      <c r="U6" t="s">
        <v>1382</v>
      </c>
      <c r="V6" t="s">
        <v>1352</v>
      </c>
      <c r="W6" t="s">
        <v>1383</v>
      </c>
      <c r="X6" t="s">
        <v>1384</v>
      </c>
      <c r="Y6" t="s">
        <v>686</v>
      </c>
      <c r="Z6" t="s">
        <v>1385</v>
      </c>
      <c r="AA6" t="s">
        <v>1386</v>
      </c>
    </row>
    <row r="7" spans="1:27" x14ac:dyDescent="0.35">
      <c r="A7" s="1" t="s">
        <v>1387</v>
      </c>
      <c r="B7" t="s">
        <v>1388</v>
      </c>
      <c r="C7" t="s">
        <v>1389</v>
      </c>
      <c r="D7" t="s">
        <v>1375</v>
      </c>
      <c r="E7" t="s">
        <v>1390</v>
      </c>
      <c r="F7" t="s">
        <v>1003</v>
      </c>
      <c r="G7" t="s">
        <v>41</v>
      </c>
      <c r="H7" t="s">
        <v>41</v>
      </c>
      <c r="I7" t="s">
        <v>41</v>
      </c>
      <c r="J7" t="s">
        <v>41</v>
      </c>
      <c r="K7" t="s">
        <v>41</v>
      </c>
      <c r="L7" t="s">
        <v>41</v>
      </c>
      <c r="M7" t="s">
        <v>276</v>
      </c>
      <c r="N7" t="s">
        <v>279</v>
      </c>
      <c r="O7" t="s">
        <v>926</v>
      </c>
      <c r="P7" t="s">
        <v>1391</v>
      </c>
      <c r="Q7" t="s">
        <v>1392</v>
      </c>
      <c r="R7" t="s">
        <v>1393</v>
      </c>
      <c r="S7" t="s">
        <v>1394</v>
      </c>
      <c r="T7" t="s">
        <v>706</v>
      </c>
      <c r="U7" t="s">
        <v>1395</v>
      </c>
      <c r="V7" t="s">
        <v>1396</v>
      </c>
      <c r="W7" t="s">
        <v>228</v>
      </c>
      <c r="X7" t="s">
        <v>1397</v>
      </c>
      <c r="Y7" t="s">
        <v>520</v>
      </c>
      <c r="Z7" t="s">
        <v>1398</v>
      </c>
      <c r="AA7" t="s">
        <v>687</v>
      </c>
    </row>
    <row r="8" spans="1:27" x14ac:dyDescent="0.35">
      <c r="A8" s="1" t="s">
        <v>897</v>
      </c>
      <c r="B8" t="s">
        <v>1275</v>
      </c>
      <c r="C8" t="s">
        <v>1399</v>
      </c>
      <c r="D8" t="s">
        <v>1007</v>
      </c>
      <c r="E8" t="s">
        <v>1399</v>
      </c>
      <c r="F8" t="s">
        <v>41</v>
      </c>
      <c r="G8" t="s">
        <v>569</v>
      </c>
      <c r="H8" t="s">
        <v>1351</v>
      </c>
      <c r="I8" t="s">
        <v>1400</v>
      </c>
      <c r="J8" t="s">
        <v>1385</v>
      </c>
      <c r="K8" t="s">
        <v>752</v>
      </c>
      <c r="L8" t="s">
        <v>1019</v>
      </c>
      <c r="M8" t="s">
        <v>1375</v>
      </c>
      <c r="N8" t="s">
        <v>1401</v>
      </c>
      <c r="O8" t="s">
        <v>1373</v>
      </c>
      <c r="P8" t="s">
        <v>1402</v>
      </c>
      <c r="Q8" t="s">
        <v>1403</v>
      </c>
      <c r="R8" t="s">
        <v>1404</v>
      </c>
      <c r="S8" t="s">
        <v>1385</v>
      </c>
      <c r="T8" t="s">
        <v>846</v>
      </c>
      <c r="U8" t="s">
        <v>1405</v>
      </c>
      <c r="V8" t="s">
        <v>1406</v>
      </c>
      <c r="W8" t="s">
        <v>1407</v>
      </c>
      <c r="X8" t="s">
        <v>1408</v>
      </c>
      <c r="Y8" t="s">
        <v>1408</v>
      </c>
      <c r="Z8" t="s">
        <v>1340</v>
      </c>
      <c r="AA8" t="s">
        <v>1409</v>
      </c>
    </row>
    <row r="9" spans="1:27" x14ac:dyDescent="0.35">
      <c r="A9" s="1" t="s">
        <v>1076</v>
      </c>
      <c r="B9" t="s">
        <v>1393</v>
      </c>
      <c r="C9" t="s">
        <v>1410</v>
      </c>
      <c r="D9" t="s">
        <v>849</v>
      </c>
      <c r="E9" t="s">
        <v>1411</v>
      </c>
      <c r="F9" t="s">
        <v>569</v>
      </c>
      <c r="G9" t="s">
        <v>41</v>
      </c>
      <c r="H9" t="s">
        <v>41</v>
      </c>
      <c r="I9" t="s">
        <v>41</v>
      </c>
      <c r="J9" t="s">
        <v>41</v>
      </c>
      <c r="K9" t="s">
        <v>41</v>
      </c>
      <c r="L9" t="s">
        <v>41</v>
      </c>
      <c r="M9" t="s">
        <v>1000</v>
      </c>
      <c r="N9" t="s">
        <v>1412</v>
      </c>
      <c r="O9" t="s">
        <v>1108</v>
      </c>
      <c r="P9" t="s">
        <v>125</v>
      </c>
      <c r="Q9" t="s">
        <v>1413</v>
      </c>
      <c r="R9" t="s">
        <v>1414</v>
      </c>
      <c r="S9" t="s">
        <v>1415</v>
      </c>
      <c r="T9" t="s">
        <v>1416</v>
      </c>
      <c r="U9" t="s">
        <v>540</v>
      </c>
      <c r="V9" t="s">
        <v>1281</v>
      </c>
      <c r="W9" t="s">
        <v>1417</v>
      </c>
      <c r="X9" t="s">
        <v>1390</v>
      </c>
      <c r="Y9" t="s">
        <v>1418</v>
      </c>
      <c r="Z9" t="s">
        <v>1419</v>
      </c>
      <c r="AA9" t="s">
        <v>1420</v>
      </c>
    </row>
    <row r="10" spans="1:27" x14ac:dyDescent="0.35">
      <c r="A10" s="1" t="s">
        <v>1421</v>
      </c>
      <c r="B10" t="s">
        <v>1413</v>
      </c>
      <c r="C10" t="s">
        <v>1422</v>
      </c>
      <c r="D10" t="s">
        <v>1400</v>
      </c>
      <c r="E10" t="s">
        <v>1373</v>
      </c>
      <c r="F10" t="s">
        <v>566</v>
      </c>
      <c r="G10" t="s">
        <v>41</v>
      </c>
      <c r="H10" t="s">
        <v>41</v>
      </c>
      <c r="I10" t="s">
        <v>41</v>
      </c>
      <c r="J10" t="s">
        <v>41</v>
      </c>
      <c r="K10" t="s">
        <v>1423</v>
      </c>
      <c r="L10" t="s">
        <v>41</v>
      </c>
      <c r="M10" t="s">
        <v>1372</v>
      </c>
      <c r="N10" t="s">
        <v>41</v>
      </c>
      <c r="O10" t="s">
        <v>41</v>
      </c>
      <c r="P10" t="s">
        <v>41</v>
      </c>
      <c r="Q10" t="s">
        <v>41</v>
      </c>
      <c r="R10" t="s">
        <v>41</v>
      </c>
      <c r="S10" t="s">
        <v>41</v>
      </c>
      <c r="T10" t="s">
        <v>41</v>
      </c>
      <c r="U10" t="s">
        <v>1424</v>
      </c>
      <c r="V10" t="s">
        <v>41</v>
      </c>
      <c r="W10" t="s">
        <v>41</v>
      </c>
      <c r="X10" t="s">
        <v>1425</v>
      </c>
      <c r="Y10" t="s">
        <v>41</v>
      </c>
      <c r="Z10" t="s">
        <v>1426</v>
      </c>
      <c r="AA10" t="s">
        <v>41</v>
      </c>
    </row>
    <row r="11" spans="1:27" x14ac:dyDescent="0.35">
      <c r="A11" s="1" t="s">
        <v>1427</v>
      </c>
      <c r="B11" t="s">
        <v>1428</v>
      </c>
      <c r="C11" t="s">
        <v>1429</v>
      </c>
      <c r="D11" t="s">
        <v>1430</v>
      </c>
      <c r="E11" t="s">
        <v>1431</v>
      </c>
      <c r="F11" t="s">
        <v>927</v>
      </c>
      <c r="G11" t="s">
        <v>1078</v>
      </c>
      <c r="H11" t="s">
        <v>1432</v>
      </c>
      <c r="I11" t="s">
        <v>1433</v>
      </c>
      <c r="J11" t="s">
        <v>1077</v>
      </c>
      <c r="K11" t="s">
        <v>1434</v>
      </c>
      <c r="L11" t="s">
        <v>851</v>
      </c>
      <c r="M11" t="s">
        <v>226</v>
      </c>
      <c r="N11" t="s">
        <v>1435</v>
      </c>
      <c r="O11" t="s">
        <v>1436</v>
      </c>
      <c r="P11" t="s">
        <v>277</v>
      </c>
      <c r="Q11" t="s">
        <v>859</v>
      </c>
      <c r="R11" t="s">
        <v>1437</v>
      </c>
      <c r="S11" t="s">
        <v>1438</v>
      </c>
      <c r="T11" t="s">
        <v>1439</v>
      </c>
      <c r="U11" t="s">
        <v>1440</v>
      </c>
      <c r="V11" t="s">
        <v>1441</v>
      </c>
      <c r="W11" t="s">
        <v>1442</v>
      </c>
      <c r="X11" t="s">
        <v>1443</v>
      </c>
      <c r="Y11" t="s">
        <v>1444</v>
      </c>
      <c r="Z11" t="s">
        <v>1445</v>
      </c>
      <c r="AA11" t="s">
        <v>41</v>
      </c>
    </row>
    <row r="12" spans="1:27" x14ac:dyDescent="0.35">
      <c r="A12" s="1" t="s">
        <v>1446</v>
      </c>
      <c r="B12" t="s">
        <v>1121</v>
      </c>
      <c r="C12" t="s">
        <v>1447</v>
      </c>
      <c r="D12" t="s">
        <v>1180</v>
      </c>
      <c r="E12" t="s">
        <v>1122</v>
      </c>
      <c r="F12" t="s">
        <v>1448</v>
      </c>
      <c r="G12" t="s">
        <v>1449</v>
      </c>
      <c r="H12" t="s">
        <v>1450</v>
      </c>
      <c r="I12" t="s">
        <v>1451</v>
      </c>
      <c r="J12" t="s">
        <v>1452</v>
      </c>
      <c r="K12" t="s">
        <v>1453</v>
      </c>
      <c r="L12" t="s">
        <v>532</v>
      </c>
      <c r="M12" t="s">
        <v>853</v>
      </c>
      <c r="N12" t="s">
        <v>649</v>
      </c>
      <c r="O12" t="s">
        <v>1318</v>
      </c>
      <c r="P12" t="s">
        <v>1454</v>
      </c>
      <c r="Q12" t="s">
        <v>1439</v>
      </c>
      <c r="R12" t="s">
        <v>1455</v>
      </c>
      <c r="S12" t="s">
        <v>1456</v>
      </c>
      <c r="T12" t="s">
        <v>1457</v>
      </c>
      <c r="U12" t="s">
        <v>1458</v>
      </c>
      <c r="V12" t="s">
        <v>1459</v>
      </c>
      <c r="W12" t="s">
        <v>1460</v>
      </c>
      <c r="X12" t="s">
        <v>1461</v>
      </c>
      <c r="Y12" t="s">
        <v>1462</v>
      </c>
      <c r="Z12" t="s">
        <v>1463</v>
      </c>
      <c r="AA12" t="s">
        <v>1464</v>
      </c>
    </row>
    <row r="13" spans="1:27" x14ac:dyDescent="0.35">
      <c r="A13" s="1" t="s">
        <v>1465</v>
      </c>
      <c r="B13" t="s">
        <v>1466</v>
      </c>
      <c r="C13" t="s">
        <v>1467</v>
      </c>
      <c r="D13" t="s">
        <v>1377</v>
      </c>
      <c r="E13" t="s">
        <v>1468</v>
      </c>
      <c r="F13" t="s">
        <v>1469</v>
      </c>
      <c r="G13" t="s">
        <v>1470</v>
      </c>
      <c r="H13" t="s">
        <v>1471</v>
      </c>
      <c r="I13" t="s">
        <v>1472</v>
      </c>
      <c r="J13" t="s">
        <v>1473</v>
      </c>
      <c r="K13" t="s">
        <v>1474</v>
      </c>
      <c r="L13" t="s">
        <v>1475</v>
      </c>
      <c r="M13" t="s">
        <v>1476</v>
      </c>
      <c r="N13" t="s">
        <v>1477</v>
      </c>
      <c r="O13" t="s">
        <v>1478</v>
      </c>
      <c r="P13" t="s">
        <v>1479</v>
      </c>
      <c r="Q13" t="s">
        <v>1480</v>
      </c>
      <c r="R13" t="s">
        <v>1481</v>
      </c>
      <c r="S13" t="s">
        <v>1482</v>
      </c>
      <c r="T13" t="s">
        <v>1483</v>
      </c>
      <c r="U13" t="s">
        <v>1484</v>
      </c>
      <c r="V13" t="s">
        <v>1485</v>
      </c>
      <c r="W13" t="s">
        <v>1486</v>
      </c>
      <c r="X13" t="s">
        <v>1487</v>
      </c>
      <c r="Y13" t="s">
        <v>1488</v>
      </c>
      <c r="Z13" t="s">
        <v>1489</v>
      </c>
      <c r="AA13" t="s">
        <v>1490</v>
      </c>
    </row>
    <row r="14" spans="1:27" x14ac:dyDescent="0.35">
      <c r="A14" s="1" t="s">
        <v>1491</v>
      </c>
      <c r="B14" t="s">
        <v>41</v>
      </c>
      <c r="C14" t="s">
        <v>41</v>
      </c>
      <c r="D14" t="s">
        <v>41</v>
      </c>
      <c r="E14" t="s">
        <v>41</v>
      </c>
      <c r="F14" t="s">
        <v>41</v>
      </c>
      <c r="G14" t="s">
        <v>41</v>
      </c>
      <c r="H14" t="s">
        <v>41</v>
      </c>
      <c r="I14" t="s">
        <v>1492</v>
      </c>
      <c r="J14" t="s">
        <v>1399</v>
      </c>
      <c r="K14" t="s">
        <v>41</v>
      </c>
      <c r="L14" t="s">
        <v>41</v>
      </c>
      <c r="M14" t="s">
        <v>41</v>
      </c>
      <c r="N14" t="s">
        <v>41</v>
      </c>
      <c r="O14" t="s">
        <v>41</v>
      </c>
      <c r="P14" t="s">
        <v>41</v>
      </c>
      <c r="Q14" t="s">
        <v>1468</v>
      </c>
      <c r="R14" t="s">
        <v>1432</v>
      </c>
      <c r="S14" t="s">
        <v>41</v>
      </c>
      <c r="T14" t="s">
        <v>41</v>
      </c>
      <c r="U14" t="s">
        <v>1493</v>
      </c>
      <c r="V14" t="s">
        <v>41</v>
      </c>
      <c r="W14" t="s">
        <v>41</v>
      </c>
      <c r="X14" t="s">
        <v>41</v>
      </c>
      <c r="Y14" t="s">
        <v>41</v>
      </c>
      <c r="Z14" t="s">
        <v>1494</v>
      </c>
      <c r="AA14" t="s">
        <v>41</v>
      </c>
    </row>
    <row r="15" spans="1:27" x14ac:dyDescent="0.35">
      <c r="A15" s="1" t="s">
        <v>1495</v>
      </c>
      <c r="B15" t="s">
        <v>41</v>
      </c>
      <c r="C15" t="s">
        <v>41</v>
      </c>
      <c r="D15" t="s">
        <v>41</v>
      </c>
      <c r="E15" t="s">
        <v>41</v>
      </c>
      <c r="F15" t="s">
        <v>41</v>
      </c>
      <c r="G15" t="s">
        <v>41</v>
      </c>
      <c r="H15" t="s">
        <v>41</v>
      </c>
      <c r="I15" t="s">
        <v>41</v>
      </c>
      <c r="J15" t="s">
        <v>41</v>
      </c>
      <c r="K15" t="s">
        <v>41</v>
      </c>
      <c r="L15" t="s">
        <v>41</v>
      </c>
      <c r="M15" t="s">
        <v>41</v>
      </c>
      <c r="N15" t="s">
        <v>41</v>
      </c>
      <c r="O15" t="s">
        <v>1496</v>
      </c>
      <c r="P15" t="s">
        <v>1497</v>
      </c>
      <c r="Q15" t="s">
        <v>41</v>
      </c>
      <c r="R15" t="s">
        <v>41</v>
      </c>
      <c r="S15" t="s">
        <v>41</v>
      </c>
      <c r="T15" t="s">
        <v>41</v>
      </c>
      <c r="U15" t="s">
        <v>1498</v>
      </c>
      <c r="V15" t="s">
        <v>1499</v>
      </c>
      <c r="W15" t="s">
        <v>1500</v>
      </c>
      <c r="X15" t="s">
        <v>41</v>
      </c>
      <c r="Y15" t="s">
        <v>1399</v>
      </c>
      <c r="Z15" t="s">
        <v>41</v>
      </c>
      <c r="AA15" t="s">
        <v>1501</v>
      </c>
    </row>
    <row r="16" spans="1:27" x14ac:dyDescent="0.35">
      <c r="A16" s="1" t="s">
        <v>1502</v>
      </c>
      <c r="B16" t="s">
        <v>41</v>
      </c>
      <c r="C16" t="s">
        <v>41</v>
      </c>
      <c r="D16" t="s">
        <v>41</v>
      </c>
      <c r="E16" t="s">
        <v>41</v>
      </c>
      <c r="F16" t="s">
        <v>41</v>
      </c>
      <c r="G16" t="s">
        <v>41</v>
      </c>
      <c r="H16" t="s">
        <v>41</v>
      </c>
      <c r="I16" t="s">
        <v>41</v>
      </c>
      <c r="J16" t="s">
        <v>41</v>
      </c>
      <c r="K16" t="s">
        <v>41</v>
      </c>
      <c r="L16" t="s">
        <v>41</v>
      </c>
      <c r="M16" t="s">
        <v>41</v>
      </c>
      <c r="N16" t="s">
        <v>41</v>
      </c>
      <c r="O16" t="s">
        <v>41</v>
      </c>
      <c r="P16" t="s">
        <v>41</v>
      </c>
      <c r="Q16" t="s">
        <v>41</v>
      </c>
      <c r="R16" t="s">
        <v>41</v>
      </c>
      <c r="S16" t="s">
        <v>41</v>
      </c>
      <c r="T16" t="s">
        <v>41</v>
      </c>
      <c r="U16" t="s">
        <v>1503</v>
      </c>
      <c r="V16" t="s">
        <v>1504</v>
      </c>
      <c r="W16" t="s">
        <v>1505</v>
      </c>
      <c r="X16" t="s">
        <v>935</v>
      </c>
      <c r="Y16" t="s">
        <v>41</v>
      </c>
      <c r="Z16" t="s">
        <v>41</v>
      </c>
      <c r="AA16" t="s">
        <v>41</v>
      </c>
    </row>
    <row r="17" spans="1:27" x14ac:dyDescent="0.35">
      <c r="A17" s="1" t="s">
        <v>1506</v>
      </c>
      <c r="B17" t="s">
        <v>596</v>
      </c>
      <c r="C17" t="s">
        <v>568</v>
      </c>
      <c r="D17" t="s">
        <v>525</v>
      </c>
      <c r="E17" t="s">
        <v>1507</v>
      </c>
      <c r="F17" t="s">
        <v>505</v>
      </c>
      <c r="G17" t="s">
        <v>835</v>
      </c>
      <c r="H17" t="s">
        <v>1508</v>
      </c>
      <c r="I17" t="s">
        <v>1100</v>
      </c>
      <c r="J17" t="s">
        <v>1509</v>
      </c>
      <c r="K17" t="s">
        <v>1510</v>
      </c>
      <c r="L17" t="s">
        <v>1511</v>
      </c>
      <c r="M17" t="s">
        <v>1512</v>
      </c>
      <c r="N17" t="s">
        <v>831</v>
      </c>
      <c r="O17" t="s">
        <v>1447</v>
      </c>
      <c r="P17" t="s">
        <v>1513</v>
      </c>
      <c r="Q17" t="s">
        <v>1514</v>
      </c>
      <c r="R17" t="s">
        <v>1515</v>
      </c>
      <c r="S17" t="s">
        <v>1123</v>
      </c>
      <c r="T17" t="s">
        <v>984</v>
      </c>
      <c r="U17" t="s">
        <v>1516</v>
      </c>
      <c r="V17" t="s">
        <v>279</v>
      </c>
      <c r="W17" t="s">
        <v>751</v>
      </c>
      <c r="X17" t="s">
        <v>1276</v>
      </c>
      <c r="Y17" t="s">
        <v>1517</v>
      </c>
      <c r="Z17" t="s">
        <v>1518</v>
      </c>
      <c r="AA17" t="s">
        <v>1519</v>
      </c>
    </row>
    <row r="18" spans="1:27" x14ac:dyDescent="0.35">
      <c r="A18" s="1" t="s">
        <v>1520</v>
      </c>
      <c r="B18" t="s">
        <v>1521</v>
      </c>
      <c r="C18" t="s">
        <v>1522</v>
      </c>
      <c r="D18" t="s">
        <v>1433</v>
      </c>
      <c r="E18" t="s">
        <v>1523</v>
      </c>
      <c r="F18" t="s">
        <v>1524</v>
      </c>
      <c r="G18" t="s">
        <v>1525</v>
      </c>
      <c r="H18" t="s">
        <v>1526</v>
      </c>
      <c r="I18" t="s">
        <v>1527</v>
      </c>
      <c r="J18" t="s">
        <v>1355</v>
      </c>
      <c r="K18" t="s">
        <v>1528</v>
      </c>
      <c r="L18" t="s">
        <v>1529</v>
      </c>
      <c r="M18" t="s">
        <v>1530</v>
      </c>
      <c r="N18" t="s">
        <v>1531</v>
      </c>
      <c r="O18" t="s">
        <v>1532</v>
      </c>
      <c r="P18" t="s">
        <v>1533</v>
      </c>
      <c r="Q18" t="s">
        <v>1534</v>
      </c>
      <c r="R18" t="s">
        <v>1535</v>
      </c>
      <c r="S18" t="s">
        <v>1536</v>
      </c>
      <c r="T18" t="s">
        <v>1537</v>
      </c>
      <c r="U18" t="s">
        <v>1538</v>
      </c>
      <c r="V18" t="s">
        <v>1529</v>
      </c>
      <c r="W18" t="s">
        <v>1539</v>
      </c>
      <c r="X18" t="s">
        <v>1540</v>
      </c>
      <c r="Y18" t="s">
        <v>1541</v>
      </c>
      <c r="Z18" t="s">
        <v>701</v>
      </c>
      <c r="AA18" t="s">
        <v>1542</v>
      </c>
    </row>
    <row r="19" spans="1:27" x14ac:dyDescent="0.35">
      <c r="A19" s="1" t="s">
        <v>1543</v>
      </c>
      <c r="B19" t="s">
        <v>41</v>
      </c>
      <c r="C19" t="s">
        <v>41</v>
      </c>
      <c r="D19" t="s">
        <v>41</v>
      </c>
      <c r="E19" t="s">
        <v>41</v>
      </c>
      <c r="F19" t="s">
        <v>41</v>
      </c>
      <c r="G19" t="s">
        <v>41</v>
      </c>
      <c r="H19" t="s">
        <v>41</v>
      </c>
      <c r="I19" t="s">
        <v>41</v>
      </c>
      <c r="J19" t="s">
        <v>41</v>
      </c>
      <c r="K19" t="s">
        <v>41</v>
      </c>
      <c r="L19" t="s">
        <v>41</v>
      </c>
      <c r="M19" t="s">
        <v>1544</v>
      </c>
      <c r="N19" t="s">
        <v>1545</v>
      </c>
      <c r="O19" t="s">
        <v>1546</v>
      </c>
      <c r="P19" t="s">
        <v>1547</v>
      </c>
      <c r="Q19" t="s">
        <v>1548</v>
      </c>
      <c r="R19" t="s">
        <v>1549</v>
      </c>
      <c r="S19" t="s">
        <v>1550</v>
      </c>
      <c r="T19" t="s">
        <v>41</v>
      </c>
      <c r="U19" t="s">
        <v>1551</v>
      </c>
      <c r="V19" t="s">
        <v>1552</v>
      </c>
      <c r="W19" t="s">
        <v>1553</v>
      </c>
      <c r="X19" t="s">
        <v>41</v>
      </c>
      <c r="Y19" t="s">
        <v>1554</v>
      </c>
      <c r="Z19" t="s">
        <v>1555</v>
      </c>
      <c r="AA19" t="s">
        <v>1556</v>
      </c>
    </row>
    <row r="20" spans="1:27" x14ac:dyDescent="0.35">
      <c r="A20" s="1" t="s">
        <v>1557</v>
      </c>
      <c r="B20" t="s">
        <v>41</v>
      </c>
      <c r="C20" t="s">
        <v>41</v>
      </c>
      <c r="D20" t="s">
        <v>41</v>
      </c>
      <c r="E20" t="s">
        <v>41</v>
      </c>
      <c r="F20" t="s">
        <v>41</v>
      </c>
      <c r="G20" t="s">
        <v>1558</v>
      </c>
      <c r="H20" t="s">
        <v>1403</v>
      </c>
      <c r="I20" t="s">
        <v>571</v>
      </c>
      <c r="J20" t="s">
        <v>1104</v>
      </c>
      <c r="K20" t="s">
        <v>915</v>
      </c>
      <c r="L20" t="s">
        <v>845</v>
      </c>
      <c r="M20" t="s">
        <v>128</v>
      </c>
      <c r="N20" t="s">
        <v>503</v>
      </c>
      <c r="O20" t="s">
        <v>41</v>
      </c>
      <c r="P20" t="s">
        <v>213</v>
      </c>
      <c r="Q20" t="s">
        <v>41</v>
      </c>
      <c r="R20" t="s">
        <v>453</v>
      </c>
      <c r="S20" t="s">
        <v>1559</v>
      </c>
      <c r="T20" t="s">
        <v>41</v>
      </c>
      <c r="U20" t="s">
        <v>1560</v>
      </c>
      <c r="V20" t="s">
        <v>41</v>
      </c>
      <c r="W20" t="s">
        <v>41</v>
      </c>
      <c r="X20" t="s">
        <v>41</v>
      </c>
      <c r="Y20" t="s">
        <v>41</v>
      </c>
      <c r="Z20" t="s">
        <v>41</v>
      </c>
      <c r="AA20" t="s">
        <v>41</v>
      </c>
    </row>
    <row r="21" spans="1:27" x14ac:dyDescent="0.35">
      <c r="A21" s="1" t="s">
        <v>1561</v>
      </c>
      <c r="B21" t="s">
        <v>1153</v>
      </c>
      <c r="C21" t="s">
        <v>1275</v>
      </c>
      <c r="D21" t="s">
        <v>1005</v>
      </c>
      <c r="E21" t="s">
        <v>594</v>
      </c>
      <c r="F21" t="s">
        <v>1562</v>
      </c>
      <c r="G21" t="s">
        <v>41</v>
      </c>
      <c r="H21" t="s">
        <v>1563</v>
      </c>
      <c r="I21" t="s">
        <v>1564</v>
      </c>
      <c r="J21" t="s">
        <v>1565</v>
      </c>
      <c r="K21" t="s">
        <v>1566</v>
      </c>
      <c r="L21" t="s">
        <v>1567</v>
      </c>
      <c r="M21" t="s">
        <v>1568</v>
      </c>
      <c r="N21" t="s">
        <v>1569</v>
      </c>
      <c r="O21" t="s">
        <v>1400</v>
      </c>
      <c r="P21" t="s">
        <v>1388</v>
      </c>
      <c r="Q21" t="s">
        <v>1376</v>
      </c>
      <c r="R21" t="s">
        <v>1408</v>
      </c>
      <c r="S21" t="s">
        <v>1570</v>
      </c>
      <c r="T21" t="s">
        <v>1571</v>
      </c>
      <c r="U21" t="s">
        <v>1572</v>
      </c>
      <c r="V21" t="s">
        <v>1573</v>
      </c>
      <c r="W21" t="s">
        <v>1418</v>
      </c>
      <c r="X21" t="s">
        <v>1472</v>
      </c>
      <c r="Y21" t="s">
        <v>1574</v>
      </c>
      <c r="Z21" t="s">
        <v>1430</v>
      </c>
      <c r="AA21" t="s">
        <v>1575</v>
      </c>
    </row>
    <row r="22" spans="1:27" x14ac:dyDescent="0.35">
      <c r="A22" s="1" t="s">
        <v>1576</v>
      </c>
      <c r="B22" t="s">
        <v>1562</v>
      </c>
      <c r="C22" t="s">
        <v>1275</v>
      </c>
      <c r="D22" t="s">
        <v>41</v>
      </c>
      <c r="E22" t="s">
        <v>41</v>
      </c>
      <c r="F22" t="s">
        <v>41</v>
      </c>
      <c r="G22" t="s">
        <v>41</v>
      </c>
      <c r="H22" t="s">
        <v>41</v>
      </c>
      <c r="I22" t="s">
        <v>1577</v>
      </c>
      <c r="J22" t="s">
        <v>1578</v>
      </c>
      <c r="K22" t="s">
        <v>1405</v>
      </c>
      <c r="L22" t="s">
        <v>1423</v>
      </c>
      <c r="M22" t="s">
        <v>1573</v>
      </c>
      <c r="N22" t="s">
        <v>1394</v>
      </c>
      <c r="O22" t="s">
        <v>1579</v>
      </c>
      <c r="P22" t="s">
        <v>1275</v>
      </c>
      <c r="Q22" t="s">
        <v>1275</v>
      </c>
      <c r="R22" t="s">
        <v>1019</v>
      </c>
      <c r="S22" t="s">
        <v>1372</v>
      </c>
      <c r="T22" t="s">
        <v>1372</v>
      </c>
      <c r="U22" t="s">
        <v>1580</v>
      </c>
      <c r="V22" t="s">
        <v>1400</v>
      </c>
      <c r="W22" t="s">
        <v>1426</v>
      </c>
      <c r="X22" t="s">
        <v>1581</v>
      </c>
      <c r="Y22" t="s">
        <v>1582</v>
      </c>
      <c r="Z22" t="s">
        <v>1583</v>
      </c>
      <c r="AA22" t="s">
        <v>1584</v>
      </c>
    </row>
    <row r="23" spans="1:27" x14ac:dyDescent="0.35">
      <c r="A23" s="1" t="s">
        <v>1585</v>
      </c>
      <c r="B23" t="s">
        <v>506</v>
      </c>
      <c r="C23" t="s">
        <v>587</v>
      </c>
      <c r="D23" t="s">
        <v>1586</v>
      </c>
      <c r="E23" t="s">
        <v>1567</v>
      </c>
      <c r="F23" t="s">
        <v>1409</v>
      </c>
      <c r="G23" t="s">
        <v>1587</v>
      </c>
      <c r="H23" t="s">
        <v>1396</v>
      </c>
      <c r="I23" t="s">
        <v>1109</v>
      </c>
      <c r="J23" t="s">
        <v>1588</v>
      </c>
      <c r="K23" t="s">
        <v>1589</v>
      </c>
      <c r="L23" t="s">
        <v>1590</v>
      </c>
      <c r="M23" t="s">
        <v>1591</v>
      </c>
      <c r="N23" t="s">
        <v>1592</v>
      </c>
      <c r="O23" t="s">
        <v>840</v>
      </c>
      <c r="P23" t="s">
        <v>1011</v>
      </c>
      <c r="Q23" t="s">
        <v>1593</v>
      </c>
      <c r="R23" t="s">
        <v>1594</v>
      </c>
      <c r="S23" t="s">
        <v>1595</v>
      </c>
      <c r="T23" t="s">
        <v>1596</v>
      </c>
      <c r="U23" t="s">
        <v>846</v>
      </c>
      <c r="V23" t="s">
        <v>567</v>
      </c>
      <c r="W23" t="s">
        <v>1597</v>
      </c>
      <c r="X23" t="s">
        <v>1351</v>
      </c>
      <c r="Y23" t="s">
        <v>1598</v>
      </c>
      <c r="Z23" t="s">
        <v>1599</v>
      </c>
      <c r="AA23" t="s">
        <v>1375</v>
      </c>
    </row>
    <row r="24" spans="1:27" x14ac:dyDescent="0.35">
      <c r="A24" s="1" t="s">
        <v>1600</v>
      </c>
      <c r="B24" t="s">
        <v>128</v>
      </c>
      <c r="C24" t="s">
        <v>932</v>
      </c>
      <c r="D24" t="s">
        <v>1586</v>
      </c>
      <c r="E24" t="s">
        <v>1601</v>
      </c>
      <c r="F24" t="s">
        <v>747</v>
      </c>
      <c r="G24" t="s">
        <v>130</v>
      </c>
      <c r="H24" t="s">
        <v>1564</v>
      </c>
      <c r="I24" t="s">
        <v>1183</v>
      </c>
      <c r="J24" t="s">
        <v>1602</v>
      </c>
      <c r="K24" t="s">
        <v>1603</v>
      </c>
      <c r="L24" t="s">
        <v>1604</v>
      </c>
      <c r="M24" t="s">
        <v>1605</v>
      </c>
      <c r="N24" t="s">
        <v>1606</v>
      </c>
      <c r="O24" t="s">
        <v>1607</v>
      </c>
      <c r="P24" t="s">
        <v>1608</v>
      </c>
      <c r="Q24" t="s">
        <v>1609</v>
      </c>
      <c r="R24" t="s">
        <v>582</v>
      </c>
      <c r="S24" t="s">
        <v>645</v>
      </c>
      <c r="T24" t="s">
        <v>1610</v>
      </c>
      <c r="U24" t="s">
        <v>1611</v>
      </c>
      <c r="V24" t="s">
        <v>1612</v>
      </c>
      <c r="W24" t="s">
        <v>1613</v>
      </c>
      <c r="X24" t="s">
        <v>1614</v>
      </c>
      <c r="Y24" t="s">
        <v>1615</v>
      </c>
      <c r="Z24" t="s">
        <v>1616</v>
      </c>
      <c r="AA24" t="s">
        <v>1617</v>
      </c>
    </row>
    <row r="25" spans="1:27" x14ac:dyDescent="0.35">
      <c r="A25" s="1" t="s">
        <v>1618</v>
      </c>
      <c r="B25" t="s">
        <v>41</v>
      </c>
      <c r="C25" t="s">
        <v>1399</v>
      </c>
      <c r="D25" t="s">
        <v>1005</v>
      </c>
      <c r="E25" t="s">
        <v>1619</v>
      </c>
      <c r="F25" t="s">
        <v>1399</v>
      </c>
      <c r="G25" t="s">
        <v>1399</v>
      </c>
      <c r="H25" t="s">
        <v>1007</v>
      </c>
      <c r="I25" t="s">
        <v>1007</v>
      </c>
      <c r="J25" t="s">
        <v>569</v>
      </c>
      <c r="K25" t="s">
        <v>1007</v>
      </c>
      <c r="L25" t="s">
        <v>1007</v>
      </c>
      <c r="M25" t="s">
        <v>41</v>
      </c>
      <c r="N25" t="s">
        <v>41</v>
      </c>
      <c r="O25" t="s">
        <v>41</v>
      </c>
      <c r="P25" t="s">
        <v>41</v>
      </c>
      <c r="Q25" t="s">
        <v>41</v>
      </c>
      <c r="R25" t="s">
        <v>41</v>
      </c>
      <c r="S25" t="s">
        <v>41</v>
      </c>
      <c r="T25" t="s">
        <v>41</v>
      </c>
      <c r="U25" t="s">
        <v>41</v>
      </c>
      <c r="V25" t="s">
        <v>41</v>
      </c>
      <c r="W25" t="s">
        <v>41</v>
      </c>
      <c r="X25" t="s">
        <v>41</v>
      </c>
      <c r="Y25" t="s">
        <v>41</v>
      </c>
      <c r="Z25" t="s">
        <v>41</v>
      </c>
      <c r="AA25" t="s">
        <v>41</v>
      </c>
    </row>
    <row r="26" spans="1:27" x14ac:dyDescent="0.35">
      <c r="A26" s="1" t="s">
        <v>1620</v>
      </c>
      <c r="B26" t="s">
        <v>1621</v>
      </c>
      <c r="C26" t="s">
        <v>1580</v>
      </c>
      <c r="D26" t="s">
        <v>1424</v>
      </c>
      <c r="E26" t="s">
        <v>1579</v>
      </c>
      <c r="F26" t="s">
        <v>1372</v>
      </c>
      <c r="G26" t="s">
        <v>1562</v>
      </c>
      <c r="H26" t="s">
        <v>899</v>
      </c>
      <c r="I26" t="s">
        <v>1372</v>
      </c>
      <c r="J26" t="s">
        <v>849</v>
      </c>
      <c r="K26" t="s">
        <v>1372</v>
      </c>
      <c r="L26" t="s">
        <v>574</v>
      </c>
      <c r="M26" t="s">
        <v>1508</v>
      </c>
      <c r="N26" t="s">
        <v>1622</v>
      </c>
      <c r="O26" t="s">
        <v>990</v>
      </c>
      <c r="P26" t="s">
        <v>711</v>
      </c>
      <c r="Q26" t="s">
        <v>1623</v>
      </c>
      <c r="R26" t="s">
        <v>506</v>
      </c>
      <c r="S26" t="s">
        <v>1116</v>
      </c>
      <c r="T26" t="s">
        <v>1624</v>
      </c>
      <c r="U26" t="s">
        <v>234</v>
      </c>
      <c r="V26" t="s">
        <v>1356</v>
      </c>
      <c r="W26" t="s">
        <v>1625</v>
      </c>
      <c r="X26" t="s">
        <v>1626</v>
      </c>
      <c r="Y26" t="s">
        <v>1627</v>
      </c>
      <c r="Z26" t="s">
        <v>1628</v>
      </c>
      <c r="AA26" t="s">
        <v>1629</v>
      </c>
    </row>
    <row r="27" spans="1:27" x14ac:dyDescent="0.35">
      <c r="A27" s="1" t="s">
        <v>1630</v>
      </c>
      <c r="B27" t="s">
        <v>842</v>
      </c>
      <c r="C27" t="s">
        <v>1631</v>
      </c>
      <c r="D27" t="s">
        <v>571</v>
      </c>
      <c r="E27" t="s">
        <v>844</v>
      </c>
      <c r="F27" t="s">
        <v>845</v>
      </c>
      <c r="G27" t="s">
        <v>846</v>
      </c>
      <c r="H27" t="s">
        <v>847</v>
      </c>
      <c r="I27" t="s">
        <v>848</v>
      </c>
      <c r="J27" t="s">
        <v>847</v>
      </c>
      <c r="K27" t="s">
        <v>848</v>
      </c>
      <c r="L27" t="s">
        <v>849</v>
      </c>
      <c r="M27" t="s">
        <v>502</v>
      </c>
      <c r="N27" t="s">
        <v>767</v>
      </c>
      <c r="O27" t="s">
        <v>850</v>
      </c>
      <c r="P27" t="s">
        <v>406</v>
      </c>
      <c r="Q27" t="s">
        <v>851</v>
      </c>
      <c r="R27" t="s">
        <v>852</v>
      </c>
      <c r="S27" t="s">
        <v>853</v>
      </c>
      <c r="T27" t="s">
        <v>854</v>
      </c>
      <c r="U27" t="s">
        <v>855</v>
      </c>
      <c r="V27" t="s">
        <v>856</v>
      </c>
      <c r="W27" t="s">
        <v>857</v>
      </c>
      <c r="X27" t="s">
        <v>1632</v>
      </c>
      <c r="Y27" t="s">
        <v>1633</v>
      </c>
      <c r="Z27" t="s">
        <v>1634</v>
      </c>
      <c r="AA27" t="s">
        <v>861</v>
      </c>
    </row>
    <row r="28" spans="1:27" x14ac:dyDescent="0.35">
      <c r="A28" s="1" t="s">
        <v>1635</v>
      </c>
      <c r="B28" t="s">
        <v>847</v>
      </c>
      <c r="C28" t="s">
        <v>842</v>
      </c>
      <c r="D28" t="s">
        <v>843</v>
      </c>
      <c r="E28" t="s">
        <v>571</v>
      </c>
      <c r="F28" t="s">
        <v>844</v>
      </c>
      <c r="G28" t="s">
        <v>845</v>
      </c>
      <c r="H28" t="s">
        <v>846</v>
      </c>
      <c r="I28" t="s">
        <v>847</v>
      </c>
      <c r="J28" t="s">
        <v>848</v>
      </c>
      <c r="K28" t="s">
        <v>847</v>
      </c>
      <c r="L28" t="s">
        <v>848</v>
      </c>
      <c r="M28" t="s">
        <v>849</v>
      </c>
      <c r="N28" t="s">
        <v>502</v>
      </c>
      <c r="O28" t="s">
        <v>767</v>
      </c>
      <c r="P28" t="s">
        <v>850</v>
      </c>
      <c r="Q28" t="s">
        <v>406</v>
      </c>
      <c r="R28" t="s">
        <v>851</v>
      </c>
      <c r="S28" t="s">
        <v>852</v>
      </c>
      <c r="T28" t="s">
        <v>853</v>
      </c>
      <c r="U28" t="s">
        <v>854</v>
      </c>
      <c r="V28" t="s">
        <v>855</v>
      </c>
      <c r="W28" t="s">
        <v>856</v>
      </c>
      <c r="X28" t="s">
        <v>857</v>
      </c>
      <c r="Y28" t="s">
        <v>1632</v>
      </c>
      <c r="Z28" t="s">
        <v>1633</v>
      </c>
      <c r="AA28" t="s">
        <v>1634</v>
      </c>
    </row>
    <row r="29" spans="1:27" x14ac:dyDescent="0.35">
      <c r="A29" s="1" t="s">
        <v>1636</v>
      </c>
      <c r="B29" t="s">
        <v>1277</v>
      </c>
      <c r="C29" t="s">
        <v>1381</v>
      </c>
      <c r="D29" t="s">
        <v>1002</v>
      </c>
      <c r="E29" t="s">
        <v>1637</v>
      </c>
      <c r="F29" t="s">
        <v>1638</v>
      </c>
      <c r="G29" t="s">
        <v>1547</v>
      </c>
      <c r="H29" t="s">
        <v>1000</v>
      </c>
      <c r="I29" t="s">
        <v>1639</v>
      </c>
      <c r="J29" t="s">
        <v>1640</v>
      </c>
      <c r="K29" t="s">
        <v>1641</v>
      </c>
      <c r="L29" t="s">
        <v>1642</v>
      </c>
      <c r="M29" t="s">
        <v>1643</v>
      </c>
      <c r="N29" t="s">
        <v>902</v>
      </c>
      <c r="O29" t="s">
        <v>1366</v>
      </c>
      <c r="P29" t="s">
        <v>1644</v>
      </c>
      <c r="Q29" t="s">
        <v>1645</v>
      </c>
      <c r="R29" t="s">
        <v>1646</v>
      </c>
      <c r="S29" t="s">
        <v>1647</v>
      </c>
      <c r="T29" t="s">
        <v>1648</v>
      </c>
      <c r="U29" t="s">
        <v>1649</v>
      </c>
      <c r="V29" t="s">
        <v>1650</v>
      </c>
      <c r="W29" t="s">
        <v>1434</v>
      </c>
      <c r="X29" t="s">
        <v>836</v>
      </c>
      <c r="Y29" t="s">
        <v>1651</v>
      </c>
      <c r="Z29" t="s">
        <v>1652</v>
      </c>
      <c r="AA29" t="s">
        <v>1653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Main</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2023-03-05T12:29:31Z</dcterms:created>
  <dcterms:modified xsi:type="dcterms:W3CDTF">2023-03-06T22:16:25Z</dcterms:modified>
</cp:coreProperties>
</file>