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d.docs.live.net/534a1defcf7f9d1a/Company Models CloudSave/SCHW/"/>
    </mc:Choice>
  </mc:AlternateContent>
  <xr:revisionPtr revIDLastSave="941" documentId="11_C0416087FBB80BE36E8E3129C55188EA74B2EC2A" xr6:coauthVersionLast="47" xr6:coauthVersionMax="47" xr10:uidLastSave="{15588A7A-7B0A-4B92-80E6-D67228CA13FA}"/>
  <bookViews>
    <workbookView xWindow="0" yWindow="0" windowWidth="19200" windowHeight="21000" activeTab="1" xr2:uid="{00000000-000D-0000-FFFF-FFFF00000000}"/>
  </bookViews>
  <sheets>
    <sheet name="Main" sheetId="2" r:id="rId1"/>
    <sheet name="Info" sheetId="1" r:id="rId2"/>
    <sheet name="Model" sheetId="7" r:id="rId3"/>
    <sheet name="Summary" sheetId="3" r:id="rId4"/>
    <sheet name="Income Statement" sheetId="4" r:id="rId5"/>
    <sheet name="Balance Sheet" sheetId="5" r:id="rId6"/>
    <sheet name="Cash Flow" sheetId="6"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134" i="7" l="1"/>
  <c r="S134" i="7"/>
  <c r="T134" i="7"/>
  <c r="U134" i="7"/>
  <c r="V134" i="7"/>
  <c r="R132" i="7"/>
  <c r="S132" i="7"/>
  <c r="T132" i="7"/>
  <c r="U132" i="7"/>
  <c r="V132" i="7"/>
  <c r="R129" i="7"/>
  <c r="S129" i="7"/>
  <c r="T129" i="7"/>
  <c r="U129" i="7"/>
  <c r="V129" i="7"/>
  <c r="W129" i="7"/>
  <c r="X129" i="7"/>
  <c r="Y129" i="7"/>
  <c r="R130" i="7"/>
  <c r="S130" i="7"/>
  <c r="T130" i="7"/>
  <c r="U130" i="7"/>
  <c r="V130" i="7"/>
  <c r="Q129" i="7"/>
  <c r="Q130" i="7" s="1"/>
  <c r="Q132" i="7" s="1"/>
  <c r="Q134" i="7" s="1"/>
  <c r="R118" i="7"/>
  <c r="S118" i="7"/>
  <c r="T118" i="7"/>
  <c r="U118" i="7"/>
  <c r="V118" i="7"/>
  <c r="Y118" i="7"/>
  <c r="Q118" i="7"/>
  <c r="R113" i="7"/>
  <c r="S113" i="7"/>
  <c r="T113" i="7"/>
  <c r="U113" i="7"/>
  <c r="V113" i="7"/>
  <c r="W113" i="7"/>
  <c r="W118" i="7" s="1"/>
  <c r="X113" i="7"/>
  <c r="X118" i="7" s="1"/>
  <c r="X130" i="7" s="1"/>
  <c r="X132" i="7" s="1"/>
  <c r="X134" i="7" s="1"/>
  <c r="Y113" i="7"/>
  <c r="Q113" i="7"/>
  <c r="R176" i="7"/>
  <c r="R177" i="7" s="1"/>
  <c r="S176" i="7"/>
  <c r="T176" i="7"/>
  <c r="U176" i="7"/>
  <c r="V176" i="7"/>
  <c r="W176" i="7"/>
  <c r="X176" i="7"/>
  <c r="Y176" i="7"/>
  <c r="S177" i="7"/>
  <c r="T177" i="7"/>
  <c r="U177" i="7"/>
  <c r="V177" i="7"/>
  <c r="W177" i="7"/>
  <c r="X177" i="7"/>
  <c r="Y177" i="7"/>
  <c r="Q177" i="7"/>
  <c r="Q176" i="7"/>
  <c r="R167" i="7"/>
  <c r="S167" i="7"/>
  <c r="T167" i="7"/>
  <c r="U167" i="7"/>
  <c r="V167" i="7"/>
  <c r="W167" i="7"/>
  <c r="X167" i="7"/>
  <c r="Y167" i="7"/>
  <c r="Q167" i="7"/>
  <c r="R160" i="7"/>
  <c r="S160" i="7"/>
  <c r="T160" i="7"/>
  <c r="U160" i="7"/>
  <c r="V160" i="7"/>
  <c r="W160" i="7"/>
  <c r="X160" i="7"/>
  <c r="Q160" i="7"/>
  <c r="Y160" i="7"/>
  <c r="X186" i="7"/>
  <c r="Y186" i="7"/>
  <c r="W186" i="7"/>
  <c r="W3" i="7"/>
  <c r="V3" i="7" s="1"/>
  <c r="U3" i="7" s="1"/>
  <c r="T3" i="7" s="1"/>
  <c r="S3" i="7" s="1"/>
  <c r="R3" i="7" s="1"/>
  <c r="Q3" i="7" s="1"/>
  <c r="X3" i="7"/>
  <c r="D94" i="7"/>
  <c r="E94" i="7"/>
  <c r="F94" i="7"/>
  <c r="G94" i="7"/>
  <c r="H94" i="7"/>
  <c r="I94" i="7"/>
  <c r="J94" i="7"/>
  <c r="J97" i="7" s="1"/>
  <c r="K94" i="7"/>
  <c r="K97" i="7" s="1"/>
  <c r="L94" i="7"/>
  <c r="L97" i="7" s="1"/>
  <c r="C94" i="7"/>
  <c r="C97" i="7" s="1"/>
  <c r="D97" i="7"/>
  <c r="E97" i="7"/>
  <c r="F97" i="7"/>
  <c r="G97" i="7"/>
  <c r="H97" i="7"/>
  <c r="I97" i="7"/>
  <c r="M97" i="7"/>
  <c r="M94" i="7"/>
  <c r="D90" i="7"/>
  <c r="E90" i="7"/>
  <c r="F90" i="7"/>
  <c r="G90" i="7"/>
  <c r="H90" i="7"/>
  <c r="I90" i="7"/>
  <c r="K90" i="7"/>
  <c r="L90" i="7"/>
  <c r="C90" i="7"/>
  <c r="M90" i="7"/>
  <c r="D84" i="7"/>
  <c r="E84" i="7"/>
  <c r="F84" i="7"/>
  <c r="G84" i="7"/>
  <c r="H84" i="7"/>
  <c r="I84" i="7"/>
  <c r="J84" i="7"/>
  <c r="K84" i="7"/>
  <c r="L84" i="7"/>
  <c r="C84" i="7"/>
  <c r="M84" i="7"/>
  <c r="M89" i="7"/>
  <c r="L89" i="7"/>
  <c r="K89" i="7"/>
  <c r="J89" i="7"/>
  <c r="J90" i="7" s="1"/>
  <c r="I89" i="7"/>
  <c r="H89" i="7"/>
  <c r="G89" i="7"/>
  <c r="F89" i="7"/>
  <c r="E89" i="7"/>
  <c r="D89" i="7"/>
  <c r="C89" i="7"/>
  <c r="M79" i="7"/>
  <c r="L79" i="7"/>
  <c r="K79" i="7"/>
  <c r="J79" i="7"/>
  <c r="I79" i="7"/>
  <c r="H79" i="7"/>
  <c r="G79" i="7"/>
  <c r="F79" i="7"/>
  <c r="E79" i="7"/>
  <c r="D79" i="7"/>
  <c r="C79" i="7"/>
  <c r="M74" i="7"/>
  <c r="L74" i="7"/>
  <c r="K74" i="7"/>
  <c r="J74" i="7"/>
  <c r="I74" i="7"/>
  <c r="H74" i="7"/>
  <c r="G74" i="7"/>
  <c r="F74" i="7"/>
  <c r="E74" i="7"/>
  <c r="D74" i="7"/>
  <c r="C74" i="7"/>
  <c r="M69" i="7"/>
  <c r="L69" i="7"/>
  <c r="K69" i="7"/>
  <c r="J69" i="7"/>
  <c r="I69" i="7"/>
  <c r="H69" i="7"/>
  <c r="G69" i="7"/>
  <c r="F69" i="7"/>
  <c r="E69" i="7"/>
  <c r="D69" i="7"/>
  <c r="C69" i="7"/>
  <c r="M64" i="7"/>
  <c r="L64" i="7"/>
  <c r="K64" i="7"/>
  <c r="J64" i="7"/>
  <c r="I64" i="7"/>
  <c r="H64" i="7"/>
  <c r="G64" i="7"/>
  <c r="F64" i="7"/>
  <c r="E64" i="7"/>
  <c r="D64" i="7"/>
  <c r="C64" i="7"/>
  <c r="M59" i="7"/>
  <c r="L59" i="7"/>
  <c r="K59" i="7"/>
  <c r="J59" i="7"/>
  <c r="I59" i="7"/>
  <c r="H59" i="7"/>
  <c r="G59" i="7"/>
  <c r="F59" i="7"/>
  <c r="E59" i="7"/>
  <c r="D59" i="7"/>
  <c r="C59" i="7"/>
  <c r="M54" i="7"/>
  <c r="L54" i="7"/>
  <c r="K54" i="7"/>
  <c r="J54" i="7"/>
  <c r="I54" i="7"/>
  <c r="H54" i="7"/>
  <c r="G54" i="7"/>
  <c r="F54" i="7"/>
  <c r="E54" i="7"/>
  <c r="D54" i="7"/>
  <c r="C54" i="7"/>
  <c r="M49" i="7"/>
  <c r="L49" i="7"/>
  <c r="K49" i="7"/>
  <c r="J49" i="7"/>
  <c r="I49" i="7"/>
  <c r="H49" i="7"/>
  <c r="G49" i="7"/>
  <c r="F49" i="7"/>
  <c r="E49" i="7"/>
  <c r="D49" i="7"/>
  <c r="C49" i="7"/>
  <c r="D44" i="7"/>
  <c r="E44" i="7"/>
  <c r="F44" i="7"/>
  <c r="G44" i="7"/>
  <c r="H44" i="7"/>
  <c r="I44" i="7"/>
  <c r="J44" i="7"/>
  <c r="K44" i="7"/>
  <c r="L44" i="7"/>
  <c r="C44" i="7"/>
  <c r="M44" i="7"/>
  <c r="D37" i="7"/>
  <c r="E37" i="7"/>
  <c r="F37" i="7"/>
  <c r="G37" i="7"/>
  <c r="H37" i="7"/>
  <c r="I37" i="7"/>
  <c r="J37" i="7"/>
  <c r="K37" i="7"/>
  <c r="L37" i="7"/>
  <c r="M37" i="7"/>
  <c r="C37" i="7"/>
  <c r="D33" i="7"/>
  <c r="E33" i="7"/>
  <c r="F33" i="7"/>
  <c r="G33" i="7"/>
  <c r="H33" i="7"/>
  <c r="I33" i="7"/>
  <c r="J33" i="7"/>
  <c r="K33" i="7"/>
  <c r="L33" i="7"/>
  <c r="M33" i="7"/>
  <c r="C33" i="7"/>
  <c r="D28" i="7"/>
  <c r="E28" i="7"/>
  <c r="F28" i="7"/>
  <c r="G28" i="7"/>
  <c r="H28" i="7"/>
  <c r="I28" i="7"/>
  <c r="J28" i="7"/>
  <c r="K28" i="7"/>
  <c r="L28" i="7"/>
  <c r="C28" i="7"/>
  <c r="M28" i="7"/>
  <c r="D22" i="7"/>
  <c r="E22" i="7"/>
  <c r="F22" i="7"/>
  <c r="G22" i="7"/>
  <c r="H22" i="7"/>
  <c r="I22" i="7"/>
  <c r="J22" i="7"/>
  <c r="K22" i="7"/>
  <c r="L22" i="7"/>
  <c r="M22" i="7"/>
  <c r="C22" i="7"/>
  <c r="D14" i="7"/>
  <c r="E14" i="7"/>
  <c r="F14" i="7"/>
  <c r="G14" i="7"/>
  <c r="H14" i="7"/>
  <c r="I14" i="7"/>
  <c r="J14" i="7"/>
  <c r="K14" i="7"/>
  <c r="L14" i="7"/>
  <c r="C14" i="7"/>
  <c r="M14" i="7"/>
  <c r="N132" i="7"/>
  <c r="N134" i="7" s="1"/>
  <c r="O132" i="7"/>
  <c r="O134" i="7" s="1"/>
  <c r="P132" i="7"/>
  <c r="P134" i="7" s="1"/>
  <c r="D129" i="7"/>
  <c r="E129" i="7"/>
  <c r="F129" i="7"/>
  <c r="G129" i="7"/>
  <c r="H129" i="7"/>
  <c r="I129" i="7"/>
  <c r="J129" i="7"/>
  <c r="K129" i="7"/>
  <c r="L129" i="7"/>
  <c r="C129" i="7"/>
  <c r="M129" i="7"/>
  <c r="N118" i="7"/>
  <c r="D113" i="7"/>
  <c r="D118" i="7" s="1"/>
  <c r="E113" i="7"/>
  <c r="E118" i="7" s="1"/>
  <c r="F113" i="7"/>
  <c r="F118" i="7" s="1"/>
  <c r="G113" i="7"/>
  <c r="G118" i="7" s="1"/>
  <c r="H113" i="7"/>
  <c r="H118" i="7" s="1"/>
  <c r="I113" i="7"/>
  <c r="I118" i="7" s="1"/>
  <c r="J113" i="7"/>
  <c r="J118" i="7" s="1"/>
  <c r="K113" i="7"/>
  <c r="K118" i="7" s="1"/>
  <c r="L113" i="7"/>
  <c r="L118" i="7" s="1"/>
  <c r="C113" i="7"/>
  <c r="C118" i="7" s="1"/>
  <c r="M113" i="7"/>
  <c r="M118" i="7" s="1"/>
  <c r="D186" i="7"/>
  <c r="E186" i="7"/>
  <c r="F186" i="7"/>
  <c r="G186" i="7"/>
  <c r="H186" i="7"/>
  <c r="I186" i="7"/>
  <c r="J186" i="7"/>
  <c r="K186" i="7"/>
  <c r="L186" i="7"/>
  <c r="C186" i="7"/>
  <c r="M186" i="7"/>
  <c r="L176" i="7"/>
  <c r="L167" i="7"/>
  <c r="L160" i="7"/>
  <c r="J176" i="7"/>
  <c r="J167" i="7"/>
  <c r="J160" i="7"/>
  <c r="D176" i="7"/>
  <c r="E176" i="7"/>
  <c r="F176" i="7"/>
  <c r="G176" i="7"/>
  <c r="H176" i="7"/>
  <c r="I176" i="7"/>
  <c r="K176" i="7"/>
  <c r="C176" i="7"/>
  <c r="M176" i="7"/>
  <c r="D167" i="7"/>
  <c r="E167" i="7"/>
  <c r="F167" i="7"/>
  <c r="G167" i="7"/>
  <c r="H167" i="7"/>
  <c r="I167" i="7"/>
  <c r="K167" i="7"/>
  <c r="C167" i="7"/>
  <c r="M167" i="7"/>
  <c r="D160" i="7"/>
  <c r="E160" i="7"/>
  <c r="F160" i="7"/>
  <c r="G160" i="7"/>
  <c r="H160" i="7"/>
  <c r="I160" i="7"/>
  <c r="K160" i="7"/>
  <c r="C160" i="7"/>
  <c r="M160" i="7"/>
  <c r="H183" i="7"/>
  <c r="H148" i="7"/>
  <c r="H109" i="7"/>
  <c r="B3" i="2" a="1"/>
  <c r="B3" i="2" s="1"/>
  <c r="B2" i="2" a="1"/>
  <c r="B2" i="2" s="1"/>
  <c r="W130" i="7" l="1"/>
  <c r="W132" i="7" s="1"/>
  <c r="W134" i="7" s="1"/>
  <c r="Y130" i="7"/>
  <c r="Y132" i="7" s="1"/>
  <c r="Y134" i="7" s="1"/>
  <c r="F23" i="7"/>
  <c r="F38" i="7" s="1"/>
  <c r="G23" i="7"/>
  <c r="G38" i="7" s="1"/>
  <c r="M23" i="7"/>
  <c r="M38" i="7" s="1"/>
  <c r="C23" i="7"/>
  <c r="C38" i="7" s="1"/>
  <c r="L23" i="7"/>
  <c r="L38" i="7" s="1"/>
  <c r="K23" i="7"/>
  <c r="K38" i="7" s="1"/>
  <c r="J23" i="7"/>
  <c r="J38" i="7" s="1"/>
  <c r="I23" i="7"/>
  <c r="I38" i="7" s="1"/>
  <c r="H23" i="7"/>
  <c r="H38" i="7" s="1"/>
  <c r="D23" i="7"/>
  <c r="D38" i="7" s="1"/>
  <c r="E23" i="7"/>
  <c r="E38" i="7" s="1"/>
  <c r="M130" i="7"/>
  <c r="M132" i="7" s="1"/>
  <c r="M134" i="7" s="1"/>
  <c r="C177" i="7"/>
  <c r="C130" i="7"/>
  <c r="C132" i="7" s="1"/>
  <c r="C134" i="7" s="1"/>
  <c r="M177" i="7"/>
  <c r="H130" i="7"/>
  <c r="H132" i="7" s="1"/>
  <c r="H134" i="7" s="1"/>
  <c r="J130" i="7"/>
  <c r="J132" i="7" s="1"/>
  <c r="J134" i="7" s="1"/>
  <c r="D130" i="7"/>
  <c r="D132" i="7" s="1"/>
  <c r="D134" i="7" s="1"/>
  <c r="L130" i="7"/>
  <c r="L132" i="7" s="1"/>
  <c r="L134" i="7" s="1"/>
  <c r="G177" i="7"/>
  <c r="F130" i="7"/>
  <c r="F132" i="7" s="1"/>
  <c r="F134" i="7" s="1"/>
  <c r="H177" i="7"/>
  <c r="I177" i="7"/>
  <c r="G130" i="7"/>
  <c r="G132" i="7" s="1"/>
  <c r="G134" i="7" s="1"/>
  <c r="E130" i="7"/>
  <c r="E132" i="7" s="1"/>
  <c r="E134" i="7" s="1"/>
  <c r="D177" i="7"/>
  <c r="F177" i="7"/>
  <c r="E177" i="7"/>
  <c r="K130" i="7"/>
  <c r="K132" i="7" s="1"/>
  <c r="K134" i="7" s="1"/>
  <c r="J177" i="7"/>
  <c r="L177" i="7"/>
  <c r="I130" i="7"/>
  <c r="I132" i="7" s="1"/>
  <c r="I134" i="7" s="1"/>
  <c r="K177" i="7"/>
  <c r="B4"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<sst xmlns="http://schemas.openxmlformats.org/spreadsheetml/2006/main" count="4519" uniqueCount="2124">
  <si>
    <t>Company Name</t>
  </si>
  <si>
    <t>Ticker</t>
  </si>
  <si>
    <t>SCHW</t>
  </si>
  <si>
    <t>Price</t>
  </si>
  <si>
    <t>Shares</t>
  </si>
  <si>
    <t>MC</t>
  </si>
  <si>
    <t>Cash</t>
  </si>
  <si>
    <t>Debt</t>
  </si>
  <si>
    <t>EV</t>
  </si>
  <si>
    <t>2007</t>
  </si>
  <si>
    <t>2008</t>
  </si>
  <si>
    <t>2009</t>
  </si>
  <si>
    <t>2010</t>
  </si>
  <si>
    <t>2011</t>
  </si>
  <si>
    <t>2012</t>
  </si>
  <si>
    <t>2013</t>
  </si>
  <si>
    <t>2014</t>
  </si>
  <si>
    <t>2015</t>
  </si>
  <si>
    <t>2016</t>
  </si>
  <si>
    <t>2017</t>
  </si>
  <si>
    <t>2018</t>
  </si>
  <si>
    <t>2019</t>
  </si>
  <si>
    <t>2020</t>
  </si>
  <si>
    <t>2021</t>
  </si>
  <si>
    <t>2022</t>
  </si>
  <si>
    <t>Revenue per share</t>
  </si>
  <si>
    <t>4.13</t>
  </si>
  <si>
    <t>4.49</t>
  </si>
  <si>
    <t>3.71</t>
  </si>
  <si>
    <t>3.45</t>
  </si>
  <si>
    <t>3.86</t>
  </si>
  <si>
    <t>3.85</t>
  </si>
  <si>
    <t>4.23</t>
  </si>
  <si>
    <t>4.65</t>
  </si>
  <si>
    <t>4.84</t>
  </si>
  <si>
    <t>5.64</t>
  </si>
  <si>
    <t>6.44</t>
  </si>
  <si>
    <t>7.52</t>
  </si>
  <si>
    <t>8.18</t>
  </si>
  <si>
    <t>12.96</t>
  </si>
  <si>
    <t>14.53</t>
  </si>
  <si>
    <t>Earnings per share</t>
  </si>
  <si>
    <t>1.99</t>
  </si>
  <si>
    <t>1.06</t>
  </si>
  <si>
    <t>0.68</t>
  </si>
  <si>
    <t>0.38</t>
  </si>
  <si>
    <t>0.70</t>
  </si>
  <si>
    <t>0.73</t>
  </si>
  <si>
    <t>0.83</t>
  </si>
  <si>
    <t>1.01</t>
  </si>
  <si>
    <t>1.10</t>
  </si>
  <si>
    <t>1.43</t>
  </si>
  <si>
    <t>1.76</t>
  </si>
  <si>
    <t>2.60</t>
  </si>
  <si>
    <t>2.83</t>
  </si>
  <si>
    <t>2.31</t>
  </si>
  <si>
    <t>4.10</t>
  </si>
  <si>
    <t>5.03</t>
  </si>
  <si>
    <t>FCF per share</t>
  </si>
  <si>
    <t>1.31</t>
  </si>
  <si>
    <t>(0.16)</t>
  </si>
  <si>
    <t>1.12</t>
  </si>
  <si>
    <t>(0.12)</t>
  </si>
  <si>
    <t>1.86</t>
  </si>
  <si>
    <t>0.88</t>
  </si>
  <si>
    <t>1.09</t>
  </si>
  <si>
    <t>1.50</t>
  </si>
  <si>
    <t>0.75</t>
  </si>
  <si>
    <t>1.75</t>
  </si>
  <si>
    <t>0.64</t>
  </si>
  <si>
    <t>8.82</t>
  </si>
  <si>
    <t>6.57</t>
  </si>
  <si>
    <t>4.35</t>
  </si>
  <si>
    <t>0.84</t>
  </si>
  <si>
    <t>0.76</t>
  </si>
  <si>
    <t>Dividends per share</t>
  </si>
  <si>
    <t>1.24</t>
  </si>
  <si>
    <t>0.22</t>
  </si>
  <si>
    <t>0.24</t>
  </si>
  <si>
    <t>0.26</t>
  </si>
  <si>
    <t>0.29</t>
  </si>
  <si>
    <t>0.37</t>
  </si>
  <si>
    <t>0.44</t>
  </si>
  <si>
    <t>0.58</t>
  </si>
  <si>
    <t>0.81</t>
  </si>
  <si>
    <t>0.90</t>
  </si>
  <si>
    <t>1.28</t>
  </si>
  <si>
    <t>1.48</t>
  </si>
  <si>
    <t>CAPEX per share</t>
  </si>
  <si>
    <t>0.14</t>
  </si>
  <si>
    <t>0.16</t>
  </si>
  <si>
    <t>0.12</t>
  </si>
  <si>
    <t>0.11</t>
  </si>
  <si>
    <t>0.15</t>
  </si>
  <si>
    <t>0.19</t>
  </si>
  <si>
    <t>0.31</t>
  </si>
  <si>
    <t>0.20</t>
  </si>
  <si>
    <t>0.30</t>
  </si>
  <si>
    <t>0.42</t>
  </si>
  <si>
    <t>0.54</t>
  </si>
  <si>
    <t>Book Value per sh.</t>
  </si>
  <si>
    <t>3.09</t>
  </si>
  <si>
    <t>3.54</t>
  </si>
  <si>
    <t>4.39</t>
  </si>
  <si>
    <t>5.23</t>
  </si>
  <si>
    <t>6.29</t>
  </si>
  <si>
    <t>7.53</t>
  </si>
  <si>
    <t>8.08</t>
  </si>
  <si>
    <t>9.06</t>
  </si>
  <si>
    <t>10.19</t>
  </si>
  <si>
    <t>12.40</t>
  </si>
  <si>
    <t>13.83</t>
  </si>
  <si>
    <t>15.33</t>
  </si>
  <si>
    <t>16.59</t>
  </si>
  <si>
    <t>39.23</t>
  </si>
  <si>
    <t>39.37</t>
  </si>
  <si>
    <t>25.62</t>
  </si>
  <si>
    <t>Comm.Shares outs.</t>
  </si>
  <si>
    <t>1,208</t>
  </si>
  <si>
    <t>1,148</t>
  </si>
  <si>
    <t>1,156</t>
  </si>
  <si>
    <t>1,191</t>
  </si>
  <si>
    <t>1,227</t>
  </si>
  <si>
    <t>1,274</t>
  </si>
  <si>
    <t>1,285</t>
  </si>
  <si>
    <t>1,303</t>
  </si>
  <si>
    <t>1,315</t>
  </si>
  <si>
    <t>1,324</t>
  </si>
  <si>
    <t>1,339</t>
  </si>
  <si>
    <t>1,348</t>
  </si>
  <si>
    <t>1,311</t>
  </si>
  <si>
    <t>1,429</t>
  </si>
  <si>
    <t>Avg. annual P/E ratio</t>
  </si>
  <si>
    <t>10.4</t>
  </si>
  <si>
    <t>19.4</t>
  </si>
  <si>
    <t>24.9</t>
  </si>
  <si>
    <t>43.1</t>
  </si>
  <si>
    <t>21.7</t>
  </si>
  <si>
    <t>18.1</t>
  </si>
  <si>
    <t>24.1</t>
  </si>
  <si>
    <t>26.8</t>
  </si>
  <si>
    <t>28.0</t>
  </si>
  <si>
    <t>20.9</t>
  </si>
  <si>
    <t>19.7</t>
  </si>
  <si>
    <t>15.3</t>
  </si>
  <si>
    <t>17.1</t>
  </si>
  <si>
    <t>17.2</t>
  </si>
  <si>
    <t>15.1</t>
  </si>
  <si>
    <t>P/E to S&amp;P500</t>
  </si>
  <si>
    <t>0.6</t>
  </si>
  <si>
    <t>0.9</t>
  </si>
  <si>
    <t>0.4</t>
  </si>
  <si>
    <t>2.1</t>
  </si>
  <si>
    <t>1.3</t>
  </si>
  <si>
    <t>1.2</t>
  </si>
  <si>
    <t>1.4</t>
  </si>
  <si>
    <t>1.5</t>
  </si>
  <si>
    <t>1.0</t>
  </si>
  <si>
    <t>0.8</t>
  </si>
  <si>
    <t>0.5</t>
  </si>
  <si>
    <t>0.7</t>
  </si>
  <si>
    <t>Avg. annual div. yield</t>
  </si>
  <si>
    <t>6.0%</t>
  </si>
  <si>
    <t>1.1%</t>
  </si>
  <si>
    <t>1.4%</t>
  </si>
  <si>
    <t>1.5%</t>
  </si>
  <si>
    <t>1.6%</t>
  </si>
  <si>
    <t>2.0%</t>
  </si>
  <si>
    <t>1.0%</t>
  </si>
  <si>
    <t>1.2%</t>
  </si>
  <si>
    <t>1.9%</t>
  </si>
  <si>
    <t>2.3%</t>
  </si>
  <si>
    <t>1.8%</t>
  </si>
  <si>
    <t>Revenue (m)</t>
  </si>
  <si>
    <t>4,994</t>
  </si>
  <si>
    <t>5,150</t>
  </si>
  <si>
    <t>4,291</t>
  </si>
  <si>
    <t>4,112</t>
  </si>
  <si>
    <t>4,740</t>
  </si>
  <si>
    <t>4,899</t>
  </si>
  <si>
    <t>5,434</t>
  </si>
  <si>
    <t>6,054</t>
  </si>
  <si>
    <t>6,369</t>
  </si>
  <si>
    <t>7,473</t>
  </si>
  <si>
    <t>8,618</t>
  </si>
  <si>
    <t>10,132</t>
  </si>
  <si>
    <t>10,721</t>
  </si>
  <si>
    <t>11,691</t>
  </si>
  <si>
    <t>18,520</t>
  </si>
  <si>
    <t>20,762</t>
  </si>
  <si>
    <t>Operating margin</t>
  </si>
  <si>
    <t>- -</t>
  </si>
  <si>
    <t>41.6%</t>
  </si>
  <si>
    <t>Depreciation (m)</t>
  </si>
  <si>
    <t>156</t>
  </si>
  <si>
    <t>152</t>
  </si>
  <si>
    <t>159</t>
  </si>
  <si>
    <t>146</t>
  </si>
  <si>
    <t>155</t>
  </si>
  <si>
    <t>196</t>
  </si>
  <si>
    <t>202</t>
  </si>
  <si>
    <t>199</t>
  </si>
  <si>
    <t>224</t>
  </si>
  <si>
    <t>234</t>
  </si>
  <si>
    <t>269</t>
  </si>
  <si>
    <t>306</t>
  </si>
  <si>
    <t>349</t>
  </si>
  <si>
    <t>604</t>
  </si>
  <si>
    <t>1,164</t>
  </si>
  <si>
    <t>1,248</t>
  </si>
  <si>
    <t>Net profit (m)</t>
  </si>
  <si>
    <t>2,407</t>
  </si>
  <si>
    <t>1,212</t>
  </si>
  <si>
    <t>787</t>
  </si>
  <si>
    <t>454</t>
  </si>
  <si>
    <t>864</t>
  </si>
  <si>
    <t>928</t>
  </si>
  <si>
    <t>1,071</t>
  </si>
  <si>
    <t>1,321</t>
  </si>
  <si>
    <t>1,447</t>
  </si>
  <si>
    <t>1,889</t>
  </si>
  <si>
    <t>2,354</t>
  </si>
  <si>
    <t>3,507</t>
  </si>
  <si>
    <t>3,704</t>
  </si>
  <si>
    <t>3,299</t>
  </si>
  <si>
    <t>5,855</t>
  </si>
  <si>
    <t>7,183</t>
  </si>
  <si>
    <t>Income tax rate</t>
  </si>
  <si>
    <t>39.6%</t>
  </si>
  <si>
    <t>39.3%</t>
  </si>
  <si>
    <t>38.3%</t>
  </si>
  <si>
    <t>41.7%</t>
  </si>
  <si>
    <t>37.9%</t>
  </si>
  <si>
    <t>36.0%</t>
  </si>
  <si>
    <t>37.2%</t>
  </si>
  <si>
    <t>37.5%</t>
  </si>
  <si>
    <t>36.5%</t>
  </si>
  <si>
    <t>36.9%</t>
  </si>
  <si>
    <t>35.5%</t>
  </si>
  <si>
    <t>23.1%</t>
  </si>
  <si>
    <t>23.6%</t>
  </si>
  <si>
    <t>23.3%</t>
  </si>
  <si>
    <t>24.1%</t>
  </si>
  <si>
    <t>23.5%</t>
  </si>
  <si>
    <t>Net profit margin</t>
  </si>
  <si>
    <t>48.2%</t>
  </si>
  <si>
    <t>18.3%</t>
  </si>
  <si>
    <t>11.0%</t>
  </si>
  <si>
    <t>18.2%</t>
  </si>
  <si>
    <t>18.9%</t>
  </si>
  <si>
    <t>19.7%</t>
  </si>
  <si>
    <t>21.8%</t>
  </si>
  <si>
    <t>22.7%</t>
  </si>
  <si>
    <t>25.3%</t>
  </si>
  <si>
    <t>27.3%</t>
  </si>
  <si>
    <t>34.6%</t>
  </si>
  <si>
    <t>34.5%</t>
  </si>
  <si>
    <t>28.2%</t>
  </si>
  <si>
    <t>31.6%</t>
  </si>
  <si>
    <t>Working capital (m)</t>
  </si>
  <si>
    <t>4,025</t>
  </si>
  <si>
    <t>4,414</t>
  </si>
  <si>
    <t>5,305</t>
  </si>
  <si>
    <t>(55,198)</t>
  </si>
  <si>
    <t>(55,964)</t>
  </si>
  <si>
    <t>(63,308)</t>
  </si>
  <si>
    <t>(71,773)</t>
  </si>
  <si>
    <t>(74,518)</t>
  </si>
  <si>
    <t>(89,489)</t>
  </si>
  <si>
    <t>(115,510)</t>
  </si>
  <si>
    <t>(155,384)</t>
  </si>
  <si>
    <t>(174,060)</t>
  </si>
  <si>
    <t>(173,275)</t>
  </si>
  <si>
    <t>184,140</t>
  </si>
  <si>
    <t>139,659</t>
  </si>
  <si>
    <t>Long-term debt (m)</t>
  </si>
  <si>
    <t>899</t>
  </si>
  <si>
    <t>883</t>
  </si>
  <si>
    <t>1,512</t>
  </si>
  <si>
    <t>2,006</t>
  </si>
  <si>
    <t>2,001</t>
  </si>
  <si>
    <t>1,537</t>
  </si>
  <si>
    <t>1,814</t>
  </si>
  <si>
    <t>1,816</t>
  </si>
  <si>
    <t>2,815</t>
  </si>
  <si>
    <t>2,808</t>
  </si>
  <si>
    <t>4,753</t>
  </si>
  <si>
    <t>6,826</t>
  </si>
  <si>
    <t>7,430</t>
  </si>
  <si>
    <t>13,632</t>
  </si>
  <si>
    <t>18,914</t>
  </si>
  <si>
    <t>20,828</t>
  </si>
  <si>
    <t>Equity (m)</t>
  </si>
  <si>
    <t>3,732</t>
  </si>
  <si>
    <t>4,061</t>
  </si>
  <si>
    <t>5,073</t>
  </si>
  <si>
    <t>6,226</t>
  </si>
  <si>
    <t>7,714</t>
  </si>
  <si>
    <t>9,589</t>
  </si>
  <si>
    <t>10,381</t>
  </si>
  <si>
    <t>11,803</t>
  </si>
  <si>
    <t>13,402</t>
  </si>
  <si>
    <t>16,421</t>
  </si>
  <si>
    <t>18,525</t>
  </si>
  <si>
    <t>20,670</t>
  </si>
  <si>
    <t>21,745</t>
  </si>
  <si>
    <t>56,060</t>
  </si>
  <si>
    <t>56,261</t>
  </si>
  <si>
    <t>36,608</t>
  </si>
  <si>
    <t>ROIC</t>
  </si>
  <si>
    <t>49.1%</t>
  </si>
  <si>
    <t>27.6%</t>
  </si>
  <si>
    <t>13.9%</t>
  </si>
  <si>
    <t>8.4%</t>
  </si>
  <si>
    <t>10.1%</t>
  </si>
  <si>
    <t>9.2%</t>
  </si>
  <si>
    <t>9.3%</t>
  </si>
  <si>
    <t>10.2%</t>
  </si>
  <si>
    <t>9.4%</t>
  </si>
  <si>
    <t>10.4%</t>
  </si>
  <si>
    <t>11.1%</t>
  </si>
  <si>
    <t>15.2%</t>
  </si>
  <si>
    <t>15.5%</t>
  </si>
  <si>
    <t>0.7%</t>
  </si>
  <si>
    <t>0.9%</t>
  </si>
  <si>
    <t>Return on capital</t>
  </si>
  <si>
    <t>8.9%</t>
  </si>
  <si>
    <t>4.4%</t>
  </si>
  <si>
    <t>1.3%</t>
  </si>
  <si>
    <t>2.1%</t>
  </si>
  <si>
    <t>Return on equity</t>
  </si>
  <si>
    <t>64.5%</t>
  </si>
  <si>
    <t>29.8%</t>
  </si>
  <si>
    <t>7.3%</t>
  </si>
  <si>
    <t>11.2%</t>
  </si>
  <si>
    <t>9.7%</t>
  </si>
  <si>
    <t>10.3%</t>
  </si>
  <si>
    <t>10.8%</t>
  </si>
  <si>
    <t>11.5%</t>
  </si>
  <si>
    <t>12.7%</t>
  </si>
  <si>
    <t>17.0%</t>
  </si>
  <si>
    <t>5.9%</t>
  </si>
  <si>
    <t>19.6%</t>
  </si>
  <si>
    <t>Plowback ratio</t>
  </si>
  <si>
    <t>37.7%</t>
  </si>
  <si>
    <t>79.1%</t>
  </si>
  <si>
    <t>36.6%</t>
  </si>
  <si>
    <t>65.9%</t>
  </si>
  <si>
    <t>63.7%</t>
  </si>
  <si>
    <t>65.6%</t>
  </si>
  <si>
    <t>71.8%</t>
  </si>
  <si>
    <t>73.3%</t>
  </si>
  <si>
    <t>74.3%</t>
  </si>
  <si>
    <t>74.9%</t>
  </si>
  <si>
    <t>77.6%</t>
  </si>
  <si>
    <t>71.4%</t>
  </si>
  <si>
    <t>61.2%</t>
  </si>
  <si>
    <t>68.9%</t>
  </si>
  <si>
    <t>70.6%</t>
  </si>
  <si>
    <t>Div.&amp;Repurch./FCF</t>
  </si>
  <si>
    <t>95.1%</t>
  </si>
  <si>
    <t>(136.0)%</t>
  </si>
  <si>
    <t>21.5%</t>
  </si>
  <si>
    <t>184.8%</t>
  </si>
  <si>
    <t>12.9%</t>
  </si>
  <si>
    <t>30.1%</t>
  </si>
  <si>
    <t>26.2%</t>
  </si>
  <si>
    <t>19.1%</t>
  </si>
  <si>
    <t>39.5%</t>
  </si>
  <si>
    <t>21.0%</t>
  </si>
  <si>
    <t>124.8%</t>
  </si>
  <si>
    <t>15.0%</t>
  </si>
  <si>
    <t>38.1%</t>
  </si>
  <si>
    <t>20.6%</t>
  </si>
  <si>
    <t>151.6%</t>
  </si>
  <si>
    <t>599.0%</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</si>
  <si>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</si>
  <si>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</si>
  <si>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</si>
  <si>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</si>
  <si>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</si>
  <si>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</si>
  <si>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</si>
  <si>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</si>
  <si>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</si>
  <si>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</si>
  <si>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</si>
  <si>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</si>
  <si>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</si>
  <si>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</si>
  <si>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</si>
  <si>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</si>
  <si>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</si>
  <si>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</si>
  <si>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</si>
  <si>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</si>
  <si>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</si>
  <si>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</si>
  <si>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</si>
  <si>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Revenue</t>
  </si>
  <si>
    <t>112</t>
  </si>
  <si>
    <t>160</t>
  </si>
  <si>
    <t>257</t>
  </si>
  <si>
    <t>346</t>
  </si>
  <si>
    <t>387</t>
  </si>
  <si>
    <t>570</t>
  </si>
  <si>
    <t>750</t>
  </si>
  <si>
    <t>965</t>
  </si>
  <si>
    <t>1,065</t>
  </si>
  <si>
    <t>1,420</t>
  </si>
  <si>
    <t>1,851</t>
  </si>
  <si>
    <t>2,299</t>
  </si>
  <si>
    <t>2,736</t>
  </si>
  <si>
    <t>3,945</t>
  </si>
  <si>
    <t>5,788</t>
  </si>
  <si>
    <t>4,353</t>
  </si>
  <si>
    <t>4,135</t>
  </si>
  <si>
    <t>4,087</t>
  </si>
  <si>
    <t>4,202</t>
  </si>
  <si>
    <t>4,464</t>
  </si>
  <si>
    <t>4,309</t>
  </si>
  <si>
    <t>COGS</t>
  </si>
  <si>
    <t>8</t>
  </si>
  <si>
    <t>13</t>
  </si>
  <si>
    <t>Gross Profit</t>
  </si>
  <si>
    <t>244</t>
  </si>
  <si>
    <t>Gross Profit Ratio</t>
  </si>
  <si>
    <t>100.00%</t>
  </si>
  <si>
    <t>95.00%</t>
  </si>
  <si>
    <t>94.94%</t>
  </si>
  <si>
    <t>Operating Expenses</t>
  </si>
  <si>
    <t>110</t>
  </si>
  <si>
    <t>131</t>
  </si>
  <si>
    <t>177</t>
  </si>
  <si>
    <t>2,451</t>
  </si>
  <si>
    <t>2,690</t>
  </si>
  <si>
    <t>2,973</t>
  </si>
  <si>
    <t>2,906</t>
  </si>
  <si>
    <t>2,693</t>
  </si>
  <si>
    <t>3,187</t>
  </si>
  <si>
    <t>3,030</t>
  </si>
  <si>
    <t>3,159</t>
  </si>
  <si>
    <t>3,430</t>
  </si>
  <si>
    <t>3,632</t>
  </si>
  <si>
    <t>3,759</t>
  </si>
  <si>
    <t>4,106</t>
  </si>
  <si>
    <t>4,521</t>
  </si>
  <si>
    <t>5,068</t>
  </si>
  <si>
    <t>5,490</t>
  </si>
  <si>
    <t>R&amp;D Expenses</t>
  </si>
  <si>
    <t>Selling, G&amp;A Exp.</t>
  </si>
  <si>
    <t>104</t>
  </si>
  <si>
    <t>124</t>
  </si>
  <si>
    <t>168</t>
  </si>
  <si>
    <t>149</t>
  </si>
  <si>
    <t>175</t>
  </si>
  <si>
    <t>260</t>
  </si>
  <si>
    <t>340</t>
  </si>
  <si>
    <t>434</t>
  </si>
  <si>
    <t>544</t>
  </si>
  <si>
    <t>647</t>
  </si>
  <si>
    <t>850</t>
  </si>
  <si>
    <t>1,091</t>
  </si>
  <si>
    <t>1,318</t>
  </si>
  <si>
    <t>1,866</t>
  </si>
  <si>
    <t>2,747</t>
  </si>
  <si>
    <t>2,121</t>
  </si>
  <si>
    <t>2,065</t>
  </si>
  <si>
    <t>1,910</t>
  </si>
  <si>
    <t>2,061</t>
  </si>
  <si>
    <t>2,080</t>
  </si>
  <si>
    <t>1,808</t>
  </si>
  <si>
    <t>2,011</t>
  </si>
  <si>
    <t>1,941</t>
  </si>
  <si>
    <t>2,296</t>
  </si>
  <si>
    <t>2,180</t>
  </si>
  <si>
    <t>2,264</t>
  </si>
  <si>
    <t>2,504</t>
  </si>
  <si>
    <t>2,652</t>
  </si>
  <si>
    <t>2,723</t>
  </si>
  <si>
    <t>2,968</t>
  </si>
  <si>
    <t>3,415</t>
  </si>
  <si>
    <t>3,801</t>
  </si>
  <si>
    <t>4,002</t>
  </si>
  <si>
    <t>4,796</t>
  </si>
  <si>
    <t>6,797</t>
  </si>
  <si>
    <t>6,355</t>
  </si>
  <si>
    <t>General and Admin. Exp.</t>
  </si>
  <si>
    <t>307</t>
  </si>
  <si>
    <t>393</t>
  </si>
  <si>
    <t>437</t>
  </si>
  <si>
    <t>594</t>
  </si>
  <si>
    <t>766</t>
  </si>
  <si>
    <t>962</t>
  </si>
  <si>
    <t>1,163</t>
  </si>
  <si>
    <t>1,625</t>
  </si>
  <si>
    <t>2,414</t>
  </si>
  <si>
    <t>1,875</t>
  </si>
  <si>
    <t>1,854</t>
  </si>
  <si>
    <t>1,771</t>
  </si>
  <si>
    <t>1,877</t>
  </si>
  <si>
    <t>1,902</t>
  </si>
  <si>
    <t>1,619</t>
  </si>
  <si>
    <t>1,781</t>
  </si>
  <si>
    <t>1,667</t>
  </si>
  <si>
    <t>1,750</t>
  </si>
  <si>
    <t>2,100</t>
  </si>
  <si>
    <t>1,952</t>
  </si>
  <si>
    <t>2,023</t>
  </si>
  <si>
    <t>2,247</t>
  </si>
  <si>
    <t>2,474</t>
  </si>
  <si>
    <t>2,703</t>
  </si>
  <si>
    <t>3,147</t>
  </si>
  <si>
    <t>3,488</t>
  </si>
  <si>
    <t>3,695</t>
  </si>
  <si>
    <t>4,470</t>
  </si>
  <si>
    <t>6,312</t>
  </si>
  <si>
    <t>5,936</t>
  </si>
  <si>
    <t>Selling and Marketing Exp.</t>
  </si>
  <si>
    <t>18</t>
  </si>
  <si>
    <t>20</t>
  </si>
  <si>
    <t>25</t>
  </si>
  <si>
    <t>34</t>
  </si>
  <si>
    <t>41</t>
  </si>
  <si>
    <t>107</t>
  </si>
  <si>
    <t>53</t>
  </si>
  <si>
    <t>84</t>
  </si>
  <si>
    <t>130</t>
  </si>
  <si>
    <t>242</t>
  </si>
  <si>
    <t>332</t>
  </si>
  <si>
    <t>246</t>
  </si>
  <si>
    <t>211</t>
  </si>
  <si>
    <t>139</t>
  </si>
  <si>
    <t>184</t>
  </si>
  <si>
    <t>178</t>
  </si>
  <si>
    <t>189</t>
  </si>
  <si>
    <t>230</t>
  </si>
  <si>
    <t>243</t>
  </si>
  <si>
    <t>191</t>
  </si>
  <si>
    <t>228</t>
  </si>
  <si>
    <t>241</t>
  </si>
  <si>
    <t>245</t>
  </si>
  <si>
    <t>249</t>
  </si>
  <si>
    <t>265</t>
  </si>
  <si>
    <t>268</t>
  </si>
  <si>
    <t>313</t>
  </si>
  <si>
    <t>326</t>
  </si>
  <si>
    <t>485</t>
  </si>
  <si>
    <t>419</t>
  </si>
  <si>
    <t>Other Expenses</t>
  </si>
  <si>
    <t>6</t>
  </si>
  <si>
    <t>7</t>
  </si>
  <si>
    <t>9</t>
  </si>
  <si>
    <t>371</t>
  </si>
  <si>
    <t>882</t>
  </si>
  <si>
    <t>996</t>
  </si>
  <si>
    <t>752</t>
  </si>
  <si>
    <t>891</t>
  </si>
  <si>
    <t>895</t>
  </si>
  <si>
    <t>926</t>
  </si>
  <si>
    <t>980</t>
  </si>
  <si>
    <t>1,036</t>
  </si>
  <si>
    <t>1,138</t>
  </si>
  <si>
    <t>1,106</t>
  </si>
  <si>
    <t>1,267</t>
  </si>
  <si>
    <t>1,488</t>
  </si>
  <si>
    <t>COGS and Expenses</t>
  </si>
  <si>
    <t>190</t>
  </si>
  <si>
    <t>Interest Income</t>
  </si>
  <si>
    <t>273</t>
  </si>
  <si>
    <t>310</t>
  </si>
  <si>
    <t>302</t>
  </si>
  <si>
    <t>251</t>
  </si>
  <si>
    <t>252</t>
  </si>
  <si>
    <t>363</t>
  </si>
  <si>
    <t>568</t>
  </si>
  <si>
    <t>681</t>
  </si>
  <si>
    <t>900</t>
  </si>
  <si>
    <t>1,128</t>
  </si>
  <si>
    <t>1,471</t>
  </si>
  <si>
    <t>2,589</t>
  </si>
  <si>
    <t>1,857</t>
  </si>
  <si>
    <t>1,186</t>
  </si>
  <si>
    <t>970</t>
  </si>
  <si>
    <t>1,213</t>
  </si>
  <si>
    <t>1,944</t>
  </si>
  <si>
    <t>2,113</t>
  </si>
  <si>
    <t>2,270</t>
  </si>
  <si>
    <t>1,908</t>
  </si>
  <si>
    <t>1,428</t>
  </si>
  <si>
    <t>1,723</t>
  </si>
  <si>
    <t>1,900</t>
  </si>
  <si>
    <t>1,914</t>
  </si>
  <si>
    <t>2,085</t>
  </si>
  <si>
    <t>2,374</t>
  </si>
  <si>
    <t>2,657</t>
  </si>
  <si>
    <t>3,493</t>
  </si>
  <si>
    <t>4,624</t>
  </si>
  <si>
    <t>6,680</t>
  </si>
  <si>
    <t>7,580</t>
  </si>
  <si>
    <t>6,531</t>
  </si>
  <si>
    <t>8,506</t>
  </si>
  <si>
    <t>12,227</t>
  </si>
  <si>
    <t>Interest Expense</t>
  </si>
  <si>
    <t>207</t>
  </si>
  <si>
    <t>239</t>
  </si>
  <si>
    <t>226</t>
  </si>
  <si>
    <t>132</t>
  </si>
  <si>
    <t>198</t>
  </si>
  <si>
    <t>357</t>
  </si>
  <si>
    <t>426</t>
  </si>
  <si>
    <t>547</t>
  </si>
  <si>
    <t>652</t>
  </si>
  <si>
    <t>768</t>
  </si>
  <si>
    <t>1,352</t>
  </si>
  <si>
    <t>345</t>
  </si>
  <si>
    <t>277</t>
  </si>
  <si>
    <t>687</t>
  </si>
  <si>
    <t>679</t>
  </si>
  <si>
    <t>623</t>
  </si>
  <si>
    <t>183</t>
  </si>
  <si>
    <t>398</t>
  </si>
  <si>
    <t>150</t>
  </si>
  <si>
    <t>105</t>
  </si>
  <si>
    <t>102</t>
  </si>
  <si>
    <t>171</t>
  </si>
  <si>
    <t>342</t>
  </si>
  <si>
    <t>857</t>
  </si>
  <si>
    <t>1,064</t>
  </si>
  <si>
    <t>418</t>
  </si>
  <si>
    <t>476</t>
  </si>
  <si>
    <t>1,545</t>
  </si>
  <si>
    <t>Depreciation and Amortization</t>
  </si>
  <si>
    <t>10</t>
  </si>
  <si>
    <t>38</t>
  </si>
  <si>
    <t>44</t>
  </si>
  <si>
    <t>49</t>
  </si>
  <si>
    <t>52</t>
  </si>
  <si>
    <t>55</t>
  </si>
  <si>
    <t>69</t>
  </si>
  <si>
    <t>98</t>
  </si>
  <si>
    <t>125</t>
  </si>
  <si>
    <t>157</t>
  </si>
  <si>
    <t>311</t>
  </si>
  <si>
    <t>404</t>
  </si>
  <si>
    <t>321</t>
  </si>
  <si>
    <t>284</t>
  </si>
  <si>
    <t>208</t>
  </si>
  <si>
    <t>EBITDA</t>
  </si>
  <si>
    <t>2</t>
  </si>
  <si>
    <t>76</t>
  </si>
  <si>
    <t>46</t>
  </si>
  <si>
    <t>51</t>
  </si>
  <si>
    <t>293</t>
  </si>
  <si>
    <t>317</t>
  </si>
  <si>
    <t>366</t>
  </si>
  <si>
    <t>376</t>
  </si>
  <si>
    <t>477</t>
  </si>
  <si>
    <t>703</t>
  </si>
  <si>
    <t>918</t>
  </si>
  <si>
    <t>1,119</t>
  </si>
  <si>
    <t>1,367</t>
  </si>
  <si>
    <t>1,896</t>
  </si>
  <si>
    <t>2,894</t>
  </si>
  <si>
    <t>1,588</t>
  </si>
  <si>
    <t>846</t>
  </si>
  <si>
    <t>1,235</t>
  </si>
  <si>
    <t>1,020</t>
  </si>
  <si>
    <t>2,075</t>
  </si>
  <si>
    <t>2,648</t>
  </si>
  <si>
    <t>3,919</t>
  </si>
  <si>
    <t>2,405</t>
  </si>
  <si>
    <t>1,618</t>
  </si>
  <si>
    <t>1,323</t>
  </si>
  <si>
    <t>1,722</t>
  </si>
  <si>
    <t>1,796</t>
  </si>
  <si>
    <t>2,012</t>
  </si>
  <si>
    <t>2,416</t>
  </si>
  <si>
    <t>2,635</t>
  </si>
  <si>
    <t>3,398</t>
  </si>
  <si>
    <t>4,261</t>
  </si>
  <si>
    <t>5,725</t>
  </si>
  <si>
    <t>6,261</t>
  </si>
  <si>
    <t>5,322</t>
  </si>
  <si>
    <t>9,353</t>
  </si>
  <si>
    <t>12,181</t>
  </si>
  <si>
    <t>EBITDA ratio</t>
  </si>
  <si>
    <t>1.79%</t>
  </si>
  <si>
    <t>12.50%</t>
  </si>
  <si>
    <t>29.57%</t>
  </si>
  <si>
    <t>Infinity%</t>
  </si>
  <si>
    <t>84.71%</t>
  </si>
  <si>
    <t>81.75%</t>
  </si>
  <si>
    <t>64.20%</t>
  </si>
  <si>
    <t>46.19%</t>
  </si>
  <si>
    <t>39.01%</t>
  </si>
  <si>
    <t>44.81%</t>
  </si>
  <si>
    <t>49.51%</t>
  </si>
  <si>
    <t>49.61%</t>
  </si>
  <si>
    <t>48.66%</t>
  </si>
  <si>
    <t>49.96%</t>
  </si>
  <si>
    <t>48.07%</t>
  </si>
  <si>
    <t>50.01%</t>
  </si>
  <si>
    <t>36.48%</t>
  </si>
  <si>
    <t>20.46%</t>
  </si>
  <si>
    <t>30.22%</t>
  </si>
  <si>
    <t>24.27%</t>
  </si>
  <si>
    <t>46.48%</t>
  </si>
  <si>
    <t>61.45%</t>
  </si>
  <si>
    <t>78.47%</t>
  </si>
  <si>
    <t>46.70%</t>
  </si>
  <si>
    <t>37.71%</t>
  </si>
  <si>
    <t>32.17%</t>
  </si>
  <si>
    <t>36.33%</t>
  </si>
  <si>
    <t>36.66%</t>
  </si>
  <si>
    <t>37.03%</t>
  </si>
  <si>
    <t>39.91%</t>
  </si>
  <si>
    <t>41.37%</t>
  </si>
  <si>
    <t>45.47%</t>
  </si>
  <si>
    <t>49.44%</t>
  </si>
  <si>
    <t>56.50%</t>
  </si>
  <si>
    <t>58.40%</t>
  </si>
  <si>
    <t>45.52%</t>
  </si>
  <si>
    <t>50.50%</t>
  </si>
  <si>
    <t>58.67%</t>
  </si>
  <si>
    <t>Operating Income</t>
  </si>
  <si>
    <t>66</t>
  </si>
  <si>
    <t>7,713</t>
  </si>
  <si>
    <t>Operating Income ratio</t>
  </si>
  <si>
    <t>25.68%</t>
  </si>
  <si>
    <t>41.65%</t>
  </si>
  <si>
    <t>Total Other Income Exp.(Gains)</t>
  </si>
  <si>
    <t>Income Before Tax</t>
  </si>
  <si>
    <t>33</t>
  </si>
  <si>
    <t>29</t>
  </si>
  <si>
    <t>88</t>
  </si>
  <si>
    <t>206</t>
  </si>
  <si>
    <t>394</t>
  </si>
  <si>
    <t>447</t>
  </si>
  <si>
    <t>577</t>
  </si>
  <si>
    <t>971</t>
  </si>
  <si>
    <t>1,231</t>
  </si>
  <si>
    <t>135</t>
  </si>
  <si>
    <t>710</t>
  </si>
  <si>
    <t>645</t>
  </si>
  <si>
    <t>1,185</t>
  </si>
  <si>
    <t>1,476</t>
  </si>
  <si>
    <t>1,853</t>
  </si>
  <si>
    <t>2,028</t>
  </si>
  <si>
    <t>1,276</t>
  </si>
  <si>
    <t>779</t>
  </si>
  <si>
    <t>1,392</t>
  </si>
  <si>
    <t>1,450</t>
  </si>
  <si>
    <t>1,705</t>
  </si>
  <si>
    <t>2,115</t>
  </si>
  <si>
    <t>2,279</t>
  </si>
  <si>
    <t>2,993</t>
  </si>
  <si>
    <t>3,650</t>
  </si>
  <si>
    <t>4,562</t>
  </si>
  <si>
    <t>4,848</t>
  </si>
  <si>
    <t>4,300</t>
  </si>
  <si>
    <t>9,388</t>
  </si>
  <si>
    <t>Income Before Tax ratio</t>
  </si>
  <si>
    <t>9.60%</t>
  </si>
  <si>
    <t>7.51%</t>
  </si>
  <si>
    <t>15.47%</t>
  </si>
  <si>
    <t>19.51%</t>
  </si>
  <si>
    <t>21.38%</t>
  </si>
  <si>
    <t>21.07%</t>
  </si>
  <si>
    <t>19.52%</t>
  </si>
  <si>
    <t>21.29%</t>
  </si>
  <si>
    <t>19.46%</t>
  </si>
  <si>
    <t>24.62%</t>
  </si>
  <si>
    <t>21.28%</t>
  </si>
  <si>
    <t>3.10%</t>
  </si>
  <si>
    <t>4.06%</t>
  </si>
  <si>
    <t>17.37%</t>
  </si>
  <si>
    <t>15.35%</t>
  </si>
  <si>
    <t>26.55%</t>
  </si>
  <si>
    <t>34.25%</t>
  </si>
  <si>
    <t>37.10%</t>
  </si>
  <si>
    <t>39.38%</t>
  </si>
  <si>
    <t>29.74%</t>
  </si>
  <si>
    <t>18.94%</t>
  </si>
  <si>
    <t>29.37%</t>
  </si>
  <si>
    <t>29.60%</t>
  </si>
  <si>
    <t>31.38%</t>
  </si>
  <si>
    <t>34.94%</t>
  </si>
  <si>
    <t>35.78%</t>
  </si>
  <si>
    <t>40.05%</t>
  </si>
  <si>
    <t>42.35%</t>
  </si>
  <si>
    <t>45.03%</t>
  </si>
  <si>
    <t>45.22%</t>
  </si>
  <si>
    <t>36.78%</t>
  </si>
  <si>
    <t>Income Tax Expense (Gain)</t>
  </si>
  <si>
    <t>1</t>
  </si>
  <si>
    <t>14</t>
  </si>
  <si>
    <t>12</t>
  </si>
  <si>
    <t>39</t>
  </si>
  <si>
    <t>65</t>
  </si>
  <si>
    <t>82</t>
  </si>
  <si>
    <t>89</t>
  </si>
  <si>
    <t>382</t>
  </si>
  <si>
    <t>513</t>
  </si>
  <si>
    <t>57</t>
  </si>
  <si>
    <t>71</t>
  </si>
  <si>
    <t>238</t>
  </si>
  <si>
    <t>231</t>
  </si>
  <si>
    <t>455</t>
  </si>
  <si>
    <t>585</t>
  </si>
  <si>
    <t>733</t>
  </si>
  <si>
    <t>798</t>
  </si>
  <si>
    <t>489</t>
  </si>
  <si>
    <t>325</t>
  </si>
  <si>
    <t>528</t>
  </si>
  <si>
    <t>522</t>
  </si>
  <si>
    <t>634</t>
  </si>
  <si>
    <t>794</t>
  </si>
  <si>
    <t>832</t>
  </si>
  <si>
    <t>1,104</t>
  </si>
  <si>
    <t>1,296</t>
  </si>
  <si>
    <t>1,055</t>
  </si>
  <si>
    <t>1,144</t>
  </si>
  <si>
    <t>1,001</t>
  </si>
  <si>
    <t>1,858</t>
  </si>
  <si>
    <t>2,205</t>
  </si>
  <si>
    <t>Net Income</t>
  </si>
  <si>
    <t>11</t>
  </si>
  <si>
    <t>32</t>
  </si>
  <si>
    <t>19</t>
  </si>
  <si>
    <t>17</t>
  </si>
  <si>
    <t>50</t>
  </si>
  <si>
    <t>81</t>
  </si>
  <si>
    <t>118</t>
  </si>
  <si>
    <t>173</t>
  </si>
  <si>
    <t>270</t>
  </si>
  <si>
    <t>589</t>
  </si>
  <si>
    <t>718</t>
  </si>
  <si>
    <t>109</t>
  </si>
  <si>
    <t>472</t>
  </si>
  <si>
    <t>286</t>
  </si>
  <si>
    <t>725</t>
  </si>
  <si>
    <t>Net Income Ratio</t>
  </si>
  <si>
    <t>0.89%</t>
  </si>
  <si>
    <t>6.88%</t>
  </si>
  <si>
    <t>12.45%</t>
  </si>
  <si>
    <t>5.46%</t>
  </si>
  <si>
    <t>4.34%</t>
  </si>
  <si>
    <t>8.69%</t>
  </si>
  <si>
    <t>10.83%</t>
  </si>
  <si>
    <t>12.20%</t>
  </si>
  <si>
    <t>12.71%</t>
  </si>
  <si>
    <t>12.16%</t>
  </si>
  <si>
    <t>12.63%</t>
  </si>
  <si>
    <t>11.76%</t>
  </si>
  <si>
    <t>12.74%</t>
  </si>
  <si>
    <t>14.93%</t>
  </si>
  <si>
    <t>12.41%</t>
  </si>
  <si>
    <t>4.57%</t>
  </si>
  <si>
    <t>2.64%</t>
  </si>
  <si>
    <t>11.55%</t>
  </si>
  <si>
    <t>6.81%</t>
  </si>
  <si>
    <t>16.24%</t>
  </si>
  <si>
    <t>28.48%</t>
  </si>
  <si>
    <t>48.20%</t>
  </si>
  <si>
    <t>23.53%</t>
  </si>
  <si>
    <t>18.34%</t>
  </si>
  <si>
    <t>11.04%</t>
  </si>
  <si>
    <t>18.23%</t>
  </si>
  <si>
    <t>19.71%</t>
  </si>
  <si>
    <t>21.82%</t>
  </si>
  <si>
    <t>22.72%</t>
  </si>
  <si>
    <t>25.28%</t>
  </si>
  <si>
    <t>27.31%</t>
  </si>
  <si>
    <t>34.61%</t>
  </si>
  <si>
    <t>34.55%</t>
  </si>
  <si>
    <t>28.22%</t>
  </si>
  <si>
    <t>31.61%</t>
  </si>
  <si>
    <t>34.60%</t>
  </si>
  <si>
    <t>EPS</t>
  </si>
  <si>
    <t>0.00</t>
  </si>
  <si>
    <t>0.01</t>
  </si>
  <si>
    <t>0.03</t>
  </si>
  <si>
    <t>0.02</t>
  </si>
  <si>
    <t>0.05</t>
  </si>
  <si>
    <t>0.07</t>
  </si>
  <si>
    <t>0.09</t>
  </si>
  <si>
    <t>0.08</t>
  </si>
  <si>
    <t>0.23</t>
  </si>
  <si>
    <t>0.49</t>
  </si>
  <si>
    <t>0.53</t>
  </si>
  <si>
    <t>0.35</t>
  </si>
  <si>
    <t>0.21</t>
  </si>
  <si>
    <t>0.56</t>
  </si>
  <si>
    <t>0.97</t>
  </si>
  <si>
    <t>0.69</t>
  </si>
  <si>
    <t>0.78</t>
  </si>
  <si>
    <t>0.96</t>
  </si>
  <si>
    <t>1.04</t>
  </si>
  <si>
    <t>1.32</t>
  </si>
  <si>
    <t>1.63</t>
  </si>
  <si>
    <t>2.47</t>
  </si>
  <si>
    <t>2.69</t>
  </si>
  <si>
    <t>2.13</t>
  </si>
  <si>
    <t>EPS Diluted</t>
  </si>
  <si>
    <t>0.28</t>
  </si>
  <si>
    <t>0.47</t>
  </si>
  <si>
    <t>0.51</t>
  </si>
  <si>
    <t>0.55</t>
  </si>
  <si>
    <t>0.95</t>
  </si>
  <si>
    <t>1.97</t>
  </si>
  <si>
    <t>1.05</t>
  </si>
  <si>
    <t>1.03</t>
  </si>
  <si>
    <t>1.61</t>
  </si>
  <si>
    <t>2.45</t>
  </si>
  <si>
    <t>2.67</t>
  </si>
  <si>
    <t>2.12</t>
  </si>
  <si>
    <t>Weighted Avg. Shares Outs.</t>
  </si>
  <si>
    <t>1,025</t>
  </si>
  <si>
    <t>820</t>
  </si>
  <si>
    <t>1,152</t>
  </si>
  <si>
    <t>945</t>
  </si>
  <si>
    <t>990</t>
  </si>
  <si>
    <t>1,160</t>
  </si>
  <si>
    <t>1,308</t>
  </si>
  <si>
    <t>1,721</t>
  </si>
  <si>
    <t>1,174</t>
  </si>
  <si>
    <t>1,181</t>
  </si>
  <si>
    <t>1,215</t>
  </si>
  <si>
    <t>1,359</t>
  </si>
  <si>
    <t>1,373</t>
  </si>
  <si>
    <t>1,358</t>
  </si>
  <si>
    <t>1,342</t>
  </si>
  <si>
    <t>1,343</t>
  </si>
  <si>
    <t>1,286</t>
  </si>
  <si>
    <t>Weighted Avg. Shares Outs. Dil.</t>
  </si>
  <si>
    <t>1,774</t>
  </si>
  <si>
    <t>1,205</t>
  </si>
  <si>
    <t>1,211</t>
  </si>
  <si>
    <t>1,265</t>
  </si>
  <si>
    <t>1,404</t>
  </si>
  <si>
    <t>1,399</t>
  </si>
  <si>
    <t>1,375</t>
  </si>
  <si>
    <t>1,364</t>
  </si>
  <si>
    <t>1,365</t>
  </si>
  <si>
    <t>1,222</t>
  </si>
  <si>
    <t>1,157</t>
  </si>
  <si>
    <t>1,194</t>
  </si>
  <si>
    <t>1,229</t>
  </si>
  <si>
    <t>1,275</t>
  </si>
  <si>
    <t>1,293</t>
  </si>
  <si>
    <t>1,327</t>
  </si>
  <si>
    <t>1,334</t>
  </si>
  <si>
    <t>1,353</t>
  </si>
  <si>
    <t>1,361</t>
  </si>
  <si>
    <t>1,320</t>
  </si>
  <si>
    <t>1,435</t>
  </si>
  <si>
    <t>Cash and Cash Equivalents</t>
  </si>
  <si>
    <t>512</t>
  </si>
  <si>
    <t>137</t>
  </si>
  <si>
    <t>103</t>
  </si>
  <si>
    <t>90</t>
  </si>
  <si>
    <t>151</t>
  </si>
  <si>
    <t>204</t>
  </si>
  <si>
    <t>280</t>
  </si>
  <si>
    <t>381</t>
  </si>
  <si>
    <t>429</t>
  </si>
  <si>
    <t>633</t>
  </si>
  <si>
    <t>797</t>
  </si>
  <si>
    <t>2,079</t>
  </si>
  <si>
    <t>3,302</t>
  </si>
  <si>
    <t>4,407</t>
  </si>
  <si>
    <t>3,114</t>
  </si>
  <si>
    <t>2,832</t>
  </si>
  <si>
    <t>2,778</t>
  </si>
  <si>
    <t>2,330</t>
  </si>
  <si>
    <t>4,507</t>
  </si>
  <si>
    <t>6,764</t>
  </si>
  <si>
    <t>5,442</t>
  </si>
  <si>
    <t>26,614</t>
  </si>
  <si>
    <t>27,680</t>
  </si>
  <si>
    <t>8,679</t>
  </si>
  <si>
    <t>12,663</t>
  </si>
  <si>
    <t>7,728</t>
  </si>
  <si>
    <t>11,363</t>
  </si>
  <si>
    <t>11,978</t>
  </si>
  <si>
    <t>10,828</t>
  </si>
  <si>
    <t>14,217</t>
  </si>
  <si>
    <t>27,938</t>
  </si>
  <si>
    <t>29,345</t>
  </si>
  <si>
    <t>40,348</t>
  </si>
  <si>
    <t>62,975</t>
  </si>
  <si>
    <t>40,195</t>
  </si>
  <si>
    <t>Short-Term Investments</t>
  </si>
  <si>
    <t>46,123</t>
  </si>
  <si>
    <t>51,618</t>
  </si>
  <si>
    <t>54,783</t>
  </si>
  <si>
    <t>65,646</t>
  </si>
  <si>
    <t>77,365</t>
  </si>
  <si>
    <t>49,995</t>
  </si>
  <si>
    <t>66,578</t>
  </si>
  <si>
    <t>61,422</t>
  </si>
  <si>
    <t>337,400</t>
  </si>
  <si>
    <t>53,949</t>
  </si>
  <si>
    <t>147,871</t>
  </si>
  <si>
    <t>Cash &amp; Short-Term Investments</t>
  </si>
  <si>
    <t>58,786</t>
  </si>
  <si>
    <t>59,346</t>
  </si>
  <si>
    <t>66,146</t>
  </si>
  <si>
    <t>77,624</t>
  </si>
  <si>
    <t>88,193</t>
  </si>
  <si>
    <t>64,212</t>
  </si>
  <si>
    <t>94,516</t>
  </si>
  <si>
    <t>90,767</t>
  </si>
  <si>
    <t>377,748</t>
  </si>
  <si>
    <t>116,924</t>
  </si>
  <si>
    <t>Net Receivables</t>
  </si>
  <si>
    <t>807</t>
  </si>
  <si>
    <t>782</t>
  </si>
  <si>
    <t>744</t>
  </si>
  <si>
    <t>1,350</t>
  </si>
  <si>
    <t>2,625</t>
  </si>
  <si>
    <t>3,010</t>
  </si>
  <si>
    <t>4,088</t>
  </si>
  <si>
    <t>5,244</t>
  </si>
  <si>
    <t>8,019</t>
  </si>
  <si>
    <t>9,980</t>
  </si>
  <si>
    <t>17,543</t>
  </si>
  <si>
    <t>16,680</t>
  </si>
  <si>
    <t>10,066</t>
  </si>
  <si>
    <t>7,067</t>
  </si>
  <si>
    <t>9,137</t>
  </si>
  <si>
    <t>10,323</t>
  </si>
  <si>
    <t>11,600</t>
  </si>
  <si>
    <t>11,577</t>
  </si>
  <si>
    <t>13,039</t>
  </si>
  <si>
    <t>7,888</t>
  </si>
  <si>
    <t>9,187</t>
  </si>
  <si>
    <t>11,650</t>
  </si>
  <si>
    <t>11,302</t>
  </si>
  <si>
    <t>14,358</t>
  </si>
  <si>
    <t>14,959</t>
  </si>
  <si>
    <t>16,677</t>
  </si>
  <si>
    <t>18,524</t>
  </si>
  <si>
    <t>18,659</t>
  </si>
  <si>
    <t>22,099</t>
  </si>
  <si>
    <t>23,200</t>
  </si>
  <si>
    <t>23,146</t>
  </si>
  <si>
    <t>67,947</t>
  </si>
  <si>
    <t>90,565</t>
  </si>
  <si>
    <t>71,241</t>
  </si>
  <si>
    <t>Inventory</t>
  </si>
  <si>
    <t>Other Current Assets</t>
  </si>
  <si>
    <t>45</t>
  </si>
  <si>
    <t>3,401</t>
  </si>
  <si>
    <t>5,710</t>
  </si>
  <si>
    <t>7,518</t>
  </si>
  <si>
    <t>7,268</t>
  </si>
  <si>
    <t>10,686</t>
  </si>
  <si>
    <t>9,034</t>
  </si>
  <si>
    <t>16,530</t>
  </si>
  <si>
    <t>24,305</t>
  </si>
  <si>
    <t>28,053</t>
  </si>
  <si>
    <t>31,962</t>
  </si>
  <si>
    <t>32,165</t>
  </si>
  <si>
    <t>32,493</t>
  </si>
  <si>
    <t>32,302</t>
  </si>
  <si>
    <t>21,877</t>
  </si>
  <si>
    <t>37,815</t>
  </si>
  <si>
    <t>38,461</t>
  </si>
  <si>
    <t>(10,086)</t>
  </si>
  <si>
    <t>22,993</t>
  </si>
  <si>
    <t>(13,941)</t>
  </si>
  <si>
    <t>(14,631)</t>
  </si>
  <si>
    <t>(16,318)</t>
  </si>
  <si>
    <t>(18,136)</t>
  </si>
  <si>
    <t>(18,208)</t>
  </si>
  <si>
    <t>(21,638)</t>
  </si>
  <si>
    <t>(22,790)</t>
  </si>
  <si>
    <t>(22,358)</t>
  </si>
  <si>
    <t>(261,555)</t>
  </si>
  <si>
    <t>(62,975)</t>
  </si>
  <si>
    <t>Total Current Assets</t>
  </si>
  <si>
    <t>963</t>
  </si>
  <si>
    <t>870</t>
  </si>
  <si>
    <t>4,902</t>
  </si>
  <si>
    <t>10,228</t>
  </si>
  <si>
    <t>13,395</t>
  </si>
  <si>
    <t>16,084</t>
  </si>
  <si>
    <t>21,822</t>
  </si>
  <si>
    <t>28,656</t>
  </si>
  <si>
    <t>36,513</t>
  </si>
  <si>
    <t>38,778</t>
  </si>
  <si>
    <t>38,234</t>
  </si>
  <si>
    <t>43,931</t>
  </si>
  <si>
    <t>45,266</t>
  </si>
  <si>
    <t>46,423</t>
  </si>
  <si>
    <t>48,386</t>
  </si>
  <si>
    <t>41,680</t>
  </si>
  <si>
    <t>51,145</t>
  </si>
  <si>
    <t>74,262</t>
  </si>
  <si>
    <t>29,244</t>
  </si>
  <si>
    <t>42,974</t>
  </si>
  <si>
    <t>59,203</t>
  </si>
  <si>
    <t>59,674</t>
  </si>
  <si>
    <t>66,505</t>
  </si>
  <si>
    <t>78,012</t>
  </si>
  <si>
    <t>88,644</t>
  </si>
  <si>
    <t>64,673</t>
  </si>
  <si>
    <t>94,926</t>
  </si>
  <si>
    <t>91,555</t>
  </si>
  <si>
    <t>144,514</t>
  </si>
  <si>
    <t>PP&amp;E</t>
  </si>
  <si>
    <t>77</t>
  </si>
  <si>
    <t>67</t>
  </si>
  <si>
    <t>56</t>
  </si>
  <si>
    <t>60</t>
  </si>
  <si>
    <t>136</t>
  </si>
  <si>
    <t>129</t>
  </si>
  <si>
    <t>315</t>
  </si>
  <si>
    <t>396</t>
  </si>
  <si>
    <t>598</t>
  </si>
  <si>
    <t>1,133</t>
  </si>
  <si>
    <t>1,058</t>
  </si>
  <si>
    <t>868</t>
  </si>
  <si>
    <t>956</t>
  </si>
  <si>
    <t>903</t>
  </si>
  <si>
    <t>602</t>
  </si>
  <si>
    <t>617</t>
  </si>
  <si>
    <t>661</t>
  </si>
  <si>
    <t>641</t>
  </si>
  <si>
    <t>624</t>
  </si>
  <si>
    <t>685</t>
  </si>
  <si>
    <t>675</t>
  </si>
  <si>
    <t>790</t>
  </si>
  <si>
    <t>1,039</t>
  </si>
  <si>
    <t>1,145</t>
  </si>
  <si>
    <t>1,299</t>
  </si>
  <si>
    <t>1,769</t>
  </si>
  <si>
    <t>2,705</t>
  </si>
  <si>
    <t>3,820</t>
  </si>
  <si>
    <t>3,442</t>
  </si>
  <si>
    <t>4,608</t>
  </si>
  <si>
    <t>Goodwill</t>
  </si>
  <si>
    <t>631</t>
  </si>
  <si>
    <t>1,161</t>
  </si>
  <si>
    <t>1,228</t>
  </si>
  <si>
    <t>11,952</t>
  </si>
  <si>
    <t>11,951</t>
  </si>
  <si>
    <t>Intangible Assets</t>
  </si>
  <si>
    <t>122</t>
  </si>
  <si>
    <t>319</t>
  </si>
  <si>
    <t>266</t>
  </si>
  <si>
    <t>227</t>
  </si>
  <si>
    <t>181</t>
  </si>
  <si>
    <t>144</t>
  </si>
  <si>
    <t>108</t>
  </si>
  <si>
    <t>128</t>
  </si>
  <si>
    <t>9,991</t>
  </si>
  <si>
    <t>9,379</t>
  </si>
  <si>
    <t>8,789</t>
  </si>
  <si>
    <t>Goodwill and Intangible Assets</t>
  </si>
  <si>
    <t>1,487</t>
  </si>
  <si>
    <t>1,547</t>
  </si>
  <si>
    <t>1,493</t>
  </si>
  <si>
    <t>1,454</t>
  </si>
  <si>
    <t>1,408</t>
  </si>
  <si>
    <t>1,371</t>
  </si>
  <si>
    <t>1,335</t>
  </si>
  <si>
    <t>1,379</t>
  </si>
  <si>
    <t>1,355</t>
  </si>
  <si>
    <t>21,943</t>
  </si>
  <si>
    <t>21,331</t>
  </si>
  <si>
    <t>20,740</t>
  </si>
  <si>
    <t>Investments</t>
  </si>
  <si>
    <t>1,716</t>
  </si>
  <si>
    <t>25,366</t>
  </si>
  <si>
    <t>24,354</t>
  </si>
  <si>
    <t>22,116</t>
  </si>
  <si>
    <t>6,386</t>
  </si>
  <si>
    <t>8,201</t>
  </si>
  <si>
    <t>15,315</t>
  </si>
  <si>
    <t>29,875</t>
  </si>
  <si>
    <t>42,092</t>
  </si>
  <si>
    <t>49,666</t>
  </si>
  <si>
    <t>65,012</t>
  </si>
  <si>
    <t>82,512</t>
  </si>
  <si>
    <t>89,760</t>
  </si>
  <si>
    <t>116,366</t>
  </si>
  <si>
    <t>153,341</t>
  </si>
  <si>
    <t>171,836</t>
  </si>
  <si>
    <t>211,554</t>
  </si>
  <si>
    <t>197,479</t>
  </si>
  <si>
    <t>339,106</t>
  </si>
  <si>
    <t>324,507</t>
  </si>
  <si>
    <t>Tax Assets</t>
  </si>
  <si>
    <t>Other Non-Current Assets</t>
  </si>
  <si>
    <t>172</t>
  </si>
  <si>
    <t>858</t>
  </si>
  <si>
    <t>1,491</t>
  </si>
  <si>
    <t>509</t>
  </si>
  <si>
    <t>628</t>
  </si>
  <si>
    <t>(1,113)</t>
  </si>
  <si>
    <t>(24,387)</t>
  </si>
  <si>
    <t>(23,390)</t>
  </si>
  <si>
    <t>(21,985)</t>
  </si>
  <si>
    <t>(6,382)</t>
  </si>
  <si>
    <t>(8,212)</t>
  </si>
  <si>
    <t>(15,446)</t>
  </si>
  <si>
    <t>(29,875)</t>
  </si>
  <si>
    <t>19,977</t>
  </si>
  <si>
    <t>13,741</t>
  </si>
  <si>
    <t>7,200</t>
  </si>
  <si>
    <t>(827)</t>
  </si>
  <si>
    <t>(4,116)</t>
  </si>
  <si>
    <t>(13,213)</t>
  </si>
  <si>
    <t>(21,272)</t>
  </si>
  <si>
    <t>3,959</t>
  </si>
  <si>
    <t>(13,146)</t>
  </si>
  <si>
    <t>911</t>
  </si>
  <si>
    <t>Total Non-Current Assets</t>
  </si>
  <si>
    <t>1,057</t>
  </si>
  <si>
    <t>1,663</t>
  </si>
  <si>
    <t>324</t>
  </si>
  <si>
    <t>384</t>
  </si>
  <si>
    <t>443</t>
  </si>
  <si>
    <t>643</t>
  </si>
  <si>
    <t>1,641</t>
  </si>
  <si>
    <t>1,686</t>
  </si>
  <si>
    <t>1,935</t>
  </si>
  <si>
    <t>1,867</t>
  </si>
  <si>
    <t>606</t>
  </si>
  <si>
    <t>530</t>
  </si>
  <si>
    <t>1,169</t>
  </si>
  <si>
    <t>63,324</t>
  </si>
  <si>
    <t>65,579</t>
  </si>
  <si>
    <t>74,434</t>
  </si>
  <si>
    <t>83,968</t>
  </si>
  <si>
    <t>88,137</t>
  </si>
  <si>
    <t>105,706</t>
  </si>
  <si>
    <t>134,739</t>
  </si>
  <si>
    <t>178,601</t>
  </si>
  <si>
    <t>201,556</t>
  </si>
  <si>
    <t>202,450</t>
  </si>
  <si>
    <t>364,869</t>
  </si>
  <si>
    <t>24,773</t>
  </si>
  <si>
    <t>Other Assets</t>
  </si>
  <si>
    <t>1,566</t>
  </si>
  <si>
    <t>3,480</t>
  </si>
  <si>
    <t>4,188</t>
  </si>
  <si>
    <t>5,905</t>
  </si>
  <si>
    <t>6,897</t>
  </si>
  <si>
    <t>7,918</t>
  </si>
  <si>
    <t>497,983</t>
  </si>
  <si>
    <t>Total Assets</t>
  </si>
  <si>
    <t>2,020</t>
  </si>
  <si>
    <t>2,533</t>
  </si>
  <si>
    <t>5,026</t>
  </si>
  <si>
    <t>10,552</t>
  </si>
  <si>
    <t>13,779</t>
  </si>
  <si>
    <t>16,482</t>
  </si>
  <si>
    <t>22,264</t>
  </si>
  <si>
    <t>29,299</t>
  </si>
  <si>
    <t>38,154</t>
  </si>
  <si>
    <t>40,464</t>
  </si>
  <si>
    <t>39,705</t>
  </si>
  <si>
    <t>45,866</t>
  </si>
  <si>
    <t>47,133</t>
  </si>
  <si>
    <t>47,351</t>
  </si>
  <si>
    <t>48,992</t>
  </si>
  <si>
    <t>42,286</t>
  </si>
  <si>
    <t>51,675</t>
  </si>
  <si>
    <t>75,431</t>
  </si>
  <si>
    <t>92,568</t>
  </si>
  <si>
    <t>108,553</t>
  </si>
  <si>
    <t>133,637</t>
  </si>
  <si>
    <t>143,642</t>
  </si>
  <si>
    <t>154,642</t>
  </si>
  <si>
    <t>183,718</t>
  </si>
  <si>
    <t>223,383</t>
  </si>
  <si>
    <t>243,274</t>
  </si>
  <si>
    <t>296,482</t>
  </si>
  <si>
    <t>294,005</t>
  </si>
  <si>
    <t>549,009</t>
  </si>
  <si>
    <t>667,270</t>
  </si>
  <si>
    <t>551,772</t>
  </si>
  <si>
    <t>Accounts Payable</t>
  </si>
  <si>
    <t>36,587</t>
  </si>
  <si>
    <t>41,398</t>
  </si>
  <si>
    <t>36,800</t>
  </si>
  <si>
    <t>36,309</t>
  </si>
  <si>
    <t>35,773</t>
  </si>
  <si>
    <t>38,301</t>
  </si>
  <si>
    <t>32,530</t>
  </si>
  <si>
    <t>34,557</t>
  </si>
  <si>
    <t>39,220</t>
  </si>
  <si>
    <t>104,201</t>
  </si>
  <si>
    <t>97,438</t>
  </si>
  <si>
    <t>Short-Term Debt</t>
  </si>
  <si>
    <t>61</t>
  </si>
  <si>
    <t>339</t>
  </si>
  <si>
    <t>578</t>
  </si>
  <si>
    <t>508</t>
  </si>
  <si>
    <t>663</t>
  </si>
  <si>
    <t>672</t>
  </si>
  <si>
    <t>15,000</t>
  </si>
  <si>
    <t>4,855</t>
  </si>
  <si>
    <t>17,050</t>
  </si>
  <si>
    <t>Tax Payable</t>
  </si>
  <si>
    <t>Deferred Revenue</t>
  </si>
  <si>
    <t>Other Current Liabilities</t>
  </si>
  <si>
    <t>1,633</t>
  </si>
  <si>
    <t>2,187</t>
  </si>
  <si>
    <t>3,178</t>
  </si>
  <si>
    <t>3,908</t>
  </si>
  <si>
    <t>4,707</t>
  </si>
  <si>
    <t>5,494</t>
  </si>
  <si>
    <t>6,332</t>
  </si>
  <si>
    <t>7,280</t>
  </si>
  <si>
    <t>9,673</t>
  </si>
  <si>
    <t>12,640</t>
  </si>
  <si>
    <t>14,976</t>
  </si>
  <si>
    <t>20,485</t>
  </si>
  <si>
    <t>31,228</t>
  </si>
  <si>
    <t>32,815</t>
  </si>
  <si>
    <t>34,993</t>
  </si>
  <si>
    <t>34,544</t>
  </si>
  <si>
    <t>39,637</t>
  </si>
  <si>
    <t>41,499</t>
  </si>
  <si>
    <t>41,767</t>
  </si>
  <si>
    <t>43,596</t>
  </si>
  <si>
    <t>37,655</t>
  </si>
  <si>
    <t>46,731</t>
  </si>
  <si>
    <t>68,957</t>
  </si>
  <si>
    <t>84,442</t>
  </si>
  <si>
    <t>62,351</t>
  </si>
  <si>
    <t>81,113</t>
  </si>
  <si>
    <t>94,647</t>
  </si>
  <si>
    <t>104,714</t>
  </si>
  <si>
    <t>131,728</t>
  </si>
  <si>
    <t>165,853</t>
  </si>
  <si>
    <t>172,527</t>
  </si>
  <si>
    <t>234,429</t>
  </si>
  <si>
    <t>225,610</t>
  </si>
  <si>
    <t>Total Current Liabilities</t>
  </si>
  <si>
    <t>1,481</t>
  </si>
  <si>
    <t>1,682</t>
  </si>
  <si>
    <t>2,242</t>
  </si>
  <si>
    <t>33,154</t>
  </si>
  <si>
    <t>35,571</t>
  </si>
  <si>
    <t>35,052</t>
  </si>
  <si>
    <t>40,633</t>
  </si>
  <si>
    <t>42,162</t>
  </si>
  <si>
    <t>42,439</t>
  </si>
  <si>
    <t>98,938</t>
  </si>
  <si>
    <t>122,511</t>
  </si>
  <si>
    <t>131,447</t>
  </si>
  <si>
    <t>141,023</t>
  </si>
  <si>
    <t>167,501</t>
  </si>
  <si>
    <t>204,154</t>
  </si>
  <si>
    <t>220,057</t>
  </si>
  <si>
    <t>268,986</t>
  </si>
  <si>
    <t>264,830</t>
  </si>
  <si>
    <t>Long-Term Debt</t>
  </si>
  <si>
    <t>188</t>
  </si>
  <si>
    <t>126</t>
  </si>
  <si>
    <t>119</t>
  </si>
  <si>
    <t>309</t>
  </si>
  <si>
    <t>289</t>
  </si>
  <si>
    <t>361</t>
  </si>
  <si>
    <t>351</t>
  </si>
  <si>
    <t>770</t>
  </si>
  <si>
    <t>730</t>
  </si>
  <si>
    <t>642</t>
  </si>
  <si>
    <t>772</t>
  </si>
  <si>
    <t>514</t>
  </si>
  <si>
    <t>388</t>
  </si>
  <si>
    <t>Deferred Tax Liabilities</t>
  </si>
  <si>
    <t>Other Non-Current Liabilities</t>
  </si>
  <si>
    <t>0</t>
  </si>
  <si>
    <t>(0)</t>
  </si>
  <si>
    <t>(124)</t>
  </si>
  <si>
    <t>(118)</t>
  </si>
  <si>
    <t>(225)</t>
  </si>
  <si>
    <t>63</t>
  </si>
  <si>
    <t>(52)</t>
  </si>
  <si>
    <t>(111)</t>
  </si>
  <si>
    <t>(106)</t>
  </si>
  <si>
    <t>(100)</t>
  </si>
  <si>
    <t>(13)</t>
  </si>
  <si>
    <t>(61)</t>
  </si>
  <si>
    <t>587,240</t>
  </si>
  <si>
    <t>Total Non-Current Liabilities</t>
  </si>
  <si>
    <t>185</t>
  </si>
  <si>
    <t>518</t>
  </si>
  <si>
    <t>462</t>
  </si>
  <si>
    <t>1,401</t>
  </si>
  <si>
    <t>1,901</t>
  </si>
  <si>
    <t>2,802</t>
  </si>
  <si>
    <t>4,692</t>
  </si>
  <si>
    <t>606,154</t>
  </si>
  <si>
    <t>Other Liabilities</t>
  </si>
  <si>
    <t>479,317</t>
  </si>
  <si>
    <t>Capital Lease Obligations</t>
  </si>
  <si>
    <t>95</t>
  </si>
  <si>
    <t>83</t>
  </si>
  <si>
    <t>75</t>
  </si>
  <si>
    <t>68</t>
  </si>
  <si>
    <t>Total Liabilities</t>
  </si>
  <si>
    <t>1,870</t>
  </si>
  <si>
    <t>3,309</t>
  </si>
  <si>
    <t>4,034</t>
  </si>
  <si>
    <t>4,826</t>
  </si>
  <si>
    <t>5,646</t>
  </si>
  <si>
    <t>6,517</t>
  </si>
  <si>
    <t>7,451</t>
  </si>
  <si>
    <t>9,919</t>
  </si>
  <si>
    <t>12,924</t>
  </si>
  <si>
    <t>15,337</t>
  </si>
  <si>
    <t>20,836</t>
  </si>
  <si>
    <t>27,025</t>
  </si>
  <si>
    <t>33,924</t>
  </si>
  <si>
    <t>36,301</t>
  </si>
  <si>
    <t>35,694</t>
  </si>
  <si>
    <t>41,405</t>
  </si>
  <si>
    <t>42,747</t>
  </si>
  <si>
    <t>42,901</t>
  </si>
  <si>
    <t>43,984</t>
  </si>
  <si>
    <t>38,554</t>
  </si>
  <si>
    <t>47,614</t>
  </si>
  <si>
    <t>70,358</t>
  </si>
  <si>
    <t>86,342</t>
  </si>
  <si>
    <t>100,839</t>
  </si>
  <si>
    <t>124,048</t>
  </si>
  <si>
    <t>133,261</t>
  </si>
  <si>
    <t>142,839</t>
  </si>
  <si>
    <t>170,316</t>
  </si>
  <si>
    <t>206,962</t>
  </si>
  <si>
    <t>224,749</t>
  </si>
  <si>
    <t>275,812</t>
  </si>
  <si>
    <t>272,260</t>
  </si>
  <si>
    <t>492,949</t>
  </si>
  <si>
    <t>611,009</t>
  </si>
  <si>
    <t>515,164</t>
  </si>
  <si>
    <t>Preferred Stock</t>
  </si>
  <si>
    <t>865</t>
  </si>
  <si>
    <t>869</t>
  </si>
  <si>
    <t>872</t>
  </si>
  <si>
    <t>1,459</t>
  </si>
  <si>
    <t>2,783</t>
  </si>
  <si>
    <t>2,793</t>
  </si>
  <si>
    <t>7,733</t>
  </si>
  <si>
    <t>9,706</t>
  </si>
  <si>
    <t>Common Stock</t>
  </si>
  <si>
    <t>15</t>
  </si>
  <si>
    <t>21</t>
  </si>
  <si>
    <t>Retained Earnings</t>
  </si>
  <si>
    <t>73</t>
  </si>
  <si>
    <t>147</t>
  </si>
  <si>
    <t>254</t>
  </si>
  <si>
    <t>373</t>
  </si>
  <si>
    <t>521</t>
  </si>
  <si>
    <t>723</t>
  </si>
  <si>
    <t>1,255</t>
  </si>
  <si>
    <t>1,794</t>
  </si>
  <si>
    <t>2,713</t>
  </si>
  <si>
    <t>2,794</t>
  </si>
  <si>
    <t>2,769</t>
  </si>
  <si>
    <t>3,125</t>
  </si>
  <si>
    <t>3,258</t>
  </si>
  <si>
    <t>3,847</t>
  </si>
  <si>
    <t>4,901</t>
  </si>
  <si>
    <t>5,776</t>
  </si>
  <si>
    <t>6,735</t>
  </si>
  <si>
    <t>7,243</t>
  </si>
  <si>
    <t>7,409</t>
  </si>
  <si>
    <t>7,978</t>
  </si>
  <si>
    <t>8,554</t>
  </si>
  <si>
    <t>9,253</t>
  </si>
  <si>
    <t>10,198</t>
  </si>
  <si>
    <t>11,253</t>
  </si>
  <si>
    <t>12,649</t>
  </si>
  <si>
    <t>14,408</t>
  </si>
  <si>
    <t>17,329</t>
  </si>
  <si>
    <t>19,960</t>
  </si>
  <si>
    <t>21,975</t>
  </si>
  <si>
    <t>25,992</t>
  </si>
  <si>
    <t>31,066</t>
  </si>
  <si>
    <t>Other Compreh. Income(Loss)</t>
  </si>
  <si>
    <t>(33)</t>
  </si>
  <si>
    <t>(36)</t>
  </si>
  <si>
    <t>(17)</t>
  </si>
  <si>
    <t>(553)</t>
  </si>
  <si>
    <t>(191)</t>
  </si>
  <si>
    <t>16</t>
  </si>
  <si>
    <t>298</t>
  </si>
  <si>
    <t>165</t>
  </si>
  <si>
    <t>(134)</t>
  </si>
  <si>
    <t>(163)</t>
  </si>
  <si>
    <t>(152)</t>
  </si>
  <si>
    <t>(252)</t>
  </si>
  <si>
    <t>(2,667)</t>
  </si>
  <si>
    <t>(1,109)</t>
  </si>
  <si>
    <t>(22,621)</t>
  </si>
  <si>
    <t>Other Total Stockhold. Equity</t>
  </si>
  <si>
    <t>142</t>
  </si>
  <si>
    <t>140</t>
  </si>
  <si>
    <t>127</t>
  </si>
  <si>
    <t>94</t>
  </si>
  <si>
    <t>174</t>
  </si>
  <si>
    <t>471</t>
  </si>
  <si>
    <t>1,503</t>
  </si>
  <si>
    <t>1,322</t>
  </si>
  <si>
    <t>1,114</t>
  </si>
  <si>
    <t>622</t>
  </si>
  <si>
    <t>(2,041)</t>
  </si>
  <si>
    <t>(2,135)</t>
  </si>
  <si>
    <t>(1,993)</t>
  </si>
  <si>
    <t>(1,213)</t>
  </si>
  <si>
    <t>(287)</t>
  </si>
  <si>
    <t>(143)</t>
  </si>
  <si>
    <t>235</t>
  </si>
  <si>
    <t>553</t>
  </si>
  <si>
    <t>809</t>
  </si>
  <si>
    <t>1,137</t>
  </si>
  <si>
    <t>1,461</t>
  </si>
  <si>
    <t>785</t>
  </si>
  <si>
    <t>(1,111)</t>
  </si>
  <si>
    <t>28,998</t>
  </si>
  <si>
    <t>31,357</t>
  </si>
  <si>
    <t>Total Stockholders Equity</t>
  </si>
  <si>
    <t>74</t>
  </si>
  <si>
    <t>154</t>
  </si>
  <si>
    <t>200</t>
  </si>
  <si>
    <t>259</t>
  </si>
  <si>
    <t>379</t>
  </si>
  <si>
    <t>467</t>
  </si>
  <si>
    <t>855</t>
  </si>
  <si>
    <t>2,274</t>
  </si>
  <si>
    <t>4,230</t>
  </si>
  <si>
    <t>4,163</t>
  </si>
  <si>
    <t>4,011</t>
  </si>
  <si>
    <t>4,461</t>
  </si>
  <si>
    <t>4,386</t>
  </si>
  <si>
    <t>4,450</t>
  </si>
  <si>
    <t>5,008</t>
  </si>
  <si>
    <t>Total Liab.&amp;Stockhold. Equity</t>
  </si>
  <si>
    <t>1,567</t>
  </si>
  <si>
    <t>Minority Interest</t>
  </si>
  <si>
    <t>Total Liabilities &amp; Equity</t>
  </si>
  <si>
    <t>Deferred Income Tax</t>
  </si>
  <si>
    <t>(8)</t>
  </si>
  <si>
    <t>3</t>
  </si>
  <si>
    <t>(1)</t>
  </si>
  <si>
    <t>(7)</t>
  </si>
  <si>
    <t>(5)</t>
  </si>
  <si>
    <t>4</t>
  </si>
  <si>
    <t>(29)</t>
  </si>
  <si>
    <t>(6)</t>
  </si>
  <si>
    <t>(4)</t>
  </si>
  <si>
    <t>(27)</t>
  </si>
  <si>
    <t>(79)</t>
  </si>
  <si>
    <t>27</t>
  </si>
  <si>
    <t>(31)</t>
  </si>
  <si>
    <t>97</t>
  </si>
  <si>
    <t>(51)</t>
  </si>
  <si>
    <t>5</t>
  </si>
  <si>
    <t>(21)</t>
  </si>
  <si>
    <t>(25)</t>
  </si>
  <si>
    <t>58</t>
  </si>
  <si>
    <t>(138)</t>
  </si>
  <si>
    <t>(18)</t>
  </si>
  <si>
    <t>Stock Based Compensation</t>
  </si>
  <si>
    <t>87</t>
  </si>
  <si>
    <t>99</t>
  </si>
  <si>
    <t>116</t>
  </si>
  <si>
    <t>115</t>
  </si>
  <si>
    <t>141</t>
  </si>
  <si>
    <t>153</t>
  </si>
  <si>
    <t>197</t>
  </si>
  <si>
    <t>Change in Working Capital</t>
  </si>
  <si>
    <t>762</t>
  </si>
  <si>
    <t>(653)</t>
  </si>
  <si>
    <t>(19)</t>
  </si>
  <si>
    <t>47</t>
  </si>
  <si>
    <t>1,220</t>
  </si>
  <si>
    <t>1,811</t>
  </si>
  <si>
    <t>(101)</t>
  </si>
  <si>
    <t>3,630</t>
  </si>
  <si>
    <t>407</t>
  </si>
  <si>
    <t>(1,132)</t>
  </si>
  <si>
    <t>(386)</t>
  </si>
  <si>
    <t>(776)</t>
  </si>
  <si>
    <t>(354)</t>
  </si>
  <si>
    <t>694</t>
  </si>
  <si>
    <t>(60)</t>
  </si>
  <si>
    <t>(1,610)</t>
  </si>
  <si>
    <t>403</t>
  </si>
  <si>
    <t>(668)</t>
  </si>
  <si>
    <t>(336)</t>
  </si>
  <si>
    <t>(700)</t>
  </si>
  <si>
    <t>113</t>
  </si>
  <si>
    <t>(1,964)</t>
  </si>
  <si>
    <t>7,910</t>
  </si>
  <si>
    <t>4,442</t>
  </si>
  <si>
    <t>948</t>
  </si>
  <si>
    <t>(7,926)</t>
  </si>
  <si>
    <t>(8,587)</t>
  </si>
  <si>
    <t>Accounts Receivable</t>
  </si>
  <si>
    <t>(2,391)</t>
  </si>
  <si>
    <t>(496)</t>
  </si>
  <si>
    <t>(1,725)</t>
  </si>
  <si>
    <t>(1,652)</t>
  </si>
  <si>
    <t>(3,428)</t>
  </si>
  <si>
    <t>(1,100)</t>
  </si>
  <si>
    <t>(125)</t>
  </si>
  <si>
    <t>(14,609)</t>
  </si>
  <si>
    <t>23,947</t>
  </si>
  <si>
    <t>4,950</t>
  </si>
  <si>
    <t>(4,997)</t>
  </si>
  <si>
    <t>(1,028)</t>
  </si>
  <si>
    <t>(1,120)</t>
  </si>
  <si>
    <t>2,709</t>
  </si>
  <si>
    <t>(4,651)</t>
  </si>
  <si>
    <t>1,483</t>
  </si>
  <si>
    <t>6,494</t>
  </si>
  <si>
    <t>22,909</t>
  </si>
  <si>
    <t>(28,233)</t>
  </si>
  <si>
    <t>Other Working Capital</t>
  </si>
  <si>
    <t>(1,481)</t>
  </si>
  <si>
    <t>(719)</t>
  </si>
  <si>
    <t>(1,372)</t>
  </si>
  <si>
    <t>(3,178)</t>
  </si>
  <si>
    <t>(3,908)</t>
  </si>
  <si>
    <t>195</t>
  </si>
  <si>
    <t>(5,494)</t>
  </si>
  <si>
    <t>(6,332)</t>
  </si>
  <si>
    <t>(7,280)</t>
  </si>
  <si>
    <t>555</t>
  </si>
  <si>
    <t>755</t>
  </si>
  <si>
    <t>1,108</t>
  </si>
  <si>
    <t>1,337</t>
  </si>
  <si>
    <t>(2,572)</t>
  </si>
  <si>
    <t>3,359</t>
  </si>
  <si>
    <t>3,207</t>
  </si>
  <si>
    <t>3,182</t>
  </si>
  <si>
    <t>3,298</t>
  </si>
  <si>
    <t>3,104</t>
  </si>
  <si>
    <t>3,984</t>
  </si>
  <si>
    <t>4,790</t>
  </si>
  <si>
    <t>(2,592)</t>
  </si>
  <si>
    <t>5,035</t>
  </si>
  <si>
    <t>2,773</t>
  </si>
  <si>
    <t>1,166</t>
  </si>
  <si>
    <t>(2,492)</t>
  </si>
  <si>
    <t>6,945</t>
  </si>
  <si>
    <t>6,922</t>
  </si>
  <si>
    <t>(977)</t>
  </si>
  <si>
    <t>(10,208)</t>
  </si>
  <si>
    <t>(3,398)</t>
  </si>
  <si>
    <t>Other Non-Cash Items</t>
  </si>
  <si>
    <t>(758)</t>
  </si>
  <si>
    <t>(41)</t>
  </si>
  <si>
    <t>(172)</t>
  </si>
  <si>
    <t>(1,207)</t>
  </si>
  <si>
    <t>(1,780)</t>
  </si>
  <si>
    <t>(3,393)</t>
  </si>
  <si>
    <t>378</t>
  </si>
  <si>
    <t>24</t>
  </si>
  <si>
    <t>121</t>
  </si>
  <si>
    <t>(932)</t>
  </si>
  <si>
    <t>(3)</t>
  </si>
  <si>
    <t>23</t>
  </si>
  <si>
    <t>375</t>
  </si>
  <si>
    <t>368</t>
  </si>
  <si>
    <t>186</t>
  </si>
  <si>
    <t>487</t>
  </si>
  <si>
    <t>2,718</t>
  </si>
  <si>
    <t>490</t>
  </si>
  <si>
    <t>Cash Provided by Operating Activities</t>
  </si>
  <si>
    <t>42</t>
  </si>
  <si>
    <t>247</t>
  </si>
  <si>
    <t>358</t>
  </si>
  <si>
    <t>1,639</t>
  </si>
  <si>
    <t>(584)</t>
  </si>
  <si>
    <t>169</t>
  </si>
  <si>
    <t>686</t>
  </si>
  <si>
    <t>1,760</t>
  </si>
  <si>
    <t>1,746</t>
  </si>
  <si>
    <t>1,437</t>
  </si>
  <si>
    <t>(9)</t>
  </si>
  <si>
    <t>2,464</t>
  </si>
  <si>
    <t>1,266</t>
  </si>
  <si>
    <t>1,656</t>
  </si>
  <si>
    <t>2,348</t>
  </si>
  <si>
    <t>1,246</t>
  </si>
  <si>
    <t>2,662</t>
  </si>
  <si>
    <t>1,263</t>
  </si>
  <si>
    <t>12,456</t>
  </si>
  <si>
    <t>9,325</t>
  </si>
  <si>
    <t>6,852</t>
  </si>
  <si>
    <t>2,118</t>
  </si>
  <si>
    <t>2,057</t>
  </si>
  <si>
    <t>CAPEX</t>
  </si>
  <si>
    <t>(12)</t>
  </si>
  <si>
    <t>(34)</t>
  </si>
  <si>
    <t>(54)</t>
  </si>
  <si>
    <t>(77)</t>
  </si>
  <si>
    <t>(32)</t>
  </si>
  <si>
    <t>(166)</t>
  </si>
  <si>
    <t>(160)</t>
  </si>
  <si>
    <t>(139)</t>
  </si>
  <si>
    <t>(186)</t>
  </si>
  <si>
    <t>(283)</t>
  </si>
  <si>
    <t>(705)</t>
  </si>
  <si>
    <t>(301)</t>
  </si>
  <si>
    <t>(153)</t>
  </si>
  <si>
    <t>(194)</t>
  </si>
  <si>
    <t>(120)</t>
  </si>
  <si>
    <t>(59)</t>
  </si>
  <si>
    <t>(168)</t>
  </si>
  <si>
    <t>(188)</t>
  </si>
  <si>
    <t>(140)</t>
  </si>
  <si>
    <t>(129)</t>
  </si>
  <si>
    <t>(180)</t>
  </si>
  <si>
    <t>(148)</t>
  </si>
  <si>
    <t>(249)</t>
  </si>
  <si>
    <t>(400)</t>
  </si>
  <si>
    <t>(266)</t>
  </si>
  <si>
    <t>(346)</t>
  </si>
  <si>
    <t>(570)</t>
  </si>
  <si>
    <t>(708)</t>
  </si>
  <si>
    <t>(631)</t>
  </si>
  <si>
    <t>(916)</t>
  </si>
  <si>
    <t>(971)</t>
  </si>
  <si>
    <t>Acquisitions Net</t>
  </si>
  <si>
    <t>3,118</t>
  </si>
  <si>
    <t>(44)</t>
  </si>
  <si>
    <t>54</t>
  </si>
  <si>
    <t>(80)</t>
  </si>
  <si>
    <t>Purchases of Investments</t>
  </si>
  <si>
    <t>(545)</t>
  </si>
  <si>
    <t>(1,025)</t>
  </si>
  <si>
    <t>(1,147)</t>
  </si>
  <si>
    <t>(3,264)</t>
  </si>
  <si>
    <t>(3,387)</t>
  </si>
  <si>
    <t>(3,342)</t>
  </si>
  <si>
    <t>(3,224)</t>
  </si>
  <si>
    <t>(3,554)</t>
  </si>
  <si>
    <t>(10,084)</t>
  </si>
  <si>
    <t>(19,812)</t>
  </si>
  <si>
    <t>(30,603)</t>
  </si>
  <si>
    <t>(20,687)</t>
  </si>
  <si>
    <t>(37,713)</t>
  </si>
  <si>
    <t>(39,003)</t>
  </si>
  <si>
    <t>(22,054)</t>
  </si>
  <si>
    <t>(40,654)</t>
  </si>
  <si>
    <t>(60,410)</t>
  </si>
  <si>
    <t>(47,958)</t>
  </si>
  <si>
    <t>(73,674)</t>
  </si>
  <si>
    <t>(51,256)</t>
  </si>
  <si>
    <t>(202,171)</t>
  </si>
  <si>
    <t>(171,732)</t>
  </si>
  <si>
    <t>(51,009)</t>
  </si>
  <si>
    <t>Sales/Maturities of Investments</t>
  </si>
  <si>
    <t>320</t>
  </si>
  <si>
    <t>1,051</t>
  </si>
  <si>
    <t>1,216</t>
  </si>
  <si>
    <t>1,840</t>
  </si>
  <si>
    <t>1,758</t>
  </si>
  <si>
    <t>935</t>
  </si>
  <si>
    <t>2,034</t>
  </si>
  <si>
    <t>2,017</t>
  </si>
  <si>
    <t>7,309</t>
  </si>
  <si>
    <t>16,804</t>
  </si>
  <si>
    <t>13,264</t>
  </si>
  <si>
    <t>22,656</t>
  </si>
  <si>
    <t>20,834</t>
  </si>
  <si>
    <t>15,086</t>
  </si>
  <si>
    <t>13,304</t>
  </si>
  <si>
    <t>23,187</t>
  </si>
  <si>
    <t>29,339</t>
  </si>
  <si>
    <t>33,541</t>
  </si>
  <si>
    <t>65,717</t>
  </si>
  <si>
    <t>68,048</t>
  </si>
  <si>
    <t>90,360</t>
  </si>
  <si>
    <t>Other Investing Activities</t>
  </si>
  <si>
    <t>(92)</t>
  </si>
  <si>
    <t>(37)</t>
  </si>
  <si>
    <t>(50)</t>
  </si>
  <si>
    <t>(71)</t>
  </si>
  <si>
    <t>(74)</t>
  </si>
  <si>
    <t>(274)</t>
  </si>
  <si>
    <t>(165)</t>
  </si>
  <si>
    <t>(141)</t>
  </si>
  <si>
    <t>(187)</t>
  </si>
  <si>
    <t>(374)</t>
  </si>
  <si>
    <t>(1,198)</t>
  </si>
  <si>
    <t>(915)</t>
  </si>
  <si>
    <t>(643)</t>
  </si>
  <si>
    <t>(1,640)</t>
  </si>
  <si>
    <t>(1,011)</t>
  </si>
  <si>
    <t>(1,788)</t>
  </si>
  <si>
    <t>(951)</t>
  </si>
  <si>
    <t>(1,231)</t>
  </si>
  <si>
    <t>(2,829)</t>
  </si>
  <si>
    <t>(1,414)</t>
  </si>
  <si>
    <t>(1,438)</t>
  </si>
  <si>
    <t>(1,118)</t>
  </si>
  <si>
    <t>(975)</t>
  </si>
  <si>
    <t>(1,632)</t>
  </si>
  <si>
    <t>(1,027)</t>
  </si>
  <si>
    <t>(1,007)</t>
  </si>
  <si>
    <t>(1,206)</t>
  </si>
  <si>
    <t>(1,454)</t>
  </si>
  <si>
    <t>148</t>
  </si>
  <si>
    <t>(1,789)</t>
  </si>
  <si>
    <t>8,903</t>
  </si>
  <si>
    <t>96,985</t>
  </si>
  <si>
    <t>(544)</t>
  </si>
  <si>
    <t>Cash Used for Investing Activities</t>
  </si>
  <si>
    <t>(105)</t>
  </si>
  <si>
    <t>(1,423)</t>
  </si>
  <si>
    <t>(807)</t>
  </si>
  <si>
    <t>(739)</t>
  </si>
  <si>
    <t>(3,688)</t>
  </si>
  <si>
    <t>(2,558)</t>
  </si>
  <si>
    <t>(3,368)</t>
  </si>
  <si>
    <t>(3,240)</t>
  </si>
  <si>
    <t>367</t>
  </si>
  <si>
    <t>(10,901)</t>
  </si>
  <si>
    <t>(14,057)</t>
  </si>
  <si>
    <t>(15,410)</t>
  </si>
  <si>
    <t>(8,667)</t>
  </si>
  <si>
    <t>(16,260)</t>
  </si>
  <si>
    <t>(20,050)</t>
  </si>
  <si>
    <t>(8,395)</t>
  </si>
  <si>
    <t>(28,623)</t>
  </si>
  <si>
    <t>(38,775)</t>
  </si>
  <si>
    <t>(20,473)</t>
  </si>
  <si>
    <t>(40,555)</t>
  </si>
  <si>
    <t>11,964</t>
  </si>
  <si>
    <t>(125,851)</t>
  </si>
  <si>
    <t>(75,663)</t>
  </si>
  <si>
    <t>32,048</t>
  </si>
  <si>
    <t>Debt Repayment</t>
  </si>
  <si>
    <t>(23)</t>
  </si>
  <si>
    <t>(128)</t>
  </si>
  <si>
    <t>(28)</t>
  </si>
  <si>
    <t>(40)</t>
  </si>
  <si>
    <t>(214)</t>
  </si>
  <si>
    <t>(315)</t>
  </si>
  <si>
    <t>(56)</t>
  </si>
  <si>
    <t>(68)</t>
  </si>
  <si>
    <t>(43)</t>
  </si>
  <si>
    <t>(20)</t>
  </si>
  <si>
    <t>(205)</t>
  </si>
  <si>
    <t>(116)</t>
  </si>
  <si>
    <t>(732)</t>
  </si>
  <si>
    <t>(306)</t>
  </si>
  <si>
    <t>(357)</t>
  </si>
  <si>
    <t>(8,511)</t>
  </si>
  <si>
    <t>(257)</t>
  </si>
  <si>
    <t>(909)</t>
  </si>
  <si>
    <t>(1,822)</t>
  </si>
  <si>
    <t>(7,547)</t>
  </si>
  <si>
    <t>Common Stock Issued</t>
  </si>
  <si>
    <t>543</t>
  </si>
  <si>
    <t>Common Stock Repurchased</t>
  </si>
  <si>
    <t>(485)</t>
  </si>
  <si>
    <t>(1,000)</t>
  </si>
  <si>
    <t>(2,220)</t>
  </si>
  <si>
    <t>(4,395)</t>
  </si>
  <si>
    <t>Dividends Paid</t>
  </si>
  <si>
    <t>(2)</t>
  </si>
  <si>
    <t>(11)</t>
  </si>
  <si>
    <t>(16)</t>
  </si>
  <si>
    <t>(24)</t>
  </si>
  <si>
    <t>(46)</t>
  </si>
  <si>
    <t>(62)</t>
  </si>
  <si>
    <t>(173)</t>
  </si>
  <si>
    <t>(1,500)</t>
  </si>
  <si>
    <t>(253)</t>
  </si>
  <si>
    <t>(279)</t>
  </si>
  <si>
    <t>(288)</t>
  </si>
  <si>
    <t>(295)</t>
  </si>
  <si>
    <t>(337)</t>
  </si>
  <si>
    <t>(368)</t>
  </si>
  <si>
    <t>(373)</t>
  </si>
  <si>
    <t>(387)</t>
  </si>
  <si>
    <t>(486)</t>
  </si>
  <si>
    <t>(592)</t>
  </si>
  <si>
    <t>(787)</t>
  </si>
  <si>
    <t>(1,060)</t>
  </si>
  <si>
    <t>(1,280)</t>
  </si>
  <si>
    <t>(2,110)</t>
  </si>
  <si>
    <t>Other Financing Activities</t>
  </si>
  <si>
    <t>193</t>
  </si>
  <si>
    <t>(84)</t>
  </si>
  <si>
    <t>(89)</t>
  </si>
  <si>
    <t>(452)</t>
  </si>
  <si>
    <t>3,567</t>
  </si>
  <si>
    <t>2,281</t>
  </si>
  <si>
    <t>2,417</t>
  </si>
  <si>
    <t>4,323</t>
  </si>
  <si>
    <t>1,687</t>
  </si>
  <si>
    <t>9,850</t>
  </si>
  <si>
    <t>15,778</t>
  </si>
  <si>
    <t>12,059</t>
  </si>
  <si>
    <t>10,362</t>
  </si>
  <si>
    <t>20,047</t>
  </si>
  <si>
    <t>14,133</t>
  </si>
  <si>
    <t>10,061</t>
  </si>
  <si>
    <t>28,736</t>
  </si>
  <si>
    <t>43,960</t>
  </si>
  <si>
    <t>23,933</t>
  </si>
  <si>
    <t>49,862</t>
  </si>
  <si>
    <t>(10,659)</t>
  </si>
  <si>
    <t>145,962</t>
  </si>
  <si>
    <t>99,967</t>
  </si>
  <si>
    <t>(94)</t>
  </si>
  <si>
    <t>Cash Used/Provided by Financing Activities</t>
  </si>
  <si>
    <t>(10)</t>
  </si>
  <si>
    <t>(15)</t>
  </si>
  <si>
    <t>37</t>
  </si>
  <si>
    <t>114</t>
  </si>
  <si>
    <t>924</t>
  </si>
  <si>
    <t>(726)</t>
  </si>
  <si>
    <t>3,399</t>
  </si>
  <si>
    <t>1,865</t>
  </si>
  <si>
    <t>2,245</t>
  </si>
  <si>
    <t>4,082</t>
  </si>
  <si>
    <t>9,577</t>
  </si>
  <si>
    <t>15,419</t>
  </si>
  <si>
    <t>12,109</t>
  </si>
  <si>
    <t>9,951</t>
  </si>
  <si>
    <t>18,978</t>
  </si>
  <si>
    <t>13,459</t>
  </si>
  <si>
    <t>9,682</t>
  </si>
  <si>
    <t>27,992</t>
  </si>
  <si>
    <t>34,963</t>
  </si>
  <si>
    <t>22,599</t>
  </si>
  <si>
    <t>47,166</t>
  </si>
  <si>
    <t>(13,939)</t>
  </si>
  <si>
    <t>143,982</t>
  </si>
  <si>
    <t>96,323</t>
  </si>
  <si>
    <t>(68,723)</t>
  </si>
  <si>
    <t>Effect of Forex Changes on Cash</t>
  </si>
  <si>
    <t>Net Change In Cash</t>
  </si>
  <si>
    <t>36</t>
  </si>
  <si>
    <t>164</t>
  </si>
  <si>
    <t>359</t>
  </si>
  <si>
    <t>923</t>
  </si>
  <si>
    <t>690</t>
  </si>
  <si>
    <t>(469)</t>
  </si>
  <si>
    <t>(1,293)</t>
  </si>
  <si>
    <t>(282)</t>
  </si>
  <si>
    <t>(448)</t>
  </si>
  <si>
    <t>2,602</t>
  </si>
  <si>
    <t>2,257</t>
  </si>
  <si>
    <t>(1,322)</t>
  </si>
  <si>
    <t>2,799</t>
  </si>
  <si>
    <t>(3,310)</t>
  </si>
  <si>
    <t>3,748</t>
  </si>
  <si>
    <t>(4,935)</t>
  </si>
  <si>
    <t>3,635</t>
  </si>
  <si>
    <t>615</t>
  </si>
  <si>
    <t>(1,150)</t>
  </si>
  <si>
    <t>3,389</t>
  </si>
  <si>
    <t>19,067</t>
  </si>
  <si>
    <t>7,350</t>
  </si>
  <si>
    <t>24,983</t>
  </si>
  <si>
    <t>22,778</t>
  </si>
  <si>
    <t>Cash at the End of Period</t>
  </si>
  <si>
    <t>653</t>
  </si>
  <si>
    <t>8,241</t>
  </si>
  <si>
    <t>4,931</t>
  </si>
  <si>
    <t>38,227</t>
  </si>
  <si>
    <t>45,577</t>
  </si>
  <si>
    <t>70,560</t>
  </si>
  <si>
    <t>93,338</t>
  </si>
  <si>
    <t>58,720</t>
  </si>
  <si>
    <t>Cash at the Beginning of Period</t>
  </si>
  <si>
    <t>2,612</t>
  </si>
  <si>
    <t>4,876</t>
  </si>
  <si>
    <t>2,785</t>
  </si>
  <si>
    <t>1,905</t>
  </si>
  <si>
    <t>19,160</t>
  </si>
  <si>
    <t>Free Cash Flow</t>
  </si>
  <si>
    <t>30</t>
  </si>
  <si>
    <t>40</t>
  </si>
  <si>
    <t>80</t>
  </si>
  <si>
    <t>533</t>
  </si>
  <si>
    <t>898</t>
  </si>
  <si>
    <t>(885)</t>
  </si>
  <si>
    <t>(146)</t>
  </si>
  <si>
    <t>492</t>
  </si>
  <si>
    <t>1,701</t>
  </si>
  <si>
    <t>1,578</t>
  </si>
  <si>
    <t>1,297</t>
  </si>
  <si>
    <t>2,284</t>
  </si>
  <si>
    <t>1,118</t>
  </si>
  <si>
    <t>1,407</t>
  </si>
  <si>
    <t>1,948</t>
  </si>
  <si>
    <t>2,316</t>
  </si>
  <si>
    <t>863</t>
  </si>
  <si>
    <t>11,886</t>
  </si>
  <si>
    <t>8,617</t>
  </si>
  <si>
    <t>6,221</t>
  </si>
  <si>
    <t>1,202</t>
  </si>
  <si>
    <t>1,086</t>
  </si>
  <si>
    <t>Country</t>
  </si>
  <si>
    <t>USA</t>
  </si>
  <si>
    <t>Sector</t>
  </si>
  <si>
    <t>Industry</t>
  </si>
  <si>
    <t>The Charles Schwab Corporation</t>
  </si>
  <si>
    <t xml:space="preserve">Financial </t>
  </si>
  <si>
    <t>Capital Markets</t>
  </si>
  <si>
    <t>Income Statement</t>
  </si>
  <si>
    <t>Balance Sheet</t>
  </si>
  <si>
    <t>Cash Flow</t>
  </si>
  <si>
    <t>CFFO</t>
  </si>
  <si>
    <t>CapEx</t>
  </si>
  <si>
    <t>FCF</t>
  </si>
  <si>
    <t>Quarter</t>
  </si>
  <si>
    <t>Filing Date</t>
  </si>
  <si>
    <t>Period of Report</t>
  </si>
  <si>
    <t>Revenues</t>
  </si>
  <si>
    <t>Interest expense</t>
  </si>
  <si>
    <t>Interest revenue</t>
  </si>
  <si>
    <t>Net Interest Revenue</t>
  </si>
  <si>
    <t>Asset management and administration fees</t>
  </si>
  <si>
    <t>Trading revenue</t>
  </si>
  <si>
    <t>Bank deposit account fees</t>
  </si>
  <si>
    <t>Other</t>
  </si>
  <si>
    <t>Total Revenues</t>
  </si>
  <si>
    <t>Compensation and benefits</t>
  </si>
  <si>
    <t>Professional services</t>
  </si>
  <si>
    <t>Occupancy and equipment</t>
  </si>
  <si>
    <t>Advertising and market development</t>
  </si>
  <si>
    <t>Communications</t>
  </si>
  <si>
    <t>Depreciation and amortization</t>
  </si>
  <si>
    <t>Regulatory fees and assessments</t>
  </si>
  <si>
    <t>Total Operating Expenses</t>
  </si>
  <si>
    <t>Income before taxes (also operating income)</t>
  </si>
  <si>
    <t>Taxes</t>
  </si>
  <si>
    <t xml:space="preserve">Net Income </t>
  </si>
  <si>
    <t>Preferred stock dividends and other</t>
  </si>
  <si>
    <t>Net Income Available to Common Stockholders</t>
  </si>
  <si>
    <t>EPS - Basic</t>
  </si>
  <si>
    <t>EPS - Diluted</t>
  </si>
  <si>
    <t>Shares - Basic</t>
  </si>
  <si>
    <t>Shares - Diluted</t>
  </si>
  <si>
    <t>Cash and cash equivalents</t>
  </si>
  <si>
    <t>Cash and investments segregated and on deposit for regulatory purposes</t>
  </si>
  <si>
    <t>Receivables from brokerage clients</t>
  </si>
  <si>
    <t>Available for sale securities</t>
  </si>
  <si>
    <t>Held to maturity securities</t>
  </si>
  <si>
    <t>Bank loans</t>
  </si>
  <si>
    <t>Acquired intangible assets</t>
  </si>
  <si>
    <t>Other assets</t>
  </si>
  <si>
    <t>Assets</t>
  </si>
  <si>
    <t>Liabilities</t>
  </si>
  <si>
    <t>Bank deposits</t>
  </si>
  <si>
    <t>Payables to brokerage clients</t>
  </si>
  <si>
    <t>Accrued expenses and other liabilities</t>
  </si>
  <si>
    <t>Short-term borrowings</t>
  </si>
  <si>
    <t>Long-term debt</t>
  </si>
  <si>
    <t>Equity</t>
  </si>
  <si>
    <t>Preferred stock</t>
  </si>
  <si>
    <t>Common stock</t>
  </si>
  <si>
    <t>Nonvoting common stock</t>
  </si>
  <si>
    <t>Additiona paid-in capital</t>
  </si>
  <si>
    <t>Retained earnings</t>
  </si>
  <si>
    <t>Treasury stock, at cost</t>
  </si>
  <si>
    <t>Accumulated other comprehensive income</t>
  </si>
  <si>
    <t>Total Equity</t>
  </si>
  <si>
    <t>Total Equity &amp; Liabilities</t>
  </si>
  <si>
    <t>Amortization of acquired intangible assets</t>
  </si>
  <si>
    <t xml:space="preserve">Dividends </t>
  </si>
  <si>
    <t>Stock buybacks</t>
  </si>
  <si>
    <t>Revenue Breakdown</t>
  </si>
  <si>
    <t>Cash &amp; cash equivalents</t>
  </si>
  <si>
    <t>Cash &amp; investments segregated</t>
  </si>
  <si>
    <t>Available sale securities</t>
  </si>
  <si>
    <t>Securities lending revenue</t>
  </si>
  <si>
    <t>Other intrest revenue</t>
  </si>
  <si>
    <t>Securities lending expense</t>
  </si>
  <si>
    <t>Other interest expense</t>
  </si>
  <si>
    <t>Total Interest Expense</t>
  </si>
  <si>
    <t>Total Interest Revenue</t>
  </si>
  <si>
    <t>Gross Interest Revenue</t>
  </si>
  <si>
    <t>Assets management and administration fees</t>
  </si>
  <si>
    <t>Mutual funds, ETFs, and CTFs</t>
  </si>
  <si>
    <t>Advice solutions</t>
  </si>
  <si>
    <t>Total Management &amp; Administration fees</t>
  </si>
  <si>
    <t>Trading Revenue</t>
  </si>
  <si>
    <t>Commissions</t>
  </si>
  <si>
    <t>Order flow revenue</t>
  </si>
  <si>
    <t>Principal transactions</t>
  </si>
  <si>
    <t>Total Trading Revenue</t>
  </si>
  <si>
    <t>Other Revenue</t>
  </si>
  <si>
    <t>Total Other Revnue</t>
  </si>
  <si>
    <t>Total Revenue</t>
  </si>
  <si>
    <t>U.S. agency mortgage-backed securities</t>
  </si>
  <si>
    <t>U.S. Treasury securities</t>
  </si>
  <si>
    <t>Asset-backed securities</t>
  </si>
  <si>
    <t>Corporate debt securities</t>
  </si>
  <si>
    <t>U.S. state municipal securities</t>
  </si>
  <si>
    <t>Non-agency commercial mortgage-backed securities</t>
  </si>
  <si>
    <t>Certificates of deposit</t>
  </si>
  <si>
    <t>Foreign governemnt agency securities</t>
  </si>
  <si>
    <t>Total available for sale securities</t>
  </si>
  <si>
    <t>Amortized cost</t>
  </si>
  <si>
    <t>Gross Unrealized Gains</t>
  </si>
  <si>
    <t>Gross Unrealized Loss</t>
  </si>
  <si>
    <t>Fair Value</t>
  </si>
  <si>
    <t>Commercial Paper</t>
  </si>
  <si>
    <t>Bank Loans &amp; Related Allowance for Credit Losses</t>
  </si>
  <si>
    <t>First Mortgages</t>
  </si>
  <si>
    <t>HELOCs</t>
  </si>
  <si>
    <t>Total Residential Real Estate</t>
  </si>
  <si>
    <t>Pledged asset lines</t>
  </si>
  <si>
    <t>Total Bank Loans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</si>
</sst>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5" x14ac:knownFonts="1">
    <font>
      <sz val="11"/>
      <color theme="1"/>
      <name val="Calibri"/>
      <family val="2"/>
      <scheme val="minor"/>
    </font>
    <font>
      <b/>
      <sz val="11"/>
      <name val="Calibri"/>
      <family val="2"/>
    </font>
    <font>
      <b/>
      <sz val="11"/>
      <color theme="0"/>
      <name val="Calibri"/>
      <family val="2"/>
      <scheme val="minor"/>
    </font>
    <font>
      <b/>
      <sz val="11"/>
      <color theme="1"/>
      <name val="Calibri"/>
      <family val="2"/>
      <scheme val="minor"/>
    </font>
    <font>
      <i/>
      <u/>
      <sz val="11"/>
      <color theme="1"/>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indexed="64"/>
      </left>
      <right/>
      <top/>
      <bottom/>
      <diagonal/>
    </border>
    <border>
      <left/>
      <right/>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51">
    <xf numFmtId="0" fontId="0" fillId="0" borderId="0" xfId="0"/>
    <xf numFmtId="0" fontId="1" fillId="0" borderId="1" xfId="0" applyFont="1" applyBorder="1" applyAlignment="1">
      <alignment horizontal="center" vertical="top"/>
    </xf>
    <xf numFmtId="164" fontId="0" fillId="0" borderId="0" xfId="0" applyNumberFormat="1"/>
    <xf numFmtId="3" fontId="0" fillId="0" borderId="0" xfId="0" applyNumberFormat="1"/>
    <xf numFmtId="0" fontId="2" fillId="2" borderId="0" xfId="0" applyFont="1" applyFill="1"/>
    <xf numFmtId="3" fontId="2" fillId="2" borderId="0" xfId="0" applyNumberFormat="1" applyFont="1" applyFill="1"/>
    <xf numFmtId="3" fontId="2" fillId="2" borderId="2" xfId="0" applyNumberFormat="1" applyFont="1" applyFill="1" applyBorder="1"/>
    <xf numFmtId="3" fontId="0" fillId="2" borderId="0" xfId="0" applyNumberFormat="1" applyFill="1"/>
    <xf numFmtId="0" fontId="0" fillId="0" borderId="3" xfId="0" applyBorder="1"/>
    <xf numFmtId="14" fontId="0" fillId="0" borderId="0" xfId="0" applyNumberFormat="1"/>
    <xf numFmtId="0" fontId="0" fillId="3" borderId="0" xfId="0" applyFill="1"/>
    <xf numFmtId="0" fontId="4" fillId="3" borderId="0" xfId="0" applyFont="1" applyFill="1"/>
    <xf numFmtId="0" fontId="0" fillId="0" borderId="0" xfId="0" applyFill="1" applyBorder="1"/>
    <xf numFmtId="0" fontId="3" fillId="0" borderId="0" xfId="0" applyFont="1"/>
    <xf numFmtId="0" fontId="3" fillId="0" borderId="4" xfId="0" applyFont="1" applyBorder="1"/>
    <xf numFmtId="0" fontId="0" fillId="0" borderId="0" xfId="0" applyFont="1"/>
    <xf numFmtId="0" fontId="0" fillId="0" borderId="3" xfId="0" applyFont="1" applyBorder="1"/>
    <xf numFmtId="3" fontId="0" fillId="0" borderId="3" xfId="0" applyNumberFormat="1" applyBorder="1"/>
    <xf numFmtId="3" fontId="3" fillId="0" borderId="0" xfId="0" applyNumberFormat="1" applyFont="1"/>
    <xf numFmtId="3" fontId="3" fillId="0" borderId="0" xfId="0" applyNumberFormat="1" applyFont="1" applyFill="1" applyBorder="1"/>
    <xf numFmtId="3" fontId="4" fillId="3" borderId="0" xfId="0" applyNumberFormat="1" applyFont="1" applyFill="1"/>
    <xf numFmtId="3" fontId="0" fillId="0" borderId="0" xfId="0" applyNumberFormat="1" applyFill="1" applyBorder="1"/>
    <xf numFmtId="3" fontId="0" fillId="0" borderId="3" xfId="0" applyNumberFormat="1" applyFill="1" applyBorder="1"/>
    <xf numFmtId="3" fontId="3" fillId="0" borderId="4" xfId="0" applyNumberFormat="1" applyFont="1" applyBorder="1"/>
    <xf numFmtId="3" fontId="3" fillId="0" borderId="4" xfId="0" applyNumberFormat="1" applyFont="1" applyFill="1" applyBorder="1"/>
    <xf numFmtId="3" fontId="0" fillId="0" borderId="3" xfId="0" applyNumberFormat="1" applyFont="1" applyBorder="1"/>
    <xf numFmtId="3" fontId="0" fillId="0" borderId="3" xfId="0" applyNumberFormat="1" applyFont="1" applyFill="1" applyBorder="1"/>
    <xf numFmtId="3" fontId="0" fillId="0" borderId="0" xfId="0" applyNumberFormat="1" applyFont="1"/>
    <xf numFmtId="3" fontId="0" fillId="0" borderId="0" xfId="0" applyNumberFormat="1" applyFont="1" applyFill="1" applyBorder="1"/>
    <xf numFmtId="3" fontId="0" fillId="3" borderId="0" xfId="0" applyNumberFormat="1" applyFill="1"/>
    <xf numFmtId="0" fontId="0" fillId="0" borderId="2" xfId="0" applyBorder="1"/>
    <xf numFmtId="14" fontId="0" fillId="0" borderId="2" xfId="0" applyNumberFormat="1" applyBorder="1"/>
    <xf numFmtId="0" fontId="4" fillId="3" borderId="2" xfId="0" applyFont="1" applyFill="1" applyBorder="1"/>
    <xf numFmtId="3" fontId="0" fillId="0" borderId="2" xfId="0" applyNumberFormat="1" applyBorder="1"/>
    <xf numFmtId="3" fontId="0" fillId="0" borderId="5" xfId="0" applyNumberFormat="1" applyBorder="1"/>
    <xf numFmtId="3" fontId="3" fillId="0" borderId="2" xfId="0" applyNumberFormat="1" applyFont="1" applyBorder="1"/>
    <xf numFmtId="3" fontId="4" fillId="3" borderId="2" xfId="0" applyNumberFormat="1" applyFont="1" applyFill="1" applyBorder="1"/>
    <xf numFmtId="3" fontId="3" fillId="0" borderId="6" xfId="0" applyNumberFormat="1" applyFont="1" applyBorder="1"/>
    <xf numFmtId="3" fontId="0" fillId="0" borderId="5" xfId="0" applyNumberFormat="1" applyFont="1" applyBorder="1"/>
    <xf numFmtId="3" fontId="0" fillId="0" borderId="2" xfId="0" applyNumberFormat="1" applyFont="1" applyBorder="1"/>
    <xf numFmtId="3" fontId="0" fillId="3" borderId="2" xfId="0" applyNumberFormat="1" applyFill="1" applyBorder="1"/>
    <xf numFmtId="0" fontId="0" fillId="0" borderId="0" xfId="0" applyBorder="1"/>
    <xf numFmtId="3" fontId="2" fillId="2" borderId="0" xfId="0" applyNumberFormat="1" applyFont="1" applyFill="1" applyBorder="1"/>
    <xf numFmtId="3" fontId="4" fillId="3" borderId="0" xfId="0" applyNumberFormat="1" applyFont="1" applyFill="1" applyBorder="1"/>
    <xf numFmtId="3" fontId="3" fillId="0" borderId="3" xfId="0" applyNumberFormat="1" applyFont="1" applyBorder="1"/>
    <xf numFmtId="3" fontId="3" fillId="0" borderId="3" xfId="0" applyNumberFormat="1" applyFont="1" applyFill="1" applyBorder="1"/>
    <xf numFmtId="3" fontId="3" fillId="0" borderId="5" xfId="0" applyNumberFormat="1" applyFont="1" applyBorder="1"/>
    <xf numFmtId="3" fontId="3" fillId="2" borderId="0" xfId="0" applyNumberFormat="1" applyFont="1" applyFill="1"/>
    <xf numFmtId="3" fontId="3" fillId="2" borderId="0" xfId="0" applyNumberFormat="1" applyFont="1" applyFill="1" applyBorder="1"/>
    <xf numFmtId="3" fontId="3" fillId="2" borderId="2" xfId="0" applyNumberFormat="1" applyFont="1" applyFill="1" applyBorder="1"/>
    <xf numFmtId="0" fontId="1" fillId="0" borderId="0"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06/relationships/rdRichValue" Target="richData/rdrichvalu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https://www.bing.com/financeapi/forcetrigger?t=a22n4c&amp;q=XNYS%3aSCHW&amp;form=skydnc</v>
    <v>Learn more on Bing</v>
  </rv>
  <rv s="1">
    <v>en-US</v>
    <v>a22n4c</v>
    <v>268435456</v>
    <v>1</v>
    <v>Powered by Refinitiv</v>
    <v>0</v>
    <v>THE CHARLES SCHWAB CORPORATION (XNYS:SCHW)</v>
    <v>2</v>
    <v>3</v>
    <v>Finance</v>
    <v>4</v>
    <v>93.16</v>
    <v>58.28</v>
    <v>0.94969999999999999</v>
    <v>-5.03</v>
    <v>-7.5673000000000004E-2</v>
    <v>USD</v>
    <v>The Charles Schwab Corporation is a savings and loan holding company. The Company, through its subsidiaries, engages in wealth management, securities brokerage, banking, asset management custody, and financial advisory services. The Company provides financial services to individuals and institutional clients through two segments: Investor Services and Advisor Services. The Investor Services segment provides retail brokerage, investment advisory, and banking and trust services to individual investors, and retirement plan services. The Advisor Services segment provides custodial, trading, banking and trust, and support services, as well as retirement business services to independent registered investment advisors (RIAs), independent retirement advisors and recordkeepers. The Company’s product offerings include brokerage, mutual funds, exchange-traded funds (ETFs), advice solutions, banking and trust. The Company is also engaged in connecting the multifamily wealth community.</v>
    <v>35300</v>
    <v>New York Stock Exchange</v>
    <v>XNYS</v>
    <v>XNYS</v>
    <v>3000 Schwab Way, WESTLAKE, TX, 76262 US</v>
    <v>65.66</v>
    <v>Investment Banking &amp; Investment Services</v>
    <v>Stock</v>
    <v>44995.624870520311</v>
    <v>0</v>
    <v>58.28</v>
    <v>113193492480</v>
    <v>THE CHARLES SCHWAB CORPORATION</v>
    <v>THE CHARLES SCHWAB CORPORATION</v>
    <v>65.66</v>
    <v>18.9693</v>
    <v>66.47</v>
    <v>61.44</v>
    <v>1842342000</v>
    <v>SCHW</v>
    <v>THE CHARLES SCHWAB CORPORATION (XNYS:SCHW)</v>
    <v>13637094</v>
    <v>7980051</v>
    <v>1986</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workbookViewId="0">
      <selection activeCell="B2" sqref="B2:B4"/>
    </sheetView>
  </sheetViews>
  <sheetFormatPr defaultRowHeight="14.5" x14ac:dyDescent="0.35"/>
  <cols>
    <col min="2" max="2" width="12.36328125" customWidth="1"/>
  </cols>
  <sheetData>
    <row r="1" spans="1:2" x14ac:dyDescent="0.35">
      <c r="A1" t="e" vm="1">
        <v>#VALUE!</v>
      </c>
    </row>
    <row r="2" spans="1:2" x14ac:dyDescent="0.35">
      <c r="A2" s="1" t="s">
        <v>3</v>
      </c>
      <c r="B2" s="2" cm="1">
        <f t="array" ref="B2">_FV(A1,"Price")</f>
        <v>61.44</v>
      </c>
    </row>
    <row r="3" spans="1:2" x14ac:dyDescent="0.35">
      <c r="A3" s="1" t="s">
        <v>4</v>
      </c>
      <c r="B3" s="3" cm="1">
        <f t="array" ref="B3">_FV(A1,"Shares outstanding",TRUE)/1000000</f>
        <v>1842.3420000000001</v>
      </c>
    </row>
    <row r="4" spans="1:2" x14ac:dyDescent="0.35">
      <c r="A4" s="1" t="s">
        <v>5</v>
      </c>
      <c r="B4" s="2">
        <f>B2*B3</f>
        <v>113193.49248</v>
      </c>
    </row>
    <row r="5" spans="1:2" x14ac:dyDescent="0.35">
      <c r="A5" s="1" t="s">
        <v>6</v>
      </c>
    </row>
    <row r="6" spans="1:2" x14ac:dyDescent="0.35">
      <c r="A6" s="1" t="s">
        <v>7</v>
      </c>
    </row>
    <row r="7" spans="1:2" x14ac:dyDescent="0.35">
      <c r="A7" s="1" t="s">
        <v>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
  <sheetViews>
    <sheetView tabSelected="1" workbookViewId="0">
      <selection activeCell="A4" sqref="A4:A8"/>
    </sheetView>
  </sheetViews>
  <sheetFormatPr defaultRowHeight="14.5" x14ac:dyDescent="0.35"/>
  <sheetData>
    <row r="1" spans="1:9" x14ac:dyDescent="0.35">
      <c r="A1" s="41"/>
      <c r="B1" s="50"/>
      <c r="C1" s="50"/>
      <c r="D1" s="50"/>
      <c r="E1" s="41"/>
      <c r="F1" s="41"/>
      <c r="G1" s="41"/>
      <c r="H1" s="41"/>
      <c r="I1" s="41"/>
    </row>
    <row r="2" spans="1:9" x14ac:dyDescent="0.35">
      <c r="A2" s="50"/>
      <c r="B2" s="41"/>
      <c r="C2" s="41"/>
      <c r="D2" s="41"/>
      <c r="E2" s="41"/>
      <c r="F2" s="41"/>
      <c r="G2" s="41"/>
      <c r="H2" s="41"/>
      <c r="I2" s="41"/>
    </row>
    <row r="3" spans="1:9" x14ac:dyDescent="0.35">
      <c r="A3" s="41"/>
      <c r="B3" s="41"/>
      <c r="C3" s="41"/>
      <c r="D3" s="41"/>
      <c r="E3" s="41"/>
      <c r="F3" s="41"/>
      <c r="G3" s="41"/>
      <c r="H3" s="41"/>
      <c r="I3" s="41"/>
    </row>
    <row r="4" spans="1:9" x14ac:dyDescent="0.35">
      <c r="A4" t="s">
        <v>0</v>
      </c>
      <c r="B4" t="s">
        <v>2015</v>
      </c>
    </row>
    <row r="5" spans="1:9" x14ac:dyDescent="0.35">
      <c r="A5" t="s">
        <v>1</v>
      </c>
      <c r="B5" t="s">
        <v>2</v>
      </c>
    </row>
    <row r="6" spans="1:9" x14ac:dyDescent="0.35">
      <c r="A6" t="s">
        <v>2011</v>
      </c>
      <c r="B6" t="s">
        <v>2012</v>
      </c>
    </row>
    <row r="7" spans="1:9" x14ac:dyDescent="0.35">
      <c r="A7" t="s">
        <v>2013</v>
      </c>
      <c r="B7" t="s">
        <v>2016</v>
      </c>
    </row>
    <row r="8" spans="1:9" x14ac:dyDescent="0.35">
      <c r="A8" t="s">
        <v>2014</v>
      </c>
      <c r="B8" t="s">
        <v>2017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2CC911-BC98-4007-BF4B-2F7B8CD3A0A4}">
  <dimension ref="A1:AA194"/>
  <sheetViews>
    <sheetView workbookViewId="0">
      <pane xSplit="2" ySplit="3" topLeftCell="N94" activePane="bottomRight" state="frozen"/>
      <selection pane="topRight" activeCell="C1" sqref="C1"/>
      <selection pane="bottomLeft" activeCell="A4" sqref="A4"/>
      <selection pane="bottomRight" activeCell="AB98" sqref="AB98"/>
    </sheetView>
  </sheetViews>
  <sheetFormatPr defaultRowHeight="14.5" x14ac:dyDescent="0.35"/>
  <cols>
    <col min="2" max="2" width="17.26953125" customWidth="1"/>
    <col min="7" max="7" width="8.7265625" style="30"/>
    <col min="9" max="9" width="9.453125" bestFit="1" customWidth="1"/>
    <col min="10" max="10" width="10.6328125" customWidth="1"/>
    <col min="11" max="11" width="8.7265625" style="30"/>
    <col min="13" max="13" width="10.453125" bestFit="1" customWidth="1"/>
  </cols>
  <sheetData>
    <row r="1" spans="2:25" x14ac:dyDescent="0.35">
      <c r="B1" t="s">
        <v>2024</v>
      </c>
    </row>
    <row r="2" spans="2:25" x14ac:dyDescent="0.35">
      <c r="B2" t="s">
        <v>2025</v>
      </c>
      <c r="G2" s="31">
        <v>44323</v>
      </c>
      <c r="H2" s="9">
        <v>44414</v>
      </c>
      <c r="I2" s="9">
        <v>44508</v>
      </c>
      <c r="K2" s="31">
        <v>44690</v>
      </c>
      <c r="L2" s="9">
        <v>44781</v>
      </c>
      <c r="M2" s="9">
        <v>44873</v>
      </c>
    </row>
    <row r="3" spans="2:25" x14ac:dyDescent="0.35">
      <c r="B3" t="s">
        <v>2026</v>
      </c>
      <c r="I3" s="9">
        <v>44469</v>
      </c>
      <c r="J3" s="9">
        <v>44561</v>
      </c>
      <c r="M3" s="9">
        <v>44834</v>
      </c>
      <c r="Q3">
        <f>R3-1</f>
        <v>2014</v>
      </c>
      <c r="R3">
        <f t="shared" ref="R3:W3" si="0">S3-1</f>
        <v>2015</v>
      </c>
      <c r="S3">
        <f t="shared" si="0"/>
        <v>2016</v>
      </c>
      <c r="T3">
        <f t="shared" si="0"/>
        <v>2017</v>
      </c>
      <c r="U3">
        <f t="shared" si="0"/>
        <v>2018</v>
      </c>
      <c r="V3">
        <f t="shared" si="0"/>
        <v>2019</v>
      </c>
      <c r="W3">
        <f t="shared" si="0"/>
        <v>2020</v>
      </c>
      <c r="X3">
        <f>Y3-1</f>
        <v>2021</v>
      </c>
      <c r="Y3">
        <v>2022</v>
      </c>
    </row>
    <row r="4" spans="2:25" s="3" customFormat="1" x14ac:dyDescent="0.35">
      <c r="G4" s="33"/>
      <c r="K4" s="33"/>
    </row>
    <row r="5" spans="2:25" s="5" customFormat="1" x14ac:dyDescent="0.35">
      <c r="B5" s="5" t="s">
        <v>2081</v>
      </c>
      <c r="G5" s="6"/>
      <c r="K5" s="6"/>
    </row>
    <row r="6" spans="2:25" s="3" customFormat="1" x14ac:dyDescent="0.35">
      <c r="B6" s="3" t="s">
        <v>2082</v>
      </c>
      <c r="G6" s="33"/>
      <c r="I6" s="3">
        <v>11</v>
      </c>
      <c r="K6" s="33"/>
      <c r="M6" s="3">
        <v>294</v>
      </c>
    </row>
    <row r="7" spans="2:25" s="3" customFormat="1" x14ac:dyDescent="0.35">
      <c r="B7" s="3" t="s">
        <v>2083</v>
      </c>
      <c r="G7" s="33"/>
      <c r="I7" s="3">
        <v>5</v>
      </c>
      <c r="K7" s="33"/>
      <c r="M7" s="3">
        <v>214</v>
      </c>
    </row>
    <row r="8" spans="2:25" s="3" customFormat="1" x14ac:dyDescent="0.35">
      <c r="B8" s="3" t="s">
        <v>2055</v>
      </c>
      <c r="G8" s="33"/>
      <c r="I8" s="3">
        <v>628</v>
      </c>
      <c r="K8" s="33"/>
      <c r="M8" s="3">
        <v>912</v>
      </c>
    </row>
    <row r="9" spans="2:25" s="3" customFormat="1" x14ac:dyDescent="0.35">
      <c r="B9" s="3" t="s">
        <v>2084</v>
      </c>
      <c r="G9" s="33"/>
      <c r="I9" s="3">
        <v>1187</v>
      </c>
      <c r="K9" s="33"/>
      <c r="M9" s="3">
        <v>1161</v>
      </c>
    </row>
    <row r="10" spans="2:25" s="3" customFormat="1" x14ac:dyDescent="0.35">
      <c r="B10" s="3" t="s">
        <v>2057</v>
      </c>
      <c r="G10" s="33"/>
      <c r="I10" s="3">
        <v>0</v>
      </c>
      <c r="K10" s="33"/>
      <c r="M10" s="3">
        <v>345</v>
      </c>
    </row>
    <row r="11" spans="2:25" s="3" customFormat="1" x14ac:dyDescent="0.35">
      <c r="B11" s="3" t="s">
        <v>2058</v>
      </c>
      <c r="G11" s="33"/>
      <c r="I11" s="3">
        <v>161</v>
      </c>
      <c r="K11" s="33"/>
      <c r="M11" s="3">
        <v>300</v>
      </c>
    </row>
    <row r="12" spans="2:25" s="3" customFormat="1" x14ac:dyDescent="0.35">
      <c r="B12" s="3" t="s">
        <v>2085</v>
      </c>
      <c r="G12" s="33"/>
      <c r="I12" s="3">
        <v>159</v>
      </c>
      <c r="K12" s="33"/>
      <c r="M12" s="3">
        <v>124</v>
      </c>
    </row>
    <row r="13" spans="2:25" s="17" customFormat="1" x14ac:dyDescent="0.35">
      <c r="B13" s="17" t="s">
        <v>2086</v>
      </c>
      <c r="G13" s="34"/>
      <c r="I13" s="17">
        <v>2</v>
      </c>
      <c r="K13" s="34"/>
      <c r="M13" s="17">
        <v>7</v>
      </c>
    </row>
    <row r="14" spans="2:25" s="18" customFormat="1" x14ac:dyDescent="0.35">
      <c r="B14" s="18" t="s">
        <v>2090</v>
      </c>
      <c r="C14" s="18">
        <f>SUM(C6:C13)</f>
        <v>0</v>
      </c>
      <c r="D14" s="18">
        <f t="shared" ref="D14:L14" si="1">SUM(D6:D13)</f>
        <v>0</v>
      </c>
      <c r="E14" s="18">
        <f t="shared" si="1"/>
        <v>0</v>
      </c>
      <c r="F14" s="18">
        <f t="shared" si="1"/>
        <v>0</v>
      </c>
      <c r="G14" s="35">
        <f t="shared" si="1"/>
        <v>0</v>
      </c>
      <c r="H14" s="18">
        <f t="shared" si="1"/>
        <v>0</v>
      </c>
      <c r="I14" s="18">
        <f t="shared" si="1"/>
        <v>2153</v>
      </c>
      <c r="J14" s="18">
        <f t="shared" si="1"/>
        <v>0</v>
      </c>
      <c r="K14" s="35">
        <f t="shared" si="1"/>
        <v>0</v>
      </c>
      <c r="L14" s="18">
        <f t="shared" si="1"/>
        <v>0</v>
      </c>
      <c r="M14" s="18">
        <f>SUM(M6:M13)</f>
        <v>3357</v>
      </c>
    </row>
    <row r="15" spans="2:25" s="20" customFormat="1" x14ac:dyDescent="0.35">
      <c r="B15" s="20" t="s">
        <v>603</v>
      </c>
      <c r="G15" s="36"/>
      <c r="K15" s="36"/>
    </row>
    <row r="16" spans="2:25" s="3" customFormat="1" x14ac:dyDescent="0.35">
      <c r="B16" s="21" t="s">
        <v>2063</v>
      </c>
      <c r="G16" s="33"/>
      <c r="I16" s="3">
        <v>-14</v>
      </c>
      <c r="K16" s="33"/>
      <c r="M16" s="3">
        <v>-241</v>
      </c>
    </row>
    <row r="17" spans="2:13" s="3" customFormat="1" x14ac:dyDescent="0.35">
      <c r="B17" s="21" t="s">
        <v>2064</v>
      </c>
      <c r="G17" s="33"/>
      <c r="I17" s="3">
        <v>-3</v>
      </c>
      <c r="K17" s="33"/>
      <c r="M17" s="3">
        <v>-41</v>
      </c>
    </row>
    <row r="18" spans="2:13" s="3" customFormat="1" x14ac:dyDescent="0.35">
      <c r="B18" s="21" t="s">
        <v>2066</v>
      </c>
      <c r="G18" s="33"/>
      <c r="I18" s="3">
        <v>-3</v>
      </c>
      <c r="K18" s="33"/>
      <c r="M18" s="3">
        <v>-4</v>
      </c>
    </row>
    <row r="19" spans="2:13" s="3" customFormat="1" x14ac:dyDescent="0.35">
      <c r="B19" s="21" t="s">
        <v>2067</v>
      </c>
      <c r="G19" s="33"/>
      <c r="I19" s="3">
        <v>-99</v>
      </c>
      <c r="K19" s="33"/>
      <c r="M19" s="3">
        <v>-131</v>
      </c>
    </row>
    <row r="20" spans="2:13" s="3" customFormat="1" x14ac:dyDescent="0.35">
      <c r="B20" s="21" t="s">
        <v>2087</v>
      </c>
      <c r="G20" s="33"/>
      <c r="I20" s="3">
        <v>-4</v>
      </c>
      <c r="K20" s="33"/>
      <c r="M20" s="3">
        <v>-13</v>
      </c>
    </row>
    <row r="21" spans="2:13" s="17" customFormat="1" x14ac:dyDescent="0.35">
      <c r="B21" s="22" t="s">
        <v>2088</v>
      </c>
      <c r="G21" s="34"/>
      <c r="I21" s="17">
        <v>0</v>
      </c>
      <c r="K21" s="34"/>
      <c r="M21" s="17">
        <v>-1</v>
      </c>
    </row>
    <row r="22" spans="2:13" s="23" customFormat="1" x14ac:dyDescent="0.35">
      <c r="B22" s="24" t="s">
        <v>2089</v>
      </c>
      <c r="C22" s="23">
        <f>SUM(C16:C21)</f>
        <v>0</v>
      </c>
      <c r="D22" s="23">
        <f t="shared" ref="D22:M22" si="2">SUM(D16:D21)</f>
        <v>0</v>
      </c>
      <c r="E22" s="23">
        <f t="shared" si="2"/>
        <v>0</v>
      </c>
      <c r="F22" s="23">
        <f t="shared" si="2"/>
        <v>0</v>
      </c>
      <c r="G22" s="37">
        <f t="shared" si="2"/>
        <v>0</v>
      </c>
      <c r="H22" s="23">
        <f t="shared" si="2"/>
        <v>0</v>
      </c>
      <c r="I22" s="23">
        <f t="shared" si="2"/>
        <v>-123</v>
      </c>
      <c r="J22" s="23">
        <f t="shared" si="2"/>
        <v>0</v>
      </c>
      <c r="K22" s="37">
        <f t="shared" si="2"/>
        <v>0</v>
      </c>
      <c r="L22" s="23">
        <f t="shared" si="2"/>
        <v>0</v>
      </c>
      <c r="M22" s="23">
        <f t="shared" si="2"/>
        <v>-431</v>
      </c>
    </row>
    <row r="23" spans="2:13" s="18" customFormat="1" x14ac:dyDescent="0.35">
      <c r="B23" s="19" t="s">
        <v>2091</v>
      </c>
      <c r="C23" s="18">
        <f>C14+C22</f>
        <v>0</v>
      </c>
      <c r="D23" s="18">
        <f t="shared" ref="D23:L23" si="3">D14+D22</f>
        <v>0</v>
      </c>
      <c r="E23" s="18">
        <f t="shared" si="3"/>
        <v>0</v>
      </c>
      <c r="F23" s="18">
        <f t="shared" si="3"/>
        <v>0</v>
      </c>
      <c r="G23" s="35">
        <f t="shared" si="3"/>
        <v>0</v>
      </c>
      <c r="H23" s="18">
        <f t="shared" si="3"/>
        <v>0</v>
      </c>
      <c r="I23" s="18">
        <f t="shared" si="3"/>
        <v>2030</v>
      </c>
      <c r="J23" s="18">
        <f t="shared" si="3"/>
        <v>0</v>
      </c>
      <c r="K23" s="35">
        <f t="shared" si="3"/>
        <v>0</v>
      </c>
      <c r="L23" s="18">
        <f t="shared" si="3"/>
        <v>0</v>
      </c>
      <c r="M23" s="18">
        <f>M14+M22</f>
        <v>2926</v>
      </c>
    </row>
    <row r="24" spans="2:13" s="20" customFormat="1" x14ac:dyDescent="0.35">
      <c r="B24" s="43" t="s">
        <v>2092</v>
      </c>
      <c r="G24" s="36"/>
      <c r="K24" s="36"/>
    </row>
    <row r="25" spans="2:13" s="3" customFormat="1" x14ac:dyDescent="0.35">
      <c r="B25" s="21" t="s">
        <v>2093</v>
      </c>
      <c r="G25" s="33"/>
      <c r="I25" s="3">
        <v>503</v>
      </c>
      <c r="K25" s="33"/>
      <c r="M25" s="3">
        <v>520</v>
      </c>
    </row>
    <row r="26" spans="2:13" s="3" customFormat="1" x14ac:dyDescent="0.35">
      <c r="B26" s="21" t="s">
        <v>2094</v>
      </c>
      <c r="G26" s="33"/>
      <c r="I26" s="3">
        <v>511</v>
      </c>
      <c r="K26" s="33"/>
      <c r="M26" s="3">
        <v>452</v>
      </c>
    </row>
    <row r="27" spans="2:13" s="17" customFormat="1" x14ac:dyDescent="0.35">
      <c r="B27" s="22" t="s">
        <v>2034</v>
      </c>
      <c r="G27" s="34"/>
      <c r="I27" s="17">
        <v>87</v>
      </c>
      <c r="K27" s="34"/>
      <c r="M27" s="17">
        <v>75</v>
      </c>
    </row>
    <row r="28" spans="2:13" s="18" customFormat="1" x14ac:dyDescent="0.35">
      <c r="B28" s="19" t="s">
        <v>2095</v>
      </c>
      <c r="C28" s="18">
        <f>SUM(C25:C27)</f>
        <v>0</v>
      </c>
      <c r="D28" s="18">
        <f t="shared" ref="D28:L28" si="4">SUM(D25:D27)</f>
        <v>0</v>
      </c>
      <c r="E28" s="18">
        <f t="shared" si="4"/>
        <v>0</v>
      </c>
      <c r="F28" s="18">
        <f t="shared" si="4"/>
        <v>0</v>
      </c>
      <c r="G28" s="35">
        <f t="shared" si="4"/>
        <v>0</v>
      </c>
      <c r="H28" s="18">
        <f t="shared" si="4"/>
        <v>0</v>
      </c>
      <c r="I28" s="18">
        <f t="shared" si="4"/>
        <v>1101</v>
      </c>
      <c r="J28" s="18">
        <f t="shared" si="4"/>
        <v>0</v>
      </c>
      <c r="K28" s="35">
        <f t="shared" si="4"/>
        <v>0</v>
      </c>
      <c r="L28" s="18">
        <f t="shared" si="4"/>
        <v>0</v>
      </c>
      <c r="M28" s="18">
        <f>SUM(M25:M27)</f>
        <v>1047</v>
      </c>
    </row>
    <row r="29" spans="2:13" s="20" customFormat="1" x14ac:dyDescent="0.35">
      <c r="B29" s="20" t="s">
        <v>2096</v>
      </c>
      <c r="G29" s="36"/>
      <c r="K29" s="36"/>
    </row>
    <row r="30" spans="2:13" s="3" customFormat="1" x14ac:dyDescent="0.35">
      <c r="B30" s="21" t="s">
        <v>2097</v>
      </c>
      <c r="G30" s="33"/>
      <c r="I30" s="3">
        <v>466</v>
      </c>
      <c r="K30" s="33"/>
      <c r="M30" s="3">
        <v>435</v>
      </c>
    </row>
    <row r="31" spans="2:13" s="3" customFormat="1" x14ac:dyDescent="0.35">
      <c r="B31" s="21" t="s">
        <v>2098</v>
      </c>
      <c r="G31" s="33"/>
      <c r="I31" s="3">
        <v>482</v>
      </c>
      <c r="K31" s="33"/>
      <c r="M31" s="3">
        <v>432</v>
      </c>
    </row>
    <row r="32" spans="2:13" s="17" customFormat="1" x14ac:dyDescent="0.35">
      <c r="B32" s="22" t="s">
        <v>2099</v>
      </c>
      <c r="G32" s="34"/>
      <c r="I32" s="17">
        <v>16</v>
      </c>
      <c r="K32" s="34"/>
      <c r="M32" s="17">
        <v>63</v>
      </c>
    </row>
    <row r="33" spans="2:13" s="18" customFormat="1" x14ac:dyDescent="0.35">
      <c r="B33" s="19" t="s">
        <v>2100</v>
      </c>
      <c r="C33" s="18">
        <f>SUM(C30:C32)</f>
        <v>0</v>
      </c>
      <c r="D33" s="18">
        <f t="shared" ref="D33:M33" si="5">SUM(D30:D32)</f>
        <v>0</v>
      </c>
      <c r="E33" s="18">
        <f t="shared" si="5"/>
        <v>0</v>
      </c>
      <c r="F33" s="18">
        <f t="shared" si="5"/>
        <v>0</v>
      </c>
      <c r="G33" s="35">
        <f t="shared" si="5"/>
        <v>0</v>
      </c>
      <c r="H33" s="18">
        <f t="shared" si="5"/>
        <v>0</v>
      </c>
      <c r="I33" s="18">
        <f t="shared" si="5"/>
        <v>964</v>
      </c>
      <c r="J33" s="18">
        <f t="shared" si="5"/>
        <v>0</v>
      </c>
      <c r="K33" s="35">
        <f t="shared" si="5"/>
        <v>0</v>
      </c>
      <c r="L33" s="18">
        <f t="shared" si="5"/>
        <v>0</v>
      </c>
      <c r="M33" s="18">
        <f t="shared" si="5"/>
        <v>930</v>
      </c>
    </row>
    <row r="34" spans="2:13" s="20" customFormat="1" x14ac:dyDescent="0.35">
      <c r="B34" s="20" t="s">
        <v>2101</v>
      </c>
      <c r="G34" s="36"/>
      <c r="K34" s="36"/>
    </row>
    <row r="35" spans="2:13" s="3" customFormat="1" x14ac:dyDescent="0.35">
      <c r="B35" s="21" t="s">
        <v>2033</v>
      </c>
      <c r="G35" s="33"/>
      <c r="I35" s="3">
        <v>323</v>
      </c>
      <c r="K35" s="33"/>
      <c r="M35" s="3">
        <v>413</v>
      </c>
    </row>
    <row r="36" spans="2:13" s="17" customFormat="1" x14ac:dyDescent="0.35">
      <c r="B36" s="22" t="s">
        <v>2034</v>
      </c>
      <c r="G36" s="34"/>
      <c r="I36" s="17">
        <v>152</v>
      </c>
      <c r="K36" s="34"/>
      <c r="M36" s="17">
        <v>184</v>
      </c>
    </row>
    <row r="37" spans="2:13" s="44" customFormat="1" x14ac:dyDescent="0.35">
      <c r="B37" s="45" t="s">
        <v>2102</v>
      </c>
      <c r="C37" s="44">
        <f>SUM(C35:C36)</f>
        <v>0</v>
      </c>
      <c r="D37" s="44">
        <f t="shared" ref="D37:M37" si="6">SUM(D35:D36)</f>
        <v>0</v>
      </c>
      <c r="E37" s="44">
        <f t="shared" si="6"/>
        <v>0</v>
      </c>
      <c r="F37" s="44">
        <f t="shared" si="6"/>
        <v>0</v>
      </c>
      <c r="G37" s="46">
        <f t="shared" si="6"/>
        <v>0</v>
      </c>
      <c r="H37" s="44">
        <f t="shared" si="6"/>
        <v>0</v>
      </c>
      <c r="I37" s="44">
        <f t="shared" si="6"/>
        <v>475</v>
      </c>
      <c r="J37" s="44">
        <f t="shared" si="6"/>
        <v>0</v>
      </c>
      <c r="K37" s="46">
        <f t="shared" si="6"/>
        <v>0</v>
      </c>
      <c r="L37" s="44">
        <f t="shared" si="6"/>
        <v>0</v>
      </c>
      <c r="M37" s="44">
        <f t="shared" si="6"/>
        <v>597</v>
      </c>
    </row>
    <row r="38" spans="2:13" s="18" customFormat="1" x14ac:dyDescent="0.35">
      <c r="B38" s="19" t="s">
        <v>2103</v>
      </c>
      <c r="C38" s="18">
        <f>C37+C33+C28+C23</f>
        <v>0</v>
      </c>
      <c r="D38" s="18">
        <f t="shared" ref="D38:M38" si="7">D37+D33+D28+D23</f>
        <v>0</v>
      </c>
      <c r="E38" s="18">
        <f t="shared" si="7"/>
        <v>0</v>
      </c>
      <c r="F38" s="18">
        <f t="shared" si="7"/>
        <v>0</v>
      </c>
      <c r="G38" s="35">
        <f t="shared" si="7"/>
        <v>0</v>
      </c>
      <c r="H38" s="18">
        <f t="shared" si="7"/>
        <v>0</v>
      </c>
      <c r="I38" s="18">
        <f t="shared" si="7"/>
        <v>4570</v>
      </c>
      <c r="J38" s="18">
        <f t="shared" si="7"/>
        <v>0</v>
      </c>
      <c r="K38" s="35">
        <f t="shared" si="7"/>
        <v>0</v>
      </c>
      <c r="L38" s="18">
        <f t="shared" si="7"/>
        <v>0</v>
      </c>
      <c r="M38" s="18">
        <f t="shared" si="7"/>
        <v>5500</v>
      </c>
    </row>
    <row r="39" spans="2:13" s="5" customFormat="1" x14ac:dyDescent="0.35">
      <c r="B39" s="42" t="s">
        <v>2056</v>
      </c>
      <c r="G39" s="6"/>
      <c r="K39" s="6"/>
    </row>
    <row r="40" spans="2:13" s="20" customFormat="1" x14ac:dyDescent="0.35">
      <c r="B40" s="43" t="s">
        <v>2104</v>
      </c>
      <c r="G40" s="36"/>
      <c r="K40" s="36"/>
    </row>
    <row r="41" spans="2:13" s="27" customFormat="1" x14ac:dyDescent="0.35">
      <c r="B41" s="28" t="s">
        <v>2113</v>
      </c>
      <c r="G41" s="39"/>
      <c r="J41" s="27">
        <v>335803</v>
      </c>
      <c r="K41" s="39"/>
      <c r="M41" s="27">
        <v>186978</v>
      </c>
    </row>
    <row r="42" spans="2:13" s="27" customFormat="1" x14ac:dyDescent="0.35">
      <c r="B42" s="28" t="s">
        <v>2114</v>
      </c>
      <c r="G42" s="39"/>
      <c r="J42" s="27">
        <v>3141</v>
      </c>
      <c r="K42" s="39"/>
      <c r="M42" s="27">
        <v>2</v>
      </c>
    </row>
    <row r="43" spans="2:13" s="25" customFormat="1" x14ac:dyDescent="0.35">
      <c r="B43" s="26" t="s">
        <v>2115</v>
      </c>
      <c r="G43" s="38"/>
      <c r="J43" s="25">
        <v>4589</v>
      </c>
      <c r="K43" s="38"/>
      <c r="M43" s="25">
        <v>23975</v>
      </c>
    </row>
    <row r="44" spans="2:13" s="18" customFormat="1" x14ac:dyDescent="0.35">
      <c r="B44" s="19" t="s">
        <v>2116</v>
      </c>
      <c r="C44" s="18">
        <f>C41+C42-C43</f>
        <v>0</v>
      </c>
      <c r="D44" s="18">
        <f t="shared" ref="D44:L44" si="8">D41+D42-D43</f>
        <v>0</v>
      </c>
      <c r="E44" s="18">
        <f t="shared" si="8"/>
        <v>0</v>
      </c>
      <c r="F44" s="18">
        <f t="shared" si="8"/>
        <v>0</v>
      </c>
      <c r="G44" s="35">
        <f t="shared" si="8"/>
        <v>0</v>
      </c>
      <c r="H44" s="18">
        <f t="shared" si="8"/>
        <v>0</v>
      </c>
      <c r="I44" s="18">
        <f t="shared" si="8"/>
        <v>0</v>
      </c>
      <c r="J44" s="18">
        <f t="shared" si="8"/>
        <v>334355</v>
      </c>
      <c r="K44" s="35">
        <f t="shared" si="8"/>
        <v>0</v>
      </c>
      <c r="L44" s="18">
        <f t="shared" si="8"/>
        <v>0</v>
      </c>
      <c r="M44" s="18">
        <f>M41+M42-M43</f>
        <v>163005</v>
      </c>
    </row>
    <row r="45" spans="2:13" s="20" customFormat="1" x14ac:dyDescent="0.35">
      <c r="B45" s="43" t="s">
        <v>2105</v>
      </c>
      <c r="G45" s="36"/>
      <c r="K45" s="36"/>
    </row>
    <row r="46" spans="2:13" s="27" customFormat="1" x14ac:dyDescent="0.35">
      <c r="B46" s="28" t="s">
        <v>2113</v>
      </c>
      <c r="G46" s="39"/>
      <c r="J46" s="27">
        <v>21394</v>
      </c>
      <c r="K46" s="39"/>
      <c r="M46" s="27">
        <v>42405</v>
      </c>
    </row>
    <row r="47" spans="2:13" s="27" customFormat="1" x14ac:dyDescent="0.35">
      <c r="B47" s="28" t="s">
        <v>2114</v>
      </c>
      <c r="G47" s="39"/>
      <c r="J47" s="27">
        <v>13</v>
      </c>
      <c r="K47" s="39"/>
      <c r="M47" s="27">
        <v>0</v>
      </c>
    </row>
    <row r="48" spans="2:13" s="25" customFormat="1" x14ac:dyDescent="0.35">
      <c r="B48" s="26" t="s">
        <v>2115</v>
      </c>
      <c r="G48" s="38"/>
      <c r="J48" s="25">
        <v>125</v>
      </c>
      <c r="K48" s="38"/>
      <c r="M48" s="25">
        <v>2059</v>
      </c>
    </row>
    <row r="49" spans="2:13" s="18" customFormat="1" x14ac:dyDescent="0.35">
      <c r="B49" s="19" t="s">
        <v>2116</v>
      </c>
      <c r="C49" s="18">
        <f>C46+C47-C48</f>
        <v>0</v>
      </c>
      <c r="D49" s="18">
        <f t="shared" ref="D49" si="9">D46+D47-D48</f>
        <v>0</v>
      </c>
      <c r="E49" s="18">
        <f t="shared" ref="E49" si="10">E46+E47-E48</f>
        <v>0</v>
      </c>
      <c r="F49" s="18">
        <f t="shared" ref="F49" si="11">F46+F47-F48</f>
        <v>0</v>
      </c>
      <c r="G49" s="35">
        <f t="shared" ref="G49" si="12">G46+G47-G48</f>
        <v>0</v>
      </c>
      <c r="H49" s="18">
        <f t="shared" ref="H49" si="13">H46+H47-H48</f>
        <v>0</v>
      </c>
      <c r="I49" s="18">
        <f t="shared" ref="I49" si="14">I46+I47-I48</f>
        <v>0</v>
      </c>
      <c r="J49" s="18">
        <f t="shared" ref="J49" si="15">J46+J47-J48</f>
        <v>21282</v>
      </c>
      <c r="K49" s="35">
        <f t="shared" ref="K49" si="16">K46+K47-K48</f>
        <v>0</v>
      </c>
      <c r="L49" s="18">
        <f t="shared" ref="L49" si="17">L46+L47-L48</f>
        <v>0</v>
      </c>
      <c r="M49" s="18">
        <f>M46+M47-M48</f>
        <v>40346</v>
      </c>
    </row>
    <row r="50" spans="2:13" s="20" customFormat="1" x14ac:dyDescent="0.35">
      <c r="B50" s="43" t="s">
        <v>2106</v>
      </c>
      <c r="G50" s="36"/>
      <c r="K50" s="36"/>
    </row>
    <row r="51" spans="2:13" s="27" customFormat="1" x14ac:dyDescent="0.35">
      <c r="B51" s="28" t="s">
        <v>2113</v>
      </c>
      <c r="G51" s="39"/>
      <c r="J51" s="27">
        <v>17547</v>
      </c>
      <c r="K51" s="39"/>
      <c r="M51" s="27">
        <v>15472</v>
      </c>
    </row>
    <row r="52" spans="2:13" s="27" customFormat="1" x14ac:dyDescent="0.35">
      <c r="B52" s="28" t="s">
        <v>2114</v>
      </c>
      <c r="G52" s="39"/>
      <c r="J52" s="27">
        <v>79</v>
      </c>
      <c r="K52" s="39"/>
      <c r="M52" s="27">
        <v>0</v>
      </c>
    </row>
    <row r="53" spans="2:13" s="25" customFormat="1" x14ac:dyDescent="0.35">
      <c r="B53" s="26" t="s">
        <v>2115</v>
      </c>
      <c r="G53" s="38"/>
      <c r="J53" s="25">
        <v>80</v>
      </c>
      <c r="K53" s="38"/>
      <c r="M53" s="25">
        <v>652</v>
      </c>
    </row>
    <row r="54" spans="2:13" s="18" customFormat="1" x14ac:dyDescent="0.35">
      <c r="B54" s="19" t="s">
        <v>2116</v>
      </c>
      <c r="C54" s="18">
        <f>C51+C52-C53</f>
        <v>0</v>
      </c>
      <c r="D54" s="18">
        <f t="shared" ref="D54" si="18">D51+D52-D53</f>
        <v>0</v>
      </c>
      <c r="E54" s="18">
        <f t="shared" ref="E54" si="19">E51+E52-E53</f>
        <v>0</v>
      </c>
      <c r="F54" s="18">
        <f t="shared" ref="F54" si="20">F51+F52-F53</f>
        <v>0</v>
      </c>
      <c r="G54" s="35">
        <f t="shared" ref="G54" si="21">G51+G52-G53</f>
        <v>0</v>
      </c>
      <c r="H54" s="18">
        <f t="shared" ref="H54" si="22">H51+H52-H53</f>
        <v>0</v>
      </c>
      <c r="I54" s="18">
        <f t="shared" ref="I54" si="23">I51+I52-I53</f>
        <v>0</v>
      </c>
      <c r="J54" s="18">
        <f t="shared" ref="J54" si="24">J51+J52-J53</f>
        <v>17546</v>
      </c>
      <c r="K54" s="35">
        <f t="shared" ref="K54" si="25">K51+K52-K53</f>
        <v>0</v>
      </c>
      <c r="L54" s="18">
        <f t="shared" ref="L54" si="26">L51+L52-L53</f>
        <v>0</v>
      </c>
      <c r="M54" s="18">
        <f>M51+M52-M53</f>
        <v>14820</v>
      </c>
    </row>
    <row r="55" spans="2:13" s="20" customFormat="1" x14ac:dyDescent="0.35">
      <c r="B55" s="43" t="s">
        <v>2107</v>
      </c>
      <c r="G55" s="36"/>
      <c r="K55" s="36"/>
    </row>
    <row r="56" spans="2:13" s="27" customFormat="1" x14ac:dyDescent="0.35">
      <c r="B56" s="28" t="s">
        <v>2113</v>
      </c>
      <c r="G56" s="39"/>
      <c r="J56" s="27">
        <v>12310</v>
      </c>
      <c r="K56" s="39"/>
      <c r="M56" s="27">
        <v>14413</v>
      </c>
    </row>
    <row r="57" spans="2:13" s="27" customFormat="1" x14ac:dyDescent="0.35">
      <c r="B57" s="28" t="s">
        <v>2114</v>
      </c>
      <c r="G57" s="39"/>
      <c r="J57" s="27">
        <v>143</v>
      </c>
      <c r="K57" s="39"/>
      <c r="M57" s="27">
        <v>0</v>
      </c>
    </row>
    <row r="58" spans="2:13" s="25" customFormat="1" x14ac:dyDescent="0.35">
      <c r="B58" s="26" t="s">
        <v>2115</v>
      </c>
      <c r="G58" s="38"/>
      <c r="J58" s="25">
        <v>109</v>
      </c>
      <c r="K58" s="38"/>
      <c r="M58" s="25">
        <v>1406</v>
      </c>
    </row>
    <row r="59" spans="2:13" s="18" customFormat="1" x14ac:dyDescent="0.35">
      <c r="B59" s="19" t="s">
        <v>2116</v>
      </c>
      <c r="C59" s="18">
        <f>C56+C57-C58</f>
        <v>0</v>
      </c>
      <c r="D59" s="18">
        <f t="shared" ref="D59" si="27">D56+D57-D58</f>
        <v>0</v>
      </c>
      <c r="E59" s="18">
        <f t="shared" ref="E59" si="28">E56+E57-E58</f>
        <v>0</v>
      </c>
      <c r="F59" s="18">
        <f t="shared" ref="F59" si="29">F56+F57-F58</f>
        <v>0</v>
      </c>
      <c r="G59" s="35">
        <f t="shared" ref="G59" si="30">G56+G57-G58</f>
        <v>0</v>
      </c>
      <c r="H59" s="18">
        <f t="shared" ref="H59" si="31">H56+H57-H58</f>
        <v>0</v>
      </c>
      <c r="I59" s="18">
        <f t="shared" ref="I59" si="32">I56+I57-I58</f>
        <v>0</v>
      </c>
      <c r="J59" s="18">
        <f t="shared" ref="J59" si="33">J56+J57-J58</f>
        <v>12344</v>
      </c>
      <c r="K59" s="35">
        <f t="shared" ref="K59" si="34">K56+K57-K58</f>
        <v>0</v>
      </c>
      <c r="L59" s="18">
        <f t="shared" ref="L59" si="35">L56+L57-L58</f>
        <v>0</v>
      </c>
      <c r="M59" s="18">
        <f>M56+M57-M58</f>
        <v>13007</v>
      </c>
    </row>
    <row r="60" spans="2:13" s="20" customFormat="1" x14ac:dyDescent="0.35">
      <c r="B60" s="43" t="s">
        <v>2108</v>
      </c>
      <c r="G60" s="36"/>
      <c r="K60" s="36"/>
    </row>
    <row r="61" spans="2:13" s="27" customFormat="1" x14ac:dyDescent="0.35">
      <c r="B61" s="28" t="s">
        <v>2113</v>
      </c>
      <c r="G61" s="39"/>
      <c r="J61" s="27">
        <v>1611</v>
      </c>
      <c r="K61" s="39"/>
      <c r="M61" s="27">
        <v>747</v>
      </c>
    </row>
    <row r="62" spans="2:13" s="27" customFormat="1" x14ac:dyDescent="0.35">
      <c r="B62" s="28" t="s">
        <v>2114</v>
      </c>
      <c r="G62" s="39"/>
      <c r="J62" s="27">
        <v>81</v>
      </c>
      <c r="K62" s="39"/>
      <c r="M62" s="27">
        <v>0</v>
      </c>
    </row>
    <row r="63" spans="2:13" s="25" customFormat="1" x14ac:dyDescent="0.35">
      <c r="B63" s="26" t="s">
        <v>2115</v>
      </c>
      <c r="G63" s="38"/>
      <c r="J63" s="25">
        <v>5</v>
      </c>
      <c r="K63" s="38"/>
      <c r="M63" s="25">
        <v>85</v>
      </c>
    </row>
    <row r="64" spans="2:13" s="18" customFormat="1" x14ac:dyDescent="0.35">
      <c r="B64" s="19" t="s">
        <v>2116</v>
      </c>
      <c r="C64" s="18">
        <f>C61+C62-C63</f>
        <v>0</v>
      </c>
      <c r="D64" s="18">
        <f t="shared" ref="D64" si="36">D61+D62-D63</f>
        <v>0</v>
      </c>
      <c r="E64" s="18">
        <f t="shared" ref="E64" si="37">E61+E62-E63</f>
        <v>0</v>
      </c>
      <c r="F64" s="18">
        <f t="shared" ref="F64" si="38">F61+F62-F63</f>
        <v>0</v>
      </c>
      <c r="G64" s="35">
        <f t="shared" ref="G64" si="39">G61+G62-G63</f>
        <v>0</v>
      </c>
      <c r="H64" s="18">
        <f t="shared" ref="H64" si="40">H61+H62-H63</f>
        <v>0</v>
      </c>
      <c r="I64" s="18">
        <f t="shared" ref="I64" si="41">I61+I62-I63</f>
        <v>0</v>
      </c>
      <c r="J64" s="18">
        <f t="shared" ref="J64" si="42">J61+J62-J63</f>
        <v>1687</v>
      </c>
      <c r="K64" s="35">
        <f t="shared" ref="K64" si="43">K61+K62-K63</f>
        <v>0</v>
      </c>
      <c r="L64" s="18">
        <f t="shared" ref="L64" si="44">L61+L62-L63</f>
        <v>0</v>
      </c>
      <c r="M64" s="18">
        <f>M61+M62-M63</f>
        <v>662</v>
      </c>
    </row>
    <row r="65" spans="2:13" s="20" customFormat="1" x14ac:dyDescent="0.35">
      <c r="B65" s="43" t="s">
        <v>2109</v>
      </c>
      <c r="G65" s="36"/>
      <c r="K65" s="36"/>
    </row>
    <row r="66" spans="2:13" s="27" customFormat="1" x14ac:dyDescent="0.35">
      <c r="B66" s="28" t="s">
        <v>2113</v>
      </c>
      <c r="G66" s="39"/>
      <c r="J66" s="27">
        <v>1170</v>
      </c>
      <c r="K66" s="39"/>
      <c r="M66" s="27">
        <v>802</v>
      </c>
    </row>
    <row r="67" spans="2:13" s="27" customFormat="1" x14ac:dyDescent="0.35">
      <c r="B67" s="28" t="s">
        <v>2114</v>
      </c>
      <c r="G67" s="39"/>
      <c r="J67" s="27">
        <v>20</v>
      </c>
      <c r="K67" s="39"/>
      <c r="M67" s="27">
        <v>0</v>
      </c>
    </row>
    <row r="68" spans="2:13" s="25" customFormat="1" x14ac:dyDescent="0.35">
      <c r="B68" s="26" t="s">
        <v>2115</v>
      </c>
      <c r="G68" s="38"/>
      <c r="J68" s="25">
        <v>0</v>
      </c>
      <c r="K68" s="38"/>
      <c r="M68" s="25">
        <v>25</v>
      </c>
    </row>
    <row r="69" spans="2:13" s="18" customFormat="1" x14ac:dyDescent="0.35">
      <c r="B69" s="19" t="s">
        <v>2116</v>
      </c>
      <c r="C69" s="18">
        <f>C66+C67-C68</f>
        <v>0</v>
      </c>
      <c r="D69" s="18">
        <f t="shared" ref="D69" si="45">D66+D67-D68</f>
        <v>0</v>
      </c>
      <c r="E69" s="18">
        <f t="shared" ref="E69" si="46">E66+E67-E68</f>
        <v>0</v>
      </c>
      <c r="F69" s="18">
        <f t="shared" ref="F69" si="47">F66+F67-F68</f>
        <v>0</v>
      </c>
      <c r="G69" s="35">
        <f t="shared" ref="G69" si="48">G66+G67-G68</f>
        <v>0</v>
      </c>
      <c r="H69" s="18">
        <f t="shared" ref="H69" si="49">H66+H67-H68</f>
        <v>0</v>
      </c>
      <c r="I69" s="18">
        <f t="shared" ref="I69" si="50">I66+I67-I68</f>
        <v>0</v>
      </c>
      <c r="J69" s="18">
        <f t="shared" ref="J69" si="51">J66+J67-J68</f>
        <v>1190</v>
      </c>
      <c r="K69" s="35">
        <f t="shared" ref="K69" si="52">K66+K67-K68</f>
        <v>0</v>
      </c>
      <c r="L69" s="18">
        <f t="shared" ref="L69" si="53">L66+L67-L68</f>
        <v>0</v>
      </c>
      <c r="M69" s="18">
        <f>M66+M67-M68</f>
        <v>777</v>
      </c>
    </row>
    <row r="70" spans="2:13" s="20" customFormat="1" x14ac:dyDescent="0.35">
      <c r="B70" s="43" t="s">
        <v>2110</v>
      </c>
      <c r="G70" s="36"/>
      <c r="I70" s="20">
        <v>0</v>
      </c>
      <c r="K70" s="36"/>
    </row>
    <row r="71" spans="2:13" s="27" customFormat="1" x14ac:dyDescent="0.35">
      <c r="B71" s="28" t="s">
        <v>2113</v>
      </c>
      <c r="G71" s="39"/>
      <c r="J71" s="27">
        <v>1000</v>
      </c>
      <c r="K71" s="39"/>
      <c r="M71" s="27">
        <v>2545</v>
      </c>
    </row>
    <row r="72" spans="2:13" s="27" customFormat="1" x14ac:dyDescent="0.35">
      <c r="B72" s="28" t="s">
        <v>2114</v>
      </c>
      <c r="G72" s="39"/>
      <c r="J72" s="27">
        <v>0</v>
      </c>
      <c r="K72" s="39"/>
      <c r="M72" s="27">
        <v>0</v>
      </c>
    </row>
    <row r="73" spans="2:13" s="25" customFormat="1" x14ac:dyDescent="0.35">
      <c r="B73" s="26" t="s">
        <v>2115</v>
      </c>
      <c r="G73" s="38"/>
      <c r="J73" s="25">
        <v>0</v>
      </c>
      <c r="K73" s="38"/>
      <c r="M73" s="25">
        <v>21</v>
      </c>
    </row>
    <row r="74" spans="2:13" s="18" customFormat="1" x14ac:dyDescent="0.35">
      <c r="B74" s="19" t="s">
        <v>2116</v>
      </c>
      <c r="C74" s="18">
        <f>C71+C72-C73</f>
        <v>0</v>
      </c>
      <c r="D74" s="18">
        <f t="shared" ref="D74" si="54">D71+D72-D73</f>
        <v>0</v>
      </c>
      <c r="E74" s="18">
        <f t="shared" ref="E74" si="55">E71+E72-E73</f>
        <v>0</v>
      </c>
      <c r="F74" s="18">
        <f t="shared" ref="F74" si="56">F71+F72-F73</f>
        <v>0</v>
      </c>
      <c r="G74" s="35">
        <f t="shared" ref="G74" si="57">G71+G72-G73</f>
        <v>0</v>
      </c>
      <c r="H74" s="18">
        <f t="shared" ref="H74" si="58">H71+H72-H73</f>
        <v>0</v>
      </c>
      <c r="I74" s="18">
        <f t="shared" ref="I74" si="59">I71+I72-I73</f>
        <v>0</v>
      </c>
      <c r="J74" s="18">
        <f t="shared" ref="J74" si="60">J71+J72-J73</f>
        <v>1000</v>
      </c>
      <c r="K74" s="35">
        <f t="shared" ref="K74" si="61">K71+K72-K73</f>
        <v>0</v>
      </c>
      <c r="L74" s="18">
        <f t="shared" ref="L74" si="62">L71+L72-L73</f>
        <v>0</v>
      </c>
      <c r="M74" s="18">
        <f>M71+M72-M73</f>
        <v>2524</v>
      </c>
    </row>
    <row r="75" spans="2:13" s="20" customFormat="1" x14ac:dyDescent="0.35">
      <c r="B75" s="43" t="s">
        <v>2111</v>
      </c>
      <c r="G75" s="36"/>
      <c r="I75" s="20">
        <v>0</v>
      </c>
      <c r="K75" s="36"/>
    </row>
    <row r="76" spans="2:13" s="27" customFormat="1" x14ac:dyDescent="0.35">
      <c r="B76" s="28" t="s">
        <v>2113</v>
      </c>
      <c r="G76" s="39"/>
      <c r="J76" s="27">
        <v>425</v>
      </c>
      <c r="K76" s="39"/>
      <c r="M76" s="27">
        <v>1132</v>
      </c>
    </row>
    <row r="77" spans="2:13" s="27" customFormat="1" x14ac:dyDescent="0.35">
      <c r="B77" s="28" t="s">
        <v>2114</v>
      </c>
      <c r="G77" s="39"/>
      <c r="J77" s="27">
        <v>0</v>
      </c>
      <c r="K77" s="39"/>
      <c r="M77" s="27">
        <v>0</v>
      </c>
    </row>
    <row r="78" spans="2:13" s="25" customFormat="1" x14ac:dyDescent="0.35">
      <c r="B78" s="26" t="s">
        <v>2115</v>
      </c>
      <c r="G78" s="38"/>
      <c r="J78" s="25">
        <v>0</v>
      </c>
      <c r="K78" s="38"/>
      <c r="M78" s="25">
        <v>68</v>
      </c>
    </row>
    <row r="79" spans="2:13" s="18" customFormat="1" x14ac:dyDescent="0.35">
      <c r="B79" s="19" t="s">
        <v>2116</v>
      </c>
      <c r="C79" s="18">
        <f>C76+C77-C78</f>
        <v>0</v>
      </c>
      <c r="D79" s="18">
        <f t="shared" ref="D79" si="63">D76+D77-D78</f>
        <v>0</v>
      </c>
      <c r="E79" s="18">
        <f t="shared" ref="E79" si="64">E76+E77-E78</f>
        <v>0</v>
      </c>
      <c r="F79" s="18">
        <f t="shared" ref="F79" si="65">F76+F77-F78</f>
        <v>0</v>
      </c>
      <c r="G79" s="35">
        <f t="shared" ref="G79" si="66">G76+G77-G78</f>
        <v>0</v>
      </c>
      <c r="H79" s="18">
        <f t="shared" ref="H79" si="67">H76+H77-H78</f>
        <v>0</v>
      </c>
      <c r="I79" s="18">
        <f t="shared" ref="I79" si="68">I76+I77-I78</f>
        <v>0</v>
      </c>
      <c r="J79" s="18">
        <f t="shared" ref="J79" si="69">J76+J77-J78</f>
        <v>425</v>
      </c>
      <c r="K79" s="35">
        <f t="shared" ref="K79" si="70">K76+K77-K78</f>
        <v>0</v>
      </c>
      <c r="L79" s="18">
        <f t="shared" ref="L79" si="71">L76+L77-L78</f>
        <v>0</v>
      </c>
      <c r="M79" s="18">
        <f>M76+M77-M78</f>
        <v>1064</v>
      </c>
    </row>
    <row r="80" spans="2:13" s="20" customFormat="1" x14ac:dyDescent="0.35">
      <c r="B80" s="43" t="s">
        <v>2117</v>
      </c>
      <c r="G80" s="36"/>
      <c r="K80" s="36"/>
    </row>
    <row r="81" spans="2:13" s="27" customFormat="1" x14ac:dyDescent="0.35">
      <c r="B81" s="28" t="s">
        <v>2113</v>
      </c>
      <c r="G81" s="39"/>
      <c r="J81" s="27">
        <v>200</v>
      </c>
      <c r="K81" s="39"/>
      <c r="M81" s="27">
        <v>0</v>
      </c>
    </row>
    <row r="82" spans="2:13" s="27" customFormat="1" x14ac:dyDescent="0.35">
      <c r="B82" s="28" t="s">
        <v>2114</v>
      </c>
      <c r="G82" s="39"/>
      <c r="J82" s="27">
        <v>0</v>
      </c>
      <c r="K82" s="39"/>
      <c r="M82" s="27">
        <v>0</v>
      </c>
    </row>
    <row r="83" spans="2:13" s="25" customFormat="1" x14ac:dyDescent="0.35">
      <c r="B83" s="26" t="s">
        <v>2115</v>
      </c>
      <c r="G83" s="38"/>
      <c r="J83" s="25">
        <v>0</v>
      </c>
      <c r="K83" s="38"/>
      <c r="M83" s="25">
        <v>0</v>
      </c>
    </row>
    <row r="84" spans="2:13" s="18" customFormat="1" x14ac:dyDescent="0.35">
      <c r="B84" s="19" t="s">
        <v>2116</v>
      </c>
      <c r="C84" s="18">
        <f>SUM(C81:C83)</f>
        <v>0</v>
      </c>
      <c r="D84" s="18">
        <f t="shared" ref="D84:L84" si="72">SUM(D81:D83)</f>
        <v>0</v>
      </c>
      <c r="E84" s="18">
        <f t="shared" si="72"/>
        <v>0</v>
      </c>
      <c r="F84" s="18">
        <f t="shared" si="72"/>
        <v>0</v>
      </c>
      <c r="G84" s="18">
        <f t="shared" si="72"/>
        <v>0</v>
      </c>
      <c r="H84" s="18">
        <f t="shared" si="72"/>
        <v>0</v>
      </c>
      <c r="I84" s="18">
        <f t="shared" si="72"/>
        <v>0</v>
      </c>
      <c r="J84" s="18">
        <f t="shared" si="72"/>
        <v>200</v>
      </c>
      <c r="K84" s="18">
        <f t="shared" si="72"/>
        <v>0</v>
      </c>
      <c r="L84" s="18">
        <f t="shared" si="72"/>
        <v>0</v>
      </c>
      <c r="M84" s="18">
        <f>SUM(M81:M83)</f>
        <v>0</v>
      </c>
    </row>
    <row r="85" spans="2:13" s="43" customFormat="1" x14ac:dyDescent="0.35">
      <c r="B85" s="43" t="s">
        <v>2034</v>
      </c>
      <c r="G85" s="36"/>
      <c r="K85" s="36"/>
    </row>
    <row r="86" spans="2:13" s="27" customFormat="1" x14ac:dyDescent="0.35">
      <c r="B86" s="28" t="s">
        <v>2113</v>
      </c>
      <c r="G86" s="39"/>
      <c r="J86" s="27">
        <v>22</v>
      </c>
      <c r="K86" s="39"/>
      <c r="M86" s="27">
        <v>322</v>
      </c>
    </row>
    <row r="87" spans="2:13" s="27" customFormat="1" x14ac:dyDescent="0.35">
      <c r="B87" s="28" t="s">
        <v>2114</v>
      </c>
      <c r="G87" s="39"/>
      <c r="J87" s="27">
        <v>4</v>
      </c>
      <c r="K87" s="39"/>
      <c r="M87" s="27">
        <v>0</v>
      </c>
    </row>
    <row r="88" spans="2:13" s="25" customFormat="1" x14ac:dyDescent="0.35">
      <c r="B88" s="26" t="s">
        <v>2115</v>
      </c>
      <c r="G88" s="38"/>
      <c r="J88" s="25">
        <v>0</v>
      </c>
      <c r="K88" s="38"/>
      <c r="M88" s="25">
        <v>10</v>
      </c>
    </row>
    <row r="89" spans="2:13" s="23" customFormat="1" x14ac:dyDescent="0.35">
      <c r="B89" s="24" t="s">
        <v>2116</v>
      </c>
      <c r="C89" s="23">
        <f>C86+C87-C88</f>
        <v>0</v>
      </c>
      <c r="D89" s="23">
        <f t="shared" ref="D89" si="73">D86+D87-D88</f>
        <v>0</v>
      </c>
      <c r="E89" s="23">
        <f t="shared" ref="E89" si="74">E86+E87-E88</f>
        <v>0</v>
      </c>
      <c r="F89" s="23">
        <f t="shared" ref="F89" si="75">F86+F87-F88</f>
        <v>0</v>
      </c>
      <c r="G89" s="37">
        <f t="shared" ref="G89" si="76">G86+G87-G88</f>
        <v>0</v>
      </c>
      <c r="H89" s="23">
        <f t="shared" ref="H89" si="77">H86+H87-H88</f>
        <v>0</v>
      </c>
      <c r="I89" s="23">
        <f t="shared" ref="I89" si="78">I86+I87-I88</f>
        <v>0</v>
      </c>
      <c r="J89" s="23">
        <f t="shared" ref="J89" si="79">J86+J87-J88</f>
        <v>26</v>
      </c>
      <c r="K89" s="37">
        <f t="shared" ref="K89" si="80">K86+K87-K88</f>
        <v>0</v>
      </c>
      <c r="L89" s="23">
        <f t="shared" ref="L89" si="81">L86+L87-L88</f>
        <v>0</v>
      </c>
      <c r="M89" s="23">
        <f>M86+M87-M88</f>
        <v>312</v>
      </c>
    </row>
    <row r="90" spans="2:13" s="18" customFormat="1" x14ac:dyDescent="0.35">
      <c r="B90" s="19" t="s">
        <v>2112</v>
      </c>
      <c r="C90" s="18">
        <f>C89+C84+C79+C74+C69+C64+C59+C54+C49+C44</f>
        <v>0</v>
      </c>
      <c r="D90" s="18">
        <f t="shared" ref="D90:L90" si="82">D89+D84+D79+D74+D69+D64+D59+D54+D49+D44</f>
        <v>0</v>
      </c>
      <c r="E90" s="18">
        <f t="shared" si="82"/>
        <v>0</v>
      </c>
      <c r="F90" s="18">
        <f t="shared" si="82"/>
        <v>0</v>
      </c>
      <c r="G90" s="18">
        <f t="shared" si="82"/>
        <v>0</v>
      </c>
      <c r="H90" s="18">
        <f t="shared" si="82"/>
        <v>0</v>
      </c>
      <c r="I90" s="18">
        <f t="shared" si="82"/>
        <v>0</v>
      </c>
      <c r="J90" s="18">
        <f t="shared" si="82"/>
        <v>390055</v>
      </c>
      <c r="K90" s="18">
        <f t="shared" si="82"/>
        <v>0</v>
      </c>
      <c r="L90" s="18">
        <f t="shared" si="82"/>
        <v>0</v>
      </c>
      <c r="M90" s="18">
        <f>M89+M84+M79+M74+M69+M64+M59+M54+M49+M44</f>
        <v>236517</v>
      </c>
    </row>
    <row r="91" spans="2:13" s="5" customFormat="1" x14ac:dyDescent="0.35">
      <c r="B91" s="42" t="s">
        <v>2118</v>
      </c>
      <c r="G91" s="6"/>
      <c r="K91" s="6"/>
    </row>
    <row r="92" spans="2:13" s="27" customFormat="1" x14ac:dyDescent="0.35">
      <c r="B92" s="28" t="s">
        <v>2119</v>
      </c>
      <c r="G92" s="39"/>
      <c r="J92" s="27">
        <v>21077</v>
      </c>
      <c r="K92" s="39"/>
      <c r="M92" s="27">
        <v>24652</v>
      </c>
    </row>
    <row r="93" spans="2:13" s="25" customFormat="1" x14ac:dyDescent="0.35">
      <c r="B93" s="26" t="s">
        <v>2120</v>
      </c>
      <c r="G93" s="38"/>
      <c r="J93" s="25">
        <v>646</v>
      </c>
      <c r="K93" s="38"/>
      <c r="M93" s="25">
        <v>606</v>
      </c>
    </row>
    <row r="94" spans="2:13" s="18" customFormat="1" x14ac:dyDescent="0.35">
      <c r="B94" s="19" t="s">
        <v>2121</v>
      </c>
      <c r="C94" s="18">
        <f>SUM(C92:C93)</f>
        <v>0</v>
      </c>
      <c r="D94" s="18">
        <f t="shared" ref="D94:L94" si="83">SUM(D92:D93)</f>
        <v>0</v>
      </c>
      <c r="E94" s="18">
        <f t="shared" si="83"/>
        <v>0</v>
      </c>
      <c r="F94" s="18">
        <f t="shared" si="83"/>
        <v>0</v>
      </c>
      <c r="G94" s="18">
        <f t="shared" si="83"/>
        <v>0</v>
      </c>
      <c r="H94" s="18">
        <f t="shared" si="83"/>
        <v>0</v>
      </c>
      <c r="I94" s="18">
        <f t="shared" si="83"/>
        <v>0</v>
      </c>
      <c r="J94" s="18">
        <f t="shared" si="83"/>
        <v>21723</v>
      </c>
      <c r="K94" s="18">
        <f t="shared" si="83"/>
        <v>0</v>
      </c>
      <c r="L94" s="18">
        <f t="shared" si="83"/>
        <v>0</v>
      </c>
      <c r="M94" s="18">
        <f>SUM(M92:M93)</f>
        <v>25258</v>
      </c>
    </row>
    <row r="95" spans="2:13" s="27" customFormat="1" x14ac:dyDescent="0.35">
      <c r="B95" s="28" t="s">
        <v>2122</v>
      </c>
      <c r="G95" s="39"/>
      <c r="J95" s="27">
        <v>12709</v>
      </c>
      <c r="K95" s="39"/>
      <c r="M95" s="27">
        <v>14940</v>
      </c>
    </row>
    <row r="96" spans="2:13" s="25" customFormat="1" x14ac:dyDescent="0.35">
      <c r="B96" s="26" t="s">
        <v>2034</v>
      </c>
      <c r="G96" s="38"/>
      <c r="J96" s="25">
        <v>204</v>
      </c>
      <c r="K96" s="38"/>
      <c r="M96" s="25">
        <v>181</v>
      </c>
    </row>
    <row r="97" spans="1:27" s="18" customFormat="1" x14ac:dyDescent="0.35">
      <c r="B97" s="19" t="s">
        <v>2123</v>
      </c>
      <c r="C97" s="18">
        <f>SUM(C94:C96)</f>
        <v>0</v>
      </c>
      <c r="D97" s="18">
        <f t="shared" ref="D97:L97" si="84">SUM(D94:D96)</f>
        <v>0</v>
      </c>
      <c r="E97" s="18">
        <f t="shared" si="84"/>
        <v>0</v>
      </c>
      <c r="F97" s="18">
        <f t="shared" si="84"/>
        <v>0</v>
      </c>
      <c r="G97" s="18">
        <f t="shared" si="84"/>
        <v>0</v>
      </c>
      <c r="H97" s="18">
        <f t="shared" si="84"/>
        <v>0</v>
      </c>
      <c r="I97" s="18">
        <f t="shared" si="84"/>
        <v>0</v>
      </c>
      <c r="J97" s="18">
        <f t="shared" si="84"/>
        <v>34636</v>
      </c>
      <c r="K97" s="18">
        <f t="shared" si="84"/>
        <v>0</v>
      </c>
      <c r="L97" s="18">
        <f t="shared" si="84"/>
        <v>0</v>
      </c>
      <c r="M97" s="18">
        <f>SUM(M94:M96)</f>
        <v>40379</v>
      </c>
    </row>
    <row r="98" spans="1:27" s="18" customFormat="1" x14ac:dyDescent="0.35">
      <c r="B98" s="28"/>
      <c r="G98" s="35"/>
      <c r="K98" s="35"/>
    </row>
    <row r="99" spans="1:27" s="18" customFormat="1" x14ac:dyDescent="0.35">
      <c r="B99" s="28"/>
      <c r="G99" s="35"/>
      <c r="K99" s="35"/>
    </row>
    <row r="100" spans="1:27" s="18" customFormat="1" x14ac:dyDescent="0.35">
      <c r="B100" s="28"/>
      <c r="G100" s="35"/>
      <c r="K100" s="35"/>
    </row>
    <row r="101" spans="1:27" s="18" customFormat="1" x14ac:dyDescent="0.35">
      <c r="B101" s="28"/>
      <c r="G101" s="35"/>
      <c r="K101" s="35"/>
    </row>
    <row r="102" spans="1:27" s="47" customFormat="1" x14ac:dyDescent="0.35">
      <c r="B102" s="48"/>
      <c r="G102" s="49"/>
      <c r="K102" s="49"/>
    </row>
    <row r="103" spans="1:27" s="47" customFormat="1" x14ac:dyDescent="0.35">
      <c r="B103" s="48"/>
      <c r="G103" s="49"/>
      <c r="K103" s="49"/>
    </row>
    <row r="104" spans="1:27" s="47" customFormat="1" x14ac:dyDescent="0.35">
      <c r="B104" s="48"/>
      <c r="G104" s="49"/>
      <c r="K104" s="49"/>
    </row>
    <row r="105" spans="1:27" s="47" customFormat="1" x14ac:dyDescent="0.35">
      <c r="B105" s="48"/>
      <c r="G105" s="49"/>
      <c r="K105" s="49"/>
    </row>
    <row r="106" spans="1:27" s="18" customFormat="1" x14ac:dyDescent="0.35">
      <c r="B106" s="19"/>
      <c r="G106" s="35"/>
      <c r="K106" s="35"/>
    </row>
    <row r="107" spans="1:27" s="18" customFormat="1" x14ac:dyDescent="0.35">
      <c r="B107" s="19"/>
      <c r="G107" s="35"/>
      <c r="K107" s="35"/>
    </row>
    <row r="108" spans="1:27" s="3" customFormat="1" x14ac:dyDescent="0.35">
      <c r="G108" s="33"/>
      <c r="K108" s="33"/>
    </row>
    <row r="109" spans="1:27" s="4" customFormat="1" x14ac:dyDescent="0.35">
      <c r="B109" s="4" t="s">
        <v>2018</v>
      </c>
      <c r="D109" s="5"/>
      <c r="E109" s="6"/>
      <c r="F109" s="5"/>
      <c r="G109" s="6"/>
      <c r="H109" s="7">
        <f t="shared" ref="H109" si="85">X109-G109-F109-E109</f>
        <v>0</v>
      </c>
      <c r="I109" s="6"/>
      <c r="J109" s="5"/>
      <c r="K109" s="6"/>
      <c r="L109" s="5"/>
      <c r="M109" s="6"/>
      <c r="N109" s="5"/>
      <c r="O109" s="5"/>
      <c r="P109" s="5"/>
      <c r="Q109" s="5"/>
      <c r="R109" s="5"/>
      <c r="S109" s="5"/>
      <c r="T109" s="5"/>
      <c r="U109" s="5"/>
      <c r="V109" s="5"/>
      <c r="W109" s="5"/>
      <c r="X109" s="5"/>
      <c r="Y109" s="5"/>
      <c r="Z109" s="5"/>
      <c r="AA109" s="5"/>
    </row>
    <row r="110" spans="1:27" s="11" customFormat="1" x14ac:dyDescent="0.35">
      <c r="B110" s="11" t="s">
        <v>2027</v>
      </c>
      <c r="G110" s="32"/>
      <c r="K110" s="32"/>
    </row>
    <row r="111" spans="1:27" x14ac:dyDescent="0.35">
      <c r="A111" s="3"/>
      <c r="B111" s="3" t="s">
        <v>2029</v>
      </c>
      <c r="C111" s="3"/>
      <c r="D111" s="3"/>
      <c r="E111" s="3"/>
      <c r="F111" s="3"/>
      <c r="G111" s="33"/>
      <c r="H111" s="3"/>
      <c r="I111" s="3">
        <v>2153</v>
      </c>
      <c r="J111" s="3"/>
      <c r="K111" s="33"/>
      <c r="L111" s="3"/>
      <c r="M111" s="3">
        <v>3357</v>
      </c>
      <c r="N111" s="3"/>
      <c r="O111" s="3"/>
      <c r="P111" s="3"/>
      <c r="Q111" s="3"/>
      <c r="R111" s="3"/>
      <c r="S111" s="3"/>
      <c r="W111">
        <v>6531</v>
      </c>
      <c r="X111">
        <v>8506</v>
      </c>
      <c r="Y111">
        <v>12227</v>
      </c>
    </row>
    <row r="112" spans="1:27" s="8" customFormat="1" x14ac:dyDescent="0.35">
      <c r="A112" s="17"/>
      <c r="B112" s="17" t="s">
        <v>2028</v>
      </c>
      <c r="C112" s="17"/>
      <c r="D112" s="17"/>
      <c r="E112" s="17"/>
      <c r="F112" s="17"/>
      <c r="G112" s="34"/>
      <c r="H112" s="17"/>
      <c r="I112" s="17">
        <v>-123</v>
      </c>
      <c r="J112" s="17"/>
      <c r="K112" s="34"/>
      <c r="L112" s="17"/>
      <c r="M112" s="17">
        <v>-431</v>
      </c>
      <c r="N112" s="17"/>
      <c r="O112" s="17"/>
      <c r="P112" s="17"/>
      <c r="Q112" s="17"/>
      <c r="R112" s="17"/>
      <c r="S112" s="17"/>
      <c r="W112" s="8">
        <v>-418</v>
      </c>
      <c r="X112" s="8">
        <v>-476</v>
      </c>
      <c r="Y112" s="8">
        <v>-1545</v>
      </c>
    </row>
    <row r="113" spans="1:25" s="13" customFormat="1" x14ac:dyDescent="0.35">
      <c r="A113" s="18"/>
      <c r="B113" s="19" t="s">
        <v>2030</v>
      </c>
      <c r="C113" s="18">
        <f>SUM(C111:C112)</f>
        <v>0</v>
      </c>
      <c r="D113" s="18">
        <f t="shared" ref="D113:L113" si="86">SUM(D111:D112)</f>
        <v>0</v>
      </c>
      <c r="E113" s="18">
        <f t="shared" si="86"/>
        <v>0</v>
      </c>
      <c r="F113" s="18">
        <f t="shared" si="86"/>
        <v>0</v>
      </c>
      <c r="G113" s="35">
        <f t="shared" si="86"/>
        <v>0</v>
      </c>
      <c r="H113" s="18">
        <f t="shared" si="86"/>
        <v>0</v>
      </c>
      <c r="I113" s="18">
        <f t="shared" si="86"/>
        <v>2030</v>
      </c>
      <c r="J113" s="18">
        <f t="shared" si="86"/>
        <v>0</v>
      </c>
      <c r="K113" s="35">
        <f t="shared" si="86"/>
        <v>0</v>
      </c>
      <c r="L113" s="18">
        <f t="shared" si="86"/>
        <v>0</v>
      </c>
      <c r="M113" s="18">
        <f>SUM(M111:M112)</f>
        <v>2926</v>
      </c>
      <c r="N113" s="18"/>
      <c r="O113" s="18"/>
      <c r="P113" s="18"/>
      <c r="Q113" s="18">
        <f>SUM(Q111:Q112)</f>
        <v>0</v>
      </c>
      <c r="R113" s="18">
        <f t="shared" ref="R113:Y113" si="87">SUM(R111:R112)</f>
        <v>0</v>
      </c>
      <c r="S113" s="18">
        <f t="shared" si="87"/>
        <v>0</v>
      </c>
      <c r="T113" s="18">
        <f t="shared" si="87"/>
        <v>0</v>
      </c>
      <c r="U113" s="18">
        <f t="shared" si="87"/>
        <v>0</v>
      </c>
      <c r="V113" s="18">
        <f t="shared" si="87"/>
        <v>0</v>
      </c>
      <c r="W113" s="18">
        <f t="shared" si="87"/>
        <v>6113</v>
      </c>
      <c r="X113" s="18">
        <f t="shared" si="87"/>
        <v>8030</v>
      </c>
      <c r="Y113" s="18">
        <f t="shared" si="87"/>
        <v>10682</v>
      </c>
    </row>
    <row r="114" spans="1:25" x14ac:dyDescent="0.35">
      <c r="A114" s="3"/>
      <c r="B114" s="3" t="s">
        <v>2031</v>
      </c>
      <c r="C114" s="3"/>
      <c r="D114" s="3"/>
      <c r="E114" s="3"/>
      <c r="F114" s="3"/>
      <c r="G114" s="33"/>
      <c r="H114" s="3"/>
      <c r="I114" s="3">
        <v>1101</v>
      </c>
      <c r="J114" s="3"/>
      <c r="K114" s="33"/>
      <c r="L114" s="3"/>
      <c r="M114" s="3">
        <v>1047</v>
      </c>
      <c r="N114" s="3"/>
      <c r="O114" s="3"/>
      <c r="P114" s="3"/>
      <c r="Q114" s="3"/>
      <c r="R114" s="3"/>
      <c r="S114" s="3"/>
      <c r="W114">
        <v>3475</v>
      </c>
      <c r="X114">
        <v>4274</v>
      </c>
      <c r="Y114">
        <v>4216</v>
      </c>
    </row>
    <row r="115" spans="1:25" x14ac:dyDescent="0.35">
      <c r="A115" s="3"/>
      <c r="B115" s="3" t="s">
        <v>2032</v>
      </c>
      <c r="C115" s="3"/>
      <c r="D115" s="3"/>
      <c r="E115" s="3"/>
      <c r="F115" s="3"/>
      <c r="G115" s="33"/>
      <c r="H115" s="3"/>
      <c r="I115" s="3">
        <v>964</v>
      </c>
      <c r="J115" s="3"/>
      <c r="K115" s="33"/>
      <c r="L115" s="3"/>
      <c r="M115" s="3">
        <v>930</v>
      </c>
      <c r="N115" s="3"/>
      <c r="O115" s="3"/>
      <c r="P115" s="3"/>
      <c r="Q115" s="3"/>
      <c r="R115" s="3"/>
      <c r="S115" s="3"/>
      <c r="W115">
        <v>1416</v>
      </c>
      <c r="X115">
        <v>4152</v>
      </c>
      <c r="Y115">
        <v>3673</v>
      </c>
    </row>
    <row r="116" spans="1:25" x14ac:dyDescent="0.35">
      <c r="A116" s="3"/>
      <c r="B116" s="3" t="s">
        <v>2033</v>
      </c>
      <c r="C116" s="3"/>
      <c r="D116" s="3"/>
      <c r="E116" s="3"/>
      <c r="F116" s="3"/>
      <c r="G116" s="33"/>
      <c r="H116" s="3"/>
      <c r="I116" s="3">
        <v>323</v>
      </c>
      <c r="J116" s="3"/>
      <c r="K116" s="33"/>
      <c r="L116" s="3"/>
      <c r="M116" s="3">
        <v>413</v>
      </c>
      <c r="N116" s="3"/>
      <c r="O116" s="3"/>
      <c r="P116" s="3"/>
      <c r="Q116" s="3"/>
      <c r="R116" s="3"/>
      <c r="S116" s="3"/>
      <c r="W116">
        <v>355</v>
      </c>
      <c r="X116">
        <v>1315</v>
      </c>
      <c r="Y116">
        <v>1409</v>
      </c>
    </row>
    <row r="117" spans="1:25" s="8" customFormat="1" x14ac:dyDescent="0.35">
      <c r="A117" s="17"/>
      <c r="B117" s="17" t="s">
        <v>2034</v>
      </c>
      <c r="C117" s="17"/>
      <c r="D117" s="17"/>
      <c r="E117" s="17"/>
      <c r="F117" s="17"/>
      <c r="G117" s="34"/>
      <c r="H117" s="17"/>
      <c r="I117" s="17">
        <v>152</v>
      </c>
      <c r="J117" s="17"/>
      <c r="K117" s="34"/>
      <c r="L117" s="17"/>
      <c r="M117" s="17">
        <v>184</v>
      </c>
      <c r="N117" s="17"/>
      <c r="O117" s="17"/>
      <c r="P117" s="17"/>
      <c r="Q117" s="17"/>
      <c r="R117" s="17"/>
      <c r="S117" s="17"/>
      <c r="W117" s="8">
        <v>332</v>
      </c>
      <c r="X117" s="8">
        <v>749</v>
      </c>
      <c r="Y117" s="8">
        <v>782</v>
      </c>
    </row>
    <row r="118" spans="1:25" s="13" customFormat="1" x14ac:dyDescent="0.35">
      <c r="A118" s="18"/>
      <c r="B118" s="19" t="s">
        <v>2035</v>
      </c>
      <c r="C118" s="18">
        <f>SUM(C113:C117)</f>
        <v>0</v>
      </c>
      <c r="D118" s="18">
        <f t="shared" ref="D118:N118" si="88">SUM(D113:D117)</f>
        <v>0</v>
      </c>
      <c r="E118" s="18">
        <f t="shared" si="88"/>
        <v>0</v>
      </c>
      <c r="F118" s="18">
        <f t="shared" si="88"/>
        <v>0</v>
      </c>
      <c r="G118" s="35">
        <f t="shared" si="88"/>
        <v>0</v>
      </c>
      <c r="H118" s="18">
        <f t="shared" si="88"/>
        <v>0</v>
      </c>
      <c r="I118" s="18">
        <f t="shared" si="88"/>
        <v>4570</v>
      </c>
      <c r="J118" s="18">
        <f t="shared" si="88"/>
        <v>0</v>
      </c>
      <c r="K118" s="35">
        <f t="shared" si="88"/>
        <v>0</v>
      </c>
      <c r="L118" s="18">
        <f t="shared" si="88"/>
        <v>0</v>
      </c>
      <c r="M118" s="18">
        <f t="shared" si="88"/>
        <v>5500</v>
      </c>
      <c r="N118" s="18">
        <f t="shared" si="88"/>
        <v>0</v>
      </c>
      <c r="O118" s="18"/>
      <c r="P118" s="18"/>
      <c r="Q118" s="18">
        <f t="shared" ref="Q118" si="89">SUM(Q113:Q117)</f>
        <v>0</v>
      </c>
      <c r="R118" s="18">
        <f t="shared" ref="R118" si="90">SUM(R113:R117)</f>
        <v>0</v>
      </c>
      <c r="S118" s="18">
        <f t="shared" ref="S118" si="91">SUM(S113:S117)</f>
        <v>0</v>
      </c>
      <c r="T118" s="18">
        <f t="shared" ref="T118" si="92">SUM(T113:T117)</f>
        <v>0</v>
      </c>
      <c r="U118" s="18">
        <f t="shared" ref="U118" si="93">SUM(U113:U117)</f>
        <v>0</v>
      </c>
      <c r="V118" s="18">
        <f t="shared" ref="V118" si="94">SUM(V113:V117)</f>
        <v>0</v>
      </c>
      <c r="W118" s="18">
        <f t="shared" ref="W118" si="95">SUM(W113:W117)</f>
        <v>11691</v>
      </c>
      <c r="X118" s="18">
        <f t="shared" ref="X118" si="96">SUM(X113:X117)</f>
        <v>18520</v>
      </c>
      <c r="Y118" s="18">
        <f t="shared" ref="Y118" si="97">SUM(Y113:Y117)</f>
        <v>20762</v>
      </c>
    </row>
    <row r="119" spans="1:25" s="11" customFormat="1" x14ac:dyDescent="0.35">
      <c r="A119" s="20"/>
      <c r="B119" s="20" t="s">
        <v>430</v>
      </c>
      <c r="C119" s="20"/>
      <c r="D119" s="20"/>
      <c r="E119" s="20"/>
      <c r="F119" s="20"/>
      <c r="G119" s="36"/>
      <c r="H119" s="20"/>
      <c r="I119" s="20"/>
      <c r="J119" s="20"/>
      <c r="K119" s="36"/>
      <c r="L119" s="20"/>
      <c r="M119" s="20"/>
      <c r="N119" s="20"/>
      <c r="O119" s="20"/>
      <c r="P119" s="20"/>
      <c r="Q119" s="20"/>
      <c r="R119" s="20"/>
      <c r="S119" s="20"/>
    </row>
    <row r="120" spans="1:25" x14ac:dyDescent="0.35">
      <c r="A120" s="3"/>
      <c r="B120" s="21" t="s">
        <v>2036</v>
      </c>
      <c r="C120" s="3"/>
      <c r="D120" s="3"/>
      <c r="E120" s="3"/>
      <c r="F120" s="3"/>
      <c r="G120" s="33"/>
      <c r="H120" s="3"/>
      <c r="I120" s="3">
        <v>1303</v>
      </c>
      <c r="J120" s="3"/>
      <c r="K120" s="33"/>
      <c r="L120" s="3"/>
      <c r="M120" s="3">
        <v>1476</v>
      </c>
      <c r="N120" s="3"/>
      <c r="O120" s="3"/>
      <c r="P120" s="3"/>
      <c r="Q120" s="3"/>
      <c r="R120" s="3"/>
      <c r="S120" s="3"/>
      <c r="W120" s="12">
        <v>3954</v>
      </c>
      <c r="X120">
        <v>5450</v>
      </c>
      <c r="Y120" s="12">
        <v>5936</v>
      </c>
    </row>
    <row r="121" spans="1:25" x14ac:dyDescent="0.35">
      <c r="A121" s="3"/>
      <c r="B121" s="21" t="s">
        <v>2037</v>
      </c>
      <c r="C121" s="3"/>
      <c r="D121" s="3"/>
      <c r="E121" s="3"/>
      <c r="F121" s="3"/>
      <c r="G121" s="33"/>
      <c r="H121" s="3"/>
      <c r="I121" s="3">
        <v>250</v>
      </c>
      <c r="J121" s="3"/>
      <c r="K121" s="33"/>
      <c r="L121" s="3"/>
      <c r="M121" s="3">
        <v>264</v>
      </c>
      <c r="N121" s="3"/>
      <c r="O121" s="3"/>
      <c r="P121" s="3"/>
      <c r="Q121" s="3"/>
      <c r="R121" s="3"/>
      <c r="S121" s="3"/>
      <c r="W121" s="12">
        <v>843</v>
      </c>
      <c r="X121">
        <v>994</v>
      </c>
      <c r="Y121" s="12">
        <v>1032</v>
      </c>
    </row>
    <row r="122" spans="1:25" x14ac:dyDescent="0.35">
      <c r="A122" s="3"/>
      <c r="B122" s="21" t="s">
        <v>2038</v>
      </c>
      <c r="C122" s="3"/>
      <c r="D122" s="3"/>
      <c r="E122" s="3"/>
      <c r="F122" s="3"/>
      <c r="G122" s="33"/>
      <c r="H122" s="3"/>
      <c r="I122" s="3">
        <v>246</v>
      </c>
      <c r="J122" s="3"/>
      <c r="K122" s="33"/>
      <c r="L122" s="3"/>
      <c r="M122" s="3">
        <v>292</v>
      </c>
      <c r="N122" s="3"/>
      <c r="O122" s="3"/>
      <c r="P122" s="3"/>
      <c r="Q122" s="3"/>
      <c r="R122" s="3"/>
      <c r="S122" s="3"/>
      <c r="W122" s="12">
        <v>703</v>
      </c>
      <c r="X122">
        <v>976</v>
      </c>
      <c r="Y122" s="12">
        <v>1175</v>
      </c>
    </row>
    <row r="123" spans="1:25" x14ac:dyDescent="0.35">
      <c r="A123" s="3"/>
      <c r="B123" s="21" t="s">
        <v>2039</v>
      </c>
      <c r="C123" s="3"/>
      <c r="D123" s="3"/>
      <c r="E123" s="3"/>
      <c r="F123" s="3"/>
      <c r="G123" s="33"/>
      <c r="H123" s="3"/>
      <c r="I123" s="3">
        <v>119</v>
      </c>
      <c r="J123" s="3"/>
      <c r="K123" s="33"/>
      <c r="L123" s="3"/>
      <c r="M123" s="3">
        <v>89</v>
      </c>
      <c r="N123" s="3"/>
      <c r="O123" s="3"/>
      <c r="P123" s="3"/>
      <c r="Q123" s="3"/>
      <c r="R123" s="3"/>
      <c r="S123" s="3"/>
      <c r="W123" s="12">
        <v>326</v>
      </c>
      <c r="X123">
        <v>485</v>
      </c>
      <c r="Y123" s="12">
        <v>419</v>
      </c>
    </row>
    <row r="124" spans="1:25" x14ac:dyDescent="0.35">
      <c r="A124" s="3"/>
      <c r="B124" s="21" t="s">
        <v>2040</v>
      </c>
      <c r="C124" s="3"/>
      <c r="D124" s="3"/>
      <c r="E124" s="3"/>
      <c r="F124" s="3"/>
      <c r="G124" s="33"/>
      <c r="H124" s="3"/>
      <c r="I124" s="3">
        <v>144</v>
      </c>
      <c r="J124" s="3"/>
      <c r="K124" s="33"/>
      <c r="L124" s="3"/>
      <c r="M124" s="3">
        <v>131</v>
      </c>
      <c r="N124" s="3"/>
      <c r="O124" s="3"/>
      <c r="P124" s="3"/>
      <c r="Q124" s="3"/>
      <c r="R124" s="3"/>
      <c r="S124" s="3"/>
      <c r="W124" s="12">
        <v>353</v>
      </c>
      <c r="X124">
        <v>587</v>
      </c>
      <c r="Y124" s="12">
        <v>588</v>
      </c>
    </row>
    <row r="125" spans="1:25" x14ac:dyDescent="0.35">
      <c r="A125" s="3"/>
      <c r="B125" s="21" t="s">
        <v>2041</v>
      </c>
      <c r="C125" s="3"/>
      <c r="D125" s="3"/>
      <c r="E125" s="3"/>
      <c r="F125" s="3"/>
      <c r="G125" s="33"/>
      <c r="H125" s="3"/>
      <c r="I125" s="3">
        <v>140</v>
      </c>
      <c r="J125" s="3"/>
      <c r="K125" s="33"/>
      <c r="L125" s="3"/>
      <c r="M125" s="3">
        <v>167</v>
      </c>
      <c r="N125" s="3"/>
      <c r="O125" s="3"/>
      <c r="P125" s="3"/>
      <c r="Q125" s="3"/>
      <c r="R125" s="3"/>
      <c r="S125" s="3"/>
      <c r="W125" s="12">
        <v>414</v>
      </c>
      <c r="X125">
        <v>549</v>
      </c>
      <c r="Y125" s="12">
        <v>652</v>
      </c>
    </row>
    <row r="126" spans="1:25" x14ac:dyDescent="0.35">
      <c r="A126" s="3"/>
      <c r="B126" s="21" t="s">
        <v>2078</v>
      </c>
      <c r="C126" s="3"/>
      <c r="D126" s="3"/>
      <c r="E126" s="3"/>
      <c r="F126" s="3"/>
      <c r="G126" s="33"/>
      <c r="H126" s="3"/>
      <c r="I126" s="3">
        <v>153</v>
      </c>
      <c r="J126" s="3"/>
      <c r="K126" s="33"/>
      <c r="L126" s="3"/>
      <c r="M126" s="3">
        <v>152</v>
      </c>
      <c r="N126" s="3"/>
      <c r="O126" s="3"/>
      <c r="P126" s="3"/>
      <c r="Q126" s="3"/>
      <c r="R126" s="3"/>
      <c r="S126" s="3"/>
      <c r="W126" s="12">
        <v>190</v>
      </c>
      <c r="X126">
        <v>615</v>
      </c>
      <c r="Y126" s="12">
        <v>596</v>
      </c>
    </row>
    <row r="127" spans="1:25" x14ac:dyDescent="0.35">
      <c r="A127" s="3"/>
      <c r="B127" s="21" t="s">
        <v>2042</v>
      </c>
      <c r="C127" s="3"/>
      <c r="D127" s="3"/>
      <c r="E127" s="3"/>
      <c r="F127" s="3"/>
      <c r="G127" s="33"/>
      <c r="H127" s="3"/>
      <c r="I127" s="3">
        <v>64</v>
      </c>
      <c r="J127" s="3"/>
      <c r="K127" s="33"/>
      <c r="L127" s="3"/>
      <c r="M127" s="3">
        <v>65</v>
      </c>
      <c r="N127" s="3"/>
      <c r="O127" s="3"/>
      <c r="P127" s="3"/>
      <c r="Q127" s="3"/>
      <c r="R127" s="3"/>
      <c r="S127" s="3"/>
      <c r="W127" s="12">
        <v>163</v>
      </c>
      <c r="X127">
        <v>275</v>
      </c>
      <c r="Y127" s="12">
        <v>262</v>
      </c>
    </row>
    <row r="128" spans="1:25" s="8" customFormat="1" x14ac:dyDescent="0.35">
      <c r="A128" s="17"/>
      <c r="B128" s="22" t="s">
        <v>2034</v>
      </c>
      <c r="C128" s="17"/>
      <c r="D128" s="17"/>
      <c r="E128" s="17"/>
      <c r="F128" s="17"/>
      <c r="G128" s="34"/>
      <c r="H128" s="17"/>
      <c r="I128" s="17">
        <v>140</v>
      </c>
      <c r="J128" s="17"/>
      <c r="K128" s="34"/>
      <c r="L128" s="17"/>
      <c r="M128" s="17">
        <v>187</v>
      </c>
      <c r="N128" s="17"/>
      <c r="O128" s="17"/>
      <c r="P128" s="17"/>
      <c r="Q128" s="17"/>
      <c r="R128" s="17"/>
      <c r="S128" s="17"/>
      <c r="W128" s="8">
        <v>445</v>
      </c>
      <c r="X128" s="8">
        <v>876</v>
      </c>
      <c r="Y128" s="8">
        <v>714</v>
      </c>
    </row>
    <row r="129" spans="1:25" s="14" customFormat="1" x14ac:dyDescent="0.35">
      <c r="A129" s="23"/>
      <c r="B129" s="24" t="s">
        <v>2043</v>
      </c>
      <c r="C129" s="23">
        <f>SUM(C120:C128)</f>
        <v>0</v>
      </c>
      <c r="D129" s="23">
        <f t="shared" ref="D129:L129" si="98">SUM(D120:D128)</f>
        <v>0</v>
      </c>
      <c r="E129" s="23">
        <f t="shared" si="98"/>
        <v>0</v>
      </c>
      <c r="F129" s="23">
        <f t="shared" si="98"/>
        <v>0</v>
      </c>
      <c r="G129" s="37">
        <f t="shared" si="98"/>
        <v>0</v>
      </c>
      <c r="H129" s="23">
        <f t="shared" si="98"/>
        <v>0</v>
      </c>
      <c r="I129" s="23">
        <f t="shared" si="98"/>
        <v>2559</v>
      </c>
      <c r="J129" s="23">
        <f t="shared" si="98"/>
        <v>0</v>
      </c>
      <c r="K129" s="37">
        <f t="shared" si="98"/>
        <v>0</v>
      </c>
      <c r="L129" s="23">
        <f t="shared" si="98"/>
        <v>0</v>
      </c>
      <c r="M129" s="23">
        <f>SUM(M120:M128)</f>
        <v>2823</v>
      </c>
      <c r="N129" s="23"/>
      <c r="O129" s="23"/>
      <c r="P129" s="23"/>
      <c r="Q129" s="23">
        <f>SUM(Q120:Q128)</f>
        <v>0</v>
      </c>
      <c r="R129" s="23">
        <f t="shared" ref="R129:Y129" si="99">SUM(R120:R128)</f>
        <v>0</v>
      </c>
      <c r="S129" s="23">
        <f t="shared" si="99"/>
        <v>0</v>
      </c>
      <c r="T129" s="23">
        <f t="shared" si="99"/>
        <v>0</v>
      </c>
      <c r="U129" s="23">
        <f t="shared" si="99"/>
        <v>0</v>
      </c>
      <c r="V129" s="23">
        <f t="shared" si="99"/>
        <v>0</v>
      </c>
      <c r="W129" s="23">
        <f t="shared" si="99"/>
        <v>7391</v>
      </c>
      <c r="X129" s="23">
        <f t="shared" si="99"/>
        <v>10807</v>
      </c>
      <c r="Y129" s="23">
        <f t="shared" si="99"/>
        <v>11374</v>
      </c>
    </row>
    <row r="130" spans="1:25" s="13" customFormat="1" x14ac:dyDescent="0.35">
      <c r="A130" s="18"/>
      <c r="B130" s="19" t="s">
        <v>2044</v>
      </c>
      <c r="C130" s="18">
        <f>C118-C129</f>
        <v>0</v>
      </c>
      <c r="D130" s="18">
        <f t="shared" ref="D130:L130" si="100">D118-D129</f>
        <v>0</v>
      </c>
      <c r="E130" s="18">
        <f t="shared" si="100"/>
        <v>0</v>
      </c>
      <c r="F130" s="18">
        <f t="shared" si="100"/>
        <v>0</v>
      </c>
      <c r="G130" s="35">
        <f t="shared" si="100"/>
        <v>0</v>
      </c>
      <c r="H130" s="18">
        <f t="shared" si="100"/>
        <v>0</v>
      </c>
      <c r="I130" s="18">
        <f t="shared" si="100"/>
        <v>2011</v>
      </c>
      <c r="J130" s="18">
        <f t="shared" si="100"/>
        <v>0</v>
      </c>
      <c r="K130" s="35">
        <f t="shared" si="100"/>
        <v>0</v>
      </c>
      <c r="L130" s="18">
        <f t="shared" si="100"/>
        <v>0</v>
      </c>
      <c r="M130" s="18">
        <f>M118-M129</f>
        <v>2677</v>
      </c>
      <c r="N130" s="18"/>
      <c r="O130" s="18"/>
      <c r="P130" s="18"/>
      <c r="Q130" s="18">
        <f>Q118-Q129</f>
        <v>0</v>
      </c>
      <c r="R130" s="18">
        <f t="shared" ref="R130:Y130" si="101">R118-R129</f>
        <v>0</v>
      </c>
      <c r="S130" s="18">
        <f t="shared" si="101"/>
        <v>0</v>
      </c>
      <c r="T130" s="18">
        <f t="shared" si="101"/>
        <v>0</v>
      </c>
      <c r="U130" s="18">
        <f t="shared" si="101"/>
        <v>0</v>
      </c>
      <c r="V130" s="18">
        <f t="shared" si="101"/>
        <v>0</v>
      </c>
      <c r="W130" s="18">
        <f t="shared" si="101"/>
        <v>4300</v>
      </c>
      <c r="X130" s="18">
        <f t="shared" si="101"/>
        <v>7713</v>
      </c>
      <c r="Y130" s="18">
        <f t="shared" si="101"/>
        <v>9388</v>
      </c>
    </row>
    <row r="131" spans="1:25" s="8" customFormat="1" x14ac:dyDescent="0.35">
      <c r="A131" s="17"/>
      <c r="B131" s="22" t="s">
        <v>2045</v>
      </c>
      <c r="C131" s="17"/>
      <c r="D131" s="17"/>
      <c r="E131" s="17"/>
      <c r="F131" s="17"/>
      <c r="G131" s="34"/>
      <c r="H131" s="17"/>
      <c r="I131" s="17">
        <v>485</v>
      </c>
      <c r="J131" s="17"/>
      <c r="K131" s="34"/>
      <c r="L131" s="17"/>
      <c r="M131" s="17">
        <v>657</v>
      </c>
      <c r="N131" s="17"/>
      <c r="O131" s="17"/>
      <c r="P131" s="17"/>
      <c r="Q131" s="17"/>
      <c r="R131" s="17"/>
      <c r="S131" s="17"/>
      <c r="W131" s="8">
        <v>1001</v>
      </c>
      <c r="X131" s="8">
        <v>1858</v>
      </c>
      <c r="Y131" s="8">
        <v>2205</v>
      </c>
    </row>
    <row r="132" spans="1:25" s="13" customFormat="1" x14ac:dyDescent="0.35">
      <c r="A132" s="18"/>
      <c r="B132" s="19" t="s">
        <v>2046</v>
      </c>
      <c r="C132" s="18">
        <f>C130-C131</f>
        <v>0</v>
      </c>
      <c r="D132" s="18">
        <f t="shared" ref="D132:L132" si="102">D130-D131</f>
        <v>0</v>
      </c>
      <c r="E132" s="18">
        <f t="shared" si="102"/>
        <v>0</v>
      </c>
      <c r="F132" s="18">
        <f t="shared" si="102"/>
        <v>0</v>
      </c>
      <c r="G132" s="35">
        <f t="shared" si="102"/>
        <v>0</v>
      </c>
      <c r="H132" s="18">
        <f t="shared" si="102"/>
        <v>0</v>
      </c>
      <c r="I132" s="18">
        <f t="shared" si="102"/>
        <v>1526</v>
      </c>
      <c r="J132" s="18">
        <f t="shared" si="102"/>
        <v>0</v>
      </c>
      <c r="K132" s="35">
        <f t="shared" si="102"/>
        <v>0</v>
      </c>
      <c r="L132" s="18">
        <f t="shared" si="102"/>
        <v>0</v>
      </c>
      <c r="M132" s="18">
        <f>M130-M131</f>
        <v>2020</v>
      </c>
      <c r="N132" s="18">
        <f t="shared" ref="N132:S132" si="103">N130-N131</f>
        <v>0</v>
      </c>
      <c r="O132" s="18">
        <f t="shared" si="103"/>
        <v>0</v>
      </c>
      <c r="P132" s="18">
        <f t="shared" si="103"/>
        <v>0</v>
      </c>
      <c r="Q132" s="18">
        <f t="shared" si="103"/>
        <v>0</v>
      </c>
      <c r="R132" s="18">
        <f t="shared" ref="R132" si="104">R130-R131</f>
        <v>0</v>
      </c>
      <c r="S132" s="18">
        <f t="shared" ref="S132" si="105">S130-S131</f>
        <v>0</v>
      </c>
      <c r="T132" s="18">
        <f t="shared" ref="T132" si="106">T130-T131</f>
        <v>0</v>
      </c>
      <c r="U132" s="18">
        <f t="shared" ref="U132" si="107">U130-U131</f>
        <v>0</v>
      </c>
      <c r="V132" s="18">
        <f t="shared" ref="V132" si="108">V130-V131</f>
        <v>0</v>
      </c>
      <c r="W132" s="18">
        <f t="shared" ref="W132" si="109">W130-W131</f>
        <v>3299</v>
      </c>
      <c r="X132" s="18">
        <f t="shared" ref="X132" si="110">X130-X131</f>
        <v>5855</v>
      </c>
      <c r="Y132" s="18">
        <f t="shared" ref="Y132" si="111">Y130-Y131</f>
        <v>7183</v>
      </c>
    </row>
    <row r="133" spans="1:25" s="16" customFormat="1" x14ac:dyDescent="0.35">
      <c r="A133" s="25"/>
      <c r="B133" s="26" t="s">
        <v>2047</v>
      </c>
      <c r="C133" s="25"/>
      <c r="D133" s="25"/>
      <c r="E133" s="25"/>
      <c r="F133" s="25"/>
      <c r="G133" s="38"/>
      <c r="H133" s="25"/>
      <c r="I133" s="25">
        <v>120</v>
      </c>
      <c r="J133" s="25"/>
      <c r="K133" s="38"/>
      <c r="L133" s="25"/>
      <c r="M133" s="25">
        <v>136</v>
      </c>
      <c r="N133" s="25"/>
      <c r="O133" s="25"/>
      <c r="P133" s="25"/>
      <c r="Q133" s="25"/>
      <c r="R133" s="25"/>
      <c r="S133" s="25"/>
      <c r="W133" s="16">
        <v>256</v>
      </c>
      <c r="X133" s="16">
        <v>495</v>
      </c>
      <c r="Y133" s="16">
        <v>548</v>
      </c>
    </row>
    <row r="134" spans="1:25" s="13" customFormat="1" x14ac:dyDescent="0.35">
      <c r="A134" s="18"/>
      <c r="B134" s="19" t="s">
        <v>2048</v>
      </c>
      <c r="C134" s="18">
        <f>C132-C133</f>
        <v>0</v>
      </c>
      <c r="D134" s="18">
        <f t="shared" ref="D134:R134" si="112">D132-D133</f>
        <v>0</v>
      </c>
      <c r="E134" s="18">
        <f t="shared" si="112"/>
        <v>0</v>
      </c>
      <c r="F134" s="18">
        <f t="shared" si="112"/>
        <v>0</v>
      </c>
      <c r="G134" s="35">
        <f t="shared" si="112"/>
        <v>0</v>
      </c>
      <c r="H134" s="18">
        <f t="shared" si="112"/>
        <v>0</v>
      </c>
      <c r="I134" s="18">
        <f t="shared" si="112"/>
        <v>1406</v>
      </c>
      <c r="J134" s="18">
        <f t="shared" si="112"/>
        <v>0</v>
      </c>
      <c r="K134" s="35">
        <f t="shared" si="112"/>
        <v>0</v>
      </c>
      <c r="L134" s="18">
        <f t="shared" si="112"/>
        <v>0</v>
      </c>
      <c r="M134" s="18">
        <f t="shared" si="112"/>
        <v>1884</v>
      </c>
      <c r="N134" s="18">
        <f t="shared" si="112"/>
        <v>0</v>
      </c>
      <c r="O134" s="18">
        <f t="shared" si="112"/>
        <v>0</v>
      </c>
      <c r="P134" s="18">
        <f t="shared" si="112"/>
        <v>0</v>
      </c>
      <c r="Q134" s="18">
        <f t="shared" si="112"/>
        <v>0</v>
      </c>
      <c r="R134" s="18">
        <f t="shared" ref="R134" si="113">R132-R133</f>
        <v>0</v>
      </c>
      <c r="S134" s="18">
        <f t="shared" ref="S134" si="114">S132-S133</f>
        <v>0</v>
      </c>
      <c r="T134" s="18">
        <f t="shared" ref="T134" si="115">T132-T133</f>
        <v>0</v>
      </c>
      <c r="U134" s="18">
        <f t="shared" ref="U134" si="116">U132-U133</f>
        <v>0</v>
      </c>
      <c r="V134" s="18">
        <f t="shared" ref="V134" si="117">V132-V133</f>
        <v>0</v>
      </c>
      <c r="W134" s="18">
        <f t="shared" ref="W134" si="118">W132-W133</f>
        <v>3043</v>
      </c>
      <c r="X134" s="18">
        <f t="shared" ref="X134" si="119">X132-X133</f>
        <v>5360</v>
      </c>
      <c r="Y134" s="18">
        <f t="shared" ref="Y134" si="120">Y132-Y133</f>
        <v>6635</v>
      </c>
    </row>
    <row r="135" spans="1:25" x14ac:dyDescent="0.35">
      <c r="A135" s="3"/>
      <c r="B135" s="21"/>
      <c r="C135" s="3"/>
      <c r="D135" s="3"/>
      <c r="E135" s="3"/>
      <c r="F135" s="3"/>
      <c r="G135" s="33"/>
      <c r="H135" s="3"/>
      <c r="I135" s="3"/>
      <c r="J135" s="3"/>
      <c r="K135" s="33"/>
      <c r="L135" s="3"/>
      <c r="M135" s="3"/>
      <c r="N135" s="3"/>
      <c r="O135" s="3"/>
      <c r="P135" s="3"/>
      <c r="Q135" s="3"/>
      <c r="R135" s="3"/>
      <c r="S135" s="3"/>
    </row>
    <row r="136" spans="1:25" s="15" customFormat="1" x14ac:dyDescent="0.35">
      <c r="A136" s="27"/>
      <c r="B136" s="28" t="s">
        <v>2049</v>
      </c>
      <c r="C136" s="27"/>
      <c r="D136" s="27"/>
      <c r="E136" s="27"/>
      <c r="F136" s="27"/>
      <c r="G136" s="39"/>
      <c r="H136" s="27"/>
      <c r="I136" s="27"/>
      <c r="J136" s="27"/>
      <c r="K136" s="39"/>
      <c r="L136" s="27"/>
      <c r="M136" s="27"/>
      <c r="N136" s="27"/>
      <c r="O136" s="27"/>
      <c r="P136" s="27"/>
      <c r="Q136" s="27"/>
      <c r="R136" s="27"/>
      <c r="S136" s="27"/>
    </row>
    <row r="137" spans="1:25" s="15" customFormat="1" x14ac:dyDescent="0.35">
      <c r="A137" s="27"/>
      <c r="B137" s="28" t="s">
        <v>2050</v>
      </c>
      <c r="C137" s="27"/>
      <c r="D137" s="27"/>
      <c r="E137" s="27"/>
      <c r="F137" s="27"/>
      <c r="G137" s="39"/>
      <c r="H137" s="27"/>
      <c r="I137" s="27"/>
      <c r="J137" s="27"/>
      <c r="K137" s="39"/>
      <c r="L137" s="27"/>
      <c r="M137" s="27"/>
      <c r="N137" s="27"/>
      <c r="O137" s="27"/>
      <c r="P137" s="27"/>
      <c r="Q137" s="27"/>
      <c r="R137" s="27"/>
      <c r="S137" s="27"/>
    </row>
    <row r="138" spans="1:25" s="15" customFormat="1" x14ac:dyDescent="0.35">
      <c r="A138" s="27"/>
      <c r="B138" s="28" t="s">
        <v>2051</v>
      </c>
      <c r="C138" s="27"/>
      <c r="D138" s="27"/>
      <c r="E138" s="27"/>
      <c r="F138" s="27"/>
      <c r="G138" s="39"/>
      <c r="H138" s="27"/>
      <c r="I138" s="27"/>
      <c r="J138" s="27"/>
      <c r="K138" s="39"/>
      <c r="L138" s="27"/>
      <c r="M138" s="27"/>
      <c r="N138" s="27"/>
      <c r="O138" s="27"/>
      <c r="P138" s="27"/>
      <c r="Q138" s="27"/>
      <c r="R138" s="27"/>
      <c r="S138" s="27"/>
      <c r="W138" s="15">
        <v>1429</v>
      </c>
      <c r="X138" s="15">
        <v>1887</v>
      </c>
      <c r="Y138" s="15">
        <v>1885</v>
      </c>
    </row>
    <row r="139" spans="1:25" s="15" customFormat="1" x14ac:dyDescent="0.35">
      <c r="A139" s="27"/>
      <c r="B139" s="28" t="s">
        <v>2052</v>
      </c>
      <c r="C139" s="27"/>
      <c r="D139" s="27"/>
      <c r="E139" s="27"/>
      <c r="F139" s="27"/>
      <c r="G139" s="39"/>
      <c r="H139" s="27"/>
      <c r="I139" s="27"/>
      <c r="J139" s="27"/>
      <c r="K139" s="39"/>
      <c r="L139" s="27"/>
      <c r="M139" s="27"/>
      <c r="N139" s="27"/>
      <c r="O139" s="27"/>
      <c r="P139" s="27"/>
      <c r="Q139" s="27"/>
      <c r="R139" s="27"/>
      <c r="S139" s="27"/>
      <c r="W139" s="15">
        <v>1435</v>
      </c>
      <c r="X139" s="15">
        <v>1897</v>
      </c>
      <c r="Y139" s="15">
        <v>1894</v>
      </c>
    </row>
    <row r="140" spans="1:25" x14ac:dyDescent="0.35">
      <c r="A140" s="3"/>
      <c r="B140" s="21"/>
      <c r="C140" s="3"/>
      <c r="D140" s="3"/>
      <c r="E140" s="3"/>
      <c r="F140" s="3"/>
      <c r="G140" s="33"/>
      <c r="H140" s="3"/>
      <c r="I140" s="3"/>
      <c r="J140" s="3"/>
      <c r="K140" s="33"/>
      <c r="L140" s="3"/>
      <c r="M140" s="3"/>
      <c r="N140" s="3"/>
      <c r="O140" s="3"/>
      <c r="P140" s="3"/>
      <c r="Q140" s="3"/>
      <c r="R140" s="3"/>
      <c r="S140" s="3"/>
    </row>
    <row r="141" spans="1:25" x14ac:dyDescent="0.35">
      <c r="A141" s="3"/>
      <c r="B141" s="21"/>
      <c r="C141" s="3"/>
      <c r="D141" s="3"/>
      <c r="E141" s="3"/>
      <c r="F141" s="3"/>
      <c r="G141" s="33"/>
      <c r="H141" s="3"/>
      <c r="I141" s="3"/>
      <c r="J141" s="3"/>
      <c r="K141" s="33"/>
      <c r="L141" s="3"/>
      <c r="M141" s="3"/>
      <c r="N141" s="3"/>
      <c r="O141" s="3"/>
      <c r="P141" s="3"/>
      <c r="Q141" s="3"/>
      <c r="R141" s="3"/>
      <c r="S141" s="3"/>
    </row>
    <row r="142" spans="1:25" x14ac:dyDescent="0.35">
      <c r="A142" s="3"/>
      <c r="B142" s="21"/>
      <c r="C142" s="3"/>
      <c r="D142" s="3"/>
      <c r="E142" s="3"/>
      <c r="F142" s="3"/>
      <c r="G142" s="33"/>
      <c r="H142" s="3"/>
      <c r="I142" s="3"/>
      <c r="J142" s="3"/>
      <c r="K142" s="33"/>
      <c r="L142" s="3"/>
      <c r="M142" s="3"/>
      <c r="N142" s="3"/>
      <c r="O142" s="3"/>
      <c r="P142" s="3"/>
      <c r="Q142" s="3"/>
      <c r="R142" s="3"/>
      <c r="S142" s="3"/>
    </row>
    <row r="143" spans="1:25" x14ac:dyDescent="0.35">
      <c r="A143" s="3"/>
      <c r="B143" s="21"/>
      <c r="C143" s="3"/>
      <c r="D143" s="3"/>
      <c r="E143" s="3"/>
      <c r="F143" s="3"/>
      <c r="G143" s="33"/>
      <c r="H143" s="3"/>
      <c r="I143" s="3"/>
      <c r="J143" s="3"/>
      <c r="K143" s="33"/>
      <c r="L143" s="3"/>
      <c r="M143" s="3"/>
      <c r="N143" s="3"/>
      <c r="O143" s="3"/>
      <c r="P143" s="3"/>
      <c r="Q143" s="3"/>
      <c r="R143" s="3"/>
      <c r="S143" s="3"/>
    </row>
    <row r="144" spans="1:25" x14ac:dyDescent="0.35">
      <c r="A144" s="3"/>
      <c r="B144" s="21"/>
      <c r="C144" s="3"/>
      <c r="D144" s="3"/>
      <c r="E144" s="3"/>
      <c r="F144" s="3"/>
      <c r="G144" s="33"/>
      <c r="H144" s="3"/>
      <c r="I144" s="3"/>
      <c r="J144" s="3"/>
      <c r="K144" s="33"/>
      <c r="L144" s="3"/>
      <c r="M144" s="3"/>
      <c r="N144" s="3"/>
      <c r="O144" s="3"/>
      <c r="P144" s="3"/>
      <c r="Q144" s="3"/>
      <c r="R144" s="3"/>
      <c r="S144" s="3"/>
    </row>
    <row r="145" spans="1:27" x14ac:dyDescent="0.35">
      <c r="A145" s="3"/>
      <c r="B145" s="21"/>
      <c r="C145" s="3"/>
      <c r="D145" s="3"/>
      <c r="E145" s="3"/>
      <c r="F145" s="3"/>
      <c r="G145" s="33"/>
      <c r="H145" s="3"/>
      <c r="I145" s="3"/>
      <c r="J145" s="3"/>
      <c r="K145" s="33"/>
      <c r="L145" s="3"/>
      <c r="M145" s="3"/>
      <c r="N145" s="3"/>
      <c r="O145" s="3"/>
      <c r="P145" s="3"/>
      <c r="Q145" s="3"/>
      <c r="R145" s="3"/>
      <c r="S145" s="3"/>
    </row>
    <row r="146" spans="1:27" x14ac:dyDescent="0.35">
      <c r="A146" s="3"/>
      <c r="B146" s="21"/>
      <c r="C146" s="3"/>
      <c r="D146" s="3"/>
      <c r="E146" s="3"/>
      <c r="F146" s="3"/>
      <c r="G146" s="33"/>
      <c r="H146" s="3"/>
      <c r="I146" s="3"/>
      <c r="J146" s="3"/>
      <c r="K146" s="33"/>
      <c r="L146" s="3"/>
      <c r="M146" s="3"/>
      <c r="N146" s="3"/>
      <c r="O146" s="3"/>
      <c r="P146" s="3"/>
      <c r="Q146" s="3"/>
      <c r="R146" s="3"/>
      <c r="S146" s="3"/>
    </row>
    <row r="147" spans="1:27" x14ac:dyDescent="0.35">
      <c r="A147" s="3"/>
      <c r="B147" s="3"/>
      <c r="C147" s="3"/>
      <c r="D147" s="3"/>
      <c r="E147" s="3"/>
      <c r="F147" s="3"/>
      <c r="G147" s="33"/>
      <c r="H147" s="3"/>
      <c r="I147" s="3"/>
      <c r="J147" s="3"/>
      <c r="K147" s="33"/>
      <c r="L147" s="3"/>
      <c r="M147" s="3"/>
      <c r="N147" s="3"/>
      <c r="O147" s="3"/>
      <c r="P147" s="3"/>
      <c r="Q147" s="3"/>
      <c r="R147" s="3"/>
      <c r="S147" s="3"/>
    </row>
    <row r="148" spans="1:27" s="4" customFormat="1" x14ac:dyDescent="0.35">
      <c r="A148" s="5"/>
      <c r="B148" s="5" t="s">
        <v>2019</v>
      </c>
      <c r="C148" s="5"/>
      <c r="D148" s="5"/>
      <c r="E148" s="6"/>
      <c r="F148" s="5"/>
      <c r="G148" s="6"/>
      <c r="H148" s="7">
        <f t="shared" ref="H148" si="121">X148-G148-F148-E148</f>
        <v>0</v>
      </c>
      <c r="I148" s="6"/>
      <c r="J148" s="5"/>
      <c r="K148" s="6"/>
      <c r="L148" s="5"/>
      <c r="M148" s="6"/>
      <c r="N148" s="5"/>
      <c r="O148" s="5"/>
      <c r="P148" s="5"/>
      <c r="Q148" s="5"/>
      <c r="R148" s="5"/>
      <c r="S148" s="5"/>
      <c r="T148" s="5"/>
      <c r="U148" s="5"/>
      <c r="V148" s="5"/>
      <c r="W148" s="5"/>
      <c r="X148" s="5"/>
      <c r="Y148" s="5"/>
      <c r="Z148" s="5"/>
      <c r="AA148" s="5"/>
    </row>
    <row r="149" spans="1:27" s="11" customFormat="1" x14ac:dyDescent="0.35">
      <c r="A149" s="20"/>
      <c r="B149" s="20" t="s">
        <v>2061</v>
      </c>
      <c r="C149" s="20"/>
      <c r="D149" s="20"/>
      <c r="E149" s="20"/>
      <c r="F149" s="20"/>
      <c r="G149" s="36"/>
      <c r="H149" s="20"/>
      <c r="I149" s="20"/>
      <c r="J149" s="20"/>
      <c r="K149" s="36"/>
      <c r="L149" s="20"/>
      <c r="M149" s="20"/>
      <c r="N149" s="20"/>
      <c r="O149" s="20"/>
      <c r="P149" s="20"/>
      <c r="Q149" s="20"/>
      <c r="R149" s="20"/>
      <c r="S149" s="20"/>
    </row>
    <row r="150" spans="1:27" x14ac:dyDescent="0.35">
      <c r="A150" s="3"/>
      <c r="B150" s="3" t="s">
        <v>2053</v>
      </c>
      <c r="C150" s="3"/>
      <c r="D150" s="3"/>
      <c r="E150" s="3"/>
      <c r="F150" s="3"/>
      <c r="G150" s="33"/>
      <c r="H150" s="3"/>
      <c r="I150" s="3"/>
      <c r="J150" s="3">
        <v>62975</v>
      </c>
      <c r="K150" s="33"/>
      <c r="L150" s="3"/>
      <c r="M150" s="3">
        <v>46486</v>
      </c>
      <c r="N150" s="3"/>
      <c r="O150" s="3"/>
      <c r="P150" s="3"/>
      <c r="Q150" s="3"/>
      <c r="R150" s="3"/>
      <c r="S150" s="3"/>
      <c r="X150">
        <v>62975</v>
      </c>
      <c r="Y150">
        <v>40195</v>
      </c>
    </row>
    <row r="151" spans="1:27" x14ac:dyDescent="0.35">
      <c r="A151" s="3"/>
      <c r="B151" s="3" t="s">
        <v>2054</v>
      </c>
      <c r="C151" s="3"/>
      <c r="D151" s="3"/>
      <c r="E151" s="3"/>
      <c r="F151" s="3"/>
      <c r="G151" s="33"/>
      <c r="H151" s="3"/>
      <c r="I151" s="3"/>
      <c r="J151" s="3">
        <v>53949</v>
      </c>
      <c r="K151" s="33"/>
      <c r="L151" s="3"/>
      <c r="M151" s="3">
        <v>44118</v>
      </c>
      <c r="N151" s="3"/>
      <c r="O151" s="3"/>
      <c r="P151" s="3"/>
      <c r="Q151" s="3"/>
      <c r="R151" s="3"/>
      <c r="S151" s="3"/>
      <c r="X151">
        <v>53949</v>
      </c>
      <c r="Y151">
        <v>42983</v>
      </c>
    </row>
    <row r="152" spans="1:27" x14ac:dyDescent="0.35">
      <c r="A152" s="3"/>
      <c r="B152" s="3" t="s">
        <v>2055</v>
      </c>
      <c r="C152" s="3"/>
      <c r="D152" s="3"/>
      <c r="E152" s="3"/>
      <c r="F152" s="3"/>
      <c r="G152" s="33"/>
      <c r="H152" s="3"/>
      <c r="I152" s="3"/>
      <c r="J152" s="3">
        <v>90565</v>
      </c>
      <c r="K152" s="33"/>
      <c r="L152" s="3"/>
      <c r="M152" s="3">
        <v>73859</v>
      </c>
      <c r="N152" s="3"/>
      <c r="O152" s="3"/>
      <c r="P152" s="3"/>
      <c r="Q152" s="3"/>
      <c r="R152" s="3"/>
      <c r="S152" s="3"/>
      <c r="X152">
        <v>90565</v>
      </c>
      <c r="Y152">
        <v>66591</v>
      </c>
    </row>
    <row r="153" spans="1:27" x14ac:dyDescent="0.35">
      <c r="A153" s="3"/>
      <c r="B153" s="3" t="s">
        <v>2056</v>
      </c>
      <c r="C153" s="3"/>
      <c r="D153" s="3"/>
      <c r="E153" s="3"/>
      <c r="F153" s="3"/>
      <c r="G153" s="33"/>
      <c r="H153" s="3"/>
      <c r="I153" s="3"/>
      <c r="J153" s="3">
        <v>390054</v>
      </c>
      <c r="K153" s="33"/>
      <c r="L153" s="3"/>
      <c r="M153" s="3">
        <v>236517</v>
      </c>
      <c r="N153" s="3"/>
      <c r="O153" s="3"/>
      <c r="P153" s="3"/>
      <c r="Q153" s="3"/>
      <c r="R153" s="3"/>
      <c r="S153" s="3"/>
      <c r="X153">
        <v>390054</v>
      </c>
      <c r="Y153">
        <v>147871</v>
      </c>
    </row>
    <row r="154" spans="1:27" x14ac:dyDescent="0.35">
      <c r="A154" s="3"/>
      <c r="B154" s="3" t="s">
        <v>2057</v>
      </c>
      <c r="C154" s="3"/>
      <c r="D154" s="3"/>
      <c r="E154" s="3"/>
      <c r="F154" s="3"/>
      <c r="G154" s="33"/>
      <c r="H154" s="3"/>
      <c r="I154" s="3"/>
      <c r="J154" s="3">
        <v>0</v>
      </c>
      <c r="K154" s="33"/>
      <c r="L154" s="3"/>
      <c r="M154" s="3">
        <v>96323</v>
      </c>
      <c r="N154" s="3"/>
      <c r="O154" s="3"/>
      <c r="P154" s="3"/>
      <c r="Q154" s="3"/>
      <c r="R154" s="3"/>
      <c r="S154" s="3"/>
      <c r="X154">
        <v>0</v>
      </c>
      <c r="Y154">
        <v>173074</v>
      </c>
    </row>
    <row r="155" spans="1:27" x14ac:dyDescent="0.35">
      <c r="A155" s="3"/>
      <c r="B155" s="3" t="s">
        <v>2058</v>
      </c>
      <c r="C155" s="3"/>
      <c r="D155" s="3"/>
      <c r="E155" s="3"/>
      <c r="F155" s="3"/>
      <c r="G155" s="33"/>
      <c r="H155" s="3"/>
      <c r="I155" s="3"/>
      <c r="J155" s="3">
        <v>34636</v>
      </c>
      <c r="K155" s="33"/>
      <c r="L155" s="3"/>
      <c r="M155" s="3">
        <v>40379</v>
      </c>
      <c r="N155" s="3"/>
      <c r="O155" s="3"/>
      <c r="P155" s="3"/>
      <c r="Q155" s="3"/>
      <c r="R155" s="3"/>
      <c r="S155" s="3"/>
      <c r="X155">
        <v>34636</v>
      </c>
      <c r="Y155">
        <v>40505</v>
      </c>
    </row>
    <row r="156" spans="1:27" x14ac:dyDescent="0.35">
      <c r="A156" s="3"/>
      <c r="B156" s="3" t="s">
        <v>1112</v>
      </c>
      <c r="C156" s="3"/>
      <c r="D156" s="3"/>
      <c r="E156" s="3"/>
      <c r="F156" s="3"/>
      <c r="G156" s="33"/>
      <c r="H156" s="3"/>
      <c r="I156" s="3"/>
      <c r="J156" s="3">
        <v>3442</v>
      </c>
      <c r="K156" s="33"/>
      <c r="L156" s="3"/>
      <c r="M156" s="3">
        <v>3687</v>
      </c>
      <c r="N156" s="3"/>
      <c r="O156" s="3"/>
      <c r="P156" s="3"/>
      <c r="Q156" s="3"/>
      <c r="R156" s="3"/>
      <c r="S156" s="3"/>
      <c r="X156">
        <v>3442</v>
      </c>
      <c r="Y156">
        <v>3714</v>
      </c>
    </row>
    <row r="157" spans="1:27" x14ac:dyDescent="0.35">
      <c r="A157" s="3"/>
      <c r="B157" s="3" t="s">
        <v>1143</v>
      </c>
      <c r="C157" s="3"/>
      <c r="D157" s="3"/>
      <c r="E157" s="3"/>
      <c r="F157" s="3"/>
      <c r="G157" s="33"/>
      <c r="H157" s="3"/>
      <c r="I157" s="3"/>
      <c r="J157" s="3">
        <v>11952</v>
      </c>
      <c r="K157" s="33"/>
      <c r="L157" s="3"/>
      <c r="M157" s="3">
        <v>11951</v>
      </c>
      <c r="N157" s="3"/>
      <c r="O157" s="3"/>
      <c r="P157" s="3"/>
      <c r="Q157" s="3"/>
      <c r="R157" s="3"/>
      <c r="S157" s="3"/>
      <c r="X157">
        <v>11952</v>
      </c>
      <c r="Y157">
        <v>11951</v>
      </c>
    </row>
    <row r="158" spans="1:27" x14ac:dyDescent="0.35">
      <c r="A158" s="3"/>
      <c r="B158" s="3" t="s">
        <v>2059</v>
      </c>
      <c r="C158" s="3"/>
      <c r="D158" s="3"/>
      <c r="E158" s="3"/>
      <c r="F158" s="3"/>
      <c r="G158" s="33"/>
      <c r="H158" s="3"/>
      <c r="I158" s="3"/>
      <c r="J158" s="3">
        <v>9379</v>
      </c>
      <c r="K158" s="33"/>
      <c r="L158" s="3"/>
      <c r="M158" s="3">
        <v>8923</v>
      </c>
      <c r="N158" s="3"/>
      <c r="O158" s="3"/>
      <c r="P158" s="3"/>
      <c r="Q158" s="3"/>
      <c r="R158" s="3"/>
      <c r="S158" s="3"/>
      <c r="X158">
        <v>9379</v>
      </c>
      <c r="Y158">
        <v>8789</v>
      </c>
    </row>
    <row r="159" spans="1:27" s="8" customFormat="1" x14ac:dyDescent="0.35">
      <c r="A159" s="17"/>
      <c r="B159" s="17" t="s">
        <v>2060</v>
      </c>
      <c r="C159" s="17"/>
      <c r="D159" s="17"/>
      <c r="E159" s="17"/>
      <c r="F159" s="17"/>
      <c r="G159" s="34"/>
      <c r="H159" s="17"/>
      <c r="I159" s="17"/>
      <c r="J159" s="17">
        <v>10318</v>
      </c>
      <c r="K159" s="34"/>
      <c r="L159" s="17"/>
      <c r="M159" s="17">
        <v>15320</v>
      </c>
      <c r="N159" s="17"/>
      <c r="O159" s="17"/>
      <c r="P159" s="17"/>
      <c r="Q159" s="17"/>
      <c r="R159" s="17"/>
      <c r="S159" s="17"/>
      <c r="X159" s="8">
        <v>10318</v>
      </c>
      <c r="Y159" s="8">
        <v>16099</v>
      </c>
    </row>
    <row r="160" spans="1:27" s="13" customFormat="1" x14ac:dyDescent="0.35">
      <c r="A160" s="18"/>
      <c r="B160" s="19" t="s">
        <v>1254</v>
      </c>
      <c r="C160" s="18">
        <f>SUM(C150:C159)</f>
        <v>0</v>
      </c>
      <c r="D160" s="18">
        <f t="shared" ref="D160:L160" si="122">SUM(D150:D159)</f>
        <v>0</v>
      </c>
      <c r="E160" s="18">
        <f t="shared" si="122"/>
        <v>0</v>
      </c>
      <c r="F160" s="18">
        <f t="shared" si="122"/>
        <v>0</v>
      </c>
      <c r="G160" s="35">
        <f t="shared" si="122"/>
        <v>0</v>
      </c>
      <c r="H160" s="18">
        <f t="shared" si="122"/>
        <v>0</v>
      </c>
      <c r="I160" s="18">
        <f t="shared" si="122"/>
        <v>0</v>
      </c>
      <c r="J160" s="18">
        <f t="shared" si="122"/>
        <v>667270</v>
      </c>
      <c r="K160" s="35">
        <f t="shared" si="122"/>
        <v>0</v>
      </c>
      <c r="L160" s="35">
        <f t="shared" si="122"/>
        <v>0</v>
      </c>
      <c r="M160" s="18">
        <f>SUM(M150:M159)</f>
        <v>577563</v>
      </c>
      <c r="N160" s="18"/>
      <c r="O160" s="18"/>
      <c r="P160" s="18"/>
      <c r="Q160" s="13">
        <f>SUM(Q150:Q159)</f>
        <v>0</v>
      </c>
      <c r="R160" s="13">
        <f t="shared" ref="R160:X160" si="123">SUM(R150:R159)</f>
        <v>0</v>
      </c>
      <c r="S160" s="13">
        <f t="shared" si="123"/>
        <v>0</v>
      </c>
      <c r="T160" s="13">
        <f t="shared" si="123"/>
        <v>0</v>
      </c>
      <c r="U160" s="13">
        <f t="shared" si="123"/>
        <v>0</v>
      </c>
      <c r="V160" s="13">
        <f t="shared" si="123"/>
        <v>0</v>
      </c>
      <c r="W160" s="13">
        <f t="shared" si="123"/>
        <v>0</v>
      </c>
      <c r="X160" s="13">
        <f t="shared" si="123"/>
        <v>667270</v>
      </c>
      <c r="Y160" s="13">
        <f>SUM(Y150:Y159)</f>
        <v>551772</v>
      </c>
    </row>
    <row r="161" spans="1:25" s="10" customFormat="1" x14ac:dyDescent="0.35">
      <c r="A161" s="29"/>
      <c r="B161" s="20" t="s">
        <v>2062</v>
      </c>
      <c r="C161" s="29"/>
      <c r="D161" s="29"/>
      <c r="E161" s="29"/>
      <c r="F161" s="29"/>
      <c r="G161" s="40"/>
      <c r="H161" s="29"/>
      <c r="I161" s="29"/>
      <c r="J161" s="29"/>
      <c r="K161" s="40"/>
      <c r="L161" s="29"/>
      <c r="M161" s="29"/>
      <c r="N161" s="29"/>
      <c r="O161" s="29"/>
      <c r="P161" s="29"/>
      <c r="Q161" s="29"/>
      <c r="R161" s="29"/>
      <c r="S161" s="29"/>
    </row>
    <row r="162" spans="1:25" x14ac:dyDescent="0.35">
      <c r="A162" s="3"/>
      <c r="B162" s="21" t="s">
        <v>2063</v>
      </c>
      <c r="C162" s="3"/>
      <c r="D162" s="3"/>
      <c r="E162" s="3"/>
      <c r="F162" s="3"/>
      <c r="G162" s="33"/>
      <c r="H162" s="3"/>
      <c r="I162" s="3"/>
      <c r="J162" s="3">
        <v>443778</v>
      </c>
      <c r="K162" s="33"/>
      <c r="L162" s="3"/>
      <c r="M162" s="21">
        <v>395715</v>
      </c>
      <c r="N162" s="3"/>
      <c r="O162" s="3"/>
      <c r="P162" s="3"/>
      <c r="Q162" s="3"/>
      <c r="R162" s="3"/>
      <c r="S162" s="3"/>
      <c r="X162" s="12">
        <v>443778</v>
      </c>
      <c r="Y162" s="12">
        <v>366724</v>
      </c>
    </row>
    <row r="163" spans="1:25" x14ac:dyDescent="0.35">
      <c r="A163" s="3"/>
      <c r="B163" s="21" t="s">
        <v>2064</v>
      </c>
      <c r="C163" s="3"/>
      <c r="D163" s="3"/>
      <c r="E163" s="3"/>
      <c r="F163" s="3"/>
      <c r="G163" s="33"/>
      <c r="H163" s="3"/>
      <c r="I163" s="3"/>
      <c r="J163" s="3">
        <v>125671</v>
      </c>
      <c r="K163" s="33"/>
      <c r="L163" s="3"/>
      <c r="M163" s="21">
        <v>110012</v>
      </c>
      <c r="N163" s="3"/>
      <c r="O163" s="3"/>
      <c r="P163" s="3"/>
      <c r="Q163" s="3"/>
      <c r="R163" s="3"/>
      <c r="S163" s="3"/>
      <c r="X163" s="12">
        <v>125671</v>
      </c>
      <c r="Y163" s="12">
        <v>97438</v>
      </c>
    </row>
    <row r="164" spans="1:25" x14ac:dyDescent="0.35">
      <c r="A164" s="3"/>
      <c r="B164" s="21" t="s">
        <v>2065</v>
      </c>
      <c r="C164" s="3"/>
      <c r="D164" s="3"/>
      <c r="E164" s="3"/>
      <c r="F164" s="3"/>
      <c r="G164" s="33"/>
      <c r="H164" s="3"/>
      <c r="I164" s="3"/>
      <c r="J164" s="3">
        <v>17791</v>
      </c>
      <c r="K164" s="33"/>
      <c r="L164" s="3"/>
      <c r="M164" s="21">
        <v>13451</v>
      </c>
      <c r="N164" s="3"/>
      <c r="O164" s="3"/>
      <c r="P164" s="3"/>
      <c r="Q164" s="3"/>
      <c r="R164" s="3"/>
      <c r="S164" s="3"/>
      <c r="X164" s="12">
        <v>17791</v>
      </c>
      <c r="Y164" s="12">
        <v>13124</v>
      </c>
    </row>
    <row r="165" spans="1:25" x14ac:dyDescent="0.35">
      <c r="A165" s="3"/>
      <c r="B165" s="21" t="s">
        <v>2066</v>
      </c>
      <c r="C165" s="3"/>
      <c r="D165" s="3"/>
      <c r="E165" s="3"/>
      <c r="F165" s="3"/>
      <c r="G165" s="33"/>
      <c r="H165" s="3"/>
      <c r="I165" s="3"/>
      <c r="J165" s="3">
        <v>4855</v>
      </c>
      <c r="K165" s="33"/>
      <c r="L165" s="3"/>
      <c r="M165" s="21">
        <v>500</v>
      </c>
      <c r="N165" s="3"/>
      <c r="O165" s="3"/>
      <c r="P165" s="3"/>
      <c r="Q165" s="3"/>
      <c r="R165" s="3"/>
      <c r="S165" s="3"/>
      <c r="X165" s="12">
        <v>4855</v>
      </c>
      <c r="Y165" s="12">
        <v>17050</v>
      </c>
    </row>
    <row r="166" spans="1:25" s="8" customFormat="1" x14ac:dyDescent="0.35">
      <c r="A166" s="17"/>
      <c r="B166" s="22" t="s">
        <v>2067</v>
      </c>
      <c r="C166" s="17"/>
      <c r="D166" s="17"/>
      <c r="E166" s="17"/>
      <c r="F166" s="17"/>
      <c r="G166" s="34"/>
      <c r="H166" s="17"/>
      <c r="I166" s="17"/>
      <c r="J166" s="17">
        <v>18914</v>
      </c>
      <c r="K166" s="34"/>
      <c r="L166" s="17"/>
      <c r="M166" s="17">
        <v>20844</v>
      </c>
      <c r="N166" s="17"/>
      <c r="O166" s="17"/>
      <c r="P166" s="17"/>
      <c r="Q166" s="17"/>
      <c r="R166" s="17"/>
      <c r="S166" s="17"/>
      <c r="X166" s="8">
        <v>18914</v>
      </c>
      <c r="Y166" s="8">
        <v>20828</v>
      </c>
    </row>
    <row r="167" spans="1:25" s="13" customFormat="1" x14ac:dyDescent="0.35">
      <c r="A167" s="18"/>
      <c r="B167" s="19" t="s">
        <v>1408</v>
      </c>
      <c r="C167" s="18">
        <f>SUM(C162:C166)</f>
        <v>0</v>
      </c>
      <c r="D167" s="18">
        <f t="shared" ref="D167:L167" si="124">SUM(D162:D166)</f>
        <v>0</v>
      </c>
      <c r="E167" s="18">
        <f t="shared" si="124"/>
        <v>0</v>
      </c>
      <c r="F167" s="18">
        <f t="shared" si="124"/>
        <v>0</v>
      </c>
      <c r="G167" s="35">
        <f t="shared" si="124"/>
        <v>0</v>
      </c>
      <c r="H167" s="18">
        <f t="shared" si="124"/>
        <v>0</v>
      </c>
      <c r="I167" s="18">
        <f t="shared" si="124"/>
        <v>0</v>
      </c>
      <c r="J167" s="18">
        <f t="shared" si="124"/>
        <v>611009</v>
      </c>
      <c r="K167" s="35">
        <f t="shared" si="124"/>
        <v>0</v>
      </c>
      <c r="L167" s="35">
        <f t="shared" si="124"/>
        <v>0</v>
      </c>
      <c r="M167" s="18">
        <f>SUM(M162:M166)</f>
        <v>540522</v>
      </c>
      <c r="N167" s="18"/>
      <c r="O167" s="18"/>
      <c r="P167" s="18"/>
      <c r="Q167" s="18">
        <f>SUM(Q162:Q166)</f>
        <v>0</v>
      </c>
      <c r="R167" s="18">
        <f t="shared" ref="R167:Y167" si="125">SUM(R162:R166)</f>
        <v>0</v>
      </c>
      <c r="S167" s="18">
        <f t="shared" si="125"/>
        <v>0</v>
      </c>
      <c r="T167" s="18">
        <f t="shared" si="125"/>
        <v>0</v>
      </c>
      <c r="U167" s="18">
        <f t="shared" si="125"/>
        <v>0</v>
      </c>
      <c r="V167" s="18">
        <f t="shared" si="125"/>
        <v>0</v>
      </c>
      <c r="W167" s="18">
        <f t="shared" si="125"/>
        <v>0</v>
      </c>
      <c r="X167" s="18">
        <f t="shared" si="125"/>
        <v>611009</v>
      </c>
      <c r="Y167" s="18">
        <f t="shared" si="125"/>
        <v>515164</v>
      </c>
    </row>
    <row r="168" spans="1:25" s="11" customFormat="1" x14ac:dyDescent="0.35">
      <c r="A168" s="20"/>
      <c r="B168" s="20" t="s">
        <v>2068</v>
      </c>
      <c r="C168" s="20"/>
      <c r="D168" s="20"/>
      <c r="E168" s="20"/>
      <c r="F168" s="20"/>
      <c r="G168" s="36"/>
      <c r="H168" s="20"/>
      <c r="I168" s="20"/>
      <c r="J168" s="20"/>
      <c r="K168" s="36"/>
      <c r="L168" s="20"/>
      <c r="M168" s="20"/>
      <c r="N168" s="20"/>
      <c r="O168" s="20"/>
      <c r="P168" s="20"/>
      <c r="Q168" s="20"/>
      <c r="R168" s="20"/>
      <c r="S168" s="20"/>
    </row>
    <row r="169" spans="1:25" x14ac:dyDescent="0.35">
      <c r="A169" s="3"/>
      <c r="B169" s="21" t="s">
        <v>2069</v>
      </c>
      <c r="C169" s="3"/>
      <c r="D169" s="3"/>
      <c r="E169" s="3"/>
      <c r="F169" s="3"/>
      <c r="G169" s="33"/>
      <c r="H169" s="3"/>
      <c r="I169" s="3"/>
      <c r="J169" s="3">
        <v>9954</v>
      </c>
      <c r="K169" s="33"/>
      <c r="L169" s="3"/>
      <c r="M169" s="21">
        <v>10297</v>
      </c>
      <c r="N169" s="3"/>
      <c r="O169" s="3"/>
      <c r="P169" s="3"/>
      <c r="Q169" s="3"/>
      <c r="R169" s="3"/>
      <c r="S169" s="3"/>
      <c r="X169" s="12">
        <v>9954</v>
      </c>
      <c r="Y169" s="12">
        <v>9706</v>
      </c>
    </row>
    <row r="170" spans="1:25" x14ac:dyDescent="0.35">
      <c r="A170" s="3"/>
      <c r="B170" s="21" t="s">
        <v>2070</v>
      </c>
      <c r="C170" s="3"/>
      <c r="D170" s="3"/>
      <c r="E170" s="3"/>
      <c r="F170" s="3"/>
      <c r="G170" s="33"/>
      <c r="H170" s="3"/>
      <c r="I170" s="3"/>
      <c r="J170" s="3">
        <v>20</v>
      </c>
      <c r="K170" s="33"/>
      <c r="L170" s="3"/>
      <c r="M170" s="21">
        <v>20</v>
      </c>
      <c r="N170" s="3"/>
      <c r="O170" s="3"/>
      <c r="P170" s="3"/>
      <c r="Q170" s="3"/>
      <c r="R170" s="3"/>
      <c r="S170" s="3"/>
      <c r="X170">
        <v>20</v>
      </c>
      <c r="Y170" s="12">
        <v>20</v>
      </c>
    </row>
    <row r="171" spans="1:25" x14ac:dyDescent="0.35">
      <c r="A171" s="3"/>
      <c r="B171" s="21" t="s">
        <v>2071</v>
      </c>
      <c r="C171" s="3"/>
      <c r="D171" s="3"/>
      <c r="E171" s="3"/>
      <c r="F171" s="3"/>
      <c r="G171" s="33"/>
      <c r="H171" s="3"/>
      <c r="I171" s="3"/>
      <c r="J171" s="3">
        <v>1</v>
      </c>
      <c r="K171" s="33"/>
      <c r="L171" s="3"/>
      <c r="M171" s="21">
        <v>1</v>
      </c>
      <c r="N171" s="3"/>
      <c r="O171" s="3"/>
      <c r="P171" s="3"/>
      <c r="Q171" s="3"/>
      <c r="R171" s="3"/>
      <c r="S171" s="3"/>
      <c r="X171">
        <v>1</v>
      </c>
      <c r="Y171" s="12">
        <v>1</v>
      </c>
    </row>
    <row r="172" spans="1:25" x14ac:dyDescent="0.35">
      <c r="A172" s="3"/>
      <c r="B172" s="21" t="s">
        <v>2072</v>
      </c>
      <c r="C172" s="3"/>
      <c r="D172" s="3"/>
      <c r="E172" s="3"/>
      <c r="F172" s="3"/>
      <c r="G172" s="33"/>
      <c r="H172" s="3"/>
      <c r="I172" s="3"/>
      <c r="J172" s="3">
        <v>26741</v>
      </c>
      <c r="K172" s="33"/>
      <c r="L172" s="3"/>
      <c r="M172" s="21">
        <v>26975</v>
      </c>
      <c r="N172" s="3"/>
      <c r="O172" s="3"/>
      <c r="P172" s="3"/>
      <c r="Q172" s="3"/>
      <c r="R172" s="3"/>
      <c r="S172" s="3"/>
      <c r="X172">
        <v>26741</v>
      </c>
      <c r="Y172" s="12">
        <v>27075</v>
      </c>
    </row>
    <row r="173" spans="1:25" x14ac:dyDescent="0.35">
      <c r="A173" s="3"/>
      <c r="B173" s="21" t="s">
        <v>2073</v>
      </c>
      <c r="C173" s="3"/>
      <c r="D173" s="3"/>
      <c r="E173" s="3"/>
      <c r="F173" s="3"/>
      <c r="G173" s="33"/>
      <c r="H173" s="3"/>
      <c r="I173" s="3"/>
      <c r="J173" s="3">
        <v>25992</v>
      </c>
      <c r="K173" s="33"/>
      <c r="L173" s="3"/>
      <c r="M173" s="21">
        <v>29651</v>
      </c>
      <c r="N173" s="3"/>
      <c r="O173" s="3"/>
      <c r="P173" s="3"/>
      <c r="Q173" s="3"/>
      <c r="R173" s="3"/>
      <c r="S173" s="3"/>
      <c r="X173">
        <v>25992</v>
      </c>
      <c r="Y173" s="12">
        <v>31066</v>
      </c>
    </row>
    <row r="174" spans="1:25" x14ac:dyDescent="0.35">
      <c r="A174" s="3"/>
      <c r="B174" s="21" t="s">
        <v>2074</v>
      </c>
      <c r="C174" s="3"/>
      <c r="D174" s="3"/>
      <c r="E174" s="3"/>
      <c r="F174" s="3"/>
      <c r="G174" s="33"/>
      <c r="H174" s="3"/>
      <c r="I174" s="3"/>
      <c r="J174" s="3">
        <v>-5338</v>
      </c>
      <c r="K174" s="33"/>
      <c r="L174" s="3"/>
      <c r="M174" s="21">
        <v>-6751</v>
      </c>
      <c r="N174" s="3"/>
      <c r="O174" s="3"/>
      <c r="P174" s="3"/>
      <c r="Q174" s="3"/>
      <c r="R174" s="3"/>
      <c r="S174" s="3"/>
      <c r="X174">
        <v>-5338</v>
      </c>
      <c r="Y174" s="12">
        <v>-8639</v>
      </c>
    </row>
    <row r="175" spans="1:25" s="8" customFormat="1" x14ac:dyDescent="0.35">
      <c r="A175" s="17"/>
      <c r="B175" s="22" t="s">
        <v>2075</v>
      </c>
      <c r="C175" s="17"/>
      <c r="D175" s="17"/>
      <c r="E175" s="17"/>
      <c r="F175" s="17"/>
      <c r="G175" s="34"/>
      <c r="H175" s="17"/>
      <c r="I175" s="17"/>
      <c r="J175" s="17">
        <v>-1109</v>
      </c>
      <c r="K175" s="34"/>
      <c r="L175" s="17"/>
      <c r="M175" s="17">
        <v>-23152</v>
      </c>
      <c r="N175" s="17"/>
      <c r="O175" s="17"/>
      <c r="P175" s="17"/>
      <c r="Q175" s="17"/>
      <c r="R175" s="17"/>
      <c r="S175" s="17"/>
      <c r="X175" s="8">
        <v>-1109</v>
      </c>
      <c r="Y175" s="8">
        <v>-22621</v>
      </c>
    </row>
    <row r="176" spans="1:25" s="14" customFormat="1" x14ac:dyDescent="0.35">
      <c r="A176" s="23"/>
      <c r="B176" s="24" t="s">
        <v>2076</v>
      </c>
      <c r="C176" s="23">
        <f>SUM(C169:C175)</f>
        <v>0</v>
      </c>
      <c r="D176" s="23">
        <f t="shared" ref="D176:L176" si="126">SUM(D169:D175)</f>
        <v>0</v>
      </c>
      <c r="E176" s="23">
        <f t="shared" si="126"/>
        <v>0</v>
      </c>
      <c r="F176" s="23">
        <f t="shared" si="126"/>
        <v>0</v>
      </c>
      <c r="G176" s="37">
        <f t="shared" si="126"/>
        <v>0</v>
      </c>
      <c r="H176" s="23">
        <f t="shared" si="126"/>
        <v>0</v>
      </c>
      <c r="I176" s="23">
        <f t="shared" si="126"/>
        <v>0</v>
      </c>
      <c r="J176" s="23">
        <f t="shared" si="126"/>
        <v>56261</v>
      </c>
      <c r="K176" s="37">
        <f t="shared" si="126"/>
        <v>0</v>
      </c>
      <c r="L176" s="37">
        <f t="shared" si="126"/>
        <v>0</v>
      </c>
      <c r="M176" s="23">
        <f>SUM(M169:M175)</f>
        <v>37041</v>
      </c>
      <c r="N176" s="23"/>
      <c r="O176" s="23"/>
      <c r="P176" s="23"/>
      <c r="Q176" s="23">
        <f>SUM(Q169:Q175)</f>
        <v>0</v>
      </c>
      <c r="R176" s="23">
        <f t="shared" ref="R176:Y176" si="127">SUM(R169:R175)</f>
        <v>0</v>
      </c>
      <c r="S176" s="23">
        <f t="shared" si="127"/>
        <v>0</v>
      </c>
      <c r="T176" s="23">
        <f t="shared" si="127"/>
        <v>0</v>
      </c>
      <c r="U176" s="23">
        <f t="shared" si="127"/>
        <v>0</v>
      </c>
      <c r="V176" s="23">
        <f t="shared" si="127"/>
        <v>0</v>
      </c>
      <c r="W176" s="23">
        <f t="shared" si="127"/>
        <v>0</v>
      </c>
      <c r="X176" s="23">
        <f t="shared" si="127"/>
        <v>56261</v>
      </c>
      <c r="Y176" s="23">
        <f t="shared" si="127"/>
        <v>36608</v>
      </c>
    </row>
    <row r="177" spans="1:27" s="13" customFormat="1" x14ac:dyDescent="0.35">
      <c r="A177" s="18"/>
      <c r="B177" s="19" t="s">
        <v>2077</v>
      </c>
      <c r="C177" s="18">
        <f>C176+C167</f>
        <v>0</v>
      </c>
      <c r="D177" s="18">
        <f t="shared" ref="D177:L177" si="128">D176+D167</f>
        <v>0</v>
      </c>
      <c r="E177" s="18">
        <f t="shared" si="128"/>
        <v>0</v>
      </c>
      <c r="F177" s="18">
        <f t="shared" si="128"/>
        <v>0</v>
      </c>
      <c r="G177" s="35">
        <f t="shared" si="128"/>
        <v>0</v>
      </c>
      <c r="H177" s="18">
        <f t="shared" si="128"/>
        <v>0</v>
      </c>
      <c r="I177" s="18">
        <f t="shared" si="128"/>
        <v>0</v>
      </c>
      <c r="J177" s="18">
        <f t="shared" si="128"/>
        <v>667270</v>
      </c>
      <c r="K177" s="35">
        <f t="shared" si="128"/>
        <v>0</v>
      </c>
      <c r="L177" s="35">
        <f t="shared" si="128"/>
        <v>0</v>
      </c>
      <c r="M177" s="18">
        <f>M176+M167</f>
        <v>577563</v>
      </c>
      <c r="N177" s="18"/>
      <c r="O177" s="18"/>
      <c r="P177" s="18"/>
      <c r="Q177" s="18">
        <f>Q176+Q167</f>
        <v>0</v>
      </c>
      <c r="R177" s="18">
        <f t="shared" ref="R177:Y177" si="129">R176+R167</f>
        <v>0</v>
      </c>
      <c r="S177" s="18">
        <f t="shared" si="129"/>
        <v>0</v>
      </c>
      <c r="T177" s="18">
        <f t="shared" si="129"/>
        <v>0</v>
      </c>
      <c r="U177" s="18">
        <f t="shared" si="129"/>
        <v>0</v>
      </c>
      <c r="V177" s="18">
        <f t="shared" si="129"/>
        <v>0</v>
      </c>
      <c r="W177" s="18">
        <f t="shared" si="129"/>
        <v>0</v>
      </c>
      <c r="X177" s="18">
        <f t="shared" si="129"/>
        <v>667270</v>
      </c>
      <c r="Y177" s="18">
        <f t="shared" si="129"/>
        <v>551772</v>
      </c>
    </row>
    <row r="178" spans="1:27" x14ac:dyDescent="0.35">
      <c r="A178" s="3"/>
      <c r="B178" s="3"/>
      <c r="C178" s="3"/>
      <c r="D178" s="3"/>
      <c r="E178" s="3"/>
      <c r="F178" s="3"/>
      <c r="G178" s="33"/>
      <c r="H178" s="3"/>
      <c r="I178" s="3"/>
      <c r="J178" s="3"/>
      <c r="K178" s="33"/>
      <c r="L178" s="3"/>
      <c r="M178" s="3"/>
      <c r="N178" s="3"/>
      <c r="O178" s="3"/>
      <c r="P178" s="3"/>
      <c r="Q178" s="3"/>
      <c r="R178" s="3"/>
      <c r="S178" s="3"/>
    </row>
    <row r="179" spans="1:27" x14ac:dyDescent="0.35">
      <c r="A179" s="3"/>
      <c r="B179" s="3"/>
      <c r="C179" s="3"/>
      <c r="D179" s="3"/>
      <c r="E179" s="3"/>
      <c r="F179" s="3"/>
      <c r="G179" s="33"/>
      <c r="H179" s="3"/>
      <c r="I179" s="3"/>
      <c r="J179" s="3"/>
      <c r="K179" s="33"/>
      <c r="L179" s="3"/>
      <c r="M179" s="3"/>
      <c r="N179" s="3"/>
      <c r="O179" s="3"/>
      <c r="P179" s="3"/>
      <c r="Q179" s="3"/>
      <c r="R179" s="3"/>
      <c r="S179" s="3"/>
    </row>
    <row r="180" spans="1:27" x14ac:dyDescent="0.35">
      <c r="A180" s="3"/>
      <c r="B180" s="3"/>
      <c r="C180" s="3"/>
      <c r="D180" s="3"/>
      <c r="E180" s="3"/>
      <c r="F180" s="3"/>
      <c r="G180" s="33"/>
      <c r="H180" s="3"/>
      <c r="I180" s="3"/>
      <c r="J180" s="3"/>
      <c r="K180" s="33"/>
      <c r="L180" s="3"/>
      <c r="M180" s="3"/>
      <c r="N180" s="3"/>
      <c r="O180" s="3"/>
      <c r="P180" s="3"/>
      <c r="Q180" s="3"/>
      <c r="R180" s="3"/>
      <c r="S180" s="3"/>
    </row>
    <row r="181" spans="1:27" x14ac:dyDescent="0.35">
      <c r="A181" s="3"/>
      <c r="B181" s="3"/>
      <c r="C181" s="3"/>
      <c r="D181" s="3"/>
      <c r="E181" s="3"/>
      <c r="F181" s="3"/>
      <c r="G181" s="33"/>
      <c r="H181" s="3"/>
      <c r="I181" s="3"/>
      <c r="J181" s="3"/>
      <c r="K181" s="33"/>
      <c r="L181" s="3"/>
      <c r="M181" s="3"/>
      <c r="N181" s="3"/>
      <c r="O181" s="3"/>
      <c r="P181" s="3"/>
      <c r="Q181" s="3"/>
      <c r="R181" s="3"/>
      <c r="S181" s="3"/>
    </row>
    <row r="182" spans="1:27" x14ac:dyDescent="0.35">
      <c r="A182" s="3"/>
      <c r="B182" s="3"/>
      <c r="C182" s="3"/>
      <c r="D182" s="3"/>
      <c r="E182" s="3"/>
      <c r="F182" s="3"/>
      <c r="G182" s="33"/>
      <c r="H182" s="3"/>
      <c r="I182" s="3"/>
      <c r="J182" s="3"/>
      <c r="K182" s="33"/>
      <c r="L182" s="3"/>
      <c r="M182" s="3"/>
      <c r="N182" s="3"/>
      <c r="O182" s="3"/>
      <c r="P182" s="3"/>
      <c r="Q182" s="3"/>
      <c r="R182" s="3"/>
      <c r="S182" s="3"/>
    </row>
    <row r="183" spans="1:27" s="4" customFormat="1" x14ac:dyDescent="0.35">
      <c r="A183" s="5"/>
      <c r="B183" s="5" t="s">
        <v>2020</v>
      </c>
      <c r="C183" s="5"/>
      <c r="D183" s="5"/>
      <c r="E183" s="6"/>
      <c r="F183" s="5"/>
      <c r="G183" s="6"/>
      <c r="H183" s="7">
        <f t="shared" ref="H183" si="130">X183-G183-F183-E183</f>
        <v>0</v>
      </c>
      <c r="I183" s="6"/>
      <c r="J183" s="5"/>
      <c r="K183" s="6"/>
      <c r="L183" s="5"/>
      <c r="M183" s="6"/>
      <c r="N183" s="5"/>
      <c r="O183" s="5"/>
      <c r="P183" s="5"/>
      <c r="Q183" s="5"/>
      <c r="R183" s="5"/>
      <c r="S183" s="5"/>
      <c r="T183" s="5"/>
      <c r="U183" s="5"/>
      <c r="V183" s="5"/>
      <c r="W183" s="5"/>
      <c r="X183" s="5"/>
      <c r="Y183" s="5"/>
      <c r="Z183" s="5"/>
      <c r="AA183" s="5"/>
    </row>
    <row r="184" spans="1:27" x14ac:dyDescent="0.35">
      <c r="A184" s="3"/>
      <c r="B184" s="3" t="s">
        <v>2021</v>
      </c>
      <c r="C184" s="3"/>
      <c r="D184" s="3"/>
      <c r="E184" s="3"/>
      <c r="F184" s="3"/>
      <c r="G184" s="33"/>
      <c r="H184" s="3">
        <v>-5336</v>
      </c>
      <c r="I184" s="3">
        <v>-3521</v>
      </c>
      <c r="J184" s="3"/>
      <c r="K184" s="33"/>
      <c r="L184" s="3">
        <v>-4890</v>
      </c>
      <c r="M184" s="3">
        <v>4164</v>
      </c>
      <c r="N184" s="3"/>
      <c r="O184" s="3"/>
      <c r="P184" s="3"/>
      <c r="Q184" s="3"/>
      <c r="R184" s="3"/>
      <c r="S184" s="3"/>
      <c r="W184">
        <v>6852</v>
      </c>
      <c r="X184">
        <v>2118</v>
      </c>
      <c r="Y184">
        <v>2057</v>
      </c>
    </row>
    <row r="185" spans="1:27" s="8" customFormat="1" x14ac:dyDescent="0.35">
      <c r="A185" s="17"/>
      <c r="B185" s="17" t="s">
        <v>2022</v>
      </c>
      <c r="C185" s="17"/>
      <c r="D185" s="17"/>
      <c r="E185" s="17"/>
      <c r="F185" s="17"/>
      <c r="G185" s="34"/>
      <c r="H185" s="17">
        <v>-455</v>
      </c>
      <c r="I185" s="17">
        <v>-603</v>
      </c>
      <c r="J185" s="17"/>
      <c r="K185" s="34"/>
      <c r="L185" s="17">
        <v>-537</v>
      </c>
      <c r="M185" s="17">
        <v>-769</v>
      </c>
      <c r="N185" s="17"/>
      <c r="O185" s="17"/>
      <c r="P185" s="17"/>
      <c r="Q185" s="17"/>
      <c r="R185" s="17"/>
      <c r="S185" s="17"/>
      <c r="W185" s="8">
        <v>-631</v>
      </c>
      <c r="X185" s="8">
        <v>-916</v>
      </c>
      <c r="Y185" s="8">
        <v>-971</v>
      </c>
    </row>
    <row r="186" spans="1:27" x14ac:dyDescent="0.35">
      <c r="A186" s="3"/>
      <c r="B186" s="3" t="s">
        <v>2023</v>
      </c>
      <c r="C186" s="3">
        <f>SUM(C184:C185)</f>
        <v>0</v>
      </c>
      <c r="D186" s="3">
        <f t="shared" ref="D186:L186" si="131">SUM(D184:D185)</f>
        <v>0</v>
      </c>
      <c r="E186" s="3">
        <f t="shared" si="131"/>
        <v>0</v>
      </c>
      <c r="F186" s="3">
        <f t="shared" si="131"/>
        <v>0</v>
      </c>
      <c r="G186" s="33">
        <f t="shared" si="131"/>
        <v>0</v>
      </c>
      <c r="H186" s="3">
        <f t="shared" si="131"/>
        <v>-5791</v>
      </c>
      <c r="I186" s="3">
        <f t="shared" si="131"/>
        <v>-4124</v>
      </c>
      <c r="J186" s="3">
        <f t="shared" si="131"/>
        <v>0</v>
      </c>
      <c r="K186" s="33">
        <f t="shared" si="131"/>
        <v>0</v>
      </c>
      <c r="L186" s="3">
        <f t="shared" si="131"/>
        <v>-5427</v>
      </c>
      <c r="M186" s="3">
        <f>SUM(M184:M185)</f>
        <v>3395</v>
      </c>
      <c r="N186" s="3"/>
      <c r="O186" s="3"/>
      <c r="P186" s="3"/>
      <c r="Q186" s="3"/>
      <c r="R186" s="3"/>
      <c r="S186" s="3"/>
      <c r="W186">
        <f>SUM(W184:W185)</f>
        <v>6221</v>
      </c>
      <c r="X186">
        <f t="shared" ref="X186:Y186" si="132">SUM(X184:X185)</f>
        <v>1202</v>
      </c>
      <c r="Y186">
        <f t="shared" si="132"/>
        <v>1086</v>
      </c>
    </row>
    <row r="187" spans="1:27" x14ac:dyDescent="0.35">
      <c r="A187" s="3"/>
      <c r="B187" s="3"/>
      <c r="C187" s="3"/>
      <c r="D187" s="3"/>
      <c r="E187" s="3"/>
      <c r="F187" s="3"/>
      <c r="G187" s="33"/>
      <c r="H187" s="3"/>
      <c r="I187" s="3"/>
      <c r="J187" s="3"/>
      <c r="K187" s="33"/>
      <c r="L187" s="3"/>
      <c r="M187" s="3"/>
      <c r="N187" s="3"/>
      <c r="O187" s="3"/>
      <c r="P187" s="3"/>
      <c r="Q187" s="3"/>
      <c r="R187" s="3"/>
      <c r="S187" s="3"/>
    </row>
    <row r="188" spans="1:27" x14ac:dyDescent="0.35">
      <c r="A188" s="3"/>
      <c r="B188" s="3"/>
      <c r="C188" s="3"/>
      <c r="D188" s="3"/>
      <c r="E188" s="3"/>
      <c r="F188" s="3"/>
      <c r="G188" s="33"/>
      <c r="H188" s="3"/>
      <c r="I188" s="3"/>
      <c r="J188" s="3"/>
      <c r="K188" s="33"/>
      <c r="L188" s="3"/>
      <c r="M188" s="3"/>
      <c r="N188" s="3"/>
      <c r="O188" s="3"/>
      <c r="P188" s="3"/>
      <c r="Q188" s="3"/>
      <c r="R188" s="3"/>
      <c r="S188" s="3"/>
    </row>
    <row r="189" spans="1:27" x14ac:dyDescent="0.35">
      <c r="A189" s="3"/>
      <c r="B189" s="3" t="s">
        <v>2079</v>
      </c>
      <c r="C189" s="3"/>
      <c r="D189" s="3"/>
      <c r="E189" s="3"/>
      <c r="F189" s="3"/>
      <c r="G189" s="33"/>
      <c r="H189" s="3"/>
      <c r="I189" s="3">
        <v>-1369</v>
      </c>
      <c r="J189" s="3"/>
      <c r="K189" s="33"/>
      <c r="L189" s="3"/>
      <c r="M189" s="3">
        <v>-1559</v>
      </c>
      <c r="N189" s="3"/>
      <c r="O189" s="3"/>
      <c r="P189" s="3"/>
      <c r="Q189" s="3"/>
      <c r="R189" s="3"/>
      <c r="S189" s="3"/>
    </row>
    <row r="190" spans="1:27" x14ac:dyDescent="0.35">
      <c r="A190" s="3"/>
      <c r="B190" s="3" t="s">
        <v>2080</v>
      </c>
      <c r="C190" s="3"/>
      <c r="D190" s="3"/>
      <c r="E190" s="3"/>
      <c r="F190" s="3"/>
      <c r="G190" s="33"/>
      <c r="H190" s="3"/>
      <c r="I190" s="3">
        <v>0</v>
      </c>
      <c r="J190" s="3"/>
      <c r="K190" s="33"/>
      <c r="L190" s="3"/>
      <c r="M190" s="3">
        <v>-1455</v>
      </c>
      <c r="N190" s="3"/>
      <c r="O190" s="3"/>
      <c r="P190" s="3"/>
      <c r="Q190" s="3"/>
      <c r="R190" s="3"/>
      <c r="S190" s="3"/>
    </row>
    <row r="191" spans="1:27" x14ac:dyDescent="0.35">
      <c r="A191" s="3"/>
      <c r="B191" s="3"/>
      <c r="C191" s="3"/>
      <c r="D191" s="3"/>
      <c r="E191" s="3"/>
      <c r="F191" s="3"/>
      <c r="G191" s="33"/>
      <c r="H191" s="3"/>
      <c r="I191" s="3"/>
      <c r="J191" s="3"/>
      <c r="K191" s="33"/>
      <c r="L191" s="3"/>
      <c r="M191" s="3"/>
      <c r="N191" s="3"/>
      <c r="O191" s="3"/>
      <c r="P191" s="3"/>
      <c r="Q191" s="3"/>
      <c r="R191" s="3"/>
      <c r="S191" s="3"/>
    </row>
    <row r="192" spans="1:27" x14ac:dyDescent="0.35">
      <c r="A192" s="3"/>
      <c r="B192" s="3"/>
      <c r="C192" s="3"/>
      <c r="D192" s="3"/>
      <c r="E192" s="3"/>
      <c r="F192" s="3"/>
      <c r="G192" s="33"/>
      <c r="H192" s="3"/>
      <c r="I192" s="3"/>
      <c r="J192" s="3"/>
      <c r="K192" s="33"/>
      <c r="L192" s="3"/>
      <c r="M192" s="3"/>
      <c r="N192" s="3"/>
      <c r="O192" s="3"/>
      <c r="P192" s="3"/>
      <c r="Q192" s="3"/>
      <c r="R192" s="3"/>
      <c r="S192" s="3"/>
    </row>
    <row r="193" spans="1:19" x14ac:dyDescent="0.35">
      <c r="A193" s="3"/>
      <c r="B193" s="3"/>
      <c r="C193" s="3"/>
      <c r="D193" s="3"/>
      <c r="E193" s="3"/>
      <c r="F193" s="3"/>
      <c r="G193" s="33"/>
      <c r="H193" s="3"/>
      <c r="I193" s="3"/>
      <c r="J193" s="3"/>
      <c r="K193" s="33"/>
      <c r="L193" s="3"/>
      <c r="M193" s="3"/>
      <c r="N193" s="3"/>
      <c r="O193" s="3"/>
      <c r="P193" s="3"/>
      <c r="Q193" s="3"/>
      <c r="R193" s="3"/>
      <c r="S193" s="3"/>
    </row>
    <row r="194" spans="1:19" x14ac:dyDescent="0.35">
      <c r="A194" s="3"/>
      <c r="B194" s="3"/>
      <c r="C194" s="3"/>
      <c r="D194" s="3"/>
      <c r="E194" s="3"/>
      <c r="F194" s="3"/>
      <c r="G194" s="33"/>
      <c r="H194" s="3"/>
      <c r="I194" s="3"/>
      <c r="J194" s="3"/>
      <c r="K194" s="33"/>
      <c r="L194" s="3"/>
      <c r="M194" s="3"/>
      <c r="N194" s="3"/>
      <c r="O194" s="3"/>
      <c r="P194" s="3"/>
      <c r="Q194" s="3"/>
      <c r="R194" s="3"/>
      <c r="S194"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25"/>
  <sheetViews>
    <sheetView workbookViewId="0"/>
  </sheetViews>
  <sheetFormatPr defaultRowHeight="14.5" x14ac:dyDescent="0.35"/>
  <sheetData>
    <row r="1" spans="1:17" x14ac:dyDescent="0.35">
      <c r="B1" s="1" t="s">
        <v>9</v>
      </c>
      <c r="C1" s="1" t="s">
        <v>10</v>
      </c>
      <c r="D1" s="1" t="s">
        <v>11</v>
      </c>
      <c r="E1" s="1" t="s">
        <v>12</v>
      </c>
      <c r="F1" s="1" t="s">
        <v>13</v>
      </c>
      <c r="G1" s="1" t="s">
        <v>14</v>
      </c>
      <c r="H1" s="1" t="s">
        <v>15</v>
      </c>
      <c r="I1" s="1" t="s">
        <v>16</v>
      </c>
      <c r="J1" s="1" t="s">
        <v>17</v>
      </c>
      <c r="K1" s="1" t="s">
        <v>18</v>
      </c>
      <c r="L1" s="1" t="s">
        <v>19</v>
      </c>
      <c r="M1" s="1" t="s">
        <v>20</v>
      </c>
      <c r="N1" s="1" t="s">
        <v>21</v>
      </c>
      <c r="O1" s="1" t="s">
        <v>22</v>
      </c>
      <c r="P1" s="1" t="s">
        <v>23</v>
      </c>
      <c r="Q1" s="1" t="s">
        <v>24</v>
      </c>
    </row>
    <row r="2" spans="1:17" x14ac:dyDescent="0.35">
      <c r="A2" s="1" t="s">
        <v>25</v>
      </c>
      <c r="B2" t="s">
        <v>26</v>
      </c>
      <c r="C2" t="s">
        <v>27</v>
      </c>
      <c r="D2" t="s">
        <v>28</v>
      </c>
      <c r="E2" t="s">
        <v>29</v>
      </c>
      <c r="F2" t="s">
        <v>30</v>
      </c>
      <c r="G2" t="s">
        <v>31</v>
      </c>
      <c r="H2" t="s">
        <v>32</v>
      </c>
      <c r="I2" t="s">
        <v>33</v>
      </c>
      <c r="J2" t="s">
        <v>34</v>
      </c>
      <c r="K2" t="s">
        <v>35</v>
      </c>
      <c r="L2" t="s">
        <v>36</v>
      </c>
      <c r="M2" t="s">
        <v>37</v>
      </c>
      <c r="N2" t="s">
        <v>38</v>
      </c>
      <c r="O2" t="s">
        <v>38</v>
      </c>
      <c r="P2" t="s">
        <v>39</v>
      </c>
      <c r="Q2" t="s">
        <v>40</v>
      </c>
    </row>
    <row r="3" spans="1:17" x14ac:dyDescent="0.35">
      <c r="A3" s="1" t="s">
        <v>41</v>
      </c>
      <c r="B3" t="s">
        <v>42</v>
      </c>
      <c r="C3" t="s">
        <v>43</v>
      </c>
      <c r="D3" t="s">
        <v>44</v>
      </c>
      <c r="E3" t="s">
        <v>45</v>
      </c>
      <c r="F3" t="s">
        <v>46</v>
      </c>
      <c r="G3" t="s">
        <v>47</v>
      </c>
      <c r="H3" t="s">
        <v>48</v>
      </c>
      <c r="I3" t="s">
        <v>49</v>
      </c>
      <c r="J3" t="s">
        <v>50</v>
      </c>
      <c r="K3" t="s">
        <v>51</v>
      </c>
      <c r="L3" t="s">
        <v>52</v>
      </c>
      <c r="M3" t="s">
        <v>53</v>
      </c>
      <c r="N3" t="s">
        <v>54</v>
      </c>
      <c r="O3" t="s">
        <v>55</v>
      </c>
      <c r="P3" t="s">
        <v>56</v>
      </c>
      <c r="Q3" t="s">
        <v>57</v>
      </c>
    </row>
    <row r="4" spans="1:17" x14ac:dyDescent="0.35">
      <c r="A4" s="1" t="s">
        <v>58</v>
      </c>
      <c r="B4" t="s">
        <v>59</v>
      </c>
      <c r="C4" t="s">
        <v>60</v>
      </c>
      <c r="D4" t="s">
        <v>61</v>
      </c>
      <c r="E4" t="s">
        <v>62</v>
      </c>
      <c r="F4" t="s">
        <v>63</v>
      </c>
      <c r="G4" t="s">
        <v>64</v>
      </c>
      <c r="H4" t="s">
        <v>65</v>
      </c>
      <c r="I4" t="s">
        <v>66</v>
      </c>
      <c r="J4" t="s">
        <v>67</v>
      </c>
      <c r="K4" t="s">
        <v>68</v>
      </c>
      <c r="L4" t="s">
        <v>69</v>
      </c>
      <c r="M4" t="s">
        <v>70</v>
      </c>
      <c r="N4" t="s">
        <v>71</v>
      </c>
      <c r="O4" t="s">
        <v>72</v>
      </c>
      <c r="P4" t="s">
        <v>73</v>
      </c>
      <c r="Q4" t="s">
        <v>74</v>
      </c>
    </row>
    <row r="5" spans="1:17" x14ac:dyDescent="0.35">
      <c r="A5" s="1" t="s">
        <v>75</v>
      </c>
      <c r="B5" t="s">
        <v>76</v>
      </c>
      <c r="C5" t="s">
        <v>77</v>
      </c>
      <c r="D5" t="s">
        <v>78</v>
      </c>
      <c r="E5" t="s">
        <v>78</v>
      </c>
      <c r="F5" t="s">
        <v>78</v>
      </c>
      <c r="G5" t="s">
        <v>79</v>
      </c>
      <c r="H5" t="s">
        <v>80</v>
      </c>
      <c r="I5" t="s">
        <v>80</v>
      </c>
      <c r="J5" t="s">
        <v>80</v>
      </c>
      <c r="K5" t="s">
        <v>81</v>
      </c>
      <c r="L5" t="s">
        <v>82</v>
      </c>
      <c r="M5" t="s">
        <v>83</v>
      </c>
      <c r="N5" t="s">
        <v>84</v>
      </c>
      <c r="O5" t="s">
        <v>85</v>
      </c>
      <c r="P5" t="s">
        <v>86</v>
      </c>
      <c r="Q5" t="s">
        <v>87</v>
      </c>
    </row>
    <row r="6" spans="1:17" x14ac:dyDescent="0.35">
      <c r="A6" s="1" t="s">
        <v>88</v>
      </c>
      <c r="B6" t="s">
        <v>89</v>
      </c>
      <c r="C6" t="s">
        <v>90</v>
      </c>
      <c r="D6" t="s">
        <v>91</v>
      </c>
      <c r="E6" t="s">
        <v>92</v>
      </c>
      <c r="F6" t="s">
        <v>93</v>
      </c>
      <c r="G6" t="s">
        <v>91</v>
      </c>
      <c r="H6" t="s">
        <v>94</v>
      </c>
      <c r="I6" t="s">
        <v>95</v>
      </c>
      <c r="J6" t="s">
        <v>96</v>
      </c>
      <c r="K6" t="s">
        <v>79</v>
      </c>
      <c r="L6" t="s">
        <v>97</v>
      </c>
      <c r="M6" t="s">
        <v>98</v>
      </c>
      <c r="N6" t="s">
        <v>99</v>
      </c>
      <c r="O6" t="s">
        <v>82</v>
      </c>
      <c r="P6" t="s">
        <v>69</v>
      </c>
      <c r="Q6" t="s">
        <v>44</v>
      </c>
    </row>
    <row r="7" spans="1:17" x14ac:dyDescent="0.35">
      <c r="A7" s="1" t="s">
        <v>100</v>
      </c>
      <c r="B7" t="s">
        <v>101</v>
      </c>
      <c r="C7" t="s">
        <v>102</v>
      </c>
      <c r="D7" t="s">
        <v>103</v>
      </c>
      <c r="E7" t="s">
        <v>104</v>
      </c>
      <c r="F7" t="s">
        <v>105</v>
      </c>
      <c r="G7" t="s">
        <v>106</v>
      </c>
      <c r="H7" t="s">
        <v>107</v>
      </c>
      <c r="I7" t="s">
        <v>108</v>
      </c>
      <c r="J7" t="s">
        <v>109</v>
      </c>
      <c r="K7" t="s">
        <v>110</v>
      </c>
      <c r="L7" t="s">
        <v>111</v>
      </c>
      <c r="M7" t="s">
        <v>112</v>
      </c>
      <c r="N7" t="s">
        <v>113</v>
      </c>
      <c r="O7" t="s">
        <v>114</v>
      </c>
      <c r="P7" t="s">
        <v>115</v>
      </c>
      <c r="Q7" t="s">
        <v>116</v>
      </c>
    </row>
    <row r="8" spans="1:17" x14ac:dyDescent="0.35">
      <c r="A8" s="1" t="s">
        <v>117</v>
      </c>
      <c r="B8" t="s">
        <v>118</v>
      </c>
      <c r="C8" t="s">
        <v>119</v>
      </c>
      <c r="D8" t="s">
        <v>120</v>
      </c>
      <c r="E8" t="s">
        <v>121</v>
      </c>
      <c r="F8" t="s">
        <v>122</v>
      </c>
      <c r="G8" t="s">
        <v>123</v>
      </c>
      <c r="H8" t="s">
        <v>124</v>
      </c>
      <c r="I8" t="s">
        <v>125</v>
      </c>
      <c r="J8" t="s">
        <v>126</v>
      </c>
      <c r="K8" t="s">
        <v>127</v>
      </c>
      <c r="L8" t="s">
        <v>128</v>
      </c>
      <c r="M8" t="s">
        <v>129</v>
      </c>
      <c r="N8" t="s">
        <v>130</v>
      </c>
      <c r="O8" t="s">
        <v>131</v>
      </c>
      <c r="P8" t="s">
        <v>131</v>
      </c>
      <c r="Q8" t="s">
        <v>131</v>
      </c>
    </row>
    <row r="9" spans="1:17" x14ac:dyDescent="0.35">
      <c r="A9" s="1" t="s">
        <v>132</v>
      </c>
      <c r="B9" t="s">
        <v>133</v>
      </c>
      <c r="C9" t="s">
        <v>134</v>
      </c>
      <c r="D9" t="s">
        <v>135</v>
      </c>
      <c r="E9" t="s">
        <v>136</v>
      </c>
      <c r="F9" t="s">
        <v>137</v>
      </c>
      <c r="G9" t="s">
        <v>138</v>
      </c>
      <c r="H9" t="s">
        <v>139</v>
      </c>
      <c r="I9" t="s">
        <v>140</v>
      </c>
      <c r="J9" t="s">
        <v>141</v>
      </c>
      <c r="K9" t="s">
        <v>142</v>
      </c>
      <c r="L9" t="s">
        <v>139</v>
      </c>
      <c r="M9" t="s">
        <v>143</v>
      </c>
      <c r="N9" t="s">
        <v>144</v>
      </c>
      <c r="O9" t="s">
        <v>145</v>
      </c>
      <c r="P9" t="s">
        <v>146</v>
      </c>
      <c r="Q9" t="s">
        <v>147</v>
      </c>
    </row>
    <row r="10" spans="1:17" x14ac:dyDescent="0.35">
      <c r="A10" s="1" t="s">
        <v>148</v>
      </c>
      <c r="B10" t="s">
        <v>149</v>
      </c>
      <c r="C10" t="s">
        <v>150</v>
      </c>
      <c r="D10" t="s">
        <v>151</v>
      </c>
      <c r="E10" t="s">
        <v>152</v>
      </c>
      <c r="F10" t="s">
        <v>153</v>
      </c>
      <c r="G10" t="s">
        <v>154</v>
      </c>
      <c r="H10" t="s">
        <v>155</v>
      </c>
      <c r="I10" t="s">
        <v>156</v>
      </c>
      <c r="J10" t="s">
        <v>155</v>
      </c>
      <c r="K10" t="s">
        <v>150</v>
      </c>
      <c r="L10" t="s">
        <v>157</v>
      </c>
      <c r="M10" t="s">
        <v>158</v>
      </c>
      <c r="N10" t="s">
        <v>149</v>
      </c>
      <c r="O10" t="s">
        <v>159</v>
      </c>
      <c r="P10" t="s">
        <v>149</v>
      </c>
      <c r="Q10" t="s">
        <v>160</v>
      </c>
    </row>
    <row r="11" spans="1:17" x14ac:dyDescent="0.35">
      <c r="A11" s="1" t="s">
        <v>161</v>
      </c>
      <c r="B11" t="s">
        <v>162</v>
      </c>
      <c r="C11" t="s">
        <v>163</v>
      </c>
      <c r="D11" t="s">
        <v>164</v>
      </c>
      <c r="E11" t="s">
        <v>165</v>
      </c>
      <c r="F11" t="s">
        <v>166</v>
      </c>
      <c r="G11" t="s">
        <v>167</v>
      </c>
      <c r="H11" t="s">
        <v>164</v>
      </c>
      <c r="I11" t="s">
        <v>163</v>
      </c>
      <c r="J11" t="s">
        <v>168</v>
      </c>
      <c r="K11" t="s">
        <v>169</v>
      </c>
      <c r="L11" t="s">
        <v>168</v>
      </c>
      <c r="M11" t="s">
        <v>163</v>
      </c>
      <c r="N11" t="s">
        <v>170</v>
      </c>
      <c r="O11" t="s">
        <v>171</v>
      </c>
      <c r="P11" t="s">
        <v>172</v>
      </c>
      <c r="Q11" t="s">
        <v>170</v>
      </c>
    </row>
    <row r="12" spans="1:17" x14ac:dyDescent="0.35">
      <c r="A12" s="1" t="s">
        <v>173</v>
      </c>
      <c r="B12" t="s">
        <v>174</v>
      </c>
      <c r="C12" t="s">
        <v>175</v>
      </c>
      <c r="D12" t="s">
        <v>176</v>
      </c>
      <c r="E12" t="s">
        <v>177</v>
      </c>
      <c r="F12" t="s">
        <v>178</v>
      </c>
      <c r="G12" t="s">
        <v>179</v>
      </c>
      <c r="H12" t="s">
        <v>180</v>
      </c>
      <c r="I12" t="s">
        <v>181</v>
      </c>
      <c r="J12" t="s">
        <v>182</v>
      </c>
      <c r="K12" t="s">
        <v>183</v>
      </c>
      <c r="L12" t="s">
        <v>184</v>
      </c>
      <c r="M12" t="s">
        <v>185</v>
      </c>
      <c r="N12" t="s">
        <v>186</v>
      </c>
      <c r="O12" t="s">
        <v>187</v>
      </c>
      <c r="P12" t="s">
        <v>188</v>
      </c>
      <c r="Q12" t="s">
        <v>189</v>
      </c>
    </row>
    <row r="13" spans="1:17" x14ac:dyDescent="0.35">
      <c r="A13" s="1" t="s">
        <v>190</v>
      </c>
      <c r="B13" t="s">
        <v>191</v>
      </c>
      <c r="C13" t="s">
        <v>191</v>
      </c>
      <c r="D13" t="s">
        <v>191</v>
      </c>
      <c r="E13" t="s">
        <v>191</v>
      </c>
      <c r="F13" t="s">
        <v>191</v>
      </c>
      <c r="G13" t="s">
        <v>191</v>
      </c>
      <c r="H13" t="s">
        <v>191</v>
      </c>
      <c r="I13" t="s">
        <v>191</v>
      </c>
      <c r="J13" t="s">
        <v>191</v>
      </c>
      <c r="K13" t="s">
        <v>191</v>
      </c>
      <c r="L13" t="s">
        <v>191</v>
      </c>
      <c r="M13" t="s">
        <v>191</v>
      </c>
      <c r="N13" t="s">
        <v>191</v>
      </c>
      <c r="O13" t="s">
        <v>191</v>
      </c>
      <c r="P13" t="s">
        <v>192</v>
      </c>
      <c r="Q13" t="s">
        <v>191</v>
      </c>
    </row>
    <row r="14" spans="1:17" x14ac:dyDescent="0.35">
      <c r="A14" s="1" t="s">
        <v>193</v>
      </c>
      <c r="B14" t="s">
        <v>194</v>
      </c>
      <c r="C14" t="s">
        <v>195</v>
      </c>
      <c r="D14" t="s">
        <v>196</v>
      </c>
      <c r="E14" t="s">
        <v>197</v>
      </c>
      <c r="F14" t="s">
        <v>198</v>
      </c>
      <c r="G14" t="s">
        <v>199</v>
      </c>
      <c r="H14" t="s">
        <v>200</v>
      </c>
      <c r="I14" t="s">
        <v>201</v>
      </c>
      <c r="J14" t="s">
        <v>202</v>
      </c>
      <c r="K14" t="s">
        <v>203</v>
      </c>
      <c r="L14" t="s">
        <v>204</v>
      </c>
      <c r="M14" t="s">
        <v>205</v>
      </c>
      <c r="N14" t="s">
        <v>206</v>
      </c>
      <c r="O14" t="s">
        <v>207</v>
      </c>
      <c r="P14" t="s">
        <v>208</v>
      </c>
      <c r="Q14" t="s">
        <v>209</v>
      </c>
    </row>
    <row r="15" spans="1:17" x14ac:dyDescent="0.35">
      <c r="A15" s="1" t="s">
        <v>210</v>
      </c>
      <c r="B15" t="s">
        <v>211</v>
      </c>
      <c r="C15" t="s">
        <v>212</v>
      </c>
      <c r="D15" t="s">
        <v>213</v>
      </c>
      <c r="E15" t="s">
        <v>214</v>
      </c>
      <c r="F15" t="s">
        <v>215</v>
      </c>
      <c r="G15" t="s">
        <v>216</v>
      </c>
      <c r="H15" t="s">
        <v>217</v>
      </c>
      <c r="I15" t="s">
        <v>218</v>
      </c>
      <c r="J15" t="s">
        <v>219</v>
      </c>
      <c r="K15" t="s">
        <v>220</v>
      </c>
      <c r="L15" t="s">
        <v>221</v>
      </c>
      <c r="M15" t="s">
        <v>222</v>
      </c>
      <c r="N15" t="s">
        <v>223</v>
      </c>
      <c r="O15" t="s">
        <v>224</v>
      </c>
      <c r="P15" t="s">
        <v>225</v>
      </c>
      <c r="Q15" t="s">
        <v>226</v>
      </c>
    </row>
    <row r="16" spans="1:17" x14ac:dyDescent="0.35">
      <c r="A16" s="1" t="s">
        <v>227</v>
      </c>
      <c r="B16" t="s">
        <v>228</v>
      </c>
      <c r="C16" t="s">
        <v>229</v>
      </c>
      <c r="D16" t="s">
        <v>230</v>
      </c>
      <c r="E16" t="s">
        <v>231</v>
      </c>
      <c r="F16" t="s">
        <v>232</v>
      </c>
      <c r="G16" t="s">
        <v>233</v>
      </c>
      <c r="H16" t="s">
        <v>234</v>
      </c>
      <c r="I16" t="s">
        <v>235</v>
      </c>
      <c r="J16" t="s">
        <v>236</v>
      </c>
      <c r="K16" t="s">
        <v>237</v>
      </c>
      <c r="L16" t="s">
        <v>238</v>
      </c>
      <c r="M16" t="s">
        <v>239</v>
      </c>
      <c r="N16" t="s">
        <v>240</v>
      </c>
      <c r="O16" t="s">
        <v>241</v>
      </c>
      <c r="P16" t="s">
        <v>242</v>
      </c>
      <c r="Q16" t="s">
        <v>243</v>
      </c>
    </row>
    <row r="17" spans="1:17" x14ac:dyDescent="0.35">
      <c r="A17" s="1" t="s">
        <v>244</v>
      </c>
      <c r="B17" t="s">
        <v>245</v>
      </c>
      <c r="C17" t="s">
        <v>243</v>
      </c>
      <c r="D17" t="s">
        <v>246</v>
      </c>
      <c r="E17" t="s">
        <v>247</v>
      </c>
      <c r="F17" t="s">
        <v>248</v>
      </c>
      <c r="G17" t="s">
        <v>249</v>
      </c>
      <c r="H17" t="s">
        <v>250</v>
      </c>
      <c r="I17" t="s">
        <v>251</v>
      </c>
      <c r="J17" t="s">
        <v>252</v>
      </c>
      <c r="K17" t="s">
        <v>253</v>
      </c>
      <c r="L17" t="s">
        <v>254</v>
      </c>
      <c r="M17" t="s">
        <v>255</v>
      </c>
      <c r="N17" t="s">
        <v>256</v>
      </c>
      <c r="O17" t="s">
        <v>257</v>
      </c>
      <c r="P17" t="s">
        <v>258</v>
      </c>
      <c r="Q17" t="s">
        <v>255</v>
      </c>
    </row>
    <row r="18" spans="1:17" x14ac:dyDescent="0.35">
      <c r="A18" s="1" t="s">
        <v>259</v>
      </c>
      <c r="B18" t="s">
        <v>260</v>
      </c>
      <c r="C18" t="s">
        <v>261</v>
      </c>
      <c r="D18" t="s">
        <v>262</v>
      </c>
      <c r="E18" t="s">
        <v>263</v>
      </c>
      <c r="F18" t="s">
        <v>264</v>
      </c>
      <c r="G18" t="s">
        <v>265</v>
      </c>
      <c r="H18" t="s">
        <v>266</v>
      </c>
      <c r="I18" t="s">
        <v>267</v>
      </c>
      <c r="J18" t="s">
        <v>268</v>
      </c>
      <c r="K18" t="s">
        <v>269</v>
      </c>
      <c r="L18" t="s">
        <v>270</v>
      </c>
      <c r="M18" t="s">
        <v>271</v>
      </c>
      <c r="N18" t="s">
        <v>272</v>
      </c>
      <c r="O18" t="s">
        <v>273</v>
      </c>
      <c r="P18" t="s">
        <v>274</v>
      </c>
      <c r="Q18" t="s">
        <v>191</v>
      </c>
    </row>
    <row r="19" spans="1:17" x14ac:dyDescent="0.35">
      <c r="A19" s="1" t="s">
        <v>275</v>
      </c>
      <c r="B19" t="s">
        <v>276</v>
      </c>
      <c r="C19" t="s">
        <v>277</v>
      </c>
      <c r="D19" t="s">
        <v>278</v>
      </c>
      <c r="E19" t="s">
        <v>279</v>
      </c>
      <c r="F19" t="s">
        <v>280</v>
      </c>
      <c r="G19" t="s">
        <v>281</v>
      </c>
      <c r="H19" t="s">
        <v>282</v>
      </c>
      <c r="I19" t="s">
        <v>283</v>
      </c>
      <c r="J19" t="s">
        <v>284</v>
      </c>
      <c r="K19" t="s">
        <v>285</v>
      </c>
      <c r="L19" t="s">
        <v>286</v>
      </c>
      <c r="M19" t="s">
        <v>287</v>
      </c>
      <c r="N19" t="s">
        <v>288</v>
      </c>
      <c r="O19" t="s">
        <v>289</v>
      </c>
      <c r="P19" t="s">
        <v>290</v>
      </c>
      <c r="Q19" t="s">
        <v>291</v>
      </c>
    </row>
    <row r="20" spans="1:17" x14ac:dyDescent="0.35">
      <c r="A20" s="1" t="s">
        <v>292</v>
      </c>
      <c r="B20" t="s">
        <v>293</v>
      </c>
      <c r="C20" t="s">
        <v>294</v>
      </c>
      <c r="D20" t="s">
        <v>295</v>
      </c>
      <c r="E20" t="s">
        <v>296</v>
      </c>
      <c r="F20" t="s">
        <v>297</v>
      </c>
      <c r="G20" t="s">
        <v>298</v>
      </c>
      <c r="H20" t="s">
        <v>299</v>
      </c>
      <c r="I20" t="s">
        <v>300</v>
      </c>
      <c r="J20" t="s">
        <v>301</v>
      </c>
      <c r="K20" t="s">
        <v>302</v>
      </c>
      <c r="L20" t="s">
        <v>303</v>
      </c>
      <c r="M20" t="s">
        <v>304</v>
      </c>
      <c r="N20" t="s">
        <v>305</v>
      </c>
      <c r="O20" t="s">
        <v>306</v>
      </c>
      <c r="P20" t="s">
        <v>307</v>
      </c>
      <c r="Q20" t="s">
        <v>308</v>
      </c>
    </row>
    <row r="21" spans="1:17" x14ac:dyDescent="0.35">
      <c r="A21" s="1" t="s">
        <v>309</v>
      </c>
      <c r="B21" t="s">
        <v>310</v>
      </c>
      <c r="C21" t="s">
        <v>311</v>
      </c>
      <c r="D21" t="s">
        <v>312</v>
      </c>
      <c r="E21" t="s">
        <v>313</v>
      </c>
      <c r="F21" t="s">
        <v>314</v>
      </c>
      <c r="G21" t="s">
        <v>315</v>
      </c>
      <c r="H21" t="s">
        <v>316</v>
      </c>
      <c r="I21" t="s">
        <v>317</v>
      </c>
      <c r="J21" t="s">
        <v>318</v>
      </c>
      <c r="K21" t="s">
        <v>319</v>
      </c>
      <c r="L21" t="s">
        <v>320</v>
      </c>
      <c r="M21" t="s">
        <v>321</v>
      </c>
      <c r="N21" t="s">
        <v>322</v>
      </c>
      <c r="O21" t="s">
        <v>323</v>
      </c>
      <c r="P21" t="s">
        <v>324</v>
      </c>
      <c r="Q21" t="s">
        <v>166</v>
      </c>
    </row>
    <row r="22" spans="1:17" x14ac:dyDescent="0.35">
      <c r="A22" s="1" t="s">
        <v>325</v>
      </c>
      <c r="B22" t="s">
        <v>326</v>
      </c>
      <c r="C22" t="s">
        <v>327</v>
      </c>
      <c r="D22" t="s">
        <v>170</v>
      </c>
      <c r="E22" t="s">
        <v>328</v>
      </c>
      <c r="F22" t="s">
        <v>164</v>
      </c>
      <c r="G22" t="s">
        <v>169</v>
      </c>
      <c r="H22" t="s">
        <v>328</v>
      </c>
      <c r="I22" t="s">
        <v>164</v>
      </c>
      <c r="J22" t="s">
        <v>328</v>
      </c>
      <c r="K22" t="s">
        <v>164</v>
      </c>
      <c r="L22" t="s">
        <v>166</v>
      </c>
      <c r="M22" t="s">
        <v>172</v>
      </c>
      <c r="N22" t="s">
        <v>167</v>
      </c>
      <c r="O22" t="s">
        <v>324</v>
      </c>
      <c r="P22" t="s">
        <v>169</v>
      </c>
      <c r="Q22" t="s">
        <v>329</v>
      </c>
    </row>
    <row r="23" spans="1:17" x14ac:dyDescent="0.35">
      <c r="A23" s="1" t="s">
        <v>330</v>
      </c>
      <c r="B23" t="s">
        <v>331</v>
      </c>
      <c r="C23" t="s">
        <v>332</v>
      </c>
      <c r="D23" t="s">
        <v>322</v>
      </c>
      <c r="E23" t="s">
        <v>333</v>
      </c>
      <c r="F23" t="s">
        <v>334</v>
      </c>
      <c r="G23" t="s">
        <v>335</v>
      </c>
      <c r="H23" t="s">
        <v>336</v>
      </c>
      <c r="I23" t="s">
        <v>334</v>
      </c>
      <c r="J23" t="s">
        <v>337</v>
      </c>
      <c r="K23" t="s">
        <v>338</v>
      </c>
      <c r="L23" t="s">
        <v>339</v>
      </c>
      <c r="M23" t="s">
        <v>340</v>
      </c>
      <c r="N23" t="s">
        <v>340</v>
      </c>
      <c r="O23" t="s">
        <v>341</v>
      </c>
      <c r="P23" t="s">
        <v>319</v>
      </c>
      <c r="Q23" t="s">
        <v>342</v>
      </c>
    </row>
    <row r="24" spans="1:17" x14ac:dyDescent="0.35">
      <c r="A24" s="1" t="s">
        <v>343</v>
      </c>
      <c r="B24" t="s">
        <v>344</v>
      </c>
      <c r="C24" t="s">
        <v>345</v>
      </c>
      <c r="D24" t="s">
        <v>331</v>
      </c>
      <c r="E24" t="s">
        <v>346</v>
      </c>
      <c r="F24" t="s">
        <v>347</v>
      </c>
      <c r="G24" t="s">
        <v>348</v>
      </c>
      <c r="H24" t="s">
        <v>349</v>
      </c>
      <c r="I24" t="s">
        <v>350</v>
      </c>
      <c r="J24" t="s">
        <v>351</v>
      </c>
      <c r="K24" t="s">
        <v>352</v>
      </c>
      <c r="L24" t="s">
        <v>353</v>
      </c>
      <c r="M24" t="s">
        <v>354</v>
      </c>
      <c r="N24" t="s">
        <v>355</v>
      </c>
      <c r="O24" t="s">
        <v>356</v>
      </c>
      <c r="P24" t="s">
        <v>357</v>
      </c>
      <c r="Q24" t="s">
        <v>358</v>
      </c>
    </row>
    <row r="25" spans="1:17" x14ac:dyDescent="0.35">
      <c r="A25" s="1" t="s">
        <v>359</v>
      </c>
      <c r="B25" t="s">
        <v>360</v>
      </c>
      <c r="C25" t="s">
        <v>361</v>
      </c>
      <c r="D25" t="s">
        <v>362</v>
      </c>
      <c r="E25" t="s">
        <v>363</v>
      </c>
      <c r="F25" t="s">
        <v>364</v>
      </c>
      <c r="G25" t="s">
        <v>365</v>
      </c>
      <c r="H25" t="s">
        <v>366</v>
      </c>
      <c r="I25" t="s">
        <v>367</v>
      </c>
      <c r="J25" t="s">
        <v>368</v>
      </c>
      <c r="K25" t="s">
        <v>369</v>
      </c>
      <c r="L25" t="s">
        <v>370</v>
      </c>
      <c r="M25" t="s">
        <v>371</v>
      </c>
      <c r="N25" t="s">
        <v>372</v>
      </c>
      <c r="O25" t="s">
        <v>373</v>
      </c>
      <c r="P25" t="s">
        <v>374</v>
      </c>
      <c r="Q25" t="s">
        <v>375</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N29"/>
  <sheetViews>
    <sheetView workbookViewId="0"/>
  </sheetViews>
  <sheetFormatPr defaultRowHeight="14.5" x14ac:dyDescent="0.35"/>
  <sheetData>
    <row r="1" spans="1:40" x14ac:dyDescent="0.35">
      <c r="B1" s="1" t="s">
        <v>376</v>
      </c>
      <c r="C1" s="1" t="s">
        <v>377</v>
      </c>
      <c r="D1" s="1" t="s">
        <v>378</v>
      </c>
      <c r="E1" s="1" t="s">
        <v>379</v>
      </c>
      <c r="F1" s="1" t="s">
        <v>380</v>
      </c>
      <c r="G1" s="1" t="s">
        <v>381</v>
      </c>
      <c r="H1" s="1" t="s">
        <v>382</v>
      </c>
      <c r="I1" s="1" t="s">
        <v>383</v>
      </c>
      <c r="J1" s="1" t="s">
        <v>384</v>
      </c>
      <c r="K1" s="1" t="s">
        <v>385</v>
      </c>
      <c r="L1" s="1" t="s">
        <v>386</v>
      </c>
      <c r="M1" s="1" t="s">
        <v>387</v>
      </c>
      <c r="N1" s="1" t="s">
        <v>388</v>
      </c>
      <c r="O1" s="1" t="s">
        <v>389</v>
      </c>
      <c r="P1" s="1" t="s">
        <v>390</v>
      </c>
      <c r="Q1" s="1" t="s">
        <v>391</v>
      </c>
      <c r="R1" s="1" t="s">
        <v>392</v>
      </c>
      <c r="S1" s="1" t="s">
        <v>393</v>
      </c>
      <c r="T1" s="1" t="s">
        <v>394</v>
      </c>
      <c r="U1" s="1" t="s">
        <v>395</v>
      </c>
      <c r="V1" s="1" t="s">
        <v>396</v>
      </c>
      <c r="W1" s="1" t="s">
        <v>397</v>
      </c>
      <c r="X1" s="1" t="s">
        <v>398</v>
      </c>
      <c r="Y1" s="1" t="s">
        <v>9</v>
      </c>
      <c r="Z1" s="1" t="s">
        <v>10</v>
      </c>
      <c r="AA1" s="1" t="s">
        <v>11</v>
      </c>
      <c r="AB1" s="1" t="s">
        <v>12</v>
      </c>
      <c r="AC1" s="1" t="s">
        <v>13</v>
      </c>
      <c r="AD1" s="1" t="s">
        <v>14</v>
      </c>
      <c r="AE1" s="1" t="s">
        <v>15</v>
      </c>
      <c r="AF1" s="1" t="s">
        <v>16</v>
      </c>
      <c r="AG1" s="1" t="s">
        <v>17</v>
      </c>
      <c r="AH1" s="1" t="s">
        <v>18</v>
      </c>
      <c r="AI1" s="1" t="s">
        <v>19</v>
      </c>
      <c r="AJ1" s="1" t="s">
        <v>20</v>
      </c>
      <c r="AK1" s="1" t="s">
        <v>21</v>
      </c>
      <c r="AL1" s="1" t="s">
        <v>22</v>
      </c>
      <c r="AM1" s="1" t="s">
        <v>23</v>
      </c>
      <c r="AN1" s="1" t="s">
        <v>24</v>
      </c>
    </row>
    <row r="2" spans="1:40" x14ac:dyDescent="0.35">
      <c r="A2" s="1" t="s">
        <v>399</v>
      </c>
      <c r="B2" t="s">
        <v>400</v>
      </c>
      <c r="C2" t="s">
        <v>401</v>
      </c>
      <c r="D2" t="s">
        <v>402</v>
      </c>
      <c r="E2" t="s">
        <v>191</v>
      </c>
      <c r="F2" t="s">
        <v>191</v>
      </c>
      <c r="G2" t="s">
        <v>403</v>
      </c>
      <c r="H2" t="s">
        <v>404</v>
      </c>
      <c r="I2" t="s">
        <v>405</v>
      </c>
      <c r="J2" t="s">
        <v>406</v>
      </c>
      <c r="K2" t="s">
        <v>407</v>
      </c>
      <c r="L2" t="s">
        <v>408</v>
      </c>
      <c r="M2" t="s">
        <v>409</v>
      </c>
      <c r="N2" t="s">
        <v>410</v>
      </c>
      <c r="O2" t="s">
        <v>411</v>
      </c>
      <c r="P2" t="s">
        <v>412</v>
      </c>
      <c r="Q2" t="s">
        <v>413</v>
      </c>
      <c r="R2" t="s">
        <v>414</v>
      </c>
      <c r="S2" t="s">
        <v>415</v>
      </c>
      <c r="T2" t="s">
        <v>416</v>
      </c>
      <c r="U2" t="s">
        <v>417</v>
      </c>
      <c r="V2" t="s">
        <v>418</v>
      </c>
      <c r="W2" t="s">
        <v>419</v>
      </c>
      <c r="X2" t="s">
        <v>420</v>
      </c>
      <c r="Y2" t="s">
        <v>174</v>
      </c>
      <c r="Z2" t="s">
        <v>175</v>
      </c>
      <c r="AA2" t="s">
        <v>176</v>
      </c>
      <c r="AB2" t="s">
        <v>177</v>
      </c>
      <c r="AC2" t="s">
        <v>178</v>
      </c>
      <c r="AD2" t="s">
        <v>179</v>
      </c>
      <c r="AE2" t="s">
        <v>180</v>
      </c>
      <c r="AF2" t="s">
        <v>181</v>
      </c>
      <c r="AG2" t="s">
        <v>182</v>
      </c>
      <c r="AH2" t="s">
        <v>183</v>
      </c>
      <c r="AI2" t="s">
        <v>184</v>
      </c>
      <c r="AJ2" t="s">
        <v>185</v>
      </c>
      <c r="AK2" t="s">
        <v>186</v>
      </c>
      <c r="AL2" t="s">
        <v>187</v>
      </c>
      <c r="AM2" t="s">
        <v>188</v>
      </c>
      <c r="AN2" t="s">
        <v>189</v>
      </c>
    </row>
    <row r="3" spans="1:40" x14ac:dyDescent="0.35">
      <c r="A3" s="1" t="s">
        <v>421</v>
      </c>
      <c r="B3" t="s">
        <v>191</v>
      </c>
      <c r="C3" t="s">
        <v>422</v>
      </c>
      <c r="D3" t="s">
        <v>423</v>
      </c>
      <c r="E3" t="s">
        <v>191</v>
      </c>
      <c r="F3" t="s">
        <v>191</v>
      </c>
      <c r="G3" t="s">
        <v>191</v>
      </c>
      <c r="H3" t="s">
        <v>191</v>
      </c>
      <c r="I3" t="s">
        <v>191</v>
      </c>
      <c r="J3" t="s">
        <v>191</v>
      </c>
      <c r="K3" t="s">
        <v>191</v>
      </c>
      <c r="L3" t="s">
        <v>191</v>
      </c>
      <c r="M3" t="s">
        <v>191</v>
      </c>
      <c r="N3" t="s">
        <v>191</v>
      </c>
      <c r="O3" t="s">
        <v>191</v>
      </c>
      <c r="P3" t="s">
        <v>191</v>
      </c>
      <c r="Q3" t="s">
        <v>191</v>
      </c>
      <c r="R3" t="s">
        <v>191</v>
      </c>
      <c r="S3" t="s">
        <v>191</v>
      </c>
      <c r="T3" t="s">
        <v>191</v>
      </c>
      <c r="U3" t="s">
        <v>191</v>
      </c>
      <c r="V3" t="s">
        <v>191</v>
      </c>
      <c r="W3" t="s">
        <v>191</v>
      </c>
      <c r="X3" t="s">
        <v>191</v>
      </c>
      <c r="Y3" t="s">
        <v>191</v>
      </c>
      <c r="Z3" t="s">
        <v>191</v>
      </c>
      <c r="AA3" t="s">
        <v>191</v>
      </c>
      <c r="AB3" t="s">
        <v>191</v>
      </c>
      <c r="AC3" t="s">
        <v>191</v>
      </c>
      <c r="AD3" t="s">
        <v>191</v>
      </c>
      <c r="AE3" t="s">
        <v>191</v>
      </c>
      <c r="AF3" t="s">
        <v>191</v>
      </c>
      <c r="AG3" t="s">
        <v>191</v>
      </c>
      <c r="AH3" t="s">
        <v>191</v>
      </c>
      <c r="AI3" t="s">
        <v>191</v>
      </c>
      <c r="AJ3" t="s">
        <v>191</v>
      </c>
      <c r="AK3" t="s">
        <v>191</v>
      </c>
      <c r="AL3" t="s">
        <v>191</v>
      </c>
      <c r="AM3" t="s">
        <v>191</v>
      </c>
      <c r="AN3" t="s">
        <v>191</v>
      </c>
    </row>
    <row r="4" spans="1:40" x14ac:dyDescent="0.35">
      <c r="A4" s="1" t="s">
        <v>424</v>
      </c>
      <c r="B4" t="s">
        <v>400</v>
      </c>
      <c r="C4" t="s">
        <v>195</v>
      </c>
      <c r="D4" t="s">
        <v>425</v>
      </c>
      <c r="E4" t="s">
        <v>191</v>
      </c>
      <c r="F4" t="s">
        <v>191</v>
      </c>
      <c r="G4" t="s">
        <v>191</v>
      </c>
      <c r="H4" t="s">
        <v>191</v>
      </c>
      <c r="I4" t="s">
        <v>191</v>
      </c>
      <c r="J4" t="s">
        <v>191</v>
      </c>
      <c r="K4" t="s">
        <v>191</v>
      </c>
      <c r="L4" t="s">
        <v>191</v>
      </c>
      <c r="M4" t="s">
        <v>191</v>
      </c>
      <c r="N4" t="s">
        <v>191</v>
      </c>
      <c r="O4" t="s">
        <v>191</v>
      </c>
      <c r="P4" t="s">
        <v>191</v>
      </c>
      <c r="Q4" t="s">
        <v>191</v>
      </c>
      <c r="R4" t="s">
        <v>191</v>
      </c>
      <c r="S4" t="s">
        <v>191</v>
      </c>
      <c r="T4" t="s">
        <v>191</v>
      </c>
      <c r="U4" t="s">
        <v>191</v>
      </c>
      <c r="V4" t="s">
        <v>191</v>
      </c>
      <c r="W4" t="s">
        <v>191</v>
      </c>
      <c r="X4" t="s">
        <v>191</v>
      </c>
      <c r="Y4" t="s">
        <v>191</v>
      </c>
      <c r="Z4" t="s">
        <v>191</v>
      </c>
      <c r="AA4" t="s">
        <v>191</v>
      </c>
      <c r="AB4" t="s">
        <v>191</v>
      </c>
      <c r="AC4" t="s">
        <v>191</v>
      </c>
      <c r="AD4" t="s">
        <v>191</v>
      </c>
      <c r="AE4" t="s">
        <v>191</v>
      </c>
      <c r="AF4" t="s">
        <v>191</v>
      </c>
      <c r="AG4" t="s">
        <v>191</v>
      </c>
      <c r="AH4" t="s">
        <v>191</v>
      </c>
      <c r="AI4" t="s">
        <v>191</v>
      </c>
      <c r="AJ4" t="s">
        <v>191</v>
      </c>
      <c r="AK4" t="s">
        <v>191</v>
      </c>
      <c r="AL4" t="s">
        <v>191</v>
      </c>
      <c r="AM4" t="s">
        <v>191</v>
      </c>
      <c r="AN4" t="s">
        <v>191</v>
      </c>
    </row>
    <row r="5" spans="1:40" x14ac:dyDescent="0.35">
      <c r="A5" s="1" t="s">
        <v>426</v>
      </c>
      <c r="B5" t="s">
        <v>427</v>
      </c>
      <c r="C5" t="s">
        <v>428</v>
      </c>
      <c r="D5" t="s">
        <v>429</v>
      </c>
      <c r="E5" t="s">
        <v>191</v>
      </c>
      <c r="F5" t="s">
        <v>191</v>
      </c>
      <c r="G5" t="s">
        <v>191</v>
      </c>
      <c r="H5" t="s">
        <v>191</v>
      </c>
      <c r="I5" t="s">
        <v>191</v>
      </c>
      <c r="J5" t="s">
        <v>191</v>
      </c>
      <c r="K5" t="s">
        <v>191</v>
      </c>
      <c r="L5" t="s">
        <v>191</v>
      </c>
      <c r="M5" t="s">
        <v>191</v>
      </c>
      <c r="N5" t="s">
        <v>191</v>
      </c>
      <c r="O5" t="s">
        <v>191</v>
      </c>
      <c r="P5" t="s">
        <v>191</v>
      </c>
      <c r="Q5" t="s">
        <v>191</v>
      </c>
      <c r="R5" t="s">
        <v>191</v>
      </c>
      <c r="S5" t="s">
        <v>191</v>
      </c>
      <c r="T5" t="s">
        <v>191</v>
      </c>
      <c r="U5" t="s">
        <v>191</v>
      </c>
      <c r="V5" t="s">
        <v>191</v>
      </c>
      <c r="W5" t="s">
        <v>191</v>
      </c>
      <c r="X5" t="s">
        <v>191</v>
      </c>
      <c r="Y5" t="s">
        <v>191</v>
      </c>
      <c r="Z5" t="s">
        <v>191</v>
      </c>
      <c r="AA5" t="s">
        <v>191</v>
      </c>
      <c r="AB5" t="s">
        <v>191</v>
      </c>
      <c r="AC5" t="s">
        <v>191</v>
      </c>
      <c r="AD5" t="s">
        <v>191</v>
      </c>
      <c r="AE5" t="s">
        <v>191</v>
      </c>
      <c r="AF5" t="s">
        <v>191</v>
      </c>
      <c r="AG5" t="s">
        <v>191</v>
      </c>
      <c r="AH5" t="s">
        <v>191</v>
      </c>
      <c r="AI5" t="s">
        <v>191</v>
      </c>
      <c r="AJ5" t="s">
        <v>191</v>
      </c>
      <c r="AK5" t="s">
        <v>191</v>
      </c>
      <c r="AL5" t="s">
        <v>191</v>
      </c>
      <c r="AM5" t="s">
        <v>191</v>
      </c>
      <c r="AN5" t="s">
        <v>191</v>
      </c>
    </row>
    <row r="6" spans="1:40" x14ac:dyDescent="0.35">
      <c r="A6" s="1" t="s">
        <v>430</v>
      </c>
      <c r="B6" t="s">
        <v>431</v>
      </c>
      <c r="C6" t="s">
        <v>432</v>
      </c>
      <c r="D6" t="s">
        <v>433</v>
      </c>
      <c r="E6" t="s">
        <v>191</v>
      </c>
      <c r="F6" t="s">
        <v>191</v>
      </c>
      <c r="G6" t="s">
        <v>191</v>
      </c>
      <c r="H6" t="s">
        <v>191</v>
      </c>
      <c r="I6" t="s">
        <v>191</v>
      </c>
      <c r="J6" t="s">
        <v>191</v>
      </c>
      <c r="K6" t="s">
        <v>191</v>
      </c>
      <c r="L6" t="s">
        <v>191</v>
      </c>
      <c r="M6" t="s">
        <v>191</v>
      </c>
      <c r="N6" t="s">
        <v>191</v>
      </c>
      <c r="O6" t="s">
        <v>191</v>
      </c>
      <c r="P6" t="s">
        <v>191</v>
      </c>
      <c r="Q6" t="s">
        <v>191</v>
      </c>
      <c r="R6" t="s">
        <v>191</v>
      </c>
      <c r="S6" t="s">
        <v>191</v>
      </c>
      <c r="T6" t="s">
        <v>191</v>
      </c>
      <c r="U6" t="s">
        <v>191</v>
      </c>
      <c r="V6" t="s">
        <v>191</v>
      </c>
      <c r="W6" t="s">
        <v>434</v>
      </c>
      <c r="X6" t="s">
        <v>435</v>
      </c>
      <c r="Y6" t="s">
        <v>436</v>
      </c>
      <c r="Z6" t="s">
        <v>437</v>
      </c>
      <c r="AA6" t="s">
        <v>438</v>
      </c>
      <c r="AB6" t="s">
        <v>439</v>
      </c>
      <c r="AC6" t="s">
        <v>440</v>
      </c>
      <c r="AD6" t="s">
        <v>441</v>
      </c>
      <c r="AE6" t="s">
        <v>442</v>
      </c>
      <c r="AF6" t="s">
        <v>443</v>
      </c>
      <c r="AG6" t="s">
        <v>444</v>
      </c>
      <c r="AH6" t="s">
        <v>445</v>
      </c>
      <c r="AI6" t="s">
        <v>446</v>
      </c>
      <c r="AJ6" t="s">
        <v>447</v>
      </c>
      <c r="AK6" t="s">
        <v>448</v>
      </c>
      <c r="AL6" t="s">
        <v>191</v>
      </c>
      <c r="AM6" t="s">
        <v>191</v>
      </c>
      <c r="AN6" t="s">
        <v>191</v>
      </c>
    </row>
    <row r="7" spans="1:40" x14ac:dyDescent="0.35">
      <c r="A7" s="1" t="s">
        <v>449</v>
      </c>
      <c r="B7" t="s">
        <v>191</v>
      </c>
      <c r="C7" t="s">
        <v>191</v>
      </c>
      <c r="D7" t="s">
        <v>191</v>
      </c>
      <c r="E7" t="s">
        <v>191</v>
      </c>
      <c r="F7" t="s">
        <v>191</v>
      </c>
      <c r="G7" t="s">
        <v>191</v>
      </c>
      <c r="H7" t="s">
        <v>191</v>
      </c>
      <c r="I7" t="s">
        <v>191</v>
      </c>
      <c r="J7" t="s">
        <v>191</v>
      </c>
      <c r="K7" t="s">
        <v>191</v>
      </c>
      <c r="L7" t="s">
        <v>191</v>
      </c>
      <c r="M7" t="s">
        <v>191</v>
      </c>
      <c r="N7" t="s">
        <v>191</v>
      </c>
      <c r="O7" t="s">
        <v>191</v>
      </c>
      <c r="P7" t="s">
        <v>191</v>
      </c>
      <c r="Q7" t="s">
        <v>191</v>
      </c>
      <c r="R7" t="s">
        <v>191</v>
      </c>
      <c r="S7" t="s">
        <v>191</v>
      </c>
      <c r="T7" t="s">
        <v>191</v>
      </c>
      <c r="U7" t="s">
        <v>191</v>
      </c>
      <c r="V7" t="s">
        <v>191</v>
      </c>
      <c r="W7" t="s">
        <v>191</v>
      </c>
      <c r="X7" t="s">
        <v>191</v>
      </c>
      <c r="Y7" t="s">
        <v>191</v>
      </c>
      <c r="Z7" t="s">
        <v>191</v>
      </c>
      <c r="AA7" t="s">
        <v>191</v>
      </c>
      <c r="AB7" t="s">
        <v>191</v>
      </c>
      <c r="AC7" t="s">
        <v>191</v>
      </c>
      <c r="AD7" t="s">
        <v>191</v>
      </c>
      <c r="AE7" t="s">
        <v>191</v>
      </c>
      <c r="AF7" t="s">
        <v>191</v>
      </c>
      <c r="AG7" t="s">
        <v>191</v>
      </c>
      <c r="AH7" t="s">
        <v>191</v>
      </c>
      <c r="AI7" t="s">
        <v>191</v>
      </c>
      <c r="AJ7" t="s">
        <v>191</v>
      </c>
      <c r="AK7" t="s">
        <v>191</v>
      </c>
      <c r="AL7" t="s">
        <v>191</v>
      </c>
      <c r="AM7" t="s">
        <v>191</v>
      </c>
      <c r="AN7" t="s">
        <v>191</v>
      </c>
    </row>
    <row r="8" spans="1:40" x14ac:dyDescent="0.35">
      <c r="A8" s="1" t="s">
        <v>450</v>
      </c>
      <c r="B8" t="s">
        <v>451</v>
      </c>
      <c r="C8" t="s">
        <v>452</v>
      </c>
      <c r="D8" t="s">
        <v>453</v>
      </c>
      <c r="E8" t="s">
        <v>191</v>
      </c>
      <c r="F8" t="s">
        <v>191</v>
      </c>
      <c r="G8" t="s">
        <v>454</v>
      </c>
      <c r="H8" t="s">
        <v>455</v>
      </c>
      <c r="I8" t="s">
        <v>456</v>
      </c>
      <c r="J8" t="s">
        <v>457</v>
      </c>
      <c r="K8" t="s">
        <v>458</v>
      </c>
      <c r="L8" t="s">
        <v>459</v>
      </c>
      <c r="M8" t="s">
        <v>460</v>
      </c>
      <c r="N8" t="s">
        <v>461</v>
      </c>
      <c r="O8" t="s">
        <v>462</v>
      </c>
      <c r="P8" t="s">
        <v>463</v>
      </c>
      <c r="Q8" t="s">
        <v>464</v>
      </c>
      <c r="R8" t="s">
        <v>465</v>
      </c>
      <c r="S8" t="s">
        <v>466</v>
      </c>
      <c r="T8" t="s">
        <v>467</v>
      </c>
      <c r="U8" t="s">
        <v>468</v>
      </c>
      <c r="V8" t="s">
        <v>469</v>
      </c>
      <c r="W8" t="s">
        <v>470</v>
      </c>
      <c r="X8" t="s">
        <v>471</v>
      </c>
      <c r="Y8" t="s">
        <v>472</v>
      </c>
      <c r="Z8" t="s">
        <v>468</v>
      </c>
      <c r="AA8" t="s">
        <v>473</v>
      </c>
      <c r="AB8" t="s">
        <v>474</v>
      </c>
      <c r="AC8" t="s">
        <v>475</v>
      </c>
      <c r="AD8" t="s">
        <v>476</v>
      </c>
      <c r="AE8" t="s">
        <v>477</v>
      </c>
      <c r="AF8" t="s">
        <v>478</v>
      </c>
      <c r="AG8" t="s">
        <v>479</v>
      </c>
      <c r="AH8" t="s">
        <v>480</v>
      </c>
      <c r="AI8" t="s">
        <v>481</v>
      </c>
      <c r="AJ8" t="s">
        <v>482</v>
      </c>
      <c r="AK8" t="s">
        <v>483</v>
      </c>
      <c r="AL8" t="s">
        <v>484</v>
      </c>
      <c r="AM8" t="s">
        <v>485</v>
      </c>
      <c r="AN8" t="s">
        <v>486</v>
      </c>
    </row>
    <row r="9" spans="1:40" x14ac:dyDescent="0.35">
      <c r="A9" s="1" t="s">
        <v>487</v>
      </c>
      <c r="B9" t="s">
        <v>451</v>
      </c>
      <c r="C9" t="s">
        <v>452</v>
      </c>
      <c r="D9" t="s">
        <v>453</v>
      </c>
      <c r="E9" t="s">
        <v>191</v>
      </c>
      <c r="F9" t="s">
        <v>191</v>
      </c>
      <c r="G9" t="s">
        <v>432</v>
      </c>
      <c r="H9" t="s">
        <v>198</v>
      </c>
      <c r="I9" t="s">
        <v>203</v>
      </c>
      <c r="J9" t="s">
        <v>488</v>
      </c>
      <c r="K9" t="s">
        <v>489</v>
      </c>
      <c r="L9" t="s">
        <v>490</v>
      </c>
      <c r="M9" t="s">
        <v>491</v>
      </c>
      <c r="N9" t="s">
        <v>492</v>
      </c>
      <c r="O9" t="s">
        <v>493</v>
      </c>
      <c r="P9" t="s">
        <v>494</v>
      </c>
      <c r="Q9" t="s">
        <v>495</v>
      </c>
      <c r="R9" t="s">
        <v>496</v>
      </c>
      <c r="S9" t="s">
        <v>497</v>
      </c>
      <c r="T9" t="s">
        <v>498</v>
      </c>
      <c r="U9" t="s">
        <v>499</v>
      </c>
      <c r="V9" t="s">
        <v>500</v>
      </c>
      <c r="W9" t="s">
        <v>501</v>
      </c>
      <c r="X9" t="s">
        <v>502</v>
      </c>
      <c r="Y9" t="s">
        <v>503</v>
      </c>
      <c r="Z9" t="s">
        <v>504</v>
      </c>
      <c r="AA9" t="s">
        <v>505</v>
      </c>
      <c r="AB9" t="s">
        <v>506</v>
      </c>
      <c r="AC9" t="s">
        <v>507</v>
      </c>
      <c r="AD9" t="s">
        <v>508</v>
      </c>
      <c r="AE9" t="s">
        <v>509</v>
      </c>
      <c r="AF9" t="s">
        <v>211</v>
      </c>
      <c r="AG9" t="s">
        <v>510</v>
      </c>
      <c r="AH9" t="s">
        <v>511</v>
      </c>
      <c r="AI9" t="s">
        <v>512</v>
      </c>
      <c r="AJ9" t="s">
        <v>513</v>
      </c>
      <c r="AK9" t="s">
        <v>514</v>
      </c>
      <c r="AL9" t="s">
        <v>515</v>
      </c>
      <c r="AM9" t="s">
        <v>516</v>
      </c>
      <c r="AN9" t="s">
        <v>517</v>
      </c>
    </row>
    <row r="10" spans="1:40" x14ac:dyDescent="0.35">
      <c r="A10" s="1" t="s">
        <v>518</v>
      </c>
      <c r="B10" t="s">
        <v>191</v>
      </c>
      <c r="C10" t="s">
        <v>191</v>
      </c>
      <c r="D10" t="s">
        <v>191</v>
      </c>
      <c r="E10" t="s">
        <v>191</v>
      </c>
      <c r="F10" t="s">
        <v>191</v>
      </c>
      <c r="G10" t="s">
        <v>519</v>
      </c>
      <c r="H10" t="s">
        <v>520</v>
      </c>
      <c r="I10" t="s">
        <v>521</v>
      </c>
      <c r="J10" t="s">
        <v>522</v>
      </c>
      <c r="K10" t="s">
        <v>523</v>
      </c>
      <c r="L10" t="s">
        <v>524</v>
      </c>
      <c r="M10" t="s">
        <v>525</v>
      </c>
      <c r="N10" t="s">
        <v>526</v>
      </c>
      <c r="O10" t="s">
        <v>527</v>
      </c>
      <c r="P10" t="s">
        <v>198</v>
      </c>
      <c r="Q10" t="s">
        <v>528</v>
      </c>
      <c r="R10" t="s">
        <v>529</v>
      </c>
      <c r="S10" t="s">
        <v>530</v>
      </c>
      <c r="T10" t="s">
        <v>531</v>
      </c>
      <c r="U10" t="s">
        <v>532</v>
      </c>
      <c r="V10" t="s">
        <v>533</v>
      </c>
      <c r="W10" t="s">
        <v>534</v>
      </c>
      <c r="X10" t="s">
        <v>535</v>
      </c>
      <c r="Y10" t="s">
        <v>536</v>
      </c>
      <c r="Z10" t="s">
        <v>537</v>
      </c>
      <c r="AA10" t="s">
        <v>538</v>
      </c>
      <c r="AB10" t="s">
        <v>199</v>
      </c>
      <c r="AC10" t="s">
        <v>539</v>
      </c>
      <c r="AD10" t="s">
        <v>540</v>
      </c>
      <c r="AE10" t="s">
        <v>402</v>
      </c>
      <c r="AF10" t="s">
        <v>541</v>
      </c>
      <c r="AG10" t="s">
        <v>542</v>
      </c>
      <c r="AH10" t="s">
        <v>543</v>
      </c>
      <c r="AI10" t="s">
        <v>544</v>
      </c>
      <c r="AJ10" t="s">
        <v>545</v>
      </c>
      <c r="AK10" t="s">
        <v>488</v>
      </c>
      <c r="AL10" t="s">
        <v>546</v>
      </c>
      <c r="AM10" t="s">
        <v>547</v>
      </c>
      <c r="AN10" t="s">
        <v>548</v>
      </c>
    </row>
    <row r="11" spans="1:40" x14ac:dyDescent="0.35">
      <c r="A11" s="1" t="s">
        <v>549</v>
      </c>
      <c r="B11" t="s">
        <v>550</v>
      </c>
      <c r="C11" t="s">
        <v>551</v>
      </c>
      <c r="D11" t="s">
        <v>552</v>
      </c>
      <c r="E11" t="s">
        <v>191</v>
      </c>
      <c r="F11" t="s">
        <v>191</v>
      </c>
      <c r="G11" t="s">
        <v>191</v>
      </c>
      <c r="H11" t="s">
        <v>191</v>
      </c>
      <c r="I11" t="s">
        <v>191</v>
      </c>
      <c r="J11" t="s">
        <v>191</v>
      </c>
      <c r="K11" t="s">
        <v>191</v>
      </c>
      <c r="L11" t="s">
        <v>191</v>
      </c>
      <c r="M11" t="s">
        <v>191</v>
      </c>
      <c r="N11" t="s">
        <v>191</v>
      </c>
      <c r="O11" t="s">
        <v>191</v>
      </c>
      <c r="P11" t="s">
        <v>191</v>
      </c>
      <c r="Q11" t="s">
        <v>191</v>
      </c>
      <c r="R11" t="s">
        <v>191</v>
      </c>
      <c r="S11" t="s">
        <v>191</v>
      </c>
      <c r="T11" t="s">
        <v>191</v>
      </c>
      <c r="U11" t="s">
        <v>191</v>
      </c>
      <c r="V11" t="s">
        <v>191</v>
      </c>
      <c r="W11" t="s">
        <v>553</v>
      </c>
      <c r="X11" t="s">
        <v>554</v>
      </c>
      <c r="Y11" t="s">
        <v>493</v>
      </c>
      <c r="Z11" t="s">
        <v>555</v>
      </c>
      <c r="AA11" t="s">
        <v>556</v>
      </c>
      <c r="AB11" t="s">
        <v>557</v>
      </c>
      <c r="AC11" t="s">
        <v>461</v>
      </c>
      <c r="AD11" t="s">
        <v>558</v>
      </c>
      <c r="AE11" t="s">
        <v>559</v>
      </c>
      <c r="AF11" t="s">
        <v>560</v>
      </c>
      <c r="AG11" t="s">
        <v>561</v>
      </c>
      <c r="AH11" t="s">
        <v>562</v>
      </c>
      <c r="AI11" t="s">
        <v>563</v>
      </c>
      <c r="AJ11" t="s">
        <v>564</v>
      </c>
      <c r="AK11" t="s">
        <v>565</v>
      </c>
      <c r="AL11" t="s">
        <v>191</v>
      </c>
      <c r="AM11" t="s">
        <v>191</v>
      </c>
      <c r="AN11" t="s">
        <v>191</v>
      </c>
    </row>
    <row r="12" spans="1:40" x14ac:dyDescent="0.35">
      <c r="A12" s="1" t="s">
        <v>566</v>
      </c>
      <c r="B12" t="s">
        <v>431</v>
      </c>
      <c r="C12" t="s">
        <v>532</v>
      </c>
      <c r="D12" t="s">
        <v>567</v>
      </c>
      <c r="E12" t="s">
        <v>191</v>
      </c>
      <c r="F12" t="s">
        <v>191</v>
      </c>
      <c r="G12" t="s">
        <v>191</v>
      </c>
      <c r="H12" t="s">
        <v>191</v>
      </c>
      <c r="I12" t="s">
        <v>191</v>
      </c>
      <c r="J12" t="s">
        <v>191</v>
      </c>
      <c r="K12" t="s">
        <v>191</v>
      </c>
      <c r="L12" t="s">
        <v>191</v>
      </c>
      <c r="M12" t="s">
        <v>191</v>
      </c>
      <c r="N12" t="s">
        <v>191</v>
      </c>
      <c r="O12" t="s">
        <v>191</v>
      </c>
      <c r="P12" t="s">
        <v>191</v>
      </c>
      <c r="Q12" t="s">
        <v>191</v>
      </c>
      <c r="R12" t="s">
        <v>191</v>
      </c>
      <c r="S12" t="s">
        <v>191</v>
      </c>
      <c r="T12" t="s">
        <v>191</v>
      </c>
      <c r="U12" t="s">
        <v>191</v>
      </c>
      <c r="V12" t="s">
        <v>191</v>
      </c>
      <c r="W12" t="s">
        <v>191</v>
      </c>
      <c r="X12" t="s">
        <v>191</v>
      </c>
      <c r="Y12" t="s">
        <v>191</v>
      </c>
      <c r="Z12" t="s">
        <v>191</v>
      </c>
      <c r="AA12" t="s">
        <v>191</v>
      </c>
      <c r="AB12" t="s">
        <v>191</v>
      </c>
      <c r="AC12" t="s">
        <v>191</v>
      </c>
      <c r="AD12" t="s">
        <v>191</v>
      </c>
      <c r="AE12" t="s">
        <v>191</v>
      </c>
      <c r="AF12" t="s">
        <v>191</v>
      </c>
      <c r="AG12" t="s">
        <v>191</v>
      </c>
      <c r="AH12" t="s">
        <v>191</v>
      </c>
      <c r="AI12" t="s">
        <v>191</v>
      </c>
      <c r="AJ12" t="s">
        <v>191</v>
      </c>
      <c r="AK12" t="s">
        <v>191</v>
      </c>
      <c r="AL12" t="s">
        <v>191</v>
      </c>
      <c r="AM12" t="s">
        <v>191</v>
      </c>
      <c r="AN12" t="s">
        <v>191</v>
      </c>
    </row>
    <row r="13" spans="1:40" x14ac:dyDescent="0.35">
      <c r="A13" s="1" t="s">
        <v>568</v>
      </c>
      <c r="B13" t="s">
        <v>191</v>
      </c>
      <c r="C13" t="s">
        <v>191</v>
      </c>
      <c r="D13" t="s">
        <v>191</v>
      </c>
      <c r="E13" t="s">
        <v>191</v>
      </c>
      <c r="F13" t="s">
        <v>191</v>
      </c>
      <c r="G13" t="s">
        <v>569</v>
      </c>
      <c r="H13" t="s">
        <v>570</v>
      </c>
      <c r="I13" t="s">
        <v>571</v>
      </c>
      <c r="J13" t="s">
        <v>572</v>
      </c>
      <c r="K13" t="s">
        <v>573</v>
      </c>
      <c r="L13" t="s">
        <v>574</v>
      </c>
      <c r="M13" t="s">
        <v>575</v>
      </c>
      <c r="N13" t="s">
        <v>576</v>
      </c>
      <c r="O13" t="s">
        <v>577</v>
      </c>
      <c r="P13" t="s">
        <v>578</v>
      </c>
      <c r="Q13" t="s">
        <v>579</v>
      </c>
      <c r="R13" t="s">
        <v>580</v>
      </c>
      <c r="S13" t="s">
        <v>581</v>
      </c>
      <c r="T13" t="s">
        <v>582</v>
      </c>
      <c r="U13" t="s">
        <v>583</v>
      </c>
      <c r="V13" t="s">
        <v>584</v>
      </c>
      <c r="W13" t="s">
        <v>585</v>
      </c>
      <c r="X13" t="s">
        <v>586</v>
      </c>
      <c r="Y13" t="s">
        <v>587</v>
      </c>
      <c r="Z13" t="s">
        <v>588</v>
      </c>
      <c r="AA13" t="s">
        <v>589</v>
      </c>
      <c r="AB13" t="s">
        <v>590</v>
      </c>
      <c r="AC13" t="s">
        <v>591</v>
      </c>
      <c r="AD13" t="s">
        <v>592</v>
      </c>
      <c r="AE13" t="s">
        <v>593</v>
      </c>
      <c r="AF13" t="s">
        <v>594</v>
      </c>
      <c r="AG13" t="s">
        <v>595</v>
      </c>
      <c r="AH13" t="s">
        <v>596</v>
      </c>
      <c r="AI13" t="s">
        <v>597</v>
      </c>
      <c r="AJ13" t="s">
        <v>598</v>
      </c>
      <c r="AK13" t="s">
        <v>599</v>
      </c>
      <c r="AL13" t="s">
        <v>600</v>
      </c>
      <c r="AM13" t="s">
        <v>601</v>
      </c>
      <c r="AN13" t="s">
        <v>602</v>
      </c>
    </row>
    <row r="14" spans="1:40" x14ac:dyDescent="0.35">
      <c r="A14" s="1" t="s">
        <v>603</v>
      </c>
      <c r="B14" t="s">
        <v>191</v>
      </c>
      <c r="C14" t="s">
        <v>191</v>
      </c>
      <c r="D14" t="s">
        <v>191</v>
      </c>
      <c r="E14" t="s">
        <v>191</v>
      </c>
      <c r="F14" t="s">
        <v>191</v>
      </c>
      <c r="G14" t="s">
        <v>604</v>
      </c>
      <c r="H14" t="s">
        <v>605</v>
      </c>
      <c r="I14" t="s">
        <v>606</v>
      </c>
      <c r="J14" t="s">
        <v>401</v>
      </c>
      <c r="K14" t="s">
        <v>607</v>
      </c>
      <c r="L14" t="s">
        <v>608</v>
      </c>
      <c r="M14" t="s">
        <v>609</v>
      </c>
      <c r="N14" t="s">
        <v>610</v>
      </c>
      <c r="O14" t="s">
        <v>611</v>
      </c>
      <c r="P14" t="s">
        <v>612</v>
      </c>
      <c r="Q14" t="s">
        <v>613</v>
      </c>
      <c r="R14" t="s">
        <v>614</v>
      </c>
      <c r="S14" t="s">
        <v>216</v>
      </c>
      <c r="T14" t="s">
        <v>615</v>
      </c>
      <c r="U14" t="s">
        <v>540</v>
      </c>
      <c r="V14" t="s">
        <v>616</v>
      </c>
      <c r="W14" t="s">
        <v>617</v>
      </c>
      <c r="X14" t="s">
        <v>618</v>
      </c>
      <c r="Y14" t="s">
        <v>619</v>
      </c>
      <c r="Z14" t="s">
        <v>537</v>
      </c>
      <c r="AA14" t="s">
        <v>620</v>
      </c>
      <c r="AB14" t="s">
        <v>621</v>
      </c>
      <c r="AC14" t="s">
        <v>455</v>
      </c>
      <c r="AD14" t="s">
        <v>622</v>
      </c>
      <c r="AE14" t="s">
        <v>623</v>
      </c>
      <c r="AF14" t="s">
        <v>624</v>
      </c>
      <c r="AG14" t="s">
        <v>607</v>
      </c>
      <c r="AH14" t="s">
        <v>625</v>
      </c>
      <c r="AI14" t="s">
        <v>626</v>
      </c>
      <c r="AJ14" t="s">
        <v>627</v>
      </c>
      <c r="AK14" t="s">
        <v>628</v>
      </c>
      <c r="AL14" t="s">
        <v>629</v>
      </c>
      <c r="AM14" t="s">
        <v>630</v>
      </c>
      <c r="AN14" t="s">
        <v>631</v>
      </c>
    </row>
    <row r="15" spans="1:40" x14ac:dyDescent="0.35">
      <c r="A15" s="1" t="s">
        <v>632</v>
      </c>
      <c r="B15" t="s">
        <v>191</v>
      </c>
      <c r="C15" t="s">
        <v>191</v>
      </c>
      <c r="D15" t="s">
        <v>633</v>
      </c>
      <c r="E15" t="s">
        <v>634</v>
      </c>
      <c r="F15" t="s">
        <v>635</v>
      </c>
      <c r="G15" t="s">
        <v>525</v>
      </c>
      <c r="H15" t="s">
        <v>636</v>
      </c>
      <c r="I15" t="s">
        <v>637</v>
      </c>
      <c r="J15" t="s">
        <v>523</v>
      </c>
      <c r="K15" t="s">
        <v>635</v>
      </c>
      <c r="L15" t="s">
        <v>638</v>
      </c>
      <c r="M15" t="s">
        <v>639</v>
      </c>
      <c r="N15" t="s">
        <v>640</v>
      </c>
      <c r="O15" t="s">
        <v>641</v>
      </c>
      <c r="P15" t="s">
        <v>532</v>
      </c>
      <c r="Q15" t="s">
        <v>642</v>
      </c>
      <c r="R15" t="s">
        <v>643</v>
      </c>
      <c r="S15" t="s">
        <v>644</v>
      </c>
      <c r="T15" t="s">
        <v>645</v>
      </c>
      <c r="U15" t="s">
        <v>646</v>
      </c>
      <c r="V15" t="s">
        <v>606</v>
      </c>
      <c r="W15" t="s">
        <v>647</v>
      </c>
      <c r="X15" t="s">
        <v>642</v>
      </c>
      <c r="Y15" t="s">
        <v>194</v>
      </c>
      <c r="Z15" t="s">
        <v>195</v>
      </c>
      <c r="AA15" t="s">
        <v>196</v>
      </c>
      <c r="AB15" t="s">
        <v>197</v>
      </c>
      <c r="AC15" t="s">
        <v>198</v>
      </c>
      <c r="AD15" t="s">
        <v>199</v>
      </c>
      <c r="AE15" t="s">
        <v>200</v>
      </c>
      <c r="AF15" t="s">
        <v>201</v>
      </c>
      <c r="AG15" t="s">
        <v>202</v>
      </c>
      <c r="AH15" t="s">
        <v>203</v>
      </c>
      <c r="AI15" t="s">
        <v>204</v>
      </c>
      <c r="AJ15" t="s">
        <v>205</v>
      </c>
      <c r="AK15" t="s">
        <v>206</v>
      </c>
      <c r="AL15" t="s">
        <v>207</v>
      </c>
      <c r="AM15" t="s">
        <v>208</v>
      </c>
      <c r="AN15" t="s">
        <v>209</v>
      </c>
    </row>
    <row r="16" spans="1:40" x14ac:dyDescent="0.35">
      <c r="A16" s="1" t="s">
        <v>648</v>
      </c>
      <c r="B16" t="s">
        <v>649</v>
      </c>
      <c r="C16" t="s">
        <v>520</v>
      </c>
      <c r="D16" t="s">
        <v>650</v>
      </c>
      <c r="E16" t="s">
        <v>651</v>
      </c>
      <c r="F16" t="s">
        <v>652</v>
      </c>
      <c r="G16" t="s">
        <v>653</v>
      </c>
      <c r="H16" t="s">
        <v>654</v>
      </c>
      <c r="I16" t="s">
        <v>655</v>
      </c>
      <c r="J16" t="s">
        <v>403</v>
      </c>
      <c r="K16" t="s">
        <v>656</v>
      </c>
      <c r="L16" t="s">
        <v>657</v>
      </c>
      <c r="M16" t="s">
        <v>658</v>
      </c>
      <c r="N16" t="s">
        <v>659</v>
      </c>
      <c r="O16" t="s">
        <v>660</v>
      </c>
      <c r="P16" t="s">
        <v>661</v>
      </c>
      <c r="Q16" t="s">
        <v>662</v>
      </c>
      <c r="R16" t="s">
        <v>663</v>
      </c>
      <c r="S16" t="s">
        <v>664</v>
      </c>
      <c r="T16" t="s">
        <v>665</v>
      </c>
      <c r="U16" t="s">
        <v>666</v>
      </c>
      <c r="V16" t="s">
        <v>667</v>
      </c>
      <c r="W16" t="s">
        <v>668</v>
      </c>
      <c r="X16" t="s">
        <v>669</v>
      </c>
      <c r="Y16" t="s">
        <v>670</v>
      </c>
      <c r="Z16" t="s">
        <v>671</v>
      </c>
      <c r="AA16" t="s">
        <v>672</v>
      </c>
      <c r="AB16" t="s">
        <v>673</v>
      </c>
      <c r="AC16" t="s">
        <v>674</v>
      </c>
      <c r="AD16" t="s">
        <v>675</v>
      </c>
      <c r="AE16" t="s">
        <v>676</v>
      </c>
      <c r="AF16" t="s">
        <v>677</v>
      </c>
      <c r="AG16" t="s">
        <v>678</v>
      </c>
      <c r="AH16" t="s">
        <v>679</v>
      </c>
      <c r="AI16" t="s">
        <v>680</v>
      </c>
      <c r="AJ16" t="s">
        <v>681</v>
      </c>
      <c r="AK16" t="s">
        <v>682</v>
      </c>
      <c r="AL16" t="s">
        <v>683</v>
      </c>
      <c r="AM16" t="s">
        <v>684</v>
      </c>
      <c r="AN16" t="s">
        <v>685</v>
      </c>
    </row>
    <row r="17" spans="1:40" x14ac:dyDescent="0.35">
      <c r="A17" s="1" t="s">
        <v>686</v>
      </c>
      <c r="B17" t="s">
        <v>687</v>
      </c>
      <c r="C17" t="s">
        <v>688</v>
      </c>
      <c r="D17" t="s">
        <v>689</v>
      </c>
      <c r="E17" t="s">
        <v>690</v>
      </c>
      <c r="F17" t="s">
        <v>690</v>
      </c>
      <c r="G17" t="s">
        <v>691</v>
      </c>
      <c r="H17" t="s">
        <v>692</v>
      </c>
      <c r="I17" t="s">
        <v>693</v>
      </c>
      <c r="J17" t="s">
        <v>694</v>
      </c>
      <c r="K17" t="s">
        <v>695</v>
      </c>
      <c r="L17" t="s">
        <v>696</v>
      </c>
      <c r="M17" t="s">
        <v>697</v>
      </c>
      <c r="N17" t="s">
        <v>698</v>
      </c>
      <c r="O17" t="s">
        <v>699</v>
      </c>
      <c r="P17" t="s">
        <v>700</v>
      </c>
      <c r="Q17" t="s">
        <v>701</v>
      </c>
      <c r="R17" t="s">
        <v>702</v>
      </c>
      <c r="S17" t="s">
        <v>703</v>
      </c>
      <c r="T17" t="s">
        <v>704</v>
      </c>
      <c r="U17" t="s">
        <v>705</v>
      </c>
      <c r="V17" t="s">
        <v>706</v>
      </c>
      <c r="W17" t="s">
        <v>707</v>
      </c>
      <c r="X17" t="s">
        <v>708</v>
      </c>
      <c r="Y17" t="s">
        <v>709</v>
      </c>
      <c r="Z17" t="s">
        <v>710</v>
      </c>
      <c r="AA17" t="s">
        <v>711</v>
      </c>
      <c r="AB17" t="s">
        <v>712</v>
      </c>
      <c r="AC17" t="s">
        <v>713</v>
      </c>
      <c r="AD17" t="s">
        <v>714</v>
      </c>
      <c r="AE17" t="s">
        <v>715</v>
      </c>
      <c r="AF17" t="s">
        <v>716</v>
      </c>
      <c r="AG17" t="s">
        <v>717</v>
      </c>
      <c r="AH17" t="s">
        <v>718</v>
      </c>
      <c r="AI17" t="s">
        <v>719</v>
      </c>
      <c r="AJ17" t="s">
        <v>720</v>
      </c>
      <c r="AK17" t="s">
        <v>721</v>
      </c>
      <c r="AL17" t="s">
        <v>722</v>
      </c>
      <c r="AM17" t="s">
        <v>723</v>
      </c>
      <c r="AN17" t="s">
        <v>724</v>
      </c>
    </row>
    <row r="18" spans="1:40" x14ac:dyDescent="0.35">
      <c r="A18" s="1" t="s">
        <v>725</v>
      </c>
      <c r="B18" t="s">
        <v>649</v>
      </c>
      <c r="C18" t="s">
        <v>520</v>
      </c>
      <c r="D18" t="s">
        <v>726</v>
      </c>
      <c r="E18" t="s">
        <v>191</v>
      </c>
      <c r="F18" t="s">
        <v>191</v>
      </c>
      <c r="G18" t="s">
        <v>191</v>
      </c>
      <c r="H18" t="s">
        <v>191</v>
      </c>
      <c r="I18" t="s">
        <v>191</v>
      </c>
      <c r="J18" t="s">
        <v>191</v>
      </c>
      <c r="K18" t="s">
        <v>191</v>
      </c>
      <c r="L18" t="s">
        <v>191</v>
      </c>
      <c r="M18" t="s">
        <v>191</v>
      </c>
      <c r="N18" t="s">
        <v>191</v>
      </c>
      <c r="O18" t="s">
        <v>191</v>
      </c>
      <c r="P18" t="s">
        <v>191</v>
      </c>
      <c r="Q18" t="s">
        <v>191</v>
      </c>
      <c r="R18" t="s">
        <v>191</v>
      </c>
      <c r="S18" t="s">
        <v>191</v>
      </c>
      <c r="T18" t="s">
        <v>191</v>
      </c>
      <c r="U18" t="s">
        <v>191</v>
      </c>
      <c r="V18" t="s">
        <v>191</v>
      </c>
      <c r="W18" t="s">
        <v>191</v>
      </c>
      <c r="X18" t="s">
        <v>191</v>
      </c>
      <c r="Y18" t="s">
        <v>191</v>
      </c>
      <c r="Z18" t="s">
        <v>191</v>
      </c>
      <c r="AA18" t="s">
        <v>191</v>
      </c>
      <c r="AB18" t="s">
        <v>191</v>
      </c>
      <c r="AC18" t="s">
        <v>191</v>
      </c>
      <c r="AD18" t="s">
        <v>191</v>
      </c>
      <c r="AE18" t="s">
        <v>191</v>
      </c>
      <c r="AF18" t="s">
        <v>191</v>
      </c>
      <c r="AG18" t="s">
        <v>191</v>
      </c>
      <c r="AH18" t="s">
        <v>191</v>
      </c>
      <c r="AI18" t="s">
        <v>191</v>
      </c>
      <c r="AJ18" t="s">
        <v>191</v>
      </c>
      <c r="AK18" t="s">
        <v>191</v>
      </c>
      <c r="AL18" t="s">
        <v>191</v>
      </c>
      <c r="AM18" t="s">
        <v>727</v>
      </c>
      <c r="AN18" t="s">
        <v>191</v>
      </c>
    </row>
    <row r="19" spans="1:40" x14ac:dyDescent="0.35">
      <c r="A19" s="1" t="s">
        <v>728</v>
      </c>
      <c r="B19" t="s">
        <v>687</v>
      </c>
      <c r="C19" t="s">
        <v>688</v>
      </c>
      <c r="D19" t="s">
        <v>729</v>
      </c>
      <c r="E19" t="s">
        <v>191</v>
      </c>
      <c r="F19" t="s">
        <v>191</v>
      </c>
      <c r="G19" t="s">
        <v>191</v>
      </c>
      <c r="H19" t="s">
        <v>191</v>
      </c>
      <c r="I19" t="s">
        <v>191</v>
      </c>
      <c r="J19" t="s">
        <v>191</v>
      </c>
      <c r="K19" t="s">
        <v>191</v>
      </c>
      <c r="L19" t="s">
        <v>191</v>
      </c>
      <c r="M19" t="s">
        <v>191</v>
      </c>
      <c r="N19" t="s">
        <v>191</v>
      </c>
      <c r="O19" t="s">
        <v>191</v>
      </c>
      <c r="P19" t="s">
        <v>191</v>
      </c>
      <c r="Q19" t="s">
        <v>191</v>
      </c>
      <c r="R19" t="s">
        <v>191</v>
      </c>
      <c r="S19" t="s">
        <v>191</v>
      </c>
      <c r="T19" t="s">
        <v>191</v>
      </c>
      <c r="U19" t="s">
        <v>191</v>
      </c>
      <c r="V19" t="s">
        <v>191</v>
      </c>
      <c r="W19" t="s">
        <v>191</v>
      </c>
      <c r="X19" t="s">
        <v>191</v>
      </c>
      <c r="Y19" t="s">
        <v>191</v>
      </c>
      <c r="Z19" t="s">
        <v>191</v>
      </c>
      <c r="AA19" t="s">
        <v>191</v>
      </c>
      <c r="AB19" t="s">
        <v>191</v>
      </c>
      <c r="AC19" t="s">
        <v>191</v>
      </c>
      <c r="AD19" t="s">
        <v>191</v>
      </c>
      <c r="AE19" t="s">
        <v>191</v>
      </c>
      <c r="AF19" t="s">
        <v>191</v>
      </c>
      <c r="AG19" t="s">
        <v>191</v>
      </c>
      <c r="AH19" t="s">
        <v>191</v>
      </c>
      <c r="AI19" t="s">
        <v>191</v>
      </c>
      <c r="AJ19" t="s">
        <v>191</v>
      </c>
      <c r="AK19" t="s">
        <v>191</v>
      </c>
      <c r="AL19" t="s">
        <v>191</v>
      </c>
      <c r="AM19" t="s">
        <v>730</v>
      </c>
      <c r="AN19" t="s">
        <v>191</v>
      </c>
    </row>
    <row r="20" spans="1:40" x14ac:dyDescent="0.35">
      <c r="A20" s="1" t="s">
        <v>731</v>
      </c>
      <c r="B20" t="s">
        <v>191</v>
      </c>
      <c r="C20" t="s">
        <v>191</v>
      </c>
      <c r="D20" t="s">
        <v>191</v>
      </c>
      <c r="E20" t="s">
        <v>191</v>
      </c>
      <c r="F20" t="s">
        <v>191</v>
      </c>
      <c r="G20" t="s">
        <v>191</v>
      </c>
      <c r="H20" t="s">
        <v>191</v>
      </c>
      <c r="I20" t="s">
        <v>191</v>
      </c>
      <c r="J20" t="s">
        <v>191</v>
      </c>
      <c r="K20" t="s">
        <v>191</v>
      </c>
      <c r="L20" t="s">
        <v>191</v>
      </c>
      <c r="M20" t="s">
        <v>191</v>
      </c>
      <c r="N20" t="s">
        <v>191</v>
      </c>
      <c r="O20" t="s">
        <v>191</v>
      </c>
      <c r="P20" t="s">
        <v>191</v>
      </c>
      <c r="Q20" t="s">
        <v>191</v>
      </c>
      <c r="R20" t="s">
        <v>191</v>
      </c>
      <c r="S20" t="s">
        <v>191</v>
      </c>
      <c r="T20" t="s">
        <v>191</v>
      </c>
      <c r="U20" t="s">
        <v>191</v>
      </c>
      <c r="V20" t="s">
        <v>191</v>
      </c>
      <c r="W20" t="s">
        <v>191</v>
      </c>
      <c r="X20" t="s">
        <v>191</v>
      </c>
      <c r="Y20" t="s">
        <v>191</v>
      </c>
      <c r="Z20" t="s">
        <v>191</v>
      </c>
      <c r="AA20" t="s">
        <v>191</v>
      </c>
      <c r="AB20" t="s">
        <v>191</v>
      </c>
      <c r="AC20" t="s">
        <v>191</v>
      </c>
      <c r="AD20" t="s">
        <v>191</v>
      </c>
      <c r="AE20" t="s">
        <v>191</v>
      </c>
      <c r="AF20" t="s">
        <v>191</v>
      </c>
      <c r="AG20" t="s">
        <v>191</v>
      </c>
      <c r="AH20" t="s">
        <v>191</v>
      </c>
      <c r="AI20" t="s">
        <v>191</v>
      </c>
      <c r="AJ20" t="s">
        <v>191</v>
      </c>
      <c r="AK20" t="s">
        <v>191</v>
      </c>
      <c r="AL20" t="s">
        <v>191</v>
      </c>
      <c r="AM20" t="s">
        <v>191</v>
      </c>
      <c r="AN20" t="s">
        <v>191</v>
      </c>
    </row>
    <row r="21" spans="1:40" x14ac:dyDescent="0.35">
      <c r="A21" s="1" t="s">
        <v>732</v>
      </c>
      <c r="B21" t="s">
        <v>649</v>
      </c>
      <c r="C21" t="s">
        <v>520</v>
      </c>
      <c r="D21" t="s">
        <v>726</v>
      </c>
      <c r="E21" t="s">
        <v>191</v>
      </c>
      <c r="F21" t="s">
        <v>191</v>
      </c>
      <c r="G21" t="s">
        <v>733</v>
      </c>
      <c r="H21" t="s">
        <v>734</v>
      </c>
      <c r="I21" t="s">
        <v>735</v>
      </c>
      <c r="J21" t="s">
        <v>197</v>
      </c>
      <c r="K21" t="s">
        <v>736</v>
      </c>
      <c r="L21" t="s">
        <v>202</v>
      </c>
      <c r="M21" t="s">
        <v>616</v>
      </c>
      <c r="N21" t="s">
        <v>737</v>
      </c>
      <c r="O21" t="s">
        <v>738</v>
      </c>
      <c r="P21" t="s">
        <v>739</v>
      </c>
      <c r="Q21" t="s">
        <v>740</v>
      </c>
      <c r="R21" t="s">
        <v>741</v>
      </c>
      <c r="S21" t="s">
        <v>742</v>
      </c>
      <c r="T21" t="s">
        <v>453</v>
      </c>
      <c r="U21" t="s">
        <v>743</v>
      </c>
      <c r="V21" t="s">
        <v>744</v>
      </c>
      <c r="W21" t="s">
        <v>745</v>
      </c>
      <c r="X21" t="s">
        <v>746</v>
      </c>
      <c r="Y21" t="s">
        <v>747</v>
      </c>
      <c r="Z21" t="s">
        <v>748</v>
      </c>
      <c r="AA21" t="s">
        <v>749</v>
      </c>
      <c r="AB21" t="s">
        <v>750</v>
      </c>
      <c r="AC21" t="s">
        <v>751</v>
      </c>
      <c r="AD21" t="s">
        <v>752</v>
      </c>
      <c r="AE21" t="s">
        <v>753</v>
      </c>
      <c r="AF21" t="s">
        <v>754</v>
      </c>
      <c r="AG21" t="s">
        <v>755</v>
      </c>
      <c r="AH21" t="s">
        <v>756</v>
      </c>
      <c r="AI21" t="s">
        <v>757</v>
      </c>
      <c r="AJ21" t="s">
        <v>758</v>
      </c>
      <c r="AK21" t="s">
        <v>759</v>
      </c>
      <c r="AL21" t="s">
        <v>760</v>
      </c>
      <c r="AM21" t="s">
        <v>727</v>
      </c>
      <c r="AN21" t="s">
        <v>761</v>
      </c>
    </row>
    <row r="22" spans="1:40" x14ac:dyDescent="0.35">
      <c r="A22" s="1" t="s">
        <v>762</v>
      </c>
      <c r="B22" t="s">
        <v>687</v>
      </c>
      <c r="C22" t="s">
        <v>688</v>
      </c>
      <c r="D22" t="s">
        <v>729</v>
      </c>
      <c r="E22" t="s">
        <v>191</v>
      </c>
      <c r="F22" t="s">
        <v>191</v>
      </c>
      <c r="G22" t="s">
        <v>763</v>
      </c>
      <c r="H22" t="s">
        <v>764</v>
      </c>
      <c r="I22" t="s">
        <v>765</v>
      </c>
      <c r="J22" t="s">
        <v>766</v>
      </c>
      <c r="K22" t="s">
        <v>767</v>
      </c>
      <c r="L22" t="s">
        <v>768</v>
      </c>
      <c r="M22" t="s">
        <v>769</v>
      </c>
      <c r="N22" t="s">
        <v>770</v>
      </c>
      <c r="O22" t="s">
        <v>771</v>
      </c>
      <c r="P22" t="s">
        <v>768</v>
      </c>
      <c r="Q22" t="s">
        <v>772</v>
      </c>
      <c r="R22" t="s">
        <v>773</v>
      </c>
      <c r="S22" t="s">
        <v>774</v>
      </c>
      <c r="T22" t="s">
        <v>775</v>
      </c>
      <c r="U22" t="s">
        <v>776</v>
      </c>
      <c r="V22" t="s">
        <v>777</v>
      </c>
      <c r="W22" t="s">
        <v>778</v>
      </c>
      <c r="X22" t="s">
        <v>779</v>
      </c>
      <c r="Y22" t="s">
        <v>780</v>
      </c>
      <c r="Z22" t="s">
        <v>781</v>
      </c>
      <c r="AA22" t="s">
        <v>782</v>
      </c>
      <c r="AB22" t="s">
        <v>783</v>
      </c>
      <c r="AC22" t="s">
        <v>784</v>
      </c>
      <c r="AD22" t="s">
        <v>785</v>
      </c>
      <c r="AE22" t="s">
        <v>786</v>
      </c>
      <c r="AF22" t="s">
        <v>787</v>
      </c>
      <c r="AG22" t="s">
        <v>788</v>
      </c>
      <c r="AH22" t="s">
        <v>789</v>
      </c>
      <c r="AI22" t="s">
        <v>790</v>
      </c>
      <c r="AJ22" t="s">
        <v>791</v>
      </c>
      <c r="AK22" t="s">
        <v>792</v>
      </c>
      <c r="AL22" t="s">
        <v>793</v>
      </c>
      <c r="AM22" t="s">
        <v>730</v>
      </c>
      <c r="AN22" t="s">
        <v>792</v>
      </c>
    </row>
    <row r="23" spans="1:40" x14ac:dyDescent="0.35">
      <c r="A23" s="1" t="s">
        <v>794</v>
      </c>
      <c r="B23" t="s">
        <v>795</v>
      </c>
      <c r="C23" t="s">
        <v>552</v>
      </c>
      <c r="D23" t="s">
        <v>522</v>
      </c>
      <c r="E23" t="s">
        <v>191</v>
      </c>
      <c r="F23" t="s">
        <v>191</v>
      </c>
      <c r="G23" t="s">
        <v>796</v>
      </c>
      <c r="H23" t="s">
        <v>797</v>
      </c>
      <c r="I23" t="s">
        <v>798</v>
      </c>
      <c r="J23" t="s">
        <v>799</v>
      </c>
      <c r="K23" t="s">
        <v>800</v>
      </c>
      <c r="L23" t="s">
        <v>801</v>
      </c>
      <c r="M23" t="s">
        <v>623</v>
      </c>
      <c r="N23" t="s">
        <v>401</v>
      </c>
      <c r="O23" t="s">
        <v>433</v>
      </c>
      <c r="P23" t="s">
        <v>539</v>
      </c>
      <c r="Q23" t="s">
        <v>802</v>
      </c>
      <c r="R23" t="s">
        <v>803</v>
      </c>
      <c r="S23" t="s">
        <v>804</v>
      </c>
      <c r="T23" t="s">
        <v>805</v>
      </c>
      <c r="U23" t="s">
        <v>806</v>
      </c>
      <c r="V23" t="s">
        <v>807</v>
      </c>
      <c r="W23" t="s">
        <v>808</v>
      </c>
      <c r="X23" t="s">
        <v>809</v>
      </c>
      <c r="Y23" t="s">
        <v>810</v>
      </c>
      <c r="Z23" t="s">
        <v>811</v>
      </c>
      <c r="AA23" t="s">
        <v>812</v>
      </c>
      <c r="AB23" t="s">
        <v>813</v>
      </c>
      <c r="AC23" t="s">
        <v>814</v>
      </c>
      <c r="AD23" t="s">
        <v>815</v>
      </c>
      <c r="AE23" t="s">
        <v>816</v>
      </c>
      <c r="AF23" t="s">
        <v>817</v>
      </c>
      <c r="AG23" t="s">
        <v>818</v>
      </c>
      <c r="AH23" t="s">
        <v>819</v>
      </c>
      <c r="AI23" t="s">
        <v>820</v>
      </c>
      <c r="AJ23" t="s">
        <v>821</v>
      </c>
      <c r="AK23" t="s">
        <v>822</v>
      </c>
      <c r="AL23" t="s">
        <v>823</v>
      </c>
      <c r="AM23" t="s">
        <v>824</v>
      </c>
      <c r="AN23" t="s">
        <v>825</v>
      </c>
    </row>
    <row r="24" spans="1:40" x14ac:dyDescent="0.35">
      <c r="A24" s="1" t="s">
        <v>826</v>
      </c>
      <c r="B24" t="s">
        <v>795</v>
      </c>
      <c r="C24" t="s">
        <v>827</v>
      </c>
      <c r="D24" t="s">
        <v>828</v>
      </c>
      <c r="E24" t="s">
        <v>422</v>
      </c>
      <c r="F24" t="s">
        <v>551</v>
      </c>
      <c r="G24" t="s">
        <v>829</v>
      </c>
      <c r="H24" t="s">
        <v>830</v>
      </c>
      <c r="I24" t="s">
        <v>831</v>
      </c>
      <c r="J24" t="s">
        <v>832</v>
      </c>
      <c r="K24" t="s">
        <v>833</v>
      </c>
      <c r="L24" t="s">
        <v>742</v>
      </c>
      <c r="M24" t="s">
        <v>834</v>
      </c>
      <c r="N24" t="s">
        <v>203</v>
      </c>
      <c r="O24" t="s">
        <v>835</v>
      </c>
      <c r="P24" t="s">
        <v>206</v>
      </c>
      <c r="Q24" t="s">
        <v>836</v>
      </c>
      <c r="R24" t="s">
        <v>837</v>
      </c>
      <c r="S24" t="s">
        <v>201</v>
      </c>
      <c r="T24" t="s">
        <v>838</v>
      </c>
      <c r="U24" t="s">
        <v>839</v>
      </c>
      <c r="V24" t="s">
        <v>840</v>
      </c>
      <c r="W24" t="s">
        <v>841</v>
      </c>
      <c r="X24" t="s">
        <v>122</v>
      </c>
      <c r="Y24" t="s">
        <v>211</v>
      </c>
      <c r="Z24" t="s">
        <v>212</v>
      </c>
      <c r="AA24" t="s">
        <v>213</v>
      </c>
      <c r="AB24" t="s">
        <v>214</v>
      </c>
      <c r="AC24" t="s">
        <v>215</v>
      </c>
      <c r="AD24" t="s">
        <v>216</v>
      </c>
      <c r="AE24" t="s">
        <v>217</v>
      </c>
      <c r="AF24" t="s">
        <v>218</v>
      </c>
      <c r="AG24" t="s">
        <v>219</v>
      </c>
      <c r="AH24" t="s">
        <v>220</v>
      </c>
      <c r="AI24" t="s">
        <v>221</v>
      </c>
      <c r="AJ24" t="s">
        <v>222</v>
      </c>
      <c r="AK24" t="s">
        <v>223</v>
      </c>
      <c r="AL24" t="s">
        <v>224</v>
      </c>
      <c r="AM24" t="s">
        <v>225</v>
      </c>
      <c r="AN24" t="s">
        <v>226</v>
      </c>
    </row>
    <row r="25" spans="1:40" x14ac:dyDescent="0.35">
      <c r="A25" s="1" t="s">
        <v>842</v>
      </c>
      <c r="B25" t="s">
        <v>843</v>
      </c>
      <c r="C25" t="s">
        <v>844</v>
      </c>
      <c r="D25" t="s">
        <v>845</v>
      </c>
      <c r="E25" t="s">
        <v>690</v>
      </c>
      <c r="F25" t="s">
        <v>690</v>
      </c>
      <c r="G25" t="s">
        <v>846</v>
      </c>
      <c r="H25" t="s">
        <v>847</v>
      </c>
      <c r="I25" t="s">
        <v>848</v>
      </c>
      <c r="J25" t="s">
        <v>849</v>
      </c>
      <c r="K25" t="s">
        <v>850</v>
      </c>
      <c r="L25" t="s">
        <v>851</v>
      </c>
      <c r="M25" t="s">
        <v>852</v>
      </c>
      <c r="N25" t="s">
        <v>853</v>
      </c>
      <c r="O25" t="s">
        <v>854</v>
      </c>
      <c r="P25" t="s">
        <v>855</v>
      </c>
      <c r="Q25" t="s">
        <v>856</v>
      </c>
      <c r="R25" t="s">
        <v>857</v>
      </c>
      <c r="S25" t="s">
        <v>858</v>
      </c>
      <c r="T25" t="s">
        <v>859</v>
      </c>
      <c r="U25" t="s">
        <v>860</v>
      </c>
      <c r="V25" t="s">
        <v>861</v>
      </c>
      <c r="W25" t="s">
        <v>862</v>
      </c>
      <c r="X25" t="s">
        <v>863</v>
      </c>
      <c r="Y25" t="s">
        <v>864</v>
      </c>
      <c r="Z25" t="s">
        <v>865</v>
      </c>
      <c r="AA25" t="s">
        <v>866</v>
      </c>
      <c r="AB25" t="s">
        <v>867</v>
      </c>
      <c r="AC25" t="s">
        <v>868</v>
      </c>
      <c r="AD25" t="s">
        <v>783</v>
      </c>
      <c r="AE25" t="s">
        <v>869</v>
      </c>
      <c r="AF25" t="s">
        <v>870</v>
      </c>
      <c r="AG25" t="s">
        <v>871</v>
      </c>
      <c r="AH25" t="s">
        <v>872</v>
      </c>
      <c r="AI25" t="s">
        <v>873</v>
      </c>
      <c r="AJ25" t="s">
        <v>874</v>
      </c>
      <c r="AK25" t="s">
        <v>875</v>
      </c>
      <c r="AL25" t="s">
        <v>876</v>
      </c>
      <c r="AM25" t="s">
        <v>877</v>
      </c>
      <c r="AN25" t="s">
        <v>878</v>
      </c>
    </row>
    <row r="26" spans="1:40" x14ac:dyDescent="0.35">
      <c r="A26" s="1" t="s">
        <v>879</v>
      </c>
      <c r="B26" t="s">
        <v>880</v>
      </c>
      <c r="C26" t="s">
        <v>881</v>
      </c>
      <c r="D26" t="s">
        <v>882</v>
      </c>
      <c r="E26" t="s">
        <v>881</v>
      </c>
      <c r="F26" t="s">
        <v>881</v>
      </c>
      <c r="G26" t="s">
        <v>883</v>
      </c>
      <c r="H26" t="s">
        <v>881</v>
      </c>
      <c r="I26" t="s">
        <v>884</v>
      </c>
      <c r="J26" t="s">
        <v>885</v>
      </c>
      <c r="K26" t="s">
        <v>886</v>
      </c>
      <c r="L26" t="s">
        <v>887</v>
      </c>
      <c r="M26" t="s">
        <v>89</v>
      </c>
      <c r="N26" t="s">
        <v>96</v>
      </c>
      <c r="O26" t="s">
        <v>888</v>
      </c>
      <c r="P26" t="s">
        <v>80</v>
      </c>
      <c r="Q26" t="s">
        <v>889</v>
      </c>
      <c r="R26" t="s">
        <v>890</v>
      </c>
      <c r="S26" t="s">
        <v>89</v>
      </c>
      <c r="T26" t="s">
        <v>887</v>
      </c>
      <c r="U26" t="s">
        <v>891</v>
      </c>
      <c r="V26" t="s">
        <v>892</v>
      </c>
      <c r="W26" t="s">
        <v>893</v>
      </c>
      <c r="X26" t="s">
        <v>894</v>
      </c>
      <c r="Y26" t="s">
        <v>42</v>
      </c>
      <c r="Z26" t="s">
        <v>43</v>
      </c>
      <c r="AA26" t="s">
        <v>44</v>
      </c>
      <c r="AB26" t="s">
        <v>45</v>
      </c>
      <c r="AC26" t="s">
        <v>46</v>
      </c>
      <c r="AD26" t="s">
        <v>895</v>
      </c>
      <c r="AE26" t="s">
        <v>896</v>
      </c>
      <c r="AF26" t="s">
        <v>897</v>
      </c>
      <c r="AG26" t="s">
        <v>898</v>
      </c>
      <c r="AH26" t="s">
        <v>899</v>
      </c>
      <c r="AI26" t="s">
        <v>900</v>
      </c>
      <c r="AJ26" t="s">
        <v>901</v>
      </c>
      <c r="AK26" t="s">
        <v>902</v>
      </c>
      <c r="AL26" t="s">
        <v>903</v>
      </c>
      <c r="AM26" t="s">
        <v>56</v>
      </c>
      <c r="AN26" t="s">
        <v>57</v>
      </c>
    </row>
    <row r="27" spans="1:40" x14ac:dyDescent="0.35">
      <c r="A27" s="1" t="s">
        <v>904</v>
      </c>
      <c r="B27" t="s">
        <v>880</v>
      </c>
      <c r="C27" t="s">
        <v>881</v>
      </c>
      <c r="D27" t="s">
        <v>882</v>
      </c>
      <c r="E27" t="s">
        <v>881</v>
      </c>
      <c r="F27" t="s">
        <v>881</v>
      </c>
      <c r="G27" t="s">
        <v>883</v>
      </c>
      <c r="H27" t="s">
        <v>881</v>
      </c>
      <c r="I27" t="s">
        <v>884</v>
      </c>
      <c r="J27" t="s">
        <v>885</v>
      </c>
      <c r="K27" t="s">
        <v>886</v>
      </c>
      <c r="L27" t="s">
        <v>887</v>
      </c>
      <c r="M27" t="s">
        <v>89</v>
      </c>
      <c r="N27" t="s">
        <v>94</v>
      </c>
      <c r="O27" t="s">
        <v>77</v>
      </c>
      <c r="P27" t="s">
        <v>905</v>
      </c>
      <c r="Q27" t="s">
        <v>906</v>
      </c>
      <c r="R27" t="s">
        <v>907</v>
      </c>
      <c r="S27" t="s">
        <v>89</v>
      </c>
      <c r="T27" t="s">
        <v>887</v>
      </c>
      <c r="U27" t="s">
        <v>891</v>
      </c>
      <c r="V27" t="s">
        <v>892</v>
      </c>
      <c r="W27" t="s">
        <v>908</v>
      </c>
      <c r="X27" t="s">
        <v>909</v>
      </c>
      <c r="Y27" t="s">
        <v>910</v>
      </c>
      <c r="Z27" t="s">
        <v>911</v>
      </c>
      <c r="AA27" t="s">
        <v>44</v>
      </c>
      <c r="AB27" t="s">
        <v>45</v>
      </c>
      <c r="AC27" t="s">
        <v>46</v>
      </c>
      <c r="AD27" t="s">
        <v>895</v>
      </c>
      <c r="AE27" t="s">
        <v>896</v>
      </c>
      <c r="AF27" t="s">
        <v>909</v>
      </c>
      <c r="AG27" t="s">
        <v>912</v>
      </c>
      <c r="AH27" t="s">
        <v>59</v>
      </c>
      <c r="AI27" t="s">
        <v>913</v>
      </c>
      <c r="AJ27" t="s">
        <v>914</v>
      </c>
      <c r="AK27" t="s">
        <v>915</v>
      </c>
      <c r="AL27" t="s">
        <v>916</v>
      </c>
      <c r="AM27" t="s">
        <v>56</v>
      </c>
      <c r="AN27" t="s">
        <v>57</v>
      </c>
    </row>
    <row r="28" spans="1:40" x14ac:dyDescent="0.35">
      <c r="A28" s="1" t="s">
        <v>917</v>
      </c>
      <c r="B28" t="s">
        <v>918</v>
      </c>
      <c r="C28" t="s">
        <v>918</v>
      </c>
      <c r="D28" t="s">
        <v>918</v>
      </c>
      <c r="E28" t="s">
        <v>919</v>
      </c>
      <c r="F28" t="s">
        <v>920</v>
      </c>
      <c r="G28" t="s">
        <v>921</v>
      </c>
      <c r="H28" t="s">
        <v>461</v>
      </c>
      <c r="I28" t="s">
        <v>922</v>
      </c>
      <c r="J28" t="s">
        <v>923</v>
      </c>
      <c r="K28" t="s">
        <v>924</v>
      </c>
      <c r="L28" t="s">
        <v>925</v>
      </c>
      <c r="M28" t="s">
        <v>494</v>
      </c>
      <c r="N28" t="s">
        <v>926</v>
      </c>
      <c r="O28" t="s">
        <v>927</v>
      </c>
      <c r="P28" t="s">
        <v>121</v>
      </c>
      <c r="Q28" t="s">
        <v>928</v>
      </c>
      <c r="R28" t="s">
        <v>929</v>
      </c>
      <c r="S28" t="s">
        <v>930</v>
      </c>
      <c r="T28" t="s">
        <v>931</v>
      </c>
      <c r="U28" t="s">
        <v>932</v>
      </c>
      <c r="V28" t="s">
        <v>933</v>
      </c>
      <c r="W28" t="s">
        <v>924</v>
      </c>
      <c r="X28" t="s">
        <v>934</v>
      </c>
      <c r="Y28" t="s">
        <v>118</v>
      </c>
      <c r="Z28" t="s">
        <v>119</v>
      </c>
      <c r="AA28" t="s">
        <v>120</v>
      </c>
      <c r="AB28" t="s">
        <v>121</v>
      </c>
      <c r="AC28" t="s">
        <v>122</v>
      </c>
      <c r="AD28" t="s">
        <v>123</v>
      </c>
      <c r="AE28" t="s">
        <v>124</v>
      </c>
      <c r="AF28" t="s">
        <v>125</v>
      </c>
      <c r="AG28" t="s">
        <v>126</v>
      </c>
      <c r="AH28" t="s">
        <v>127</v>
      </c>
      <c r="AI28" t="s">
        <v>128</v>
      </c>
      <c r="AJ28" t="s">
        <v>129</v>
      </c>
      <c r="AK28" t="s">
        <v>130</v>
      </c>
      <c r="AL28" t="s">
        <v>131</v>
      </c>
      <c r="AM28" t="s">
        <v>131</v>
      </c>
      <c r="AN28" t="s">
        <v>131</v>
      </c>
    </row>
    <row r="29" spans="1:40" x14ac:dyDescent="0.35">
      <c r="A29" s="1" t="s">
        <v>935</v>
      </c>
      <c r="B29" t="s">
        <v>918</v>
      </c>
      <c r="C29" t="s">
        <v>918</v>
      </c>
      <c r="D29" t="s">
        <v>918</v>
      </c>
      <c r="E29" t="s">
        <v>919</v>
      </c>
      <c r="F29" t="s">
        <v>920</v>
      </c>
      <c r="G29" t="s">
        <v>921</v>
      </c>
      <c r="H29" t="s">
        <v>461</v>
      </c>
      <c r="I29" t="s">
        <v>922</v>
      </c>
      <c r="J29" t="s">
        <v>923</v>
      </c>
      <c r="K29" t="s">
        <v>924</v>
      </c>
      <c r="L29" t="s">
        <v>936</v>
      </c>
      <c r="M29" t="s">
        <v>937</v>
      </c>
      <c r="N29" t="s">
        <v>938</v>
      </c>
      <c r="O29" t="s">
        <v>122</v>
      </c>
      <c r="P29" t="s">
        <v>666</v>
      </c>
      <c r="Q29" t="s">
        <v>939</v>
      </c>
      <c r="R29" t="s">
        <v>940</v>
      </c>
      <c r="S29" t="s">
        <v>941</v>
      </c>
      <c r="T29" t="s">
        <v>942</v>
      </c>
      <c r="U29" t="s">
        <v>943</v>
      </c>
      <c r="V29" t="s">
        <v>944</v>
      </c>
      <c r="W29" t="s">
        <v>924</v>
      </c>
      <c r="X29" t="s">
        <v>934</v>
      </c>
      <c r="Y29" t="s">
        <v>945</v>
      </c>
      <c r="Z29" t="s">
        <v>946</v>
      </c>
      <c r="AA29" t="s">
        <v>923</v>
      </c>
      <c r="AB29" t="s">
        <v>947</v>
      </c>
      <c r="AC29" t="s">
        <v>948</v>
      </c>
      <c r="AD29" t="s">
        <v>949</v>
      </c>
      <c r="AE29" t="s">
        <v>950</v>
      </c>
      <c r="AF29" t="s">
        <v>126</v>
      </c>
      <c r="AG29" t="s">
        <v>951</v>
      </c>
      <c r="AH29" t="s">
        <v>952</v>
      </c>
      <c r="AI29" t="s">
        <v>953</v>
      </c>
      <c r="AJ29" t="s">
        <v>954</v>
      </c>
      <c r="AK29" t="s">
        <v>955</v>
      </c>
      <c r="AL29" t="s">
        <v>956</v>
      </c>
      <c r="AM29" t="s">
        <v>131</v>
      </c>
      <c r="AN29" t="s">
        <v>131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N40"/>
  <sheetViews>
    <sheetView workbookViewId="0"/>
  </sheetViews>
  <sheetFormatPr defaultRowHeight="14.5" x14ac:dyDescent="0.35"/>
  <sheetData>
    <row r="1" spans="1:40" x14ac:dyDescent="0.35">
      <c r="B1" s="1" t="s">
        <v>376</v>
      </c>
      <c r="C1" s="1" t="s">
        <v>377</v>
      </c>
      <c r="D1" s="1" t="s">
        <v>378</v>
      </c>
      <c r="E1" s="1" t="s">
        <v>379</v>
      </c>
      <c r="F1" s="1" t="s">
        <v>380</v>
      </c>
      <c r="G1" s="1" t="s">
        <v>381</v>
      </c>
      <c r="H1" s="1" t="s">
        <v>382</v>
      </c>
      <c r="I1" s="1" t="s">
        <v>383</v>
      </c>
      <c r="J1" s="1" t="s">
        <v>384</v>
      </c>
      <c r="K1" s="1" t="s">
        <v>385</v>
      </c>
      <c r="L1" s="1" t="s">
        <v>386</v>
      </c>
      <c r="M1" s="1" t="s">
        <v>387</v>
      </c>
      <c r="N1" s="1" t="s">
        <v>388</v>
      </c>
      <c r="O1" s="1" t="s">
        <v>389</v>
      </c>
      <c r="P1" s="1" t="s">
        <v>390</v>
      </c>
      <c r="Q1" s="1" t="s">
        <v>391</v>
      </c>
      <c r="R1" s="1" t="s">
        <v>392</v>
      </c>
      <c r="S1" s="1" t="s">
        <v>393</v>
      </c>
      <c r="T1" s="1" t="s">
        <v>394</v>
      </c>
      <c r="U1" s="1" t="s">
        <v>395</v>
      </c>
      <c r="V1" s="1" t="s">
        <v>396</v>
      </c>
      <c r="W1" s="1" t="s">
        <v>397</v>
      </c>
      <c r="X1" s="1" t="s">
        <v>398</v>
      </c>
      <c r="Y1" s="1" t="s">
        <v>9</v>
      </c>
      <c r="Z1" s="1" t="s">
        <v>10</v>
      </c>
      <c r="AA1" s="1" t="s">
        <v>11</v>
      </c>
      <c r="AB1" s="1" t="s">
        <v>12</v>
      </c>
      <c r="AC1" s="1" t="s">
        <v>13</v>
      </c>
      <c r="AD1" s="1" t="s">
        <v>14</v>
      </c>
      <c r="AE1" s="1" t="s">
        <v>15</v>
      </c>
      <c r="AF1" s="1" t="s">
        <v>16</v>
      </c>
      <c r="AG1" s="1" t="s">
        <v>17</v>
      </c>
      <c r="AH1" s="1" t="s">
        <v>18</v>
      </c>
      <c r="AI1" s="1" t="s">
        <v>19</v>
      </c>
      <c r="AJ1" s="1" t="s">
        <v>20</v>
      </c>
      <c r="AK1" s="1" t="s">
        <v>21</v>
      </c>
      <c r="AL1" s="1" t="s">
        <v>22</v>
      </c>
      <c r="AM1" s="1" t="s">
        <v>23</v>
      </c>
      <c r="AN1" s="1" t="s">
        <v>24</v>
      </c>
    </row>
    <row r="2" spans="1:40" x14ac:dyDescent="0.35">
      <c r="A2" s="1" t="s">
        <v>957</v>
      </c>
      <c r="B2" t="s">
        <v>191</v>
      </c>
      <c r="C2" t="s">
        <v>191</v>
      </c>
      <c r="D2" t="s">
        <v>958</v>
      </c>
      <c r="E2" t="s">
        <v>959</v>
      </c>
      <c r="F2" t="s">
        <v>832</v>
      </c>
      <c r="G2" t="s">
        <v>960</v>
      </c>
      <c r="H2" t="s">
        <v>961</v>
      </c>
      <c r="I2" t="s">
        <v>962</v>
      </c>
      <c r="J2" t="s">
        <v>963</v>
      </c>
      <c r="K2" t="s">
        <v>964</v>
      </c>
      <c r="L2" t="s">
        <v>965</v>
      </c>
      <c r="M2" t="s">
        <v>966</v>
      </c>
      <c r="N2" t="s">
        <v>967</v>
      </c>
      <c r="O2" t="s">
        <v>968</v>
      </c>
      <c r="P2" t="s">
        <v>120</v>
      </c>
      <c r="Q2" t="s">
        <v>969</v>
      </c>
      <c r="R2" t="s">
        <v>970</v>
      </c>
      <c r="S2" t="s">
        <v>971</v>
      </c>
      <c r="T2" t="s">
        <v>972</v>
      </c>
      <c r="U2" t="s">
        <v>973</v>
      </c>
      <c r="V2" t="s">
        <v>974</v>
      </c>
      <c r="W2" t="s">
        <v>975</v>
      </c>
      <c r="X2" t="s">
        <v>976</v>
      </c>
      <c r="Y2" t="s">
        <v>977</v>
      </c>
      <c r="Z2" t="s">
        <v>978</v>
      </c>
      <c r="AA2" t="s">
        <v>979</v>
      </c>
      <c r="AB2" t="s">
        <v>980</v>
      </c>
      <c r="AC2" t="s">
        <v>981</v>
      </c>
      <c r="AD2" t="s">
        <v>982</v>
      </c>
      <c r="AE2" t="s">
        <v>983</v>
      </c>
      <c r="AF2" t="s">
        <v>984</v>
      </c>
      <c r="AG2" t="s">
        <v>985</v>
      </c>
      <c r="AH2" t="s">
        <v>986</v>
      </c>
      <c r="AI2" t="s">
        <v>987</v>
      </c>
      <c r="AJ2" t="s">
        <v>988</v>
      </c>
      <c r="AK2" t="s">
        <v>989</v>
      </c>
      <c r="AL2" t="s">
        <v>990</v>
      </c>
      <c r="AM2" t="s">
        <v>991</v>
      </c>
      <c r="AN2" t="s">
        <v>992</v>
      </c>
    </row>
    <row r="3" spans="1:40" x14ac:dyDescent="0.35">
      <c r="A3" s="1" t="s">
        <v>993</v>
      </c>
      <c r="B3" t="s">
        <v>191</v>
      </c>
      <c r="C3" t="s">
        <v>191</v>
      </c>
      <c r="D3" t="s">
        <v>191</v>
      </c>
      <c r="E3" t="s">
        <v>191</v>
      </c>
      <c r="F3" t="s">
        <v>191</v>
      </c>
      <c r="G3" t="s">
        <v>191</v>
      </c>
      <c r="H3" t="s">
        <v>191</v>
      </c>
      <c r="I3" t="s">
        <v>191</v>
      </c>
      <c r="J3" t="s">
        <v>191</v>
      </c>
      <c r="K3" t="s">
        <v>191</v>
      </c>
      <c r="L3" t="s">
        <v>191</v>
      </c>
      <c r="M3" t="s">
        <v>191</v>
      </c>
      <c r="N3" t="s">
        <v>191</v>
      </c>
      <c r="O3" t="s">
        <v>191</v>
      </c>
      <c r="P3" t="s">
        <v>191</v>
      </c>
      <c r="Q3" t="s">
        <v>191</v>
      </c>
      <c r="R3" t="s">
        <v>191</v>
      </c>
      <c r="S3" t="s">
        <v>191</v>
      </c>
      <c r="T3" t="s">
        <v>191</v>
      </c>
      <c r="U3" t="s">
        <v>191</v>
      </c>
      <c r="V3" t="s">
        <v>191</v>
      </c>
      <c r="W3" t="s">
        <v>191</v>
      </c>
      <c r="X3" t="s">
        <v>191</v>
      </c>
      <c r="Y3" t="s">
        <v>191</v>
      </c>
      <c r="Z3" t="s">
        <v>191</v>
      </c>
      <c r="AA3" t="s">
        <v>191</v>
      </c>
      <c r="AB3" t="s">
        <v>191</v>
      </c>
      <c r="AC3" t="s">
        <v>191</v>
      </c>
      <c r="AD3" t="s">
        <v>994</v>
      </c>
      <c r="AE3" t="s">
        <v>995</v>
      </c>
      <c r="AF3" t="s">
        <v>996</v>
      </c>
      <c r="AG3" t="s">
        <v>997</v>
      </c>
      <c r="AH3" t="s">
        <v>998</v>
      </c>
      <c r="AI3" t="s">
        <v>999</v>
      </c>
      <c r="AJ3" t="s">
        <v>1000</v>
      </c>
      <c r="AK3" t="s">
        <v>1001</v>
      </c>
      <c r="AL3" t="s">
        <v>1002</v>
      </c>
      <c r="AM3" t="s">
        <v>1003</v>
      </c>
      <c r="AN3" t="s">
        <v>1004</v>
      </c>
    </row>
    <row r="4" spans="1:40" x14ac:dyDescent="0.35">
      <c r="A4" s="1" t="s">
        <v>1005</v>
      </c>
      <c r="B4" t="s">
        <v>191</v>
      </c>
      <c r="C4" t="s">
        <v>191</v>
      </c>
      <c r="D4" t="s">
        <v>958</v>
      </c>
      <c r="E4" t="s">
        <v>959</v>
      </c>
      <c r="F4" t="s">
        <v>832</v>
      </c>
      <c r="G4" t="s">
        <v>960</v>
      </c>
      <c r="H4" t="s">
        <v>961</v>
      </c>
      <c r="I4" t="s">
        <v>962</v>
      </c>
      <c r="J4" t="s">
        <v>963</v>
      </c>
      <c r="K4" t="s">
        <v>964</v>
      </c>
      <c r="L4" t="s">
        <v>965</v>
      </c>
      <c r="M4" t="s">
        <v>966</v>
      </c>
      <c r="N4" t="s">
        <v>967</v>
      </c>
      <c r="O4" t="s">
        <v>968</v>
      </c>
      <c r="P4" t="s">
        <v>120</v>
      </c>
      <c r="Q4" t="s">
        <v>969</v>
      </c>
      <c r="R4" t="s">
        <v>970</v>
      </c>
      <c r="S4" t="s">
        <v>971</v>
      </c>
      <c r="T4" t="s">
        <v>972</v>
      </c>
      <c r="U4" t="s">
        <v>973</v>
      </c>
      <c r="V4" t="s">
        <v>974</v>
      </c>
      <c r="W4" t="s">
        <v>975</v>
      </c>
      <c r="X4" t="s">
        <v>976</v>
      </c>
      <c r="Y4" t="s">
        <v>977</v>
      </c>
      <c r="Z4" t="s">
        <v>978</v>
      </c>
      <c r="AA4" t="s">
        <v>979</v>
      </c>
      <c r="AB4" t="s">
        <v>980</v>
      </c>
      <c r="AC4" t="s">
        <v>981</v>
      </c>
      <c r="AD4" t="s">
        <v>1006</v>
      </c>
      <c r="AE4" t="s">
        <v>1007</v>
      </c>
      <c r="AF4" t="s">
        <v>1008</v>
      </c>
      <c r="AG4" t="s">
        <v>1009</v>
      </c>
      <c r="AH4" t="s">
        <v>1010</v>
      </c>
      <c r="AI4" t="s">
        <v>1011</v>
      </c>
      <c r="AJ4" t="s">
        <v>1012</v>
      </c>
      <c r="AK4" t="s">
        <v>1013</v>
      </c>
      <c r="AL4" t="s">
        <v>1014</v>
      </c>
      <c r="AM4" t="s">
        <v>1015</v>
      </c>
      <c r="AN4" t="s">
        <v>191</v>
      </c>
    </row>
    <row r="5" spans="1:40" x14ac:dyDescent="0.35">
      <c r="A5" s="1" t="s">
        <v>1016</v>
      </c>
      <c r="B5" t="s">
        <v>191</v>
      </c>
      <c r="C5" t="s">
        <v>191</v>
      </c>
      <c r="D5" t="s">
        <v>1017</v>
      </c>
      <c r="E5" t="s">
        <v>1018</v>
      </c>
      <c r="F5" t="s">
        <v>1019</v>
      </c>
      <c r="G5" t="s">
        <v>191</v>
      </c>
      <c r="H5" t="s">
        <v>191</v>
      </c>
      <c r="I5" t="s">
        <v>1020</v>
      </c>
      <c r="J5" t="s">
        <v>507</v>
      </c>
      <c r="K5" t="s">
        <v>1021</v>
      </c>
      <c r="L5" t="s">
        <v>1022</v>
      </c>
      <c r="M5" t="s">
        <v>1023</v>
      </c>
      <c r="N5" t="s">
        <v>1024</v>
      </c>
      <c r="O5" t="s">
        <v>1025</v>
      </c>
      <c r="P5" t="s">
        <v>1026</v>
      </c>
      <c r="Q5" t="s">
        <v>1027</v>
      </c>
      <c r="R5" t="s">
        <v>1028</v>
      </c>
      <c r="S5" t="s">
        <v>1029</v>
      </c>
      <c r="T5" t="s">
        <v>1030</v>
      </c>
      <c r="U5" t="s">
        <v>1031</v>
      </c>
      <c r="V5" t="s">
        <v>1032</v>
      </c>
      <c r="W5" t="s">
        <v>1033</v>
      </c>
      <c r="X5" t="s">
        <v>1034</v>
      </c>
      <c r="Y5" t="s">
        <v>1035</v>
      </c>
      <c r="Z5" t="s">
        <v>1036</v>
      </c>
      <c r="AA5" t="s">
        <v>1037</v>
      </c>
      <c r="AB5" t="s">
        <v>1038</v>
      </c>
      <c r="AC5" t="s">
        <v>1039</v>
      </c>
      <c r="AD5" t="s">
        <v>1040</v>
      </c>
      <c r="AE5" t="s">
        <v>1041</v>
      </c>
      <c r="AF5" t="s">
        <v>1042</v>
      </c>
      <c r="AG5" t="s">
        <v>1043</v>
      </c>
      <c r="AH5" t="s">
        <v>1044</v>
      </c>
      <c r="AI5" t="s">
        <v>1045</v>
      </c>
      <c r="AJ5" t="s">
        <v>1046</v>
      </c>
      <c r="AK5" t="s">
        <v>1047</v>
      </c>
      <c r="AL5" t="s">
        <v>1048</v>
      </c>
      <c r="AM5" t="s">
        <v>1049</v>
      </c>
      <c r="AN5" t="s">
        <v>1050</v>
      </c>
    </row>
    <row r="6" spans="1:40" x14ac:dyDescent="0.35">
      <c r="A6" s="1" t="s">
        <v>1051</v>
      </c>
      <c r="B6" t="s">
        <v>191</v>
      </c>
      <c r="C6" t="s">
        <v>191</v>
      </c>
      <c r="D6" t="s">
        <v>191</v>
      </c>
      <c r="E6" t="s">
        <v>191</v>
      </c>
      <c r="F6" t="s">
        <v>191</v>
      </c>
      <c r="G6" t="s">
        <v>191</v>
      </c>
      <c r="H6" t="s">
        <v>191</v>
      </c>
      <c r="I6" t="s">
        <v>191</v>
      </c>
      <c r="J6" t="s">
        <v>191</v>
      </c>
      <c r="K6" t="s">
        <v>191</v>
      </c>
      <c r="L6" t="s">
        <v>191</v>
      </c>
      <c r="M6" t="s">
        <v>191</v>
      </c>
      <c r="N6" t="s">
        <v>191</v>
      </c>
      <c r="O6" t="s">
        <v>191</v>
      </c>
      <c r="P6" t="s">
        <v>191</v>
      </c>
      <c r="Q6" t="s">
        <v>191</v>
      </c>
      <c r="R6" t="s">
        <v>191</v>
      </c>
      <c r="S6" t="s">
        <v>191</v>
      </c>
      <c r="T6" t="s">
        <v>191</v>
      </c>
      <c r="U6" t="s">
        <v>191</v>
      </c>
      <c r="V6" t="s">
        <v>191</v>
      </c>
      <c r="W6" t="s">
        <v>191</v>
      </c>
      <c r="X6" t="s">
        <v>191</v>
      </c>
      <c r="Y6" t="s">
        <v>191</v>
      </c>
      <c r="Z6" t="s">
        <v>191</v>
      </c>
      <c r="AA6" t="s">
        <v>191</v>
      </c>
      <c r="AB6" t="s">
        <v>191</v>
      </c>
      <c r="AC6" t="s">
        <v>191</v>
      </c>
      <c r="AD6" t="s">
        <v>191</v>
      </c>
      <c r="AE6" t="s">
        <v>191</v>
      </c>
      <c r="AF6" t="s">
        <v>191</v>
      </c>
      <c r="AG6" t="s">
        <v>191</v>
      </c>
      <c r="AH6" t="s">
        <v>191</v>
      </c>
      <c r="AI6" t="s">
        <v>191</v>
      </c>
      <c r="AJ6" t="s">
        <v>191</v>
      </c>
      <c r="AK6" t="s">
        <v>191</v>
      </c>
      <c r="AL6" t="s">
        <v>191</v>
      </c>
      <c r="AM6" t="s">
        <v>191</v>
      </c>
      <c r="AN6" t="s">
        <v>191</v>
      </c>
    </row>
    <row r="7" spans="1:40" x14ac:dyDescent="0.35">
      <c r="A7" s="1" t="s">
        <v>1052</v>
      </c>
      <c r="B7" t="s">
        <v>191</v>
      </c>
      <c r="C7" t="s">
        <v>191</v>
      </c>
      <c r="D7" t="s">
        <v>191</v>
      </c>
      <c r="E7" t="s">
        <v>635</v>
      </c>
      <c r="F7" t="s">
        <v>1053</v>
      </c>
      <c r="G7" t="s">
        <v>191</v>
      </c>
      <c r="H7" t="s">
        <v>191</v>
      </c>
      <c r="I7" t="s">
        <v>1054</v>
      </c>
      <c r="J7" t="s">
        <v>191</v>
      </c>
      <c r="K7" t="s">
        <v>191</v>
      </c>
      <c r="L7" t="s">
        <v>191</v>
      </c>
      <c r="M7" t="s">
        <v>1055</v>
      </c>
      <c r="N7" t="s">
        <v>1056</v>
      </c>
      <c r="O7" t="s">
        <v>1057</v>
      </c>
      <c r="P7" t="s">
        <v>1058</v>
      </c>
      <c r="Q7" t="s">
        <v>1059</v>
      </c>
      <c r="R7" t="s">
        <v>1060</v>
      </c>
      <c r="S7" t="s">
        <v>1061</v>
      </c>
      <c r="T7" t="s">
        <v>1062</v>
      </c>
      <c r="U7" t="s">
        <v>1063</v>
      </c>
      <c r="V7" t="s">
        <v>1064</v>
      </c>
      <c r="W7" t="s">
        <v>1065</v>
      </c>
      <c r="X7" t="s">
        <v>1066</v>
      </c>
      <c r="Y7" t="s">
        <v>1067</v>
      </c>
      <c r="Z7" t="s">
        <v>1068</v>
      </c>
      <c r="AA7" t="s">
        <v>1069</v>
      </c>
      <c r="AB7" t="s">
        <v>1070</v>
      </c>
      <c r="AC7" t="s">
        <v>1071</v>
      </c>
      <c r="AD7" t="s">
        <v>1072</v>
      </c>
      <c r="AE7" t="s">
        <v>1073</v>
      </c>
      <c r="AF7" t="s">
        <v>1074</v>
      </c>
      <c r="AG7" t="s">
        <v>1075</v>
      </c>
      <c r="AH7" t="s">
        <v>1076</v>
      </c>
      <c r="AI7" t="s">
        <v>1077</v>
      </c>
      <c r="AJ7" t="s">
        <v>1078</v>
      </c>
      <c r="AK7" t="s">
        <v>1079</v>
      </c>
      <c r="AL7" t="s">
        <v>1080</v>
      </c>
      <c r="AM7" t="s">
        <v>1081</v>
      </c>
      <c r="AN7" t="s">
        <v>191</v>
      </c>
    </row>
    <row r="8" spans="1:40" x14ac:dyDescent="0.35">
      <c r="A8" s="1" t="s">
        <v>1082</v>
      </c>
      <c r="B8" t="s">
        <v>191</v>
      </c>
      <c r="C8" t="s">
        <v>191</v>
      </c>
      <c r="D8" t="s">
        <v>191</v>
      </c>
      <c r="E8" t="s">
        <v>1083</v>
      </c>
      <c r="F8" t="s">
        <v>1084</v>
      </c>
      <c r="G8" t="s">
        <v>191</v>
      </c>
      <c r="H8" t="s">
        <v>191</v>
      </c>
      <c r="I8" t="s">
        <v>1085</v>
      </c>
      <c r="J8" t="s">
        <v>191</v>
      </c>
      <c r="K8" t="s">
        <v>191</v>
      </c>
      <c r="L8" t="s">
        <v>191</v>
      </c>
      <c r="M8" t="s">
        <v>1086</v>
      </c>
      <c r="N8" t="s">
        <v>1087</v>
      </c>
      <c r="O8" t="s">
        <v>1088</v>
      </c>
      <c r="P8" t="s">
        <v>1089</v>
      </c>
      <c r="Q8" t="s">
        <v>1090</v>
      </c>
      <c r="R8" t="s">
        <v>1091</v>
      </c>
      <c r="S8" t="s">
        <v>1092</v>
      </c>
      <c r="T8" t="s">
        <v>1093</v>
      </c>
      <c r="U8" t="s">
        <v>1094</v>
      </c>
      <c r="V8" t="s">
        <v>1095</v>
      </c>
      <c r="W8" t="s">
        <v>1096</v>
      </c>
      <c r="X8" t="s">
        <v>1097</v>
      </c>
      <c r="Y8" t="s">
        <v>1098</v>
      </c>
      <c r="Z8" t="s">
        <v>1099</v>
      </c>
      <c r="AA8" t="s">
        <v>1100</v>
      </c>
      <c r="AB8" t="s">
        <v>1101</v>
      </c>
      <c r="AC8" t="s">
        <v>1102</v>
      </c>
      <c r="AD8" t="s">
        <v>1103</v>
      </c>
      <c r="AE8" t="s">
        <v>1104</v>
      </c>
      <c r="AF8" t="s">
        <v>1105</v>
      </c>
      <c r="AG8" t="s">
        <v>1106</v>
      </c>
      <c r="AH8" t="s">
        <v>1107</v>
      </c>
      <c r="AI8" t="s">
        <v>1108</v>
      </c>
      <c r="AJ8" t="s">
        <v>1109</v>
      </c>
      <c r="AK8" t="s">
        <v>1110</v>
      </c>
      <c r="AL8" t="s">
        <v>273</v>
      </c>
      <c r="AM8" t="s">
        <v>1111</v>
      </c>
      <c r="AN8" t="s">
        <v>191</v>
      </c>
    </row>
    <row r="9" spans="1:40" x14ac:dyDescent="0.35">
      <c r="A9" s="1" t="s">
        <v>1112</v>
      </c>
      <c r="B9" t="s">
        <v>191</v>
      </c>
      <c r="C9" t="s">
        <v>191</v>
      </c>
      <c r="D9" t="s">
        <v>1053</v>
      </c>
      <c r="E9" t="s">
        <v>1113</v>
      </c>
      <c r="F9" t="s">
        <v>1114</v>
      </c>
      <c r="G9" t="s">
        <v>1115</v>
      </c>
      <c r="H9" t="s">
        <v>637</v>
      </c>
      <c r="I9" t="s">
        <v>1116</v>
      </c>
      <c r="J9" t="s">
        <v>961</v>
      </c>
      <c r="K9" t="s">
        <v>1117</v>
      </c>
      <c r="L9" t="s">
        <v>1118</v>
      </c>
      <c r="M9" t="s">
        <v>425</v>
      </c>
      <c r="N9" t="s">
        <v>1119</v>
      </c>
      <c r="O9" t="s">
        <v>626</v>
      </c>
      <c r="P9" t="s">
        <v>1120</v>
      </c>
      <c r="Q9" t="s">
        <v>1121</v>
      </c>
      <c r="R9" t="s">
        <v>1122</v>
      </c>
      <c r="S9" t="s">
        <v>1123</v>
      </c>
      <c r="T9" t="s">
        <v>1124</v>
      </c>
      <c r="U9" t="s">
        <v>1125</v>
      </c>
      <c r="V9" t="s">
        <v>1126</v>
      </c>
      <c r="W9" t="s">
        <v>968</v>
      </c>
      <c r="X9" t="s">
        <v>1127</v>
      </c>
      <c r="Y9" t="s">
        <v>1128</v>
      </c>
      <c r="Z9" t="s">
        <v>1129</v>
      </c>
      <c r="AA9" t="s">
        <v>1130</v>
      </c>
      <c r="AB9" t="s">
        <v>1131</v>
      </c>
      <c r="AC9" t="s">
        <v>1132</v>
      </c>
      <c r="AD9" t="s">
        <v>1133</v>
      </c>
      <c r="AE9" t="s">
        <v>1134</v>
      </c>
      <c r="AF9" t="s">
        <v>1135</v>
      </c>
      <c r="AG9" t="s">
        <v>1136</v>
      </c>
      <c r="AH9" t="s">
        <v>1137</v>
      </c>
      <c r="AI9" t="s">
        <v>579</v>
      </c>
      <c r="AJ9" t="s">
        <v>1138</v>
      </c>
      <c r="AK9" t="s">
        <v>1139</v>
      </c>
      <c r="AL9" t="s">
        <v>1140</v>
      </c>
      <c r="AM9" t="s">
        <v>1141</v>
      </c>
      <c r="AN9" t="s">
        <v>1142</v>
      </c>
    </row>
    <row r="10" spans="1:40" x14ac:dyDescent="0.35">
      <c r="A10" s="1" t="s">
        <v>1143</v>
      </c>
      <c r="B10" t="s">
        <v>191</v>
      </c>
      <c r="C10" t="s">
        <v>191</v>
      </c>
      <c r="D10" t="s">
        <v>191</v>
      </c>
      <c r="E10" t="s">
        <v>191</v>
      </c>
      <c r="F10" t="s">
        <v>191</v>
      </c>
      <c r="G10" t="s">
        <v>191</v>
      </c>
      <c r="H10" t="s">
        <v>191</v>
      </c>
      <c r="I10" t="s">
        <v>191</v>
      </c>
      <c r="J10" t="s">
        <v>191</v>
      </c>
      <c r="K10" t="s">
        <v>191</v>
      </c>
      <c r="L10" t="s">
        <v>191</v>
      </c>
      <c r="M10" t="s">
        <v>191</v>
      </c>
      <c r="N10" t="s">
        <v>191</v>
      </c>
      <c r="O10" t="s">
        <v>191</v>
      </c>
      <c r="P10" t="s">
        <v>191</v>
      </c>
      <c r="Q10" t="s">
        <v>191</v>
      </c>
      <c r="R10" t="s">
        <v>191</v>
      </c>
      <c r="S10" t="s">
        <v>191</v>
      </c>
      <c r="T10" t="s">
        <v>191</v>
      </c>
      <c r="U10" t="s">
        <v>191</v>
      </c>
      <c r="V10" t="s">
        <v>191</v>
      </c>
      <c r="W10" t="s">
        <v>191</v>
      </c>
      <c r="X10" t="s">
        <v>191</v>
      </c>
      <c r="Y10" t="s">
        <v>191</v>
      </c>
      <c r="Z10" t="s">
        <v>191</v>
      </c>
      <c r="AA10" t="s">
        <v>814</v>
      </c>
      <c r="AB10" t="s">
        <v>1144</v>
      </c>
      <c r="AC10" t="s">
        <v>1145</v>
      </c>
      <c r="AD10" t="s">
        <v>1146</v>
      </c>
      <c r="AE10" t="s">
        <v>122</v>
      </c>
      <c r="AF10" t="s">
        <v>122</v>
      </c>
      <c r="AG10" t="s">
        <v>122</v>
      </c>
      <c r="AH10" t="s">
        <v>122</v>
      </c>
      <c r="AI10" t="s">
        <v>122</v>
      </c>
      <c r="AJ10" t="s">
        <v>122</v>
      </c>
      <c r="AK10" t="s">
        <v>122</v>
      </c>
      <c r="AL10" t="s">
        <v>1147</v>
      </c>
      <c r="AM10" t="s">
        <v>1147</v>
      </c>
      <c r="AN10" t="s">
        <v>1148</v>
      </c>
    </row>
    <row r="11" spans="1:40" x14ac:dyDescent="0.35">
      <c r="A11" s="1" t="s">
        <v>1149</v>
      </c>
      <c r="B11" t="s">
        <v>191</v>
      </c>
      <c r="C11" t="s">
        <v>191</v>
      </c>
      <c r="D11" t="s">
        <v>191</v>
      </c>
      <c r="E11" t="s">
        <v>1150</v>
      </c>
      <c r="F11" t="s">
        <v>623</v>
      </c>
      <c r="G11" t="s">
        <v>191</v>
      </c>
      <c r="H11" t="s">
        <v>191</v>
      </c>
      <c r="I11" t="s">
        <v>191</v>
      </c>
      <c r="J11" t="s">
        <v>191</v>
      </c>
      <c r="K11" t="s">
        <v>191</v>
      </c>
      <c r="L11" t="s">
        <v>191</v>
      </c>
      <c r="M11" t="s">
        <v>191</v>
      </c>
      <c r="N11" t="s">
        <v>191</v>
      </c>
      <c r="O11" t="s">
        <v>191</v>
      </c>
      <c r="P11" t="s">
        <v>191</v>
      </c>
      <c r="Q11" t="s">
        <v>191</v>
      </c>
      <c r="R11" t="s">
        <v>191</v>
      </c>
      <c r="S11" t="s">
        <v>191</v>
      </c>
      <c r="T11" t="s">
        <v>191</v>
      </c>
      <c r="U11" t="s">
        <v>191</v>
      </c>
      <c r="V11" t="s">
        <v>191</v>
      </c>
      <c r="W11" t="s">
        <v>191</v>
      </c>
      <c r="X11" t="s">
        <v>191</v>
      </c>
      <c r="Y11" t="s">
        <v>191</v>
      </c>
      <c r="Z11" t="s">
        <v>191</v>
      </c>
      <c r="AA11" t="s">
        <v>191</v>
      </c>
      <c r="AB11" t="s">
        <v>191</v>
      </c>
      <c r="AC11" t="s">
        <v>546</v>
      </c>
      <c r="AD11" t="s">
        <v>1151</v>
      </c>
      <c r="AE11" t="s">
        <v>1152</v>
      </c>
      <c r="AF11" t="s">
        <v>1153</v>
      </c>
      <c r="AG11" t="s">
        <v>1154</v>
      </c>
      <c r="AH11" t="s">
        <v>1155</v>
      </c>
      <c r="AI11" t="s">
        <v>1156</v>
      </c>
      <c r="AJ11" t="s">
        <v>195</v>
      </c>
      <c r="AK11" t="s">
        <v>1157</v>
      </c>
      <c r="AL11" t="s">
        <v>1158</v>
      </c>
      <c r="AM11" t="s">
        <v>1159</v>
      </c>
      <c r="AN11" t="s">
        <v>1160</v>
      </c>
    </row>
    <row r="12" spans="1:40" x14ac:dyDescent="0.35">
      <c r="A12" s="1" t="s">
        <v>1161</v>
      </c>
      <c r="B12" t="s">
        <v>191</v>
      </c>
      <c r="C12" t="s">
        <v>191</v>
      </c>
      <c r="D12" t="s">
        <v>191</v>
      </c>
      <c r="E12" t="s">
        <v>1150</v>
      </c>
      <c r="F12" t="s">
        <v>623</v>
      </c>
      <c r="G12" t="s">
        <v>191</v>
      </c>
      <c r="H12" t="s">
        <v>191</v>
      </c>
      <c r="I12" t="s">
        <v>191</v>
      </c>
      <c r="J12" t="s">
        <v>191</v>
      </c>
      <c r="K12" t="s">
        <v>191</v>
      </c>
      <c r="L12" t="s">
        <v>191</v>
      </c>
      <c r="M12" t="s">
        <v>191</v>
      </c>
      <c r="N12" t="s">
        <v>191</v>
      </c>
      <c r="O12" t="s">
        <v>191</v>
      </c>
      <c r="P12" t="s">
        <v>191</v>
      </c>
      <c r="Q12" t="s">
        <v>191</v>
      </c>
      <c r="R12" t="s">
        <v>191</v>
      </c>
      <c r="S12" t="s">
        <v>191</v>
      </c>
      <c r="T12" t="s">
        <v>191</v>
      </c>
      <c r="U12" t="s">
        <v>191</v>
      </c>
      <c r="V12" t="s">
        <v>191</v>
      </c>
      <c r="W12" t="s">
        <v>191</v>
      </c>
      <c r="X12" t="s">
        <v>191</v>
      </c>
      <c r="Y12" t="s">
        <v>191</v>
      </c>
      <c r="Z12" t="s">
        <v>191</v>
      </c>
      <c r="AA12" t="s">
        <v>814</v>
      </c>
      <c r="AB12" t="s">
        <v>1144</v>
      </c>
      <c r="AC12" t="s">
        <v>1162</v>
      </c>
      <c r="AD12" t="s">
        <v>1163</v>
      </c>
      <c r="AE12" t="s">
        <v>1164</v>
      </c>
      <c r="AF12" t="s">
        <v>1165</v>
      </c>
      <c r="AG12" t="s">
        <v>1166</v>
      </c>
      <c r="AH12" t="s">
        <v>1167</v>
      </c>
      <c r="AI12" t="s">
        <v>1168</v>
      </c>
      <c r="AJ12" t="s">
        <v>1169</v>
      </c>
      <c r="AK12" t="s">
        <v>1170</v>
      </c>
      <c r="AL12" t="s">
        <v>1171</v>
      </c>
      <c r="AM12" t="s">
        <v>1172</v>
      </c>
      <c r="AN12" t="s">
        <v>1173</v>
      </c>
    </row>
    <row r="13" spans="1:40" x14ac:dyDescent="0.35">
      <c r="A13" s="1" t="s">
        <v>1174</v>
      </c>
      <c r="B13" t="s">
        <v>191</v>
      </c>
      <c r="C13" t="s">
        <v>191</v>
      </c>
      <c r="D13" t="s">
        <v>191</v>
      </c>
      <c r="E13" t="s">
        <v>191</v>
      </c>
      <c r="F13" t="s">
        <v>191</v>
      </c>
      <c r="G13" t="s">
        <v>191</v>
      </c>
      <c r="H13" t="s">
        <v>191</v>
      </c>
      <c r="I13" t="s">
        <v>191</v>
      </c>
      <c r="J13" t="s">
        <v>191</v>
      </c>
      <c r="K13" t="s">
        <v>191</v>
      </c>
      <c r="L13" t="s">
        <v>191</v>
      </c>
      <c r="M13" t="s">
        <v>191</v>
      </c>
      <c r="N13" t="s">
        <v>191</v>
      </c>
      <c r="O13" t="s">
        <v>191</v>
      </c>
      <c r="P13" t="s">
        <v>191</v>
      </c>
      <c r="Q13" t="s">
        <v>191</v>
      </c>
      <c r="R13" t="s">
        <v>191</v>
      </c>
      <c r="S13" t="s">
        <v>191</v>
      </c>
      <c r="T13" t="s">
        <v>1175</v>
      </c>
      <c r="U13" t="s">
        <v>1176</v>
      </c>
      <c r="V13" t="s">
        <v>1177</v>
      </c>
      <c r="W13" t="s">
        <v>1178</v>
      </c>
      <c r="X13" t="s">
        <v>1179</v>
      </c>
      <c r="Y13" t="s">
        <v>1180</v>
      </c>
      <c r="Z13" t="s">
        <v>1181</v>
      </c>
      <c r="AA13" t="s">
        <v>1182</v>
      </c>
      <c r="AB13" t="s">
        <v>1183</v>
      </c>
      <c r="AC13" t="s">
        <v>1184</v>
      </c>
      <c r="AD13" t="s">
        <v>1185</v>
      </c>
      <c r="AE13" t="s">
        <v>1186</v>
      </c>
      <c r="AF13" t="s">
        <v>1187</v>
      </c>
      <c r="AG13" t="s">
        <v>1188</v>
      </c>
      <c r="AH13" t="s">
        <v>1189</v>
      </c>
      <c r="AI13" t="s">
        <v>1190</v>
      </c>
      <c r="AJ13" t="s">
        <v>1191</v>
      </c>
      <c r="AK13" t="s">
        <v>1192</v>
      </c>
      <c r="AL13" t="s">
        <v>1193</v>
      </c>
      <c r="AM13" t="s">
        <v>191</v>
      </c>
      <c r="AN13" t="s">
        <v>1194</v>
      </c>
    </row>
    <row r="14" spans="1:40" x14ac:dyDescent="0.35">
      <c r="A14" s="1" t="s">
        <v>1195</v>
      </c>
      <c r="B14" t="s">
        <v>191</v>
      </c>
      <c r="C14" t="s">
        <v>191</v>
      </c>
      <c r="D14" t="s">
        <v>191</v>
      </c>
      <c r="E14" t="s">
        <v>191</v>
      </c>
      <c r="F14" t="s">
        <v>191</v>
      </c>
      <c r="G14" t="s">
        <v>191</v>
      </c>
      <c r="H14" t="s">
        <v>191</v>
      </c>
      <c r="I14" t="s">
        <v>191</v>
      </c>
      <c r="J14" t="s">
        <v>191</v>
      </c>
      <c r="K14" t="s">
        <v>191</v>
      </c>
      <c r="L14" t="s">
        <v>191</v>
      </c>
      <c r="M14" t="s">
        <v>191</v>
      </c>
      <c r="N14" t="s">
        <v>191</v>
      </c>
      <c r="O14" t="s">
        <v>191</v>
      </c>
      <c r="P14" t="s">
        <v>191</v>
      </c>
      <c r="Q14" t="s">
        <v>191</v>
      </c>
      <c r="R14" t="s">
        <v>191</v>
      </c>
      <c r="S14" t="s">
        <v>191</v>
      </c>
      <c r="T14" t="s">
        <v>191</v>
      </c>
      <c r="U14" t="s">
        <v>191</v>
      </c>
      <c r="V14" t="s">
        <v>191</v>
      </c>
      <c r="W14" t="s">
        <v>191</v>
      </c>
      <c r="X14" t="s">
        <v>191</v>
      </c>
      <c r="Y14" t="s">
        <v>191</v>
      </c>
      <c r="Z14" t="s">
        <v>191</v>
      </c>
      <c r="AA14" t="s">
        <v>191</v>
      </c>
      <c r="AB14" t="s">
        <v>191</v>
      </c>
      <c r="AC14" t="s">
        <v>191</v>
      </c>
      <c r="AD14" t="s">
        <v>191</v>
      </c>
      <c r="AE14" t="s">
        <v>191</v>
      </c>
      <c r="AF14" t="s">
        <v>191</v>
      </c>
      <c r="AG14" t="s">
        <v>191</v>
      </c>
      <c r="AH14" t="s">
        <v>191</v>
      </c>
      <c r="AI14" t="s">
        <v>191</v>
      </c>
      <c r="AJ14" t="s">
        <v>191</v>
      </c>
      <c r="AK14" t="s">
        <v>191</v>
      </c>
      <c r="AL14" t="s">
        <v>191</v>
      </c>
      <c r="AM14" t="s">
        <v>191</v>
      </c>
      <c r="AN14" t="s">
        <v>191</v>
      </c>
    </row>
    <row r="15" spans="1:40" x14ac:dyDescent="0.35">
      <c r="A15" s="1" t="s">
        <v>1196</v>
      </c>
      <c r="B15" t="s">
        <v>191</v>
      </c>
      <c r="C15" t="s">
        <v>191</v>
      </c>
      <c r="D15" t="s">
        <v>1197</v>
      </c>
      <c r="E15" t="s">
        <v>1198</v>
      </c>
      <c r="F15" t="s">
        <v>1199</v>
      </c>
      <c r="G15" t="s">
        <v>191</v>
      </c>
      <c r="H15" t="s">
        <v>191</v>
      </c>
      <c r="I15" t="s">
        <v>799</v>
      </c>
      <c r="J15" t="s">
        <v>191</v>
      </c>
      <c r="K15" t="s">
        <v>191</v>
      </c>
      <c r="L15" t="s">
        <v>191</v>
      </c>
      <c r="M15" t="s">
        <v>832</v>
      </c>
      <c r="N15" t="s">
        <v>639</v>
      </c>
      <c r="O15" t="s">
        <v>1115</v>
      </c>
      <c r="P15" t="s">
        <v>651</v>
      </c>
      <c r="Q15" t="s">
        <v>1053</v>
      </c>
      <c r="R15" t="s">
        <v>1200</v>
      </c>
      <c r="S15" t="s">
        <v>1201</v>
      </c>
      <c r="T15" t="s">
        <v>1202</v>
      </c>
      <c r="U15" t="s">
        <v>1203</v>
      </c>
      <c r="V15" t="s">
        <v>1204</v>
      </c>
      <c r="W15" t="s">
        <v>1205</v>
      </c>
      <c r="X15" t="s">
        <v>1206</v>
      </c>
      <c r="Y15" t="s">
        <v>1207</v>
      </c>
      <c r="Z15" t="s">
        <v>1208</v>
      </c>
      <c r="AA15" t="s">
        <v>1209</v>
      </c>
      <c r="AB15" t="s">
        <v>1210</v>
      </c>
      <c r="AC15" t="s">
        <v>1211</v>
      </c>
      <c r="AD15" t="s">
        <v>1212</v>
      </c>
      <c r="AE15" t="s">
        <v>1213</v>
      </c>
      <c r="AF15" t="s">
        <v>1214</v>
      </c>
      <c r="AG15" t="s">
        <v>1215</v>
      </c>
      <c r="AH15" t="s">
        <v>1216</v>
      </c>
      <c r="AI15" t="s">
        <v>1217</v>
      </c>
      <c r="AJ15" t="s">
        <v>1218</v>
      </c>
      <c r="AK15" t="s">
        <v>1219</v>
      </c>
      <c r="AL15" t="s">
        <v>191</v>
      </c>
      <c r="AM15" t="s">
        <v>191</v>
      </c>
      <c r="AN15" t="s">
        <v>191</v>
      </c>
    </row>
    <row r="16" spans="1:40" x14ac:dyDescent="0.35">
      <c r="A16" s="1" t="s">
        <v>1220</v>
      </c>
      <c r="B16" t="s">
        <v>191</v>
      </c>
      <c r="C16" t="s">
        <v>191</v>
      </c>
      <c r="D16" t="s">
        <v>191</v>
      </c>
      <c r="E16" t="s">
        <v>1221</v>
      </c>
      <c r="F16" t="s">
        <v>1222</v>
      </c>
      <c r="G16" t="s">
        <v>191</v>
      </c>
      <c r="H16" t="s">
        <v>191</v>
      </c>
      <c r="I16" t="s">
        <v>452</v>
      </c>
      <c r="J16" t="s">
        <v>191</v>
      </c>
      <c r="K16" t="s">
        <v>191</v>
      </c>
      <c r="L16" t="s">
        <v>191</v>
      </c>
      <c r="M16" t="s">
        <v>1223</v>
      </c>
      <c r="N16" t="s">
        <v>1224</v>
      </c>
      <c r="O16" t="s">
        <v>621</v>
      </c>
      <c r="P16" t="s">
        <v>1225</v>
      </c>
      <c r="Q16" t="s">
        <v>1226</v>
      </c>
      <c r="R16" t="s">
        <v>1227</v>
      </c>
      <c r="S16" t="s">
        <v>1228</v>
      </c>
      <c r="T16" t="s">
        <v>579</v>
      </c>
      <c r="U16" t="s">
        <v>1229</v>
      </c>
      <c r="V16" t="s">
        <v>1230</v>
      </c>
      <c r="W16" t="s">
        <v>216</v>
      </c>
      <c r="X16" t="s">
        <v>1231</v>
      </c>
      <c r="Y16" t="s">
        <v>1231</v>
      </c>
      <c r="Z16" t="s">
        <v>1232</v>
      </c>
      <c r="AA16" t="s">
        <v>1233</v>
      </c>
      <c r="AB16" t="s">
        <v>1234</v>
      </c>
      <c r="AC16" t="s">
        <v>1235</v>
      </c>
      <c r="AD16" t="s">
        <v>1236</v>
      </c>
      <c r="AE16" t="s">
        <v>1237</v>
      </c>
      <c r="AF16" t="s">
        <v>1238</v>
      </c>
      <c r="AG16" t="s">
        <v>1239</v>
      </c>
      <c r="AH16" t="s">
        <v>1240</v>
      </c>
      <c r="AI16" t="s">
        <v>1241</v>
      </c>
      <c r="AJ16" t="s">
        <v>1242</v>
      </c>
      <c r="AK16" t="s">
        <v>1243</v>
      </c>
      <c r="AL16" t="s">
        <v>1244</v>
      </c>
      <c r="AM16" t="s">
        <v>1245</v>
      </c>
      <c r="AN16" t="s">
        <v>191</v>
      </c>
    </row>
    <row r="17" spans="1:40" x14ac:dyDescent="0.35">
      <c r="A17" s="1" t="s">
        <v>1246</v>
      </c>
      <c r="B17" t="s">
        <v>191</v>
      </c>
      <c r="C17" t="s">
        <v>191</v>
      </c>
      <c r="D17" t="s">
        <v>1247</v>
      </c>
      <c r="E17" t="s">
        <v>191</v>
      </c>
      <c r="F17" t="s">
        <v>191</v>
      </c>
      <c r="G17" t="s">
        <v>1248</v>
      </c>
      <c r="H17" t="s">
        <v>1249</v>
      </c>
      <c r="I17" t="s">
        <v>191</v>
      </c>
      <c r="J17" t="s">
        <v>1250</v>
      </c>
      <c r="K17" t="s">
        <v>1251</v>
      </c>
      <c r="L17" t="s">
        <v>1252</v>
      </c>
      <c r="M17" t="s">
        <v>191</v>
      </c>
      <c r="N17" t="s">
        <v>191</v>
      </c>
      <c r="O17" t="s">
        <v>191</v>
      </c>
      <c r="P17" t="s">
        <v>191</v>
      </c>
      <c r="Q17" t="s">
        <v>191</v>
      </c>
      <c r="R17" t="s">
        <v>191</v>
      </c>
      <c r="S17" t="s">
        <v>191</v>
      </c>
      <c r="T17" t="s">
        <v>191</v>
      </c>
      <c r="U17" t="s">
        <v>191</v>
      </c>
      <c r="V17" t="s">
        <v>191</v>
      </c>
      <c r="W17" t="s">
        <v>191</v>
      </c>
      <c r="X17" t="s">
        <v>191</v>
      </c>
      <c r="Y17" t="s">
        <v>191</v>
      </c>
      <c r="Z17" t="s">
        <v>191</v>
      </c>
      <c r="AA17" t="s">
        <v>191</v>
      </c>
      <c r="AB17" t="s">
        <v>191</v>
      </c>
      <c r="AC17" t="s">
        <v>191</v>
      </c>
      <c r="AD17" t="s">
        <v>191</v>
      </c>
      <c r="AE17" t="s">
        <v>191</v>
      </c>
      <c r="AF17" t="s">
        <v>191</v>
      </c>
      <c r="AG17" t="s">
        <v>191</v>
      </c>
      <c r="AH17" t="s">
        <v>191</v>
      </c>
      <c r="AI17" t="s">
        <v>191</v>
      </c>
      <c r="AJ17" t="s">
        <v>191</v>
      </c>
      <c r="AK17" t="s">
        <v>191</v>
      </c>
      <c r="AL17" t="s">
        <v>191</v>
      </c>
      <c r="AM17" t="s">
        <v>1253</v>
      </c>
      <c r="AN17" t="s">
        <v>191</v>
      </c>
    </row>
    <row r="18" spans="1:40" x14ac:dyDescent="0.35">
      <c r="A18" s="1" t="s">
        <v>1254</v>
      </c>
      <c r="B18" t="s">
        <v>191</v>
      </c>
      <c r="C18" t="s">
        <v>191</v>
      </c>
      <c r="D18" t="s">
        <v>1247</v>
      </c>
      <c r="E18" t="s">
        <v>1255</v>
      </c>
      <c r="F18" t="s">
        <v>1256</v>
      </c>
      <c r="G18" t="s">
        <v>1248</v>
      </c>
      <c r="H18" t="s">
        <v>1249</v>
      </c>
      <c r="I18" t="s">
        <v>1257</v>
      </c>
      <c r="J18" t="s">
        <v>1250</v>
      </c>
      <c r="K18" t="s">
        <v>1251</v>
      </c>
      <c r="L18" t="s">
        <v>1252</v>
      </c>
      <c r="M18" t="s">
        <v>1258</v>
      </c>
      <c r="N18" t="s">
        <v>1259</v>
      </c>
      <c r="O18" t="s">
        <v>1260</v>
      </c>
      <c r="P18" t="s">
        <v>1261</v>
      </c>
      <c r="Q18" t="s">
        <v>1262</v>
      </c>
      <c r="R18" t="s">
        <v>1263</v>
      </c>
      <c r="S18" t="s">
        <v>1264</v>
      </c>
      <c r="T18" t="s">
        <v>1265</v>
      </c>
      <c r="U18" t="s">
        <v>1266</v>
      </c>
      <c r="V18" t="s">
        <v>1267</v>
      </c>
      <c r="W18" t="s">
        <v>1268</v>
      </c>
      <c r="X18" t="s">
        <v>1269</v>
      </c>
      <c r="Y18" t="s">
        <v>1270</v>
      </c>
      <c r="Z18" t="s">
        <v>1271</v>
      </c>
      <c r="AA18" t="s">
        <v>1272</v>
      </c>
      <c r="AB18" t="s">
        <v>1273</v>
      </c>
      <c r="AC18" t="s">
        <v>1274</v>
      </c>
      <c r="AD18" t="s">
        <v>1275</v>
      </c>
      <c r="AE18" t="s">
        <v>1276</v>
      </c>
      <c r="AF18" t="s">
        <v>1277</v>
      </c>
      <c r="AG18" t="s">
        <v>1278</v>
      </c>
      <c r="AH18" t="s">
        <v>1279</v>
      </c>
      <c r="AI18" t="s">
        <v>1280</v>
      </c>
      <c r="AJ18" t="s">
        <v>1281</v>
      </c>
      <c r="AK18" t="s">
        <v>1282</v>
      </c>
      <c r="AL18" t="s">
        <v>1283</v>
      </c>
      <c r="AM18" t="s">
        <v>1284</v>
      </c>
      <c r="AN18" t="s">
        <v>1285</v>
      </c>
    </row>
    <row r="19" spans="1:40" x14ac:dyDescent="0.35">
      <c r="A19" s="1" t="s">
        <v>1286</v>
      </c>
      <c r="B19" t="s">
        <v>191</v>
      </c>
      <c r="C19" t="s">
        <v>191</v>
      </c>
      <c r="D19" t="s">
        <v>191</v>
      </c>
      <c r="E19" t="s">
        <v>191</v>
      </c>
      <c r="F19" t="s">
        <v>191</v>
      </c>
      <c r="G19" t="s">
        <v>191</v>
      </c>
      <c r="H19" t="s">
        <v>191</v>
      </c>
      <c r="I19" t="s">
        <v>191</v>
      </c>
      <c r="J19" t="s">
        <v>191</v>
      </c>
      <c r="K19" t="s">
        <v>191</v>
      </c>
      <c r="L19" t="s">
        <v>191</v>
      </c>
      <c r="M19" t="s">
        <v>191</v>
      </c>
      <c r="N19" t="s">
        <v>191</v>
      </c>
      <c r="O19" t="s">
        <v>191</v>
      </c>
      <c r="P19" t="s">
        <v>191</v>
      </c>
      <c r="Q19" t="s">
        <v>191</v>
      </c>
      <c r="R19" t="s">
        <v>191</v>
      </c>
      <c r="S19" t="s">
        <v>191</v>
      </c>
      <c r="T19" t="s">
        <v>191</v>
      </c>
      <c r="U19" t="s">
        <v>191</v>
      </c>
      <c r="V19" t="s">
        <v>191</v>
      </c>
      <c r="W19" t="s">
        <v>191</v>
      </c>
      <c r="X19" t="s">
        <v>191</v>
      </c>
      <c r="Y19" t="s">
        <v>191</v>
      </c>
      <c r="Z19" t="s">
        <v>191</v>
      </c>
      <c r="AA19" t="s">
        <v>191</v>
      </c>
      <c r="AB19" t="s">
        <v>191</v>
      </c>
      <c r="AC19" t="s">
        <v>1287</v>
      </c>
      <c r="AD19" t="s">
        <v>1288</v>
      </c>
      <c r="AE19" t="s">
        <v>1289</v>
      </c>
      <c r="AF19" t="s">
        <v>1290</v>
      </c>
      <c r="AG19" t="s">
        <v>1291</v>
      </c>
      <c r="AH19" t="s">
        <v>1292</v>
      </c>
      <c r="AI19" t="s">
        <v>1293</v>
      </c>
      <c r="AJ19" t="s">
        <v>1294</v>
      </c>
      <c r="AK19" t="s">
        <v>1295</v>
      </c>
      <c r="AL19" t="s">
        <v>1296</v>
      </c>
      <c r="AM19" t="s">
        <v>191</v>
      </c>
      <c r="AN19" t="s">
        <v>1297</v>
      </c>
    </row>
    <row r="20" spans="1:40" x14ac:dyDescent="0.35">
      <c r="A20" s="1" t="s">
        <v>1298</v>
      </c>
      <c r="B20" t="s">
        <v>191</v>
      </c>
      <c r="C20" t="s">
        <v>191</v>
      </c>
      <c r="D20" t="s">
        <v>1299</v>
      </c>
      <c r="E20" t="s">
        <v>636</v>
      </c>
      <c r="F20" t="s">
        <v>638</v>
      </c>
      <c r="G20" t="s">
        <v>191</v>
      </c>
      <c r="H20" t="s">
        <v>191</v>
      </c>
      <c r="I20" t="s">
        <v>191</v>
      </c>
      <c r="J20" t="s">
        <v>191</v>
      </c>
      <c r="K20" t="s">
        <v>191</v>
      </c>
      <c r="L20" t="s">
        <v>191</v>
      </c>
      <c r="M20" t="s">
        <v>191</v>
      </c>
      <c r="N20" t="s">
        <v>191</v>
      </c>
      <c r="O20" t="s">
        <v>191</v>
      </c>
      <c r="P20" t="s">
        <v>191</v>
      </c>
      <c r="Q20" t="s">
        <v>191</v>
      </c>
      <c r="R20" t="s">
        <v>1300</v>
      </c>
      <c r="S20" t="s">
        <v>1301</v>
      </c>
      <c r="T20" t="s">
        <v>1302</v>
      </c>
      <c r="U20" t="s">
        <v>555</v>
      </c>
      <c r="V20" t="s">
        <v>1303</v>
      </c>
      <c r="W20" t="s">
        <v>1304</v>
      </c>
      <c r="X20" t="s">
        <v>191</v>
      </c>
      <c r="Y20" t="s">
        <v>191</v>
      </c>
      <c r="Z20" t="s">
        <v>191</v>
      </c>
      <c r="AA20" t="s">
        <v>191</v>
      </c>
      <c r="AB20" t="s">
        <v>191</v>
      </c>
      <c r="AC20" t="s">
        <v>191</v>
      </c>
      <c r="AD20" t="s">
        <v>191</v>
      </c>
      <c r="AE20" t="s">
        <v>191</v>
      </c>
      <c r="AF20" t="s">
        <v>191</v>
      </c>
      <c r="AG20" t="s">
        <v>191</v>
      </c>
      <c r="AH20" t="s">
        <v>191</v>
      </c>
      <c r="AI20" t="s">
        <v>1305</v>
      </c>
      <c r="AJ20" t="s">
        <v>191</v>
      </c>
      <c r="AK20" t="s">
        <v>191</v>
      </c>
      <c r="AL20" t="s">
        <v>191</v>
      </c>
      <c r="AM20" t="s">
        <v>1306</v>
      </c>
      <c r="AN20" t="s">
        <v>1307</v>
      </c>
    </row>
    <row r="21" spans="1:40" x14ac:dyDescent="0.35">
      <c r="A21" s="1" t="s">
        <v>1308</v>
      </c>
      <c r="B21" t="s">
        <v>191</v>
      </c>
      <c r="C21" t="s">
        <v>191</v>
      </c>
      <c r="D21" t="s">
        <v>191</v>
      </c>
      <c r="E21" t="s">
        <v>191</v>
      </c>
      <c r="F21" t="s">
        <v>191</v>
      </c>
      <c r="G21" t="s">
        <v>191</v>
      </c>
      <c r="H21" t="s">
        <v>191</v>
      </c>
      <c r="I21" t="s">
        <v>191</v>
      </c>
      <c r="J21" t="s">
        <v>191</v>
      </c>
      <c r="K21" t="s">
        <v>191</v>
      </c>
      <c r="L21" t="s">
        <v>191</v>
      </c>
      <c r="M21" t="s">
        <v>191</v>
      </c>
      <c r="N21" t="s">
        <v>191</v>
      </c>
      <c r="O21" t="s">
        <v>191</v>
      </c>
      <c r="P21" t="s">
        <v>191</v>
      </c>
      <c r="Q21" t="s">
        <v>191</v>
      </c>
      <c r="R21" t="s">
        <v>191</v>
      </c>
      <c r="S21" t="s">
        <v>191</v>
      </c>
      <c r="T21" t="s">
        <v>191</v>
      </c>
      <c r="U21" t="s">
        <v>191</v>
      </c>
      <c r="V21" t="s">
        <v>191</v>
      </c>
      <c r="W21" t="s">
        <v>191</v>
      </c>
      <c r="X21" t="s">
        <v>191</v>
      </c>
      <c r="Y21" t="s">
        <v>191</v>
      </c>
      <c r="Z21" t="s">
        <v>191</v>
      </c>
      <c r="AA21" t="s">
        <v>191</v>
      </c>
      <c r="AB21" t="s">
        <v>191</v>
      </c>
      <c r="AC21" t="s">
        <v>191</v>
      </c>
      <c r="AD21" t="s">
        <v>191</v>
      </c>
      <c r="AE21" t="s">
        <v>191</v>
      </c>
      <c r="AF21" t="s">
        <v>191</v>
      </c>
      <c r="AG21" t="s">
        <v>191</v>
      </c>
      <c r="AH21" t="s">
        <v>191</v>
      </c>
      <c r="AI21" t="s">
        <v>191</v>
      </c>
      <c r="AJ21" t="s">
        <v>191</v>
      </c>
      <c r="AK21" t="s">
        <v>191</v>
      </c>
      <c r="AL21" t="s">
        <v>191</v>
      </c>
      <c r="AM21" t="s">
        <v>191</v>
      </c>
      <c r="AN21" t="s">
        <v>191</v>
      </c>
    </row>
    <row r="22" spans="1:40" x14ac:dyDescent="0.35">
      <c r="A22" s="1" t="s">
        <v>1309</v>
      </c>
      <c r="B22" t="s">
        <v>191</v>
      </c>
      <c r="C22" t="s">
        <v>191</v>
      </c>
      <c r="D22" t="s">
        <v>191</v>
      </c>
      <c r="E22" t="s">
        <v>191</v>
      </c>
      <c r="F22" t="s">
        <v>191</v>
      </c>
      <c r="G22" t="s">
        <v>191</v>
      </c>
      <c r="H22" t="s">
        <v>191</v>
      </c>
      <c r="I22" t="s">
        <v>191</v>
      </c>
      <c r="J22" t="s">
        <v>191</v>
      </c>
      <c r="K22" t="s">
        <v>191</v>
      </c>
      <c r="L22" t="s">
        <v>191</v>
      </c>
      <c r="M22" t="s">
        <v>191</v>
      </c>
      <c r="N22" t="s">
        <v>191</v>
      </c>
      <c r="O22" t="s">
        <v>191</v>
      </c>
      <c r="P22" t="s">
        <v>191</v>
      </c>
      <c r="Q22" t="s">
        <v>191</v>
      </c>
      <c r="R22" t="s">
        <v>191</v>
      </c>
      <c r="S22" t="s">
        <v>191</v>
      </c>
      <c r="T22" t="s">
        <v>191</v>
      </c>
      <c r="U22" t="s">
        <v>191</v>
      </c>
      <c r="V22" t="s">
        <v>191</v>
      </c>
      <c r="W22" t="s">
        <v>191</v>
      </c>
      <c r="X22" t="s">
        <v>191</v>
      </c>
      <c r="Y22" t="s">
        <v>191</v>
      </c>
      <c r="Z22" t="s">
        <v>191</v>
      </c>
      <c r="AA22" t="s">
        <v>191</v>
      </c>
      <c r="AB22" t="s">
        <v>191</v>
      </c>
      <c r="AC22" t="s">
        <v>191</v>
      </c>
      <c r="AD22" t="s">
        <v>191</v>
      </c>
      <c r="AE22" t="s">
        <v>191</v>
      </c>
      <c r="AF22" t="s">
        <v>191</v>
      </c>
      <c r="AG22" t="s">
        <v>191</v>
      </c>
      <c r="AH22" t="s">
        <v>191</v>
      </c>
      <c r="AI22" t="s">
        <v>191</v>
      </c>
      <c r="AJ22" t="s">
        <v>191</v>
      </c>
      <c r="AK22" t="s">
        <v>191</v>
      </c>
      <c r="AL22" t="s">
        <v>191</v>
      </c>
      <c r="AM22" t="s">
        <v>191</v>
      </c>
      <c r="AN22" t="s">
        <v>191</v>
      </c>
    </row>
    <row r="23" spans="1:40" x14ac:dyDescent="0.35">
      <c r="A23" s="1" t="s">
        <v>1310</v>
      </c>
      <c r="B23" t="s">
        <v>191</v>
      </c>
      <c r="C23" t="s">
        <v>191</v>
      </c>
      <c r="D23" t="s">
        <v>409</v>
      </c>
      <c r="E23" t="s">
        <v>1311</v>
      </c>
      <c r="F23" t="s">
        <v>1312</v>
      </c>
      <c r="G23" t="s">
        <v>1313</v>
      </c>
      <c r="H23" t="s">
        <v>1314</v>
      </c>
      <c r="I23" t="s">
        <v>1315</v>
      </c>
      <c r="J23" t="s">
        <v>1316</v>
      </c>
      <c r="K23" t="s">
        <v>1317</v>
      </c>
      <c r="L23" t="s">
        <v>1318</v>
      </c>
      <c r="M23" t="s">
        <v>1319</v>
      </c>
      <c r="N23" t="s">
        <v>1320</v>
      </c>
      <c r="O23" t="s">
        <v>1321</v>
      </c>
      <c r="P23" t="s">
        <v>1322</v>
      </c>
      <c r="Q23" t="s">
        <v>1323</v>
      </c>
      <c r="R23" t="s">
        <v>1324</v>
      </c>
      <c r="S23" t="s">
        <v>1325</v>
      </c>
      <c r="T23" t="s">
        <v>1326</v>
      </c>
      <c r="U23" t="s">
        <v>1327</v>
      </c>
      <c r="V23" t="s">
        <v>1328</v>
      </c>
      <c r="W23" t="s">
        <v>1329</v>
      </c>
      <c r="X23" t="s">
        <v>1330</v>
      </c>
      <c r="Y23" t="s">
        <v>1331</v>
      </c>
      <c r="Z23" t="s">
        <v>1332</v>
      </c>
      <c r="AA23" t="s">
        <v>1333</v>
      </c>
      <c r="AB23" t="s">
        <v>1334</v>
      </c>
      <c r="AC23" t="s">
        <v>1335</v>
      </c>
      <c r="AD23" t="s">
        <v>1336</v>
      </c>
      <c r="AE23" t="s">
        <v>1337</v>
      </c>
      <c r="AF23" t="s">
        <v>1338</v>
      </c>
      <c r="AG23" t="s">
        <v>1339</v>
      </c>
      <c r="AH23" t="s">
        <v>1340</v>
      </c>
      <c r="AI23" t="s">
        <v>1341</v>
      </c>
      <c r="AJ23" t="s">
        <v>1342</v>
      </c>
      <c r="AK23" t="s">
        <v>1343</v>
      </c>
      <c r="AL23" t="s">
        <v>191</v>
      </c>
      <c r="AM23" t="s">
        <v>191</v>
      </c>
      <c r="AN23" t="s">
        <v>191</v>
      </c>
    </row>
    <row r="24" spans="1:40" x14ac:dyDescent="0.35">
      <c r="A24" s="1" t="s">
        <v>1344</v>
      </c>
      <c r="B24" t="s">
        <v>191</v>
      </c>
      <c r="C24" t="s">
        <v>191</v>
      </c>
      <c r="D24" t="s">
        <v>1345</v>
      </c>
      <c r="E24" t="s">
        <v>1346</v>
      </c>
      <c r="F24" t="s">
        <v>1347</v>
      </c>
      <c r="G24" t="s">
        <v>1313</v>
      </c>
      <c r="H24" t="s">
        <v>1314</v>
      </c>
      <c r="I24" t="s">
        <v>1315</v>
      </c>
      <c r="J24" t="s">
        <v>1316</v>
      </c>
      <c r="K24" t="s">
        <v>1317</v>
      </c>
      <c r="L24" t="s">
        <v>1318</v>
      </c>
      <c r="M24" t="s">
        <v>1319</v>
      </c>
      <c r="N24" t="s">
        <v>1320</v>
      </c>
      <c r="O24" t="s">
        <v>1321</v>
      </c>
      <c r="P24" t="s">
        <v>1322</v>
      </c>
      <c r="Q24" t="s">
        <v>1323</v>
      </c>
      <c r="R24" t="s">
        <v>1348</v>
      </c>
      <c r="S24" t="s">
        <v>1349</v>
      </c>
      <c r="T24" t="s">
        <v>1350</v>
      </c>
      <c r="U24" t="s">
        <v>1351</v>
      </c>
      <c r="V24" t="s">
        <v>1352</v>
      </c>
      <c r="W24" t="s">
        <v>1353</v>
      </c>
      <c r="X24" t="s">
        <v>1330</v>
      </c>
      <c r="Y24" t="s">
        <v>1331</v>
      </c>
      <c r="Z24" t="s">
        <v>1332</v>
      </c>
      <c r="AA24" t="s">
        <v>1333</v>
      </c>
      <c r="AB24" t="s">
        <v>1334</v>
      </c>
      <c r="AC24" t="s">
        <v>1354</v>
      </c>
      <c r="AD24" t="s">
        <v>1355</v>
      </c>
      <c r="AE24" t="s">
        <v>1356</v>
      </c>
      <c r="AF24" t="s">
        <v>1357</v>
      </c>
      <c r="AG24" t="s">
        <v>1358</v>
      </c>
      <c r="AH24" t="s">
        <v>1359</v>
      </c>
      <c r="AI24" t="s">
        <v>1360</v>
      </c>
      <c r="AJ24" t="s">
        <v>1361</v>
      </c>
      <c r="AK24" t="s">
        <v>1362</v>
      </c>
      <c r="AL24" t="s">
        <v>191</v>
      </c>
      <c r="AM24" t="s">
        <v>1306</v>
      </c>
      <c r="AN24" t="s">
        <v>191</v>
      </c>
    </row>
    <row r="25" spans="1:40" x14ac:dyDescent="0.35">
      <c r="A25" s="1" t="s">
        <v>1363</v>
      </c>
      <c r="B25" t="s">
        <v>191</v>
      </c>
      <c r="C25" t="s">
        <v>191</v>
      </c>
      <c r="D25" t="s">
        <v>797</v>
      </c>
      <c r="E25" t="s">
        <v>1364</v>
      </c>
      <c r="F25" t="s">
        <v>607</v>
      </c>
      <c r="G25" t="s">
        <v>432</v>
      </c>
      <c r="H25" t="s">
        <v>1365</v>
      </c>
      <c r="I25" t="s">
        <v>1366</v>
      </c>
      <c r="J25" t="s">
        <v>195</v>
      </c>
      <c r="K25" t="s">
        <v>1367</v>
      </c>
      <c r="L25" t="s">
        <v>1368</v>
      </c>
      <c r="M25" t="s">
        <v>530</v>
      </c>
      <c r="N25" t="s">
        <v>1200</v>
      </c>
      <c r="O25" t="s">
        <v>1369</v>
      </c>
      <c r="P25" t="s">
        <v>1370</v>
      </c>
      <c r="Q25" t="s">
        <v>808</v>
      </c>
      <c r="R25" t="s">
        <v>1371</v>
      </c>
      <c r="S25" t="s">
        <v>1372</v>
      </c>
      <c r="T25" t="s">
        <v>1373</v>
      </c>
      <c r="U25" t="s">
        <v>1374</v>
      </c>
      <c r="V25" t="s">
        <v>809</v>
      </c>
      <c r="W25" t="s">
        <v>1375</v>
      </c>
      <c r="X25" t="s">
        <v>1376</v>
      </c>
      <c r="Y25" t="s">
        <v>276</v>
      </c>
      <c r="Z25" t="s">
        <v>277</v>
      </c>
      <c r="AA25" t="s">
        <v>278</v>
      </c>
      <c r="AB25" t="s">
        <v>279</v>
      </c>
      <c r="AC25" t="s">
        <v>280</v>
      </c>
      <c r="AD25" t="s">
        <v>281</v>
      </c>
      <c r="AE25" t="s">
        <v>282</v>
      </c>
      <c r="AF25" t="s">
        <v>283</v>
      </c>
      <c r="AG25" t="s">
        <v>284</v>
      </c>
      <c r="AH25" t="s">
        <v>285</v>
      </c>
      <c r="AI25" t="s">
        <v>286</v>
      </c>
      <c r="AJ25" t="s">
        <v>287</v>
      </c>
      <c r="AK25" t="s">
        <v>288</v>
      </c>
      <c r="AL25" t="s">
        <v>289</v>
      </c>
      <c r="AM25" t="s">
        <v>290</v>
      </c>
      <c r="AN25" t="s">
        <v>291</v>
      </c>
    </row>
    <row r="26" spans="1:40" x14ac:dyDescent="0.35">
      <c r="A26" s="1" t="s">
        <v>1377</v>
      </c>
      <c r="B26" t="s">
        <v>191</v>
      </c>
      <c r="C26" t="s">
        <v>191</v>
      </c>
      <c r="D26" t="s">
        <v>191</v>
      </c>
      <c r="E26" t="s">
        <v>191</v>
      </c>
      <c r="F26" t="s">
        <v>191</v>
      </c>
      <c r="G26" t="s">
        <v>191</v>
      </c>
      <c r="H26" t="s">
        <v>191</v>
      </c>
      <c r="I26" t="s">
        <v>191</v>
      </c>
      <c r="J26" t="s">
        <v>191</v>
      </c>
      <c r="K26" t="s">
        <v>191</v>
      </c>
      <c r="L26" t="s">
        <v>191</v>
      </c>
      <c r="M26" t="s">
        <v>191</v>
      </c>
      <c r="N26" t="s">
        <v>191</v>
      </c>
      <c r="O26" t="s">
        <v>191</v>
      </c>
      <c r="P26" t="s">
        <v>191</v>
      </c>
      <c r="Q26" t="s">
        <v>191</v>
      </c>
      <c r="R26" t="s">
        <v>191</v>
      </c>
      <c r="S26" t="s">
        <v>191</v>
      </c>
      <c r="T26" t="s">
        <v>191</v>
      </c>
      <c r="U26" t="s">
        <v>191</v>
      </c>
      <c r="V26" t="s">
        <v>191</v>
      </c>
      <c r="W26" t="s">
        <v>191</v>
      </c>
      <c r="X26" t="s">
        <v>191</v>
      </c>
      <c r="Y26" t="s">
        <v>191</v>
      </c>
      <c r="Z26" t="s">
        <v>191</v>
      </c>
      <c r="AA26" t="s">
        <v>191</v>
      </c>
      <c r="AB26" t="s">
        <v>191</v>
      </c>
      <c r="AC26" t="s">
        <v>191</v>
      </c>
      <c r="AD26" t="s">
        <v>191</v>
      </c>
      <c r="AE26" t="s">
        <v>191</v>
      </c>
      <c r="AF26" t="s">
        <v>191</v>
      </c>
      <c r="AG26" t="s">
        <v>191</v>
      </c>
      <c r="AH26" t="s">
        <v>191</v>
      </c>
      <c r="AI26" t="s">
        <v>191</v>
      </c>
      <c r="AJ26" t="s">
        <v>191</v>
      </c>
      <c r="AK26" t="s">
        <v>191</v>
      </c>
      <c r="AL26" t="s">
        <v>191</v>
      </c>
      <c r="AM26" t="s">
        <v>191</v>
      </c>
      <c r="AN26" t="s">
        <v>191</v>
      </c>
    </row>
    <row r="27" spans="1:40" x14ac:dyDescent="0.35">
      <c r="A27" s="1" t="s">
        <v>1378</v>
      </c>
      <c r="B27" t="s">
        <v>191</v>
      </c>
      <c r="C27" t="s">
        <v>191</v>
      </c>
      <c r="D27" t="s">
        <v>191</v>
      </c>
      <c r="E27" t="s">
        <v>191</v>
      </c>
      <c r="F27" t="s">
        <v>191</v>
      </c>
      <c r="G27" t="s">
        <v>795</v>
      </c>
      <c r="H27" t="s">
        <v>1379</v>
      </c>
      <c r="I27" t="s">
        <v>1380</v>
      </c>
      <c r="J27" t="s">
        <v>1379</v>
      </c>
      <c r="K27" t="s">
        <v>1381</v>
      </c>
      <c r="L27" t="s">
        <v>1382</v>
      </c>
      <c r="M27" t="s">
        <v>1380</v>
      </c>
      <c r="N27" t="s">
        <v>1383</v>
      </c>
      <c r="O27" t="s">
        <v>191</v>
      </c>
      <c r="P27" t="s">
        <v>191</v>
      </c>
      <c r="Q27" t="s">
        <v>1384</v>
      </c>
      <c r="R27" t="s">
        <v>1380</v>
      </c>
      <c r="S27" t="s">
        <v>191</v>
      </c>
      <c r="T27" t="s">
        <v>191</v>
      </c>
      <c r="U27" t="s">
        <v>191</v>
      </c>
      <c r="V27" t="s">
        <v>191</v>
      </c>
      <c r="W27" t="s">
        <v>1385</v>
      </c>
      <c r="X27" t="s">
        <v>191</v>
      </c>
      <c r="Y27" t="s">
        <v>191</v>
      </c>
      <c r="Z27" t="s">
        <v>191</v>
      </c>
      <c r="AA27" t="s">
        <v>1386</v>
      </c>
      <c r="AB27" t="s">
        <v>1387</v>
      </c>
      <c r="AC27" t="s">
        <v>1388</v>
      </c>
      <c r="AD27" t="s">
        <v>191</v>
      </c>
      <c r="AE27" t="s">
        <v>191</v>
      </c>
      <c r="AF27" t="s">
        <v>191</v>
      </c>
      <c r="AG27" t="s">
        <v>1389</v>
      </c>
      <c r="AH27" t="s">
        <v>191</v>
      </c>
      <c r="AI27" t="s">
        <v>1390</v>
      </c>
      <c r="AJ27" t="s">
        <v>191</v>
      </c>
      <c r="AK27" t="s">
        <v>191</v>
      </c>
      <c r="AL27" t="s">
        <v>191</v>
      </c>
      <c r="AM27" t="s">
        <v>1391</v>
      </c>
      <c r="AN27" t="s">
        <v>191</v>
      </c>
    </row>
    <row r="28" spans="1:40" x14ac:dyDescent="0.35">
      <c r="A28" s="1" t="s">
        <v>1392</v>
      </c>
      <c r="B28" t="s">
        <v>191</v>
      </c>
      <c r="C28" t="s">
        <v>191</v>
      </c>
      <c r="D28" t="s">
        <v>797</v>
      </c>
      <c r="E28" t="s">
        <v>1364</v>
      </c>
      <c r="F28" t="s">
        <v>607</v>
      </c>
      <c r="G28" t="s">
        <v>432</v>
      </c>
      <c r="H28" t="s">
        <v>1365</v>
      </c>
      <c r="I28" t="s">
        <v>1366</v>
      </c>
      <c r="J28" t="s">
        <v>195</v>
      </c>
      <c r="K28" t="s">
        <v>1393</v>
      </c>
      <c r="L28" t="s">
        <v>625</v>
      </c>
      <c r="M28" t="s">
        <v>530</v>
      </c>
      <c r="N28" t="s">
        <v>646</v>
      </c>
      <c r="O28" t="s">
        <v>1369</v>
      </c>
      <c r="P28" t="s">
        <v>1370</v>
      </c>
      <c r="Q28" t="s">
        <v>1394</v>
      </c>
      <c r="R28" t="s">
        <v>1371</v>
      </c>
      <c r="S28" t="s">
        <v>1372</v>
      </c>
      <c r="T28" t="s">
        <v>1373</v>
      </c>
      <c r="U28" t="s">
        <v>1374</v>
      </c>
      <c r="V28" t="s">
        <v>809</v>
      </c>
      <c r="W28" t="s">
        <v>1395</v>
      </c>
      <c r="X28" t="s">
        <v>1376</v>
      </c>
      <c r="Y28" t="s">
        <v>276</v>
      </c>
      <c r="Z28" t="s">
        <v>277</v>
      </c>
      <c r="AA28" t="s">
        <v>1396</v>
      </c>
      <c r="AB28" t="s">
        <v>591</v>
      </c>
      <c r="AC28" t="s">
        <v>1397</v>
      </c>
      <c r="AD28" t="s">
        <v>281</v>
      </c>
      <c r="AE28" t="s">
        <v>282</v>
      </c>
      <c r="AF28" t="s">
        <v>283</v>
      </c>
      <c r="AG28" t="s">
        <v>1398</v>
      </c>
      <c r="AH28" t="s">
        <v>285</v>
      </c>
      <c r="AI28" t="s">
        <v>1399</v>
      </c>
      <c r="AJ28" t="s">
        <v>287</v>
      </c>
      <c r="AK28" t="s">
        <v>288</v>
      </c>
      <c r="AL28" t="s">
        <v>289</v>
      </c>
      <c r="AM28" t="s">
        <v>1400</v>
      </c>
      <c r="AN28" t="s">
        <v>191</v>
      </c>
    </row>
    <row r="29" spans="1:40" x14ac:dyDescent="0.35">
      <c r="A29" s="1" t="s">
        <v>1401</v>
      </c>
      <c r="B29" t="s">
        <v>191</v>
      </c>
      <c r="C29" t="s">
        <v>191</v>
      </c>
      <c r="D29" t="s">
        <v>191</v>
      </c>
      <c r="E29" t="s">
        <v>191</v>
      </c>
      <c r="F29" t="s">
        <v>191</v>
      </c>
      <c r="G29" t="s">
        <v>191</v>
      </c>
      <c r="H29" t="s">
        <v>191</v>
      </c>
      <c r="I29" t="s">
        <v>1379</v>
      </c>
      <c r="J29" t="s">
        <v>1379</v>
      </c>
      <c r="K29" t="s">
        <v>1379</v>
      </c>
      <c r="L29" t="s">
        <v>191</v>
      </c>
      <c r="M29" t="s">
        <v>1379</v>
      </c>
      <c r="N29" t="s">
        <v>1379</v>
      </c>
      <c r="O29" t="s">
        <v>191</v>
      </c>
      <c r="P29" t="s">
        <v>191</v>
      </c>
      <c r="Q29" t="s">
        <v>191</v>
      </c>
      <c r="R29" t="s">
        <v>1379</v>
      </c>
      <c r="S29" t="s">
        <v>191</v>
      </c>
      <c r="T29" t="s">
        <v>191</v>
      </c>
      <c r="U29" t="s">
        <v>191</v>
      </c>
      <c r="V29" t="s">
        <v>191</v>
      </c>
      <c r="W29" t="s">
        <v>191</v>
      </c>
      <c r="X29" t="s">
        <v>191</v>
      </c>
      <c r="Y29" t="s">
        <v>191</v>
      </c>
      <c r="Z29" t="s">
        <v>191</v>
      </c>
      <c r="AA29" t="s">
        <v>191</v>
      </c>
      <c r="AB29" t="s">
        <v>191</v>
      </c>
      <c r="AC29" t="s">
        <v>191</v>
      </c>
      <c r="AD29" t="s">
        <v>191</v>
      </c>
      <c r="AE29" t="s">
        <v>191</v>
      </c>
      <c r="AF29" t="s">
        <v>191</v>
      </c>
      <c r="AG29" t="s">
        <v>423</v>
      </c>
      <c r="AH29" t="s">
        <v>191</v>
      </c>
      <c r="AI29" t="s">
        <v>191</v>
      </c>
      <c r="AJ29" t="s">
        <v>191</v>
      </c>
      <c r="AK29" t="s">
        <v>191</v>
      </c>
      <c r="AL29" t="s">
        <v>1402</v>
      </c>
      <c r="AM29" t="s">
        <v>191</v>
      </c>
      <c r="AN29" t="s">
        <v>191</v>
      </c>
    </row>
    <row r="30" spans="1:40" x14ac:dyDescent="0.35">
      <c r="A30" s="1" t="s">
        <v>1403</v>
      </c>
      <c r="B30" t="s">
        <v>191</v>
      </c>
      <c r="C30" t="s">
        <v>191</v>
      </c>
      <c r="D30" t="s">
        <v>191</v>
      </c>
      <c r="E30" t="s">
        <v>191</v>
      </c>
      <c r="F30" t="s">
        <v>191</v>
      </c>
      <c r="G30" t="s">
        <v>191</v>
      </c>
      <c r="H30" t="s">
        <v>191</v>
      </c>
      <c r="I30" t="s">
        <v>191</v>
      </c>
      <c r="J30" t="s">
        <v>191</v>
      </c>
      <c r="K30" t="s">
        <v>191</v>
      </c>
      <c r="L30" t="s">
        <v>191</v>
      </c>
      <c r="M30" t="s">
        <v>191</v>
      </c>
      <c r="N30" t="s">
        <v>191</v>
      </c>
      <c r="O30" t="s">
        <v>191</v>
      </c>
      <c r="P30" t="s">
        <v>191</v>
      </c>
      <c r="Q30" t="s">
        <v>191</v>
      </c>
      <c r="R30" t="s">
        <v>191</v>
      </c>
      <c r="S30" t="s">
        <v>191</v>
      </c>
      <c r="T30" t="s">
        <v>191</v>
      </c>
      <c r="U30" t="s">
        <v>191</v>
      </c>
      <c r="V30" t="s">
        <v>191</v>
      </c>
      <c r="W30" t="s">
        <v>191</v>
      </c>
      <c r="X30" t="s">
        <v>191</v>
      </c>
      <c r="Y30" t="s">
        <v>191</v>
      </c>
      <c r="Z30" t="s">
        <v>191</v>
      </c>
      <c r="AA30" t="s">
        <v>191</v>
      </c>
      <c r="AB30" t="s">
        <v>191</v>
      </c>
      <c r="AC30" t="s">
        <v>191</v>
      </c>
      <c r="AD30" t="s">
        <v>1404</v>
      </c>
      <c r="AE30" t="s">
        <v>801</v>
      </c>
      <c r="AF30" t="s">
        <v>1405</v>
      </c>
      <c r="AG30" t="s">
        <v>1406</v>
      </c>
      <c r="AH30" t="s">
        <v>1407</v>
      </c>
      <c r="AI30" t="s">
        <v>191</v>
      </c>
      <c r="AJ30" t="s">
        <v>637</v>
      </c>
      <c r="AK30" t="s">
        <v>191</v>
      </c>
      <c r="AL30" t="s">
        <v>191</v>
      </c>
      <c r="AM30" t="s">
        <v>191</v>
      </c>
      <c r="AN30" t="s">
        <v>1407</v>
      </c>
    </row>
    <row r="31" spans="1:40" x14ac:dyDescent="0.35">
      <c r="A31" s="1" t="s">
        <v>1408</v>
      </c>
      <c r="B31" t="s">
        <v>191</v>
      </c>
      <c r="C31" t="s">
        <v>191</v>
      </c>
      <c r="D31" t="s">
        <v>1164</v>
      </c>
      <c r="E31" t="s">
        <v>1409</v>
      </c>
      <c r="F31" t="s">
        <v>594</v>
      </c>
      <c r="G31" t="s">
        <v>1410</v>
      </c>
      <c r="H31" t="s">
        <v>1411</v>
      </c>
      <c r="I31" t="s">
        <v>1412</v>
      </c>
      <c r="J31" t="s">
        <v>1413</v>
      </c>
      <c r="K31" t="s">
        <v>1414</v>
      </c>
      <c r="L31" t="s">
        <v>1415</v>
      </c>
      <c r="M31" t="s">
        <v>1416</v>
      </c>
      <c r="N31" t="s">
        <v>1417</v>
      </c>
      <c r="O31" t="s">
        <v>1418</v>
      </c>
      <c r="P31" t="s">
        <v>1419</v>
      </c>
      <c r="Q31" t="s">
        <v>1420</v>
      </c>
      <c r="R31" t="s">
        <v>1421</v>
      </c>
      <c r="S31" t="s">
        <v>1422</v>
      </c>
      <c r="T31" t="s">
        <v>1423</v>
      </c>
      <c r="U31" t="s">
        <v>1424</v>
      </c>
      <c r="V31" t="s">
        <v>1425</v>
      </c>
      <c r="W31" t="s">
        <v>1426</v>
      </c>
      <c r="X31" t="s">
        <v>1427</v>
      </c>
      <c r="Y31" t="s">
        <v>1428</v>
      </c>
      <c r="Z31" t="s">
        <v>1429</v>
      </c>
      <c r="AA31" t="s">
        <v>1430</v>
      </c>
      <c r="AB31" t="s">
        <v>1431</v>
      </c>
      <c r="AC31" t="s">
        <v>1432</v>
      </c>
      <c r="AD31" t="s">
        <v>1433</v>
      </c>
      <c r="AE31" t="s">
        <v>1434</v>
      </c>
      <c r="AF31" t="s">
        <v>1435</v>
      </c>
      <c r="AG31" t="s">
        <v>1436</v>
      </c>
      <c r="AH31" t="s">
        <v>1437</v>
      </c>
      <c r="AI31" t="s">
        <v>1438</v>
      </c>
      <c r="AJ31" t="s">
        <v>1439</v>
      </c>
      <c r="AK31" t="s">
        <v>1440</v>
      </c>
      <c r="AL31" t="s">
        <v>1441</v>
      </c>
      <c r="AM31" t="s">
        <v>1442</v>
      </c>
      <c r="AN31" t="s">
        <v>1443</v>
      </c>
    </row>
    <row r="32" spans="1:40" x14ac:dyDescent="0.35">
      <c r="A32" s="1" t="s">
        <v>1444</v>
      </c>
      <c r="B32" t="s">
        <v>191</v>
      </c>
      <c r="C32" t="s">
        <v>191</v>
      </c>
      <c r="D32" t="s">
        <v>191</v>
      </c>
      <c r="E32" t="s">
        <v>191</v>
      </c>
      <c r="F32" t="s">
        <v>191</v>
      </c>
      <c r="G32" t="s">
        <v>191</v>
      </c>
      <c r="H32" t="s">
        <v>191</v>
      </c>
      <c r="I32" t="s">
        <v>191</v>
      </c>
      <c r="J32" t="s">
        <v>191</v>
      </c>
      <c r="K32" t="s">
        <v>191</v>
      </c>
      <c r="L32" t="s">
        <v>191</v>
      </c>
      <c r="M32" t="s">
        <v>191</v>
      </c>
      <c r="N32" t="s">
        <v>191</v>
      </c>
      <c r="O32" t="s">
        <v>191</v>
      </c>
      <c r="P32" t="s">
        <v>191</v>
      </c>
      <c r="Q32" t="s">
        <v>191</v>
      </c>
      <c r="R32" t="s">
        <v>191</v>
      </c>
      <c r="S32" t="s">
        <v>191</v>
      </c>
      <c r="T32" t="s">
        <v>191</v>
      </c>
      <c r="U32" t="s">
        <v>191</v>
      </c>
      <c r="V32" t="s">
        <v>191</v>
      </c>
      <c r="W32" t="s">
        <v>191</v>
      </c>
      <c r="X32" t="s">
        <v>191</v>
      </c>
      <c r="Y32" t="s">
        <v>191</v>
      </c>
      <c r="Z32" t="s">
        <v>191</v>
      </c>
      <c r="AA32" t="s">
        <v>191</v>
      </c>
      <c r="AB32" t="s">
        <v>191</v>
      </c>
      <c r="AC32" t="s">
        <v>191</v>
      </c>
      <c r="AD32" t="s">
        <v>1445</v>
      </c>
      <c r="AE32" t="s">
        <v>1446</v>
      </c>
      <c r="AF32" t="s">
        <v>1447</v>
      </c>
      <c r="AG32" t="s">
        <v>1448</v>
      </c>
      <c r="AH32" t="s">
        <v>1449</v>
      </c>
      <c r="AI32" t="s">
        <v>1450</v>
      </c>
      <c r="AJ32" t="s">
        <v>1450</v>
      </c>
      <c r="AK32" t="s">
        <v>1450</v>
      </c>
      <c r="AL32" t="s">
        <v>1451</v>
      </c>
      <c r="AM32" t="s">
        <v>191</v>
      </c>
      <c r="AN32" t="s">
        <v>1452</v>
      </c>
    </row>
    <row r="33" spans="1:40" x14ac:dyDescent="0.35">
      <c r="A33" s="1" t="s">
        <v>1453</v>
      </c>
      <c r="B33" t="s">
        <v>191</v>
      </c>
      <c r="C33" t="s">
        <v>191</v>
      </c>
      <c r="D33" t="s">
        <v>191</v>
      </c>
      <c r="E33" t="s">
        <v>191</v>
      </c>
      <c r="F33" t="s">
        <v>191</v>
      </c>
      <c r="G33" t="s">
        <v>191</v>
      </c>
      <c r="H33" t="s">
        <v>191</v>
      </c>
      <c r="I33" t="s">
        <v>191</v>
      </c>
      <c r="J33" t="s">
        <v>191</v>
      </c>
      <c r="K33" t="s">
        <v>191</v>
      </c>
      <c r="L33" t="s">
        <v>191</v>
      </c>
      <c r="M33" t="s">
        <v>191</v>
      </c>
      <c r="N33" t="s">
        <v>191</v>
      </c>
      <c r="O33" t="s">
        <v>191</v>
      </c>
      <c r="P33" t="s">
        <v>191</v>
      </c>
      <c r="Q33" t="s">
        <v>422</v>
      </c>
      <c r="R33" t="s">
        <v>796</v>
      </c>
      <c r="S33" t="s">
        <v>796</v>
      </c>
      <c r="T33" t="s">
        <v>796</v>
      </c>
      <c r="U33" t="s">
        <v>796</v>
      </c>
      <c r="V33" t="s">
        <v>796</v>
      </c>
      <c r="W33" t="s">
        <v>796</v>
      </c>
      <c r="X33" t="s">
        <v>796</v>
      </c>
      <c r="Y33" t="s">
        <v>796</v>
      </c>
      <c r="Z33" t="s">
        <v>796</v>
      </c>
      <c r="AA33" t="s">
        <v>796</v>
      </c>
      <c r="AB33" t="s">
        <v>796</v>
      </c>
      <c r="AC33" t="s">
        <v>1454</v>
      </c>
      <c r="AD33" t="s">
        <v>1454</v>
      </c>
      <c r="AE33" t="s">
        <v>1454</v>
      </c>
      <c r="AF33" t="s">
        <v>1454</v>
      </c>
      <c r="AG33" t="s">
        <v>1454</v>
      </c>
      <c r="AH33" t="s">
        <v>1454</v>
      </c>
      <c r="AI33" t="s">
        <v>1454</v>
      </c>
      <c r="AJ33" t="s">
        <v>1454</v>
      </c>
      <c r="AK33" t="s">
        <v>1454</v>
      </c>
      <c r="AL33" t="s">
        <v>1455</v>
      </c>
      <c r="AM33" t="s">
        <v>1455</v>
      </c>
      <c r="AN33" t="s">
        <v>1455</v>
      </c>
    </row>
    <row r="34" spans="1:40" x14ac:dyDescent="0.35">
      <c r="A34" s="1" t="s">
        <v>1456</v>
      </c>
      <c r="B34" t="s">
        <v>191</v>
      </c>
      <c r="C34" t="s">
        <v>191</v>
      </c>
      <c r="D34" t="s">
        <v>726</v>
      </c>
      <c r="E34" t="s">
        <v>422</v>
      </c>
      <c r="F34" t="s">
        <v>1454</v>
      </c>
      <c r="G34" t="s">
        <v>828</v>
      </c>
      <c r="H34" t="s">
        <v>1053</v>
      </c>
      <c r="I34" t="s">
        <v>1457</v>
      </c>
      <c r="J34" t="s">
        <v>1458</v>
      </c>
      <c r="K34" t="s">
        <v>1459</v>
      </c>
      <c r="L34" t="s">
        <v>1460</v>
      </c>
      <c r="M34" t="s">
        <v>1461</v>
      </c>
      <c r="N34" t="s">
        <v>1462</v>
      </c>
      <c r="O34" t="s">
        <v>1125</v>
      </c>
      <c r="P34" t="s">
        <v>1463</v>
      </c>
      <c r="Q34" t="s">
        <v>1464</v>
      </c>
      <c r="R34" t="s">
        <v>1465</v>
      </c>
      <c r="S34" t="s">
        <v>1466</v>
      </c>
      <c r="T34" t="s">
        <v>1467</v>
      </c>
      <c r="U34" t="s">
        <v>1468</v>
      </c>
      <c r="V34" t="s">
        <v>1469</v>
      </c>
      <c r="W34" t="s">
        <v>1470</v>
      </c>
      <c r="X34" t="s">
        <v>1471</v>
      </c>
      <c r="Y34" t="s">
        <v>1472</v>
      </c>
      <c r="Z34" t="s">
        <v>1473</v>
      </c>
      <c r="AA34" t="s">
        <v>1474</v>
      </c>
      <c r="AB34" t="s">
        <v>1475</v>
      </c>
      <c r="AC34" t="s">
        <v>1476</v>
      </c>
      <c r="AD34" t="s">
        <v>1477</v>
      </c>
      <c r="AE34" t="s">
        <v>1478</v>
      </c>
      <c r="AF34" t="s">
        <v>1479</v>
      </c>
      <c r="AG34" t="s">
        <v>1480</v>
      </c>
      <c r="AH34" t="s">
        <v>1481</v>
      </c>
      <c r="AI34" t="s">
        <v>1482</v>
      </c>
      <c r="AJ34" t="s">
        <v>1483</v>
      </c>
      <c r="AK34" t="s">
        <v>1484</v>
      </c>
      <c r="AL34" t="s">
        <v>1485</v>
      </c>
      <c r="AM34" t="s">
        <v>1486</v>
      </c>
      <c r="AN34" t="s">
        <v>1487</v>
      </c>
    </row>
    <row r="35" spans="1:40" x14ac:dyDescent="0.35">
      <c r="A35" s="1" t="s">
        <v>1488</v>
      </c>
      <c r="B35" t="s">
        <v>191</v>
      </c>
      <c r="C35" t="s">
        <v>191</v>
      </c>
      <c r="D35" t="s">
        <v>191</v>
      </c>
      <c r="E35" t="s">
        <v>191</v>
      </c>
      <c r="F35" t="s">
        <v>191</v>
      </c>
      <c r="G35" t="s">
        <v>191</v>
      </c>
      <c r="H35" t="s">
        <v>191</v>
      </c>
      <c r="I35" t="s">
        <v>191</v>
      </c>
      <c r="J35" t="s">
        <v>191</v>
      </c>
      <c r="K35" t="s">
        <v>191</v>
      </c>
      <c r="L35" t="s">
        <v>191</v>
      </c>
      <c r="M35" t="s">
        <v>191</v>
      </c>
      <c r="N35" t="s">
        <v>191</v>
      </c>
      <c r="O35" t="s">
        <v>191</v>
      </c>
      <c r="P35" t="s">
        <v>191</v>
      </c>
      <c r="Q35" t="s">
        <v>191</v>
      </c>
      <c r="R35" t="s">
        <v>191</v>
      </c>
      <c r="S35" t="s">
        <v>191</v>
      </c>
      <c r="T35" t="s">
        <v>191</v>
      </c>
      <c r="U35" t="s">
        <v>191</v>
      </c>
      <c r="V35" t="s">
        <v>191</v>
      </c>
      <c r="W35" t="s">
        <v>1489</v>
      </c>
      <c r="X35" t="s">
        <v>1490</v>
      </c>
      <c r="Y35" t="s">
        <v>1491</v>
      </c>
      <c r="Z35" t="s">
        <v>1492</v>
      </c>
      <c r="AA35" t="s">
        <v>1493</v>
      </c>
      <c r="AB35" t="s">
        <v>1494</v>
      </c>
      <c r="AC35" t="s">
        <v>422</v>
      </c>
      <c r="AD35" t="s">
        <v>1495</v>
      </c>
      <c r="AE35" t="s">
        <v>552</v>
      </c>
      <c r="AF35" t="s">
        <v>1496</v>
      </c>
      <c r="AG35" t="s">
        <v>1497</v>
      </c>
      <c r="AH35" t="s">
        <v>1498</v>
      </c>
      <c r="AI35" t="s">
        <v>1499</v>
      </c>
      <c r="AJ35" t="s">
        <v>1500</v>
      </c>
      <c r="AK35" t="s">
        <v>735</v>
      </c>
      <c r="AL35" t="s">
        <v>1501</v>
      </c>
      <c r="AM35" t="s">
        <v>1502</v>
      </c>
      <c r="AN35" t="s">
        <v>1503</v>
      </c>
    </row>
    <row r="36" spans="1:40" x14ac:dyDescent="0.35">
      <c r="A36" s="1" t="s">
        <v>1504</v>
      </c>
      <c r="B36" t="s">
        <v>191</v>
      </c>
      <c r="C36" t="s">
        <v>191</v>
      </c>
      <c r="D36" t="s">
        <v>422</v>
      </c>
      <c r="E36" t="s">
        <v>1505</v>
      </c>
      <c r="F36" t="s">
        <v>1155</v>
      </c>
      <c r="G36" t="s">
        <v>1506</v>
      </c>
      <c r="H36" t="s">
        <v>838</v>
      </c>
      <c r="I36" t="s">
        <v>1507</v>
      </c>
      <c r="J36" t="s">
        <v>400</v>
      </c>
      <c r="K36" t="s">
        <v>1365</v>
      </c>
      <c r="L36" t="s">
        <v>1508</v>
      </c>
      <c r="M36" t="s">
        <v>400</v>
      </c>
      <c r="N36" t="s">
        <v>607</v>
      </c>
      <c r="O36" t="s">
        <v>567</v>
      </c>
      <c r="P36" t="s">
        <v>1509</v>
      </c>
      <c r="Q36" t="s">
        <v>1510</v>
      </c>
      <c r="R36" t="s">
        <v>1511</v>
      </c>
      <c r="S36" t="s">
        <v>1170</v>
      </c>
      <c r="T36" t="s">
        <v>1146</v>
      </c>
      <c r="U36" t="s">
        <v>1512</v>
      </c>
      <c r="V36" t="s">
        <v>1513</v>
      </c>
      <c r="W36" t="s">
        <v>1514</v>
      </c>
      <c r="X36" t="s">
        <v>1118</v>
      </c>
      <c r="Y36" t="s">
        <v>1515</v>
      </c>
      <c r="Z36" t="s">
        <v>1516</v>
      </c>
      <c r="AA36" t="s">
        <v>1517</v>
      </c>
      <c r="AB36" t="s">
        <v>1518</v>
      </c>
      <c r="AC36" t="s">
        <v>1519</v>
      </c>
      <c r="AD36" t="s">
        <v>1520</v>
      </c>
      <c r="AE36" t="s">
        <v>1521</v>
      </c>
      <c r="AF36" t="s">
        <v>1522</v>
      </c>
      <c r="AG36" t="s">
        <v>1523</v>
      </c>
      <c r="AH36" t="s">
        <v>1524</v>
      </c>
      <c r="AI36" t="s">
        <v>1525</v>
      </c>
      <c r="AJ36" t="s">
        <v>1526</v>
      </c>
      <c r="AK36" t="s">
        <v>1527</v>
      </c>
      <c r="AL36" t="s">
        <v>1528</v>
      </c>
      <c r="AM36" t="s">
        <v>1529</v>
      </c>
      <c r="AN36" t="s">
        <v>191</v>
      </c>
    </row>
    <row r="37" spans="1:40" x14ac:dyDescent="0.35">
      <c r="A37" s="1" t="s">
        <v>1530</v>
      </c>
      <c r="B37" t="s">
        <v>191</v>
      </c>
      <c r="C37" t="s">
        <v>191</v>
      </c>
      <c r="D37" t="s">
        <v>1531</v>
      </c>
      <c r="E37" t="s">
        <v>622</v>
      </c>
      <c r="F37" t="s">
        <v>196</v>
      </c>
      <c r="G37" t="s">
        <v>1197</v>
      </c>
      <c r="H37" t="s">
        <v>1532</v>
      </c>
      <c r="I37" t="s">
        <v>1533</v>
      </c>
      <c r="J37" t="s">
        <v>1534</v>
      </c>
      <c r="K37" t="s">
        <v>1535</v>
      </c>
      <c r="L37" t="s">
        <v>1536</v>
      </c>
      <c r="M37" t="s">
        <v>967</v>
      </c>
      <c r="N37" t="s">
        <v>1537</v>
      </c>
      <c r="O37" t="s">
        <v>1136</v>
      </c>
      <c r="P37" t="s">
        <v>131</v>
      </c>
      <c r="Q37" t="s">
        <v>1538</v>
      </c>
      <c r="R37" t="s">
        <v>1539</v>
      </c>
      <c r="S37" t="s">
        <v>1540</v>
      </c>
      <c r="T37" t="s">
        <v>1541</v>
      </c>
      <c r="U37" t="s">
        <v>1542</v>
      </c>
      <c r="V37" t="s">
        <v>1543</v>
      </c>
      <c r="W37" t="s">
        <v>1544</v>
      </c>
      <c r="X37" t="s">
        <v>1545</v>
      </c>
      <c r="Y37" t="s">
        <v>293</v>
      </c>
      <c r="Z37" t="s">
        <v>294</v>
      </c>
      <c r="AA37" t="s">
        <v>295</v>
      </c>
      <c r="AB37" t="s">
        <v>296</v>
      </c>
      <c r="AC37" t="s">
        <v>297</v>
      </c>
      <c r="AD37" t="s">
        <v>298</v>
      </c>
      <c r="AE37" t="s">
        <v>299</v>
      </c>
      <c r="AF37" t="s">
        <v>300</v>
      </c>
      <c r="AG37" t="s">
        <v>301</v>
      </c>
      <c r="AH37" t="s">
        <v>302</v>
      </c>
      <c r="AI37" t="s">
        <v>303</v>
      </c>
      <c r="AJ37" t="s">
        <v>304</v>
      </c>
      <c r="AK37" t="s">
        <v>305</v>
      </c>
      <c r="AL37" t="s">
        <v>306</v>
      </c>
      <c r="AM37" t="s">
        <v>307</v>
      </c>
      <c r="AN37" t="s">
        <v>308</v>
      </c>
    </row>
    <row r="38" spans="1:40" x14ac:dyDescent="0.35">
      <c r="A38" s="1" t="s">
        <v>1546</v>
      </c>
      <c r="B38" t="s">
        <v>191</v>
      </c>
      <c r="C38" t="s">
        <v>191</v>
      </c>
      <c r="D38" t="s">
        <v>1547</v>
      </c>
      <c r="E38" t="s">
        <v>1255</v>
      </c>
      <c r="F38" t="s">
        <v>1256</v>
      </c>
      <c r="G38" t="s">
        <v>1248</v>
      </c>
      <c r="H38" t="s">
        <v>1249</v>
      </c>
      <c r="I38" t="s">
        <v>1257</v>
      </c>
      <c r="J38" t="s">
        <v>1250</v>
      </c>
      <c r="K38" t="s">
        <v>1251</v>
      </c>
      <c r="L38" t="s">
        <v>1252</v>
      </c>
      <c r="M38" t="s">
        <v>1258</v>
      </c>
      <c r="N38" t="s">
        <v>1259</v>
      </c>
      <c r="O38" t="s">
        <v>1260</v>
      </c>
      <c r="P38" t="s">
        <v>1261</v>
      </c>
      <c r="Q38" t="s">
        <v>1262</v>
      </c>
      <c r="R38" t="s">
        <v>1263</v>
      </c>
      <c r="S38" t="s">
        <v>1264</v>
      </c>
      <c r="T38" t="s">
        <v>1265</v>
      </c>
      <c r="U38" t="s">
        <v>1266</v>
      </c>
      <c r="V38" t="s">
        <v>1267</v>
      </c>
      <c r="W38" t="s">
        <v>1268</v>
      </c>
      <c r="X38" t="s">
        <v>1269</v>
      </c>
      <c r="Y38" t="s">
        <v>1270</v>
      </c>
      <c r="Z38" t="s">
        <v>1271</v>
      </c>
      <c r="AA38" t="s">
        <v>1272</v>
      </c>
      <c r="AB38" t="s">
        <v>1273</v>
      </c>
      <c r="AC38" t="s">
        <v>1274</v>
      </c>
      <c r="AD38" t="s">
        <v>1275</v>
      </c>
      <c r="AE38" t="s">
        <v>1276</v>
      </c>
      <c r="AF38" t="s">
        <v>1277</v>
      </c>
      <c r="AG38" t="s">
        <v>1278</v>
      </c>
      <c r="AH38" t="s">
        <v>1279</v>
      </c>
      <c r="AI38" t="s">
        <v>1280</v>
      </c>
      <c r="AJ38" t="s">
        <v>1281</v>
      </c>
      <c r="AK38" t="s">
        <v>1282</v>
      </c>
      <c r="AL38" t="s">
        <v>1283</v>
      </c>
      <c r="AM38" t="s">
        <v>1284</v>
      </c>
      <c r="AN38" t="s">
        <v>1443</v>
      </c>
    </row>
    <row r="39" spans="1:40" x14ac:dyDescent="0.35">
      <c r="A39" s="1" t="s">
        <v>1548</v>
      </c>
      <c r="B39" t="s">
        <v>191</v>
      </c>
      <c r="C39" t="s">
        <v>191</v>
      </c>
      <c r="D39" t="s">
        <v>191</v>
      </c>
      <c r="E39" t="s">
        <v>191</v>
      </c>
      <c r="F39" t="s">
        <v>191</v>
      </c>
      <c r="G39" t="s">
        <v>191</v>
      </c>
      <c r="H39" t="s">
        <v>191</v>
      </c>
      <c r="I39" t="s">
        <v>191</v>
      </c>
      <c r="J39" t="s">
        <v>191</v>
      </c>
      <c r="K39" t="s">
        <v>191</v>
      </c>
      <c r="L39" t="s">
        <v>191</v>
      </c>
      <c r="M39" t="s">
        <v>191</v>
      </c>
      <c r="N39" t="s">
        <v>191</v>
      </c>
      <c r="O39" t="s">
        <v>191</v>
      </c>
      <c r="P39" t="s">
        <v>191</v>
      </c>
      <c r="Q39" t="s">
        <v>191</v>
      </c>
      <c r="R39" t="s">
        <v>191</v>
      </c>
      <c r="S39" t="s">
        <v>191</v>
      </c>
      <c r="T39" t="s">
        <v>191</v>
      </c>
      <c r="U39" t="s">
        <v>191</v>
      </c>
      <c r="V39" t="s">
        <v>191</v>
      </c>
      <c r="W39" t="s">
        <v>191</v>
      </c>
      <c r="X39" t="s">
        <v>191</v>
      </c>
      <c r="Y39" t="s">
        <v>191</v>
      </c>
      <c r="Z39" t="s">
        <v>191</v>
      </c>
      <c r="AA39" t="s">
        <v>191</v>
      </c>
      <c r="AB39" t="s">
        <v>191</v>
      </c>
      <c r="AC39" t="s">
        <v>191</v>
      </c>
      <c r="AD39" t="s">
        <v>191</v>
      </c>
      <c r="AE39" t="s">
        <v>191</v>
      </c>
      <c r="AF39" t="s">
        <v>191</v>
      </c>
      <c r="AG39" t="s">
        <v>191</v>
      </c>
      <c r="AH39" t="s">
        <v>191</v>
      </c>
      <c r="AI39" t="s">
        <v>191</v>
      </c>
      <c r="AJ39" t="s">
        <v>191</v>
      </c>
      <c r="AK39" t="s">
        <v>191</v>
      </c>
      <c r="AL39" t="s">
        <v>191</v>
      </c>
      <c r="AM39" t="s">
        <v>191</v>
      </c>
      <c r="AN39" t="s">
        <v>191</v>
      </c>
    </row>
    <row r="40" spans="1:40" x14ac:dyDescent="0.35">
      <c r="A40" s="1" t="s">
        <v>1549</v>
      </c>
      <c r="B40" t="s">
        <v>191</v>
      </c>
      <c r="C40" t="s">
        <v>191</v>
      </c>
      <c r="D40" t="s">
        <v>1547</v>
      </c>
      <c r="E40" t="s">
        <v>1255</v>
      </c>
      <c r="F40" t="s">
        <v>1256</v>
      </c>
      <c r="G40" t="s">
        <v>1248</v>
      </c>
      <c r="H40" t="s">
        <v>1249</v>
      </c>
      <c r="I40" t="s">
        <v>1257</v>
      </c>
      <c r="J40" t="s">
        <v>1250</v>
      </c>
      <c r="K40" t="s">
        <v>1251</v>
      </c>
      <c r="L40" t="s">
        <v>1252</v>
      </c>
      <c r="M40" t="s">
        <v>1258</v>
      </c>
      <c r="N40" t="s">
        <v>1259</v>
      </c>
      <c r="O40" t="s">
        <v>1260</v>
      </c>
      <c r="P40" t="s">
        <v>1261</v>
      </c>
      <c r="Q40" t="s">
        <v>1262</v>
      </c>
      <c r="R40" t="s">
        <v>1263</v>
      </c>
      <c r="S40" t="s">
        <v>1264</v>
      </c>
      <c r="T40" t="s">
        <v>1265</v>
      </c>
      <c r="U40" t="s">
        <v>1266</v>
      </c>
      <c r="V40" t="s">
        <v>1267</v>
      </c>
      <c r="W40" t="s">
        <v>1268</v>
      </c>
      <c r="X40" t="s">
        <v>1269</v>
      </c>
      <c r="Y40" t="s">
        <v>1270</v>
      </c>
      <c r="Z40" t="s">
        <v>1271</v>
      </c>
      <c r="AA40" t="s">
        <v>1272</v>
      </c>
      <c r="AB40" t="s">
        <v>1273</v>
      </c>
      <c r="AC40" t="s">
        <v>1274</v>
      </c>
      <c r="AD40" t="s">
        <v>1275</v>
      </c>
      <c r="AE40" t="s">
        <v>1276</v>
      </c>
      <c r="AF40" t="s">
        <v>1277</v>
      </c>
      <c r="AG40" t="s">
        <v>1278</v>
      </c>
      <c r="AH40" t="s">
        <v>1279</v>
      </c>
      <c r="AI40" t="s">
        <v>1280</v>
      </c>
      <c r="AJ40" t="s">
        <v>1281</v>
      </c>
      <c r="AK40" t="s">
        <v>1282</v>
      </c>
      <c r="AL40" t="s">
        <v>1283</v>
      </c>
      <c r="AM40" t="s">
        <v>1284</v>
      </c>
      <c r="AN40" t="s">
        <v>1443</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N29"/>
  <sheetViews>
    <sheetView workbookViewId="0"/>
  </sheetViews>
  <sheetFormatPr defaultRowHeight="14.5" x14ac:dyDescent="0.35"/>
  <sheetData>
    <row r="1" spans="1:40" x14ac:dyDescent="0.35">
      <c r="B1" s="1" t="s">
        <v>376</v>
      </c>
      <c r="C1" s="1" t="s">
        <v>377</v>
      </c>
      <c r="D1" s="1" t="s">
        <v>378</v>
      </c>
      <c r="E1" s="1" t="s">
        <v>379</v>
      </c>
      <c r="F1" s="1" t="s">
        <v>380</v>
      </c>
      <c r="G1" s="1" t="s">
        <v>381</v>
      </c>
      <c r="H1" s="1" t="s">
        <v>382</v>
      </c>
      <c r="I1" s="1" t="s">
        <v>383</v>
      </c>
      <c r="J1" s="1" t="s">
        <v>384</v>
      </c>
      <c r="K1" s="1" t="s">
        <v>385</v>
      </c>
      <c r="L1" s="1" t="s">
        <v>386</v>
      </c>
      <c r="M1" s="1" t="s">
        <v>387</v>
      </c>
      <c r="N1" s="1" t="s">
        <v>388</v>
      </c>
      <c r="O1" s="1" t="s">
        <v>389</v>
      </c>
      <c r="P1" s="1" t="s">
        <v>390</v>
      </c>
      <c r="Q1" s="1" t="s">
        <v>391</v>
      </c>
      <c r="R1" s="1" t="s">
        <v>392</v>
      </c>
      <c r="S1" s="1" t="s">
        <v>393</v>
      </c>
      <c r="T1" s="1" t="s">
        <v>394</v>
      </c>
      <c r="U1" s="1" t="s">
        <v>395</v>
      </c>
      <c r="V1" s="1" t="s">
        <v>396</v>
      </c>
      <c r="W1" s="1" t="s">
        <v>397</v>
      </c>
      <c r="X1" s="1" t="s">
        <v>398</v>
      </c>
      <c r="Y1" s="1" t="s">
        <v>9</v>
      </c>
      <c r="Z1" s="1" t="s">
        <v>10</v>
      </c>
      <c r="AA1" s="1" t="s">
        <v>11</v>
      </c>
      <c r="AB1" s="1" t="s">
        <v>12</v>
      </c>
      <c r="AC1" s="1" t="s">
        <v>13</v>
      </c>
      <c r="AD1" s="1" t="s">
        <v>14</v>
      </c>
      <c r="AE1" s="1" t="s">
        <v>15</v>
      </c>
      <c r="AF1" s="1" t="s">
        <v>16</v>
      </c>
      <c r="AG1" s="1" t="s">
        <v>17</v>
      </c>
      <c r="AH1" s="1" t="s">
        <v>18</v>
      </c>
      <c r="AI1" s="1" t="s">
        <v>19</v>
      </c>
      <c r="AJ1" s="1" t="s">
        <v>20</v>
      </c>
      <c r="AK1" s="1" t="s">
        <v>21</v>
      </c>
      <c r="AL1" s="1" t="s">
        <v>22</v>
      </c>
      <c r="AM1" s="1" t="s">
        <v>23</v>
      </c>
      <c r="AN1" s="1" t="s">
        <v>24</v>
      </c>
    </row>
    <row r="2" spans="1:40" x14ac:dyDescent="0.35">
      <c r="A2" s="1" t="s">
        <v>826</v>
      </c>
      <c r="B2" t="s">
        <v>191</v>
      </c>
      <c r="C2" t="s">
        <v>191</v>
      </c>
      <c r="D2" t="s">
        <v>828</v>
      </c>
      <c r="E2" t="s">
        <v>422</v>
      </c>
      <c r="F2" t="s">
        <v>551</v>
      </c>
      <c r="G2" t="s">
        <v>829</v>
      </c>
      <c r="H2" t="s">
        <v>830</v>
      </c>
      <c r="I2" t="s">
        <v>831</v>
      </c>
      <c r="J2" t="s">
        <v>832</v>
      </c>
      <c r="K2" t="s">
        <v>833</v>
      </c>
      <c r="L2" t="s">
        <v>742</v>
      </c>
      <c r="M2" t="s">
        <v>834</v>
      </c>
      <c r="N2" t="s">
        <v>203</v>
      </c>
      <c r="O2" t="s">
        <v>835</v>
      </c>
      <c r="P2" t="s">
        <v>206</v>
      </c>
      <c r="Q2" t="s">
        <v>836</v>
      </c>
      <c r="R2" t="s">
        <v>837</v>
      </c>
      <c r="S2" t="s">
        <v>201</v>
      </c>
      <c r="T2" t="s">
        <v>838</v>
      </c>
      <c r="U2" t="s">
        <v>839</v>
      </c>
      <c r="V2" t="s">
        <v>840</v>
      </c>
      <c r="W2" t="s">
        <v>841</v>
      </c>
      <c r="X2" t="s">
        <v>122</v>
      </c>
      <c r="Y2" t="s">
        <v>211</v>
      </c>
      <c r="Z2" t="s">
        <v>212</v>
      </c>
      <c r="AA2" t="s">
        <v>213</v>
      </c>
      <c r="AB2" t="s">
        <v>214</v>
      </c>
      <c r="AC2" t="s">
        <v>215</v>
      </c>
      <c r="AD2" t="s">
        <v>216</v>
      </c>
      <c r="AE2" t="s">
        <v>217</v>
      </c>
      <c r="AF2" t="s">
        <v>218</v>
      </c>
      <c r="AG2" t="s">
        <v>219</v>
      </c>
      <c r="AH2" t="s">
        <v>220</v>
      </c>
      <c r="AI2" t="s">
        <v>221</v>
      </c>
      <c r="AJ2" t="s">
        <v>222</v>
      </c>
      <c r="AK2" t="s">
        <v>223</v>
      </c>
      <c r="AL2" t="s">
        <v>224</v>
      </c>
      <c r="AM2" t="s">
        <v>225</v>
      </c>
      <c r="AN2" t="s">
        <v>226</v>
      </c>
    </row>
    <row r="3" spans="1:40" x14ac:dyDescent="0.35">
      <c r="A3" s="1" t="s">
        <v>632</v>
      </c>
      <c r="B3" t="s">
        <v>191</v>
      </c>
      <c r="C3" t="s">
        <v>191</v>
      </c>
      <c r="D3" t="s">
        <v>633</v>
      </c>
      <c r="E3" t="s">
        <v>634</v>
      </c>
      <c r="F3" t="s">
        <v>635</v>
      </c>
      <c r="G3" t="s">
        <v>525</v>
      </c>
      <c r="H3" t="s">
        <v>636</v>
      </c>
      <c r="I3" t="s">
        <v>637</v>
      </c>
      <c r="J3" t="s">
        <v>523</v>
      </c>
      <c r="K3" t="s">
        <v>635</v>
      </c>
      <c r="L3" t="s">
        <v>638</v>
      </c>
      <c r="M3" t="s">
        <v>639</v>
      </c>
      <c r="N3" t="s">
        <v>640</v>
      </c>
      <c r="O3" t="s">
        <v>641</v>
      </c>
      <c r="P3" t="s">
        <v>532</v>
      </c>
      <c r="Q3" t="s">
        <v>642</v>
      </c>
      <c r="R3" t="s">
        <v>643</v>
      </c>
      <c r="S3" t="s">
        <v>644</v>
      </c>
      <c r="T3" t="s">
        <v>645</v>
      </c>
      <c r="U3" t="s">
        <v>646</v>
      </c>
      <c r="V3" t="s">
        <v>606</v>
      </c>
      <c r="W3" t="s">
        <v>647</v>
      </c>
      <c r="X3" t="s">
        <v>642</v>
      </c>
      <c r="Y3" t="s">
        <v>194</v>
      </c>
      <c r="Z3" t="s">
        <v>195</v>
      </c>
      <c r="AA3" t="s">
        <v>196</v>
      </c>
      <c r="AB3" t="s">
        <v>197</v>
      </c>
      <c r="AC3" t="s">
        <v>198</v>
      </c>
      <c r="AD3" t="s">
        <v>199</v>
      </c>
      <c r="AE3" t="s">
        <v>200</v>
      </c>
      <c r="AF3" t="s">
        <v>201</v>
      </c>
      <c r="AG3" t="s">
        <v>202</v>
      </c>
      <c r="AH3" t="s">
        <v>203</v>
      </c>
      <c r="AI3" t="s">
        <v>204</v>
      </c>
      <c r="AJ3" t="s">
        <v>205</v>
      </c>
      <c r="AK3" t="s">
        <v>206</v>
      </c>
      <c r="AL3" t="s">
        <v>207</v>
      </c>
      <c r="AM3" t="s">
        <v>208</v>
      </c>
      <c r="AN3" t="s">
        <v>209</v>
      </c>
    </row>
    <row r="4" spans="1:40" x14ac:dyDescent="0.35">
      <c r="A4" s="1" t="s">
        <v>1550</v>
      </c>
      <c r="B4" t="s">
        <v>191</v>
      </c>
      <c r="C4" t="s">
        <v>191</v>
      </c>
      <c r="D4" t="s">
        <v>1551</v>
      </c>
      <c r="E4" t="s">
        <v>1552</v>
      </c>
      <c r="F4" t="s">
        <v>649</v>
      </c>
      <c r="G4" t="s">
        <v>795</v>
      </c>
      <c r="H4" t="s">
        <v>1553</v>
      </c>
      <c r="I4" t="s">
        <v>1553</v>
      </c>
      <c r="J4" t="s">
        <v>1554</v>
      </c>
      <c r="K4" t="s">
        <v>1555</v>
      </c>
      <c r="L4" t="s">
        <v>1556</v>
      </c>
      <c r="M4" t="s">
        <v>1554</v>
      </c>
      <c r="N4" t="s">
        <v>1555</v>
      </c>
      <c r="O4" t="s">
        <v>1557</v>
      </c>
      <c r="P4" t="s">
        <v>1558</v>
      </c>
      <c r="Q4" t="s">
        <v>1559</v>
      </c>
      <c r="R4" t="s">
        <v>1560</v>
      </c>
      <c r="S4" t="s">
        <v>1561</v>
      </c>
      <c r="T4" t="s">
        <v>1556</v>
      </c>
      <c r="U4" t="s">
        <v>1562</v>
      </c>
      <c r="V4" t="s">
        <v>1559</v>
      </c>
      <c r="W4" t="s">
        <v>423</v>
      </c>
      <c r="X4" t="s">
        <v>1563</v>
      </c>
      <c r="Y4" t="s">
        <v>455</v>
      </c>
      <c r="Z4" t="s">
        <v>1564</v>
      </c>
      <c r="AA4" t="s">
        <v>1494</v>
      </c>
      <c r="AB4" t="s">
        <v>1565</v>
      </c>
      <c r="AC4" t="s">
        <v>191</v>
      </c>
      <c r="AD4" t="s">
        <v>1566</v>
      </c>
      <c r="AE4" t="s">
        <v>1567</v>
      </c>
      <c r="AF4" t="s">
        <v>1568</v>
      </c>
      <c r="AG4" t="s">
        <v>1554</v>
      </c>
      <c r="AH4" t="s">
        <v>1454</v>
      </c>
      <c r="AI4" t="s">
        <v>1569</v>
      </c>
      <c r="AJ4" t="s">
        <v>636</v>
      </c>
      <c r="AK4" t="s">
        <v>649</v>
      </c>
      <c r="AL4" t="s">
        <v>1570</v>
      </c>
      <c r="AM4" t="s">
        <v>525</v>
      </c>
      <c r="AN4" t="s">
        <v>1571</v>
      </c>
    </row>
    <row r="5" spans="1:40" x14ac:dyDescent="0.35">
      <c r="A5" s="1" t="s">
        <v>1572</v>
      </c>
      <c r="B5" t="s">
        <v>191</v>
      </c>
      <c r="C5" t="s">
        <v>191</v>
      </c>
      <c r="D5" t="s">
        <v>191</v>
      </c>
      <c r="E5" t="s">
        <v>191</v>
      </c>
      <c r="F5" t="s">
        <v>191</v>
      </c>
      <c r="G5" t="s">
        <v>191</v>
      </c>
      <c r="H5" t="s">
        <v>191</v>
      </c>
      <c r="I5" t="s">
        <v>191</v>
      </c>
      <c r="J5" t="s">
        <v>191</v>
      </c>
      <c r="K5" t="s">
        <v>191</v>
      </c>
      <c r="L5" t="s">
        <v>191</v>
      </c>
      <c r="M5" t="s">
        <v>191</v>
      </c>
      <c r="N5" t="s">
        <v>191</v>
      </c>
      <c r="O5" t="s">
        <v>191</v>
      </c>
      <c r="P5" t="s">
        <v>191</v>
      </c>
      <c r="Q5" t="s">
        <v>191</v>
      </c>
      <c r="R5" t="s">
        <v>191</v>
      </c>
      <c r="S5" t="s">
        <v>191</v>
      </c>
      <c r="T5" t="s">
        <v>191</v>
      </c>
      <c r="U5" t="s">
        <v>191</v>
      </c>
      <c r="V5" t="s">
        <v>191</v>
      </c>
      <c r="W5" t="s">
        <v>191</v>
      </c>
      <c r="X5" t="s">
        <v>191</v>
      </c>
      <c r="Y5" t="s">
        <v>191</v>
      </c>
      <c r="Z5" t="s">
        <v>191</v>
      </c>
      <c r="AA5" t="s">
        <v>1406</v>
      </c>
      <c r="AB5" t="s">
        <v>1573</v>
      </c>
      <c r="AC5" t="s">
        <v>1574</v>
      </c>
      <c r="AD5" t="s">
        <v>623</v>
      </c>
      <c r="AE5" t="s">
        <v>1575</v>
      </c>
      <c r="AF5" t="s">
        <v>1576</v>
      </c>
      <c r="AG5" t="s">
        <v>742</v>
      </c>
      <c r="AH5" t="s">
        <v>1577</v>
      </c>
      <c r="AI5" t="s">
        <v>1578</v>
      </c>
      <c r="AJ5" t="s">
        <v>1579</v>
      </c>
      <c r="AK5" t="s">
        <v>620</v>
      </c>
      <c r="AL5" t="s">
        <v>963</v>
      </c>
      <c r="AM5" t="s">
        <v>1459</v>
      </c>
      <c r="AN5" t="s">
        <v>655</v>
      </c>
    </row>
    <row r="6" spans="1:40" x14ac:dyDescent="0.35">
      <c r="A6" s="1" t="s">
        <v>1580</v>
      </c>
      <c r="B6" t="s">
        <v>191</v>
      </c>
      <c r="C6" t="s">
        <v>191</v>
      </c>
      <c r="D6" t="s">
        <v>550</v>
      </c>
      <c r="E6" t="s">
        <v>1581</v>
      </c>
      <c r="F6" t="s">
        <v>1582</v>
      </c>
      <c r="G6" t="s">
        <v>633</v>
      </c>
      <c r="H6" t="s">
        <v>1583</v>
      </c>
      <c r="I6" t="s">
        <v>1584</v>
      </c>
      <c r="J6" t="s">
        <v>534</v>
      </c>
      <c r="K6" t="s">
        <v>550</v>
      </c>
      <c r="L6" t="s">
        <v>1555</v>
      </c>
      <c r="M6" t="s">
        <v>1585</v>
      </c>
      <c r="N6" t="s">
        <v>1586</v>
      </c>
      <c r="O6" t="s">
        <v>1587</v>
      </c>
      <c r="P6" t="s">
        <v>1588</v>
      </c>
      <c r="Q6" t="s">
        <v>1589</v>
      </c>
      <c r="R6" t="s">
        <v>1534</v>
      </c>
      <c r="S6" t="s">
        <v>1590</v>
      </c>
      <c r="T6" t="s">
        <v>1591</v>
      </c>
      <c r="U6" t="s">
        <v>1592</v>
      </c>
      <c r="V6" t="s">
        <v>196</v>
      </c>
      <c r="W6" t="s">
        <v>1593</v>
      </c>
      <c r="X6" t="s">
        <v>1594</v>
      </c>
      <c r="Y6" t="s">
        <v>1595</v>
      </c>
      <c r="Z6" t="s">
        <v>1596</v>
      </c>
      <c r="AA6" t="s">
        <v>1597</v>
      </c>
      <c r="AB6" t="s">
        <v>1598</v>
      </c>
      <c r="AC6" t="s">
        <v>740</v>
      </c>
      <c r="AD6" t="s">
        <v>1599</v>
      </c>
      <c r="AE6" t="s">
        <v>624</v>
      </c>
      <c r="AF6" t="s">
        <v>619</v>
      </c>
      <c r="AG6" t="s">
        <v>1600</v>
      </c>
      <c r="AH6" t="s">
        <v>1601</v>
      </c>
      <c r="AI6" t="s">
        <v>1602</v>
      </c>
      <c r="AJ6" t="s">
        <v>1603</v>
      </c>
      <c r="AK6" t="s">
        <v>1604</v>
      </c>
      <c r="AL6" t="s">
        <v>1605</v>
      </c>
      <c r="AM6" t="s">
        <v>1606</v>
      </c>
      <c r="AN6" t="s">
        <v>1607</v>
      </c>
    </row>
    <row r="7" spans="1:40" x14ac:dyDescent="0.35">
      <c r="A7" s="1" t="s">
        <v>1608</v>
      </c>
      <c r="B7" t="s">
        <v>191</v>
      </c>
      <c r="C7" t="s">
        <v>191</v>
      </c>
      <c r="D7" t="s">
        <v>191</v>
      </c>
      <c r="E7" t="s">
        <v>521</v>
      </c>
      <c r="F7" t="s">
        <v>634</v>
      </c>
      <c r="G7" t="s">
        <v>191</v>
      </c>
      <c r="H7" t="s">
        <v>191</v>
      </c>
      <c r="I7" t="s">
        <v>191</v>
      </c>
      <c r="J7" t="s">
        <v>191</v>
      </c>
      <c r="K7" t="s">
        <v>191</v>
      </c>
      <c r="L7" t="s">
        <v>191</v>
      </c>
      <c r="M7" t="s">
        <v>191</v>
      </c>
      <c r="N7" t="s">
        <v>191</v>
      </c>
      <c r="O7" t="s">
        <v>191</v>
      </c>
      <c r="P7" t="s">
        <v>191</v>
      </c>
      <c r="Q7" t="s">
        <v>191</v>
      </c>
      <c r="R7" t="s">
        <v>191</v>
      </c>
      <c r="S7" t="s">
        <v>191</v>
      </c>
      <c r="T7" t="s">
        <v>191</v>
      </c>
      <c r="U7" t="s">
        <v>191</v>
      </c>
      <c r="V7" t="s">
        <v>191</v>
      </c>
      <c r="W7" t="s">
        <v>191</v>
      </c>
      <c r="X7" t="s">
        <v>191</v>
      </c>
      <c r="Y7" t="s">
        <v>191</v>
      </c>
      <c r="Z7" t="s">
        <v>191</v>
      </c>
      <c r="AA7" t="s">
        <v>191</v>
      </c>
      <c r="AB7" t="s">
        <v>191</v>
      </c>
      <c r="AC7" t="s">
        <v>191</v>
      </c>
      <c r="AD7" t="s">
        <v>1609</v>
      </c>
      <c r="AE7" t="s">
        <v>1610</v>
      </c>
      <c r="AF7" t="s">
        <v>1611</v>
      </c>
      <c r="AG7" t="s">
        <v>1612</v>
      </c>
      <c r="AH7" t="s">
        <v>622</v>
      </c>
      <c r="AI7" t="s">
        <v>1613</v>
      </c>
      <c r="AJ7" t="s">
        <v>1614</v>
      </c>
      <c r="AK7" t="s">
        <v>1615</v>
      </c>
      <c r="AL7" t="s">
        <v>1616</v>
      </c>
      <c r="AM7" t="s">
        <v>191</v>
      </c>
      <c r="AN7" t="s">
        <v>1617</v>
      </c>
    </row>
    <row r="8" spans="1:40" x14ac:dyDescent="0.35">
      <c r="A8" s="1" t="s">
        <v>1051</v>
      </c>
      <c r="B8" t="s">
        <v>191</v>
      </c>
      <c r="C8" t="s">
        <v>191</v>
      </c>
      <c r="D8" t="s">
        <v>191</v>
      </c>
      <c r="E8" t="s">
        <v>191</v>
      </c>
      <c r="F8" t="s">
        <v>191</v>
      </c>
      <c r="G8" t="s">
        <v>191</v>
      </c>
      <c r="H8" t="s">
        <v>191</v>
      </c>
      <c r="I8" t="s">
        <v>191</v>
      </c>
      <c r="J8" t="s">
        <v>191</v>
      </c>
      <c r="K8" t="s">
        <v>191</v>
      </c>
      <c r="L8" t="s">
        <v>191</v>
      </c>
      <c r="M8" t="s">
        <v>191</v>
      </c>
      <c r="N8" t="s">
        <v>191</v>
      </c>
      <c r="O8" t="s">
        <v>191</v>
      </c>
      <c r="P8" t="s">
        <v>191</v>
      </c>
      <c r="Q8" t="s">
        <v>191</v>
      </c>
      <c r="R8" t="s">
        <v>191</v>
      </c>
      <c r="S8" t="s">
        <v>191</v>
      </c>
      <c r="T8" t="s">
        <v>191</v>
      </c>
      <c r="U8" t="s">
        <v>191</v>
      </c>
      <c r="V8" t="s">
        <v>191</v>
      </c>
      <c r="W8" t="s">
        <v>191</v>
      </c>
      <c r="X8" t="s">
        <v>191</v>
      </c>
      <c r="Y8" t="s">
        <v>191</v>
      </c>
      <c r="Z8" t="s">
        <v>191</v>
      </c>
      <c r="AA8" t="s">
        <v>191</v>
      </c>
      <c r="AB8" t="s">
        <v>191</v>
      </c>
      <c r="AC8" t="s">
        <v>191</v>
      </c>
      <c r="AD8" t="s">
        <v>191</v>
      </c>
      <c r="AE8" t="s">
        <v>191</v>
      </c>
      <c r="AF8" t="s">
        <v>191</v>
      </c>
      <c r="AG8" t="s">
        <v>191</v>
      </c>
      <c r="AH8" t="s">
        <v>191</v>
      </c>
      <c r="AI8" t="s">
        <v>191</v>
      </c>
      <c r="AJ8" t="s">
        <v>191</v>
      </c>
      <c r="AK8" t="s">
        <v>191</v>
      </c>
      <c r="AL8" t="s">
        <v>191</v>
      </c>
      <c r="AM8" t="s">
        <v>191</v>
      </c>
      <c r="AN8" t="s">
        <v>191</v>
      </c>
    </row>
    <row r="9" spans="1:40" x14ac:dyDescent="0.35">
      <c r="A9" s="1" t="s">
        <v>1286</v>
      </c>
      <c r="B9" t="s">
        <v>191</v>
      </c>
      <c r="C9" t="s">
        <v>191</v>
      </c>
      <c r="D9" t="s">
        <v>191</v>
      </c>
      <c r="E9" t="s">
        <v>191</v>
      </c>
      <c r="F9" t="s">
        <v>191</v>
      </c>
      <c r="G9" t="s">
        <v>191</v>
      </c>
      <c r="H9" t="s">
        <v>191</v>
      </c>
      <c r="I9" t="s">
        <v>191</v>
      </c>
      <c r="J9" t="s">
        <v>191</v>
      </c>
      <c r="K9" t="s">
        <v>191</v>
      </c>
      <c r="L9" t="s">
        <v>191</v>
      </c>
      <c r="M9" t="s">
        <v>191</v>
      </c>
      <c r="N9" t="s">
        <v>191</v>
      </c>
      <c r="O9" t="s">
        <v>191</v>
      </c>
      <c r="P9" t="s">
        <v>191</v>
      </c>
      <c r="Q9" t="s">
        <v>191</v>
      </c>
      <c r="R9" t="s">
        <v>191</v>
      </c>
      <c r="S9" t="s">
        <v>191</v>
      </c>
      <c r="T9" t="s">
        <v>191</v>
      </c>
      <c r="U9" t="s">
        <v>191</v>
      </c>
      <c r="V9" t="s">
        <v>191</v>
      </c>
      <c r="W9" t="s">
        <v>191</v>
      </c>
      <c r="X9" t="s">
        <v>191</v>
      </c>
      <c r="Y9" t="s">
        <v>191</v>
      </c>
      <c r="Z9" t="s">
        <v>191</v>
      </c>
      <c r="AA9" t="s">
        <v>191</v>
      </c>
      <c r="AB9" t="s">
        <v>191</v>
      </c>
      <c r="AC9" t="s">
        <v>191</v>
      </c>
      <c r="AD9" t="s">
        <v>1618</v>
      </c>
      <c r="AE9" t="s">
        <v>1619</v>
      </c>
      <c r="AF9" t="s">
        <v>1620</v>
      </c>
      <c r="AG9" t="s">
        <v>1621</v>
      </c>
      <c r="AH9" t="s">
        <v>1622</v>
      </c>
      <c r="AI9" t="s">
        <v>1623</v>
      </c>
      <c r="AJ9" t="s">
        <v>1624</v>
      </c>
      <c r="AK9" t="s">
        <v>1625</v>
      </c>
      <c r="AL9" t="s">
        <v>1626</v>
      </c>
      <c r="AM9" t="s">
        <v>191</v>
      </c>
      <c r="AN9" t="s">
        <v>1627</v>
      </c>
    </row>
    <row r="10" spans="1:40" x14ac:dyDescent="0.35">
      <c r="A10" s="1" t="s">
        <v>1628</v>
      </c>
      <c r="B10" t="s">
        <v>191</v>
      </c>
      <c r="C10" t="s">
        <v>191</v>
      </c>
      <c r="D10" t="s">
        <v>1629</v>
      </c>
      <c r="E10" t="s">
        <v>1630</v>
      </c>
      <c r="F10" t="s">
        <v>1631</v>
      </c>
      <c r="G10" t="s">
        <v>1632</v>
      </c>
      <c r="H10" t="s">
        <v>1633</v>
      </c>
      <c r="I10" t="s">
        <v>1634</v>
      </c>
      <c r="J10" t="s">
        <v>1635</v>
      </c>
      <c r="K10" t="s">
        <v>1636</v>
      </c>
      <c r="L10" t="s">
        <v>1637</v>
      </c>
      <c r="M10" t="s">
        <v>1638</v>
      </c>
      <c r="N10" t="s">
        <v>1639</v>
      </c>
      <c r="O10" t="s">
        <v>1640</v>
      </c>
      <c r="P10" t="s">
        <v>1641</v>
      </c>
      <c r="Q10" t="s">
        <v>1642</v>
      </c>
      <c r="R10" t="s">
        <v>1643</v>
      </c>
      <c r="S10" t="s">
        <v>1644</v>
      </c>
      <c r="T10" t="s">
        <v>1645</v>
      </c>
      <c r="U10" t="s">
        <v>1646</v>
      </c>
      <c r="V10" t="s">
        <v>1647</v>
      </c>
      <c r="W10" t="s">
        <v>1648</v>
      </c>
      <c r="X10" t="s">
        <v>1649</v>
      </c>
      <c r="Y10" t="s">
        <v>260</v>
      </c>
      <c r="Z10" t="s">
        <v>261</v>
      </c>
      <c r="AA10" t="s">
        <v>262</v>
      </c>
      <c r="AB10" t="s">
        <v>263</v>
      </c>
      <c r="AC10" t="s">
        <v>264</v>
      </c>
      <c r="AD10" t="s">
        <v>1650</v>
      </c>
      <c r="AE10" t="s">
        <v>1651</v>
      </c>
      <c r="AF10" t="s">
        <v>1652</v>
      </c>
      <c r="AG10" t="s">
        <v>1653</v>
      </c>
      <c r="AH10" t="s">
        <v>1654</v>
      </c>
      <c r="AI10" t="s">
        <v>1655</v>
      </c>
      <c r="AJ10" t="s">
        <v>1656</v>
      </c>
      <c r="AK10" t="s">
        <v>1657</v>
      </c>
      <c r="AL10" t="s">
        <v>1658</v>
      </c>
      <c r="AM10" t="s">
        <v>1659</v>
      </c>
      <c r="AN10" t="s">
        <v>191</v>
      </c>
    </row>
    <row r="11" spans="1:40" x14ac:dyDescent="0.35">
      <c r="A11" s="1" t="s">
        <v>1660</v>
      </c>
      <c r="B11" t="s">
        <v>191</v>
      </c>
      <c r="C11" t="s">
        <v>191</v>
      </c>
      <c r="D11" t="s">
        <v>649</v>
      </c>
      <c r="E11" t="s">
        <v>1661</v>
      </c>
      <c r="F11" t="s">
        <v>816</v>
      </c>
      <c r="G11" t="s">
        <v>1379</v>
      </c>
      <c r="H11" t="s">
        <v>550</v>
      </c>
      <c r="I11" t="s">
        <v>1662</v>
      </c>
      <c r="J11" t="s">
        <v>1663</v>
      </c>
      <c r="K11" t="s">
        <v>1563</v>
      </c>
      <c r="L11" t="s">
        <v>830</v>
      </c>
      <c r="M11" t="s">
        <v>1664</v>
      </c>
      <c r="N11" t="s">
        <v>1665</v>
      </c>
      <c r="O11" t="s">
        <v>1552</v>
      </c>
      <c r="P11" t="s">
        <v>1666</v>
      </c>
      <c r="Q11" t="s">
        <v>828</v>
      </c>
      <c r="R11" t="s">
        <v>1667</v>
      </c>
      <c r="S11" t="s">
        <v>1668</v>
      </c>
      <c r="T11" t="s">
        <v>1669</v>
      </c>
      <c r="U11" t="s">
        <v>191</v>
      </c>
      <c r="V11" t="s">
        <v>829</v>
      </c>
      <c r="W11" t="s">
        <v>1405</v>
      </c>
      <c r="X11" t="s">
        <v>1519</v>
      </c>
      <c r="Y11" t="s">
        <v>1670</v>
      </c>
      <c r="Z11" t="s">
        <v>962</v>
      </c>
      <c r="AA11" t="s">
        <v>1671</v>
      </c>
      <c r="AB11" t="s">
        <v>1672</v>
      </c>
      <c r="AC11" t="s">
        <v>1673</v>
      </c>
      <c r="AD11" t="s">
        <v>1674</v>
      </c>
      <c r="AE11" t="s">
        <v>1675</v>
      </c>
      <c r="AF11" t="s">
        <v>1576</v>
      </c>
      <c r="AG11" t="s">
        <v>1458</v>
      </c>
      <c r="AH11" t="s">
        <v>835</v>
      </c>
      <c r="AI11" t="s">
        <v>489</v>
      </c>
      <c r="AJ11" t="s">
        <v>1676</v>
      </c>
      <c r="AK11" t="s">
        <v>744</v>
      </c>
      <c r="AL11" t="s">
        <v>1229</v>
      </c>
      <c r="AM11" t="s">
        <v>1677</v>
      </c>
      <c r="AN11" t="s">
        <v>1678</v>
      </c>
    </row>
    <row r="12" spans="1:40" x14ac:dyDescent="0.35">
      <c r="A12" s="1" t="s">
        <v>1679</v>
      </c>
      <c r="B12" t="s">
        <v>191</v>
      </c>
      <c r="C12" t="s">
        <v>191</v>
      </c>
      <c r="D12" t="s">
        <v>1680</v>
      </c>
      <c r="E12" t="s">
        <v>525</v>
      </c>
      <c r="F12" t="s">
        <v>522</v>
      </c>
      <c r="G12" t="s">
        <v>1405</v>
      </c>
      <c r="H12" t="s">
        <v>652</v>
      </c>
      <c r="I12" t="s">
        <v>524</v>
      </c>
      <c r="J12" t="s">
        <v>1669</v>
      </c>
      <c r="K12" t="s">
        <v>607</v>
      </c>
      <c r="L12" t="s">
        <v>736</v>
      </c>
      <c r="M12" t="s">
        <v>1681</v>
      </c>
      <c r="N12" t="s">
        <v>1682</v>
      </c>
      <c r="O12" t="s">
        <v>544</v>
      </c>
      <c r="P12" t="s">
        <v>837</v>
      </c>
      <c r="Q12" t="s">
        <v>927</v>
      </c>
      <c r="R12" t="s">
        <v>1683</v>
      </c>
      <c r="S12" t="s">
        <v>1684</v>
      </c>
      <c r="T12" t="s">
        <v>1685</v>
      </c>
      <c r="U12" t="s">
        <v>551</v>
      </c>
      <c r="V12" t="s">
        <v>1686</v>
      </c>
      <c r="W12" t="s">
        <v>1133</v>
      </c>
      <c r="X12" t="s">
        <v>1687</v>
      </c>
      <c r="Y12" t="s">
        <v>1688</v>
      </c>
      <c r="Z12" t="s">
        <v>649</v>
      </c>
      <c r="AA12" t="s">
        <v>1689</v>
      </c>
      <c r="AB12" t="s">
        <v>1690</v>
      </c>
      <c r="AC12" t="s">
        <v>1691</v>
      </c>
      <c r="AD12" t="s">
        <v>1692</v>
      </c>
      <c r="AE12" t="s">
        <v>1693</v>
      </c>
      <c r="AF12" t="s">
        <v>1694</v>
      </c>
      <c r="AG12" t="s">
        <v>1695</v>
      </c>
      <c r="AH12" t="s">
        <v>1696</v>
      </c>
      <c r="AI12" t="s">
        <v>1697</v>
      </c>
      <c r="AJ12" t="s">
        <v>1698</v>
      </c>
      <c r="AK12" t="s">
        <v>1699</v>
      </c>
      <c r="AL12" t="s">
        <v>1700</v>
      </c>
      <c r="AM12" t="s">
        <v>1701</v>
      </c>
      <c r="AN12" t="s">
        <v>1702</v>
      </c>
    </row>
    <row r="13" spans="1:40" x14ac:dyDescent="0.35">
      <c r="A13" s="1" t="s">
        <v>1703</v>
      </c>
      <c r="B13" t="s">
        <v>191</v>
      </c>
      <c r="C13" t="s">
        <v>191</v>
      </c>
      <c r="D13" t="s">
        <v>1704</v>
      </c>
      <c r="E13" t="s">
        <v>1389</v>
      </c>
      <c r="F13" t="s">
        <v>1554</v>
      </c>
      <c r="G13" t="s">
        <v>1705</v>
      </c>
      <c r="H13" t="s">
        <v>1583</v>
      </c>
      <c r="I13" t="s">
        <v>1560</v>
      </c>
      <c r="J13" t="s">
        <v>1706</v>
      </c>
      <c r="K13" t="s">
        <v>1707</v>
      </c>
      <c r="L13" t="s">
        <v>1708</v>
      </c>
      <c r="M13" t="s">
        <v>1709</v>
      </c>
      <c r="N13" t="s">
        <v>1710</v>
      </c>
      <c r="O13" t="s">
        <v>1711</v>
      </c>
      <c r="P13" t="s">
        <v>1712</v>
      </c>
      <c r="Q13" t="s">
        <v>1713</v>
      </c>
      <c r="R13" t="s">
        <v>1714</v>
      </c>
      <c r="S13" t="s">
        <v>1715</v>
      </c>
      <c r="T13" t="s">
        <v>1710</v>
      </c>
      <c r="U13" t="s">
        <v>1716</v>
      </c>
      <c r="V13" t="s">
        <v>1717</v>
      </c>
      <c r="W13" t="s">
        <v>1718</v>
      </c>
      <c r="X13" t="s">
        <v>1719</v>
      </c>
      <c r="Y13" t="s">
        <v>1720</v>
      </c>
      <c r="Z13" t="s">
        <v>1721</v>
      </c>
      <c r="AA13" t="s">
        <v>1722</v>
      </c>
      <c r="AB13" t="s">
        <v>1723</v>
      </c>
      <c r="AC13" t="s">
        <v>1724</v>
      </c>
      <c r="AD13" t="s">
        <v>1725</v>
      </c>
      <c r="AE13" t="s">
        <v>1726</v>
      </c>
      <c r="AF13" t="s">
        <v>1727</v>
      </c>
      <c r="AG13" t="s">
        <v>1728</v>
      </c>
      <c r="AH13" t="s">
        <v>1729</v>
      </c>
      <c r="AI13" t="s">
        <v>1727</v>
      </c>
      <c r="AJ13" t="s">
        <v>1730</v>
      </c>
      <c r="AK13" t="s">
        <v>1731</v>
      </c>
      <c r="AL13" t="s">
        <v>1732</v>
      </c>
      <c r="AM13" t="s">
        <v>1733</v>
      </c>
      <c r="AN13" t="s">
        <v>1734</v>
      </c>
    </row>
    <row r="14" spans="1:40" x14ac:dyDescent="0.35">
      <c r="A14" s="1" t="s">
        <v>1735</v>
      </c>
      <c r="B14" t="s">
        <v>191</v>
      </c>
      <c r="C14" t="s">
        <v>191</v>
      </c>
      <c r="D14" t="s">
        <v>191</v>
      </c>
      <c r="E14" t="s">
        <v>191</v>
      </c>
      <c r="F14" t="s">
        <v>191</v>
      </c>
      <c r="G14" t="s">
        <v>191</v>
      </c>
      <c r="H14" t="s">
        <v>191</v>
      </c>
      <c r="I14" t="s">
        <v>191</v>
      </c>
      <c r="J14" t="s">
        <v>191</v>
      </c>
      <c r="K14" t="s">
        <v>191</v>
      </c>
      <c r="L14" t="s">
        <v>191</v>
      </c>
      <c r="M14" t="s">
        <v>191</v>
      </c>
      <c r="N14" t="s">
        <v>191</v>
      </c>
      <c r="O14" t="s">
        <v>191</v>
      </c>
      <c r="P14" t="s">
        <v>191</v>
      </c>
      <c r="Q14" t="s">
        <v>191</v>
      </c>
      <c r="R14" t="s">
        <v>191</v>
      </c>
      <c r="S14" t="s">
        <v>191</v>
      </c>
      <c r="T14" t="s">
        <v>191</v>
      </c>
      <c r="U14" t="s">
        <v>191</v>
      </c>
      <c r="V14" t="s">
        <v>191</v>
      </c>
      <c r="W14" t="s">
        <v>1556</v>
      </c>
      <c r="X14" t="s">
        <v>191</v>
      </c>
      <c r="Y14" t="s">
        <v>1736</v>
      </c>
      <c r="Z14" t="s">
        <v>1555</v>
      </c>
      <c r="AA14" t="s">
        <v>191</v>
      </c>
      <c r="AB14" t="s">
        <v>1737</v>
      </c>
      <c r="AC14" t="s">
        <v>1738</v>
      </c>
      <c r="AD14" t="s">
        <v>1739</v>
      </c>
      <c r="AE14" t="s">
        <v>191</v>
      </c>
      <c r="AF14" t="s">
        <v>191</v>
      </c>
      <c r="AG14" t="s">
        <v>191</v>
      </c>
      <c r="AH14" t="s">
        <v>191</v>
      </c>
      <c r="AI14" t="s">
        <v>191</v>
      </c>
      <c r="AJ14" t="s">
        <v>191</v>
      </c>
      <c r="AK14" t="s">
        <v>191</v>
      </c>
      <c r="AL14" t="s">
        <v>191</v>
      </c>
      <c r="AM14" t="s">
        <v>191</v>
      </c>
      <c r="AN14" t="s">
        <v>191</v>
      </c>
    </row>
    <row r="15" spans="1:40" x14ac:dyDescent="0.35">
      <c r="A15" s="1" t="s">
        <v>1740</v>
      </c>
      <c r="B15" t="s">
        <v>191</v>
      </c>
      <c r="C15" t="s">
        <v>191</v>
      </c>
      <c r="D15" t="s">
        <v>191</v>
      </c>
      <c r="E15" t="s">
        <v>191</v>
      </c>
      <c r="F15" t="s">
        <v>191</v>
      </c>
      <c r="G15" t="s">
        <v>191</v>
      </c>
      <c r="H15" t="s">
        <v>191</v>
      </c>
      <c r="I15" t="s">
        <v>191</v>
      </c>
      <c r="J15" t="s">
        <v>191</v>
      </c>
      <c r="K15" t="s">
        <v>191</v>
      </c>
      <c r="L15" t="s">
        <v>191</v>
      </c>
      <c r="M15" t="s">
        <v>191</v>
      </c>
      <c r="N15" t="s">
        <v>191</v>
      </c>
      <c r="O15" t="s">
        <v>191</v>
      </c>
      <c r="P15" t="s">
        <v>191</v>
      </c>
      <c r="Q15" t="s">
        <v>191</v>
      </c>
      <c r="R15" t="s">
        <v>1741</v>
      </c>
      <c r="S15" t="s">
        <v>1742</v>
      </c>
      <c r="T15" t="s">
        <v>1743</v>
      </c>
      <c r="U15" t="s">
        <v>1744</v>
      </c>
      <c r="V15" t="s">
        <v>1745</v>
      </c>
      <c r="W15" t="s">
        <v>1746</v>
      </c>
      <c r="X15" t="s">
        <v>1747</v>
      </c>
      <c r="Y15" t="s">
        <v>1748</v>
      </c>
      <c r="Z15" t="s">
        <v>1749</v>
      </c>
      <c r="AA15" t="s">
        <v>1750</v>
      </c>
      <c r="AB15" t="s">
        <v>1751</v>
      </c>
      <c r="AC15" t="s">
        <v>1752</v>
      </c>
      <c r="AD15" t="s">
        <v>1753</v>
      </c>
      <c r="AE15" t="s">
        <v>1754</v>
      </c>
      <c r="AF15" t="s">
        <v>1755</v>
      </c>
      <c r="AG15" t="s">
        <v>1756</v>
      </c>
      <c r="AH15" t="s">
        <v>1757</v>
      </c>
      <c r="AI15" t="s">
        <v>1758</v>
      </c>
      <c r="AJ15" t="s">
        <v>1759</v>
      </c>
      <c r="AK15" t="s">
        <v>1760</v>
      </c>
      <c r="AL15" t="s">
        <v>1761</v>
      </c>
      <c r="AM15" t="s">
        <v>1762</v>
      </c>
      <c r="AN15" t="s">
        <v>1763</v>
      </c>
    </row>
    <row r="16" spans="1:40" x14ac:dyDescent="0.35">
      <c r="A16" s="1" t="s">
        <v>1764</v>
      </c>
      <c r="B16" t="s">
        <v>191</v>
      </c>
      <c r="C16" t="s">
        <v>191</v>
      </c>
      <c r="D16" t="s">
        <v>191</v>
      </c>
      <c r="E16" t="s">
        <v>191</v>
      </c>
      <c r="F16" t="s">
        <v>191</v>
      </c>
      <c r="G16" t="s">
        <v>191</v>
      </c>
      <c r="H16" t="s">
        <v>191</v>
      </c>
      <c r="I16" t="s">
        <v>191</v>
      </c>
      <c r="J16" t="s">
        <v>191</v>
      </c>
      <c r="K16" t="s">
        <v>191</v>
      </c>
      <c r="L16" t="s">
        <v>191</v>
      </c>
      <c r="M16" t="s">
        <v>191</v>
      </c>
      <c r="N16" t="s">
        <v>191</v>
      </c>
      <c r="O16" t="s">
        <v>191</v>
      </c>
      <c r="P16" t="s">
        <v>191</v>
      </c>
      <c r="Q16" t="s">
        <v>191</v>
      </c>
      <c r="R16" t="s">
        <v>1765</v>
      </c>
      <c r="S16" t="s">
        <v>1122</v>
      </c>
      <c r="T16" t="s">
        <v>1766</v>
      </c>
      <c r="U16" t="s">
        <v>1767</v>
      </c>
      <c r="V16" t="s">
        <v>1768</v>
      </c>
      <c r="W16" t="s">
        <v>1769</v>
      </c>
      <c r="X16" t="s">
        <v>1770</v>
      </c>
      <c r="Y16" t="s">
        <v>1771</v>
      </c>
      <c r="Z16" t="s">
        <v>1772</v>
      </c>
      <c r="AA16" t="s">
        <v>1773</v>
      </c>
      <c r="AB16" t="s">
        <v>1774</v>
      </c>
      <c r="AC16" t="s">
        <v>1775</v>
      </c>
      <c r="AD16" t="s">
        <v>1776</v>
      </c>
      <c r="AE16" t="s">
        <v>1777</v>
      </c>
      <c r="AF16" t="s">
        <v>1778</v>
      </c>
      <c r="AG16" t="s">
        <v>1779</v>
      </c>
      <c r="AH16" t="s">
        <v>1780</v>
      </c>
      <c r="AI16" t="s">
        <v>1781</v>
      </c>
      <c r="AJ16" t="s">
        <v>1782</v>
      </c>
      <c r="AK16" t="s">
        <v>1783</v>
      </c>
      <c r="AL16" t="s">
        <v>1784</v>
      </c>
      <c r="AM16" t="s">
        <v>191</v>
      </c>
      <c r="AN16" t="s">
        <v>1785</v>
      </c>
    </row>
    <row r="17" spans="1:40" x14ac:dyDescent="0.35">
      <c r="A17" s="1" t="s">
        <v>1786</v>
      </c>
      <c r="B17" t="s">
        <v>191</v>
      </c>
      <c r="C17" t="s">
        <v>191</v>
      </c>
      <c r="D17" t="s">
        <v>191</v>
      </c>
      <c r="E17" t="s">
        <v>1787</v>
      </c>
      <c r="F17" t="s">
        <v>795</v>
      </c>
      <c r="G17" t="s">
        <v>1489</v>
      </c>
      <c r="H17" t="s">
        <v>1567</v>
      </c>
      <c r="I17" t="s">
        <v>1788</v>
      </c>
      <c r="J17" t="s">
        <v>1789</v>
      </c>
      <c r="K17" t="s">
        <v>1790</v>
      </c>
      <c r="L17" t="s">
        <v>1791</v>
      </c>
      <c r="M17" t="s">
        <v>1792</v>
      </c>
      <c r="N17" t="s">
        <v>1793</v>
      </c>
      <c r="O17" t="s">
        <v>1794</v>
      </c>
      <c r="P17" t="s">
        <v>1795</v>
      </c>
      <c r="Q17" t="s">
        <v>1796</v>
      </c>
      <c r="R17" t="s">
        <v>1797</v>
      </c>
      <c r="S17" t="s">
        <v>1798</v>
      </c>
      <c r="T17" t="s">
        <v>1799</v>
      </c>
      <c r="U17" t="s">
        <v>1800</v>
      </c>
      <c r="V17" t="s">
        <v>1801</v>
      </c>
      <c r="W17" t="s">
        <v>1802</v>
      </c>
      <c r="X17" t="s">
        <v>1803</v>
      </c>
      <c r="Y17" t="s">
        <v>1804</v>
      </c>
      <c r="Z17" t="s">
        <v>1805</v>
      </c>
      <c r="AA17" t="s">
        <v>1806</v>
      </c>
      <c r="AB17" t="s">
        <v>1807</v>
      </c>
      <c r="AC17" t="s">
        <v>1808</v>
      </c>
      <c r="AD17" t="s">
        <v>1809</v>
      </c>
      <c r="AE17" t="s">
        <v>1810</v>
      </c>
      <c r="AF17" t="s">
        <v>1811</v>
      </c>
      <c r="AG17" t="s">
        <v>1812</v>
      </c>
      <c r="AH17" t="s">
        <v>1813</v>
      </c>
      <c r="AI17" t="s">
        <v>1814</v>
      </c>
      <c r="AJ17" t="s">
        <v>1815</v>
      </c>
      <c r="AK17" t="s">
        <v>1816</v>
      </c>
      <c r="AL17" t="s">
        <v>1817</v>
      </c>
      <c r="AM17" t="s">
        <v>1818</v>
      </c>
      <c r="AN17" t="s">
        <v>1819</v>
      </c>
    </row>
    <row r="18" spans="1:40" x14ac:dyDescent="0.35">
      <c r="A18" s="1" t="s">
        <v>1820</v>
      </c>
      <c r="B18" t="s">
        <v>191</v>
      </c>
      <c r="C18" t="s">
        <v>191</v>
      </c>
      <c r="D18" t="s">
        <v>1704</v>
      </c>
      <c r="E18" t="s">
        <v>1821</v>
      </c>
      <c r="F18" t="s">
        <v>1558</v>
      </c>
      <c r="G18" t="s">
        <v>1489</v>
      </c>
      <c r="H18" t="s">
        <v>1567</v>
      </c>
      <c r="I18" t="s">
        <v>1788</v>
      </c>
      <c r="J18" t="s">
        <v>1789</v>
      </c>
      <c r="K18" t="s">
        <v>1790</v>
      </c>
      <c r="L18" t="s">
        <v>1791</v>
      </c>
      <c r="M18" t="s">
        <v>1792</v>
      </c>
      <c r="N18" t="s">
        <v>1793</v>
      </c>
      <c r="O18" t="s">
        <v>1794</v>
      </c>
      <c r="P18" t="s">
        <v>1795</v>
      </c>
      <c r="Q18" t="s">
        <v>1796</v>
      </c>
      <c r="R18" t="s">
        <v>1822</v>
      </c>
      <c r="S18" t="s">
        <v>1823</v>
      </c>
      <c r="T18" t="s">
        <v>1824</v>
      </c>
      <c r="U18" t="s">
        <v>1825</v>
      </c>
      <c r="V18" t="s">
        <v>1826</v>
      </c>
      <c r="W18" t="s">
        <v>1827</v>
      </c>
      <c r="X18" t="s">
        <v>1828</v>
      </c>
      <c r="Y18" t="s">
        <v>1829</v>
      </c>
      <c r="Z18" t="s">
        <v>1830</v>
      </c>
      <c r="AA18" t="s">
        <v>1831</v>
      </c>
      <c r="AB18" t="s">
        <v>1832</v>
      </c>
      <c r="AC18" t="s">
        <v>1833</v>
      </c>
      <c r="AD18" t="s">
        <v>1834</v>
      </c>
      <c r="AE18" t="s">
        <v>1835</v>
      </c>
      <c r="AF18" t="s">
        <v>1836</v>
      </c>
      <c r="AG18" t="s">
        <v>1837</v>
      </c>
      <c r="AH18" t="s">
        <v>1838</v>
      </c>
      <c r="AI18" t="s">
        <v>1839</v>
      </c>
      <c r="AJ18" t="s">
        <v>1840</v>
      </c>
      <c r="AK18" t="s">
        <v>1841</v>
      </c>
      <c r="AL18" t="s">
        <v>1842</v>
      </c>
      <c r="AM18" t="s">
        <v>1843</v>
      </c>
      <c r="AN18" t="s">
        <v>1844</v>
      </c>
    </row>
    <row r="19" spans="1:40" x14ac:dyDescent="0.35">
      <c r="A19" s="1" t="s">
        <v>1845</v>
      </c>
      <c r="B19" t="s">
        <v>191</v>
      </c>
      <c r="C19" t="s">
        <v>191</v>
      </c>
      <c r="D19" t="s">
        <v>191</v>
      </c>
      <c r="E19" t="s">
        <v>191</v>
      </c>
      <c r="F19" t="s">
        <v>191</v>
      </c>
      <c r="G19" t="s">
        <v>1567</v>
      </c>
      <c r="H19" t="s">
        <v>1551</v>
      </c>
      <c r="I19" t="s">
        <v>1554</v>
      </c>
      <c r="J19" t="s">
        <v>1846</v>
      </c>
      <c r="K19" t="s">
        <v>1847</v>
      </c>
      <c r="L19" t="s">
        <v>1490</v>
      </c>
      <c r="M19" t="s">
        <v>1671</v>
      </c>
      <c r="N19" t="s">
        <v>1848</v>
      </c>
      <c r="O19" t="s">
        <v>1705</v>
      </c>
      <c r="P19" t="s">
        <v>1849</v>
      </c>
      <c r="Q19" t="s">
        <v>1849</v>
      </c>
      <c r="R19" t="s">
        <v>1719</v>
      </c>
      <c r="S19" t="s">
        <v>1849</v>
      </c>
      <c r="T19" t="s">
        <v>1850</v>
      </c>
      <c r="U19" t="s">
        <v>1388</v>
      </c>
      <c r="V19" t="s">
        <v>1851</v>
      </c>
      <c r="W19" t="s">
        <v>1852</v>
      </c>
      <c r="X19" t="s">
        <v>1853</v>
      </c>
      <c r="Y19" t="s">
        <v>1854</v>
      </c>
      <c r="Z19" t="s">
        <v>1855</v>
      </c>
      <c r="AA19" t="s">
        <v>1739</v>
      </c>
      <c r="AB19" t="s">
        <v>1856</v>
      </c>
      <c r="AC19" t="s">
        <v>1857</v>
      </c>
      <c r="AD19" t="s">
        <v>1858</v>
      </c>
      <c r="AE19" t="s">
        <v>1859</v>
      </c>
      <c r="AF19" t="s">
        <v>1558</v>
      </c>
      <c r="AG19" t="s">
        <v>1860</v>
      </c>
      <c r="AH19" t="s">
        <v>1861</v>
      </c>
      <c r="AI19" t="s">
        <v>1862</v>
      </c>
      <c r="AJ19" t="s">
        <v>1863</v>
      </c>
      <c r="AK19" t="s">
        <v>191</v>
      </c>
      <c r="AL19" t="s">
        <v>1600</v>
      </c>
      <c r="AM19" t="s">
        <v>1864</v>
      </c>
      <c r="AN19" t="s">
        <v>1865</v>
      </c>
    </row>
    <row r="20" spans="1:40" x14ac:dyDescent="0.35">
      <c r="A20" s="1" t="s">
        <v>1866</v>
      </c>
      <c r="B20" t="s">
        <v>191</v>
      </c>
      <c r="C20" t="s">
        <v>191</v>
      </c>
      <c r="D20" t="s">
        <v>191</v>
      </c>
      <c r="E20" t="s">
        <v>191</v>
      </c>
      <c r="F20" t="s">
        <v>191</v>
      </c>
      <c r="G20" t="s">
        <v>191</v>
      </c>
      <c r="H20" t="s">
        <v>191</v>
      </c>
      <c r="I20" t="s">
        <v>191</v>
      </c>
      <c r="J20" t="s">
        <v>191</v>
      </c>
      <c r="K20" t="s">
        <v>191</v>
      </c>
      <c r="L20" t="s">
        <v>191</v>
      </c>
      <c r="M20" t="s">
        <v>191</v>
      </c>
      <c r="N20" t="s">
        <v>191</v>
      </c>
      <c r="O20" t="s">
        <v>191</v>
      </c>
      <c r="P20" t="s">
        <v>191</v>
      </c>
      <c r="Q20" t="s">
        <v>191</v>
      </c>
      <c r="R20" t="s">
        <v>191</v>
      </c>
      <c r="S20" t="s">
        <v>191</v>
      </c>
      <c r="T20" t="s">
        <v>191</v>
      </c>
      <c r="U20" t="s">
        <v>191</v>
      </c>
      <c r="V20" t="s">
        <v>191</v>
      </c>
      <c r="W20" t="s">
        <v>191</v>
      </c>
      <c r="X20" t="s">
        <v>191</v>
      </c>
      <c r="Y20" t="s">
        <v>191</v>
      </c>
      <c r="Z20" t="s">
        <v>191</v>
      </c>
      <c r="AA20" t="s">
        <v>191</v>
      </c>
      <c r="AB20" t="s">
        <v>1867</v>
      </c>
      <c r="AC20" t="s">
        <v>191</v>
      </c>
      <c r="AD20" t="s">
        <v>191</v>
      </c>
      <c r="AE20" t="s">
        <v>191</v>
      </c>
      <c r="AF20" t="s">
        <v>191</v>
      </c>
      <c r="AG20" t="s">
        <v>191</v>
      </c>
      <c r="AH20" t="s">
        <v>191</v>
      </c>
      <c r="AI20" t="s">
        <v>191</v>
      </c>
      <c r="AJ20" t="s">
        <v>191</v>
      </c>
      <c r="AK20" t="s">
        <v>191</v>
      </c>
      <c r="AL20" t="s">
        <v>191</v>
      </c>
      <c r="AM20" t="s">
        <v>191</v>
      </c>
      <c r="AN20" t="s">
        <v>191</v>
      </c>
    </row>
    <row r="21" spans="1:40" x14ac:dyDescent="0.35">
      <c r="A21" s="1" t="s">
        <v>1868</v>
      </c>
      <c r="B21" t="s">
        <v>191</v>
      </c>
      <c r="C21" t="s">
        <v>191</v>
      </c>
      <c r="D21" t="s">
        <v>191</v>
      </c>
      <c r="E21" t="s">
        <v>191</v>
      </c>
      <c r="F21" t="s">
        <v>191</v>
      </c>
      <c r="G21" t="s">
        <v>191</v>
      </c>
      <c r="H21" t="s">
        <v>191</v>
      </c>
      <c r="I21" t="s">
        <v>191</v>
      </c>
      <c r="J21" t="s">
        <v>191</v>
      </c>
      <c r="K21" t="s">
        <v>191</v>
      </c>
      <c r="L21" t="s">
        <v>191</v>
      </c>
      <c r="M21" t="s">
        <v>191</v>
      </c>
      <c r="N21" t="s">
        <v>191</v>
      </c>
      <c r="O21" t="s">
        <v>191</v>
      </c>
      <c r="P21" t="s">
        <v>191</v>
      </c>
      <c r="Q21" t="s">
        <v>191</v>
      </c>
      <c r="R21" t="s">
        <v>191</v>
      </c>
      <c r="S21" t="s">
        <v>191</v>
      </c>
      <c r="T21" t="s">
        <v>191</v>
      </c>
      <c r="U21" t="s">
        <v>191</v>
      </c>
      <c r="V21" t="s">
        <v>191</v>
      </c>
      <c r="W21" t="s">
        <v>191</v>
      </c>
      <c r="X21" t="s">
        <v>191</v>
      </c>
      <c r="Y21" t="s">
        <v>191</v>
      </c>
      <c r="Z21" t="s">
        <v>191</v>
      </c>
      <c r="AA21" t="s">
        <v>191</v>
      </c>
      <c r="AB21" t="s">
        <v>191</v>
      </c>
      <c r="AC21" t="s">
        <v>191</v>
      </c>
      <c r="AD21" t="s">
        <v>191</v>
      </c>
      <c r="AE21" t="s">
        <v>191</v>
      </c>
      <c r="AF21" t="s">
        <v>191</v>
      </c>
      <c r="AG21" t="s">
        <v>191</v>
      </c>
      <c r="AH21" t="s">
        <v>191</v>
      </c>
      <c r="AI21" t="s">
        <v>1869</v>
      </c>
      <c r="AJ21" t="s">
        <v>1870</v>
      </c>
      <c r="AK21" t="s">
        <v>1871</v>
      </c>
      <c r="AL21" t="s">
        <v>191</v>
      </c>
      <c r="AM21" t="s">
        <v>191</v>
      </c>
      <c r="AN21" t="s">
        <v>1872</v>
      </c>
    </row>
    <row r="22" spans="1:40" x14ac:dyDescent="0.35">
      <c r="A22" s="1" t="s">
        <v>1873</v>
      </c>
      <c r="B22" t="s">
        <v>191</v>
      </c>
      <c r="C22" t="s">
        <v>191</v>
      </c>
      <c r="D22" t="s">
        <v>191</v>
      </c>
      <c r="E22" t="s">
        <v>191</v>
      </c>
      <c r="F22" t="s">
        <v>191</v>
      </c>
      <c r="G22" t="s">
        <v>1874</v>
      </c>
      <c r="H22" t="s">
        <v>1671</v>
      </c>
      <c r="I22" t="s">
        <v>1555</v>
      </c>
      <c r="J22" t="s">
        <v>1551</v>
      </c>
      <c r="K22" t="s">
        <v>1875</v>
      </c>
      <c r="L22" t="s">
        <v>1876</v>
      </c>
      <c r="M22" t="s">
        <v>1877</v>
      </c>
      <c r="N22" t="s">
        <v>1708</v>
      </c>
      <c r="O22" t="s">
        <v>1788</v>
      </c>
      <c r="P22" t="s">
        <v>1854</v>
      </c>
      <c r="Q22" t="s">
        <v>1878</v>
      </c>
      <c r="R22" t="s">
        <v>1879</v>
      </c>
      <c r="S22" t="s">
        <v>1390</v>
      </c>
      <c r="T22" t="s">
        <v>1595</v>
      </c>
      <c r="U22" t="s">
        <v>1853</v>
      </c>
      <c r="V22" t="s">
        <v>1587</v>
      </c>
      <c r="W22" t="s">
        <v>1857</v>
      </c>
      <c r="X22" t="s">
        <v>1880</v>
      </c>
      <c r="Y22" t="s">
        <v>1881</v>
      </c>
      <c r="Z22" t="s">
        <v>1882</v>
      </c>
      <c r="AA22" t="s">
        <v>1883</v>
      </c>
      <c r="AB22" t="s">
        <v>1884</v>
      </c>
      <c r="AC22" t="s">
        <v>1885</v>
      </c>
      <c r="AD22" t="s">
        <v>1886</v>
      </c>
      <c r="AE22" t="s">
        <v>1887</v>
      </c>
      <c r="AF22" t="s">
        <v>1888</v>
      </c>
      <c r="AG22" t="s">
        <v>1889</v>
      </c>
      <c r="AH22" t="s">
        <v>1890</v>
      </c>
      <c r="AI22" t="s">
        <v>1891</v>
      </c>
      <c r="AJ22" t="s">
        <v>1892</v>
      </c>
      <c r="AK22" t="s">
        <v>1893</v>
      </c>
      <c r="AL22" t="s">
        <v>1894</v>
      </c>
      <c r="AM22" t="s">
        <v>1864</v>
      </c>
      <c r="AN22" t="s">
        <v>1895</v>
      </c>
    </row>
    <row r="23" spans="1:40" x14ac:dyDescent="0.35">
      <c r="A23" s="1" t="s">
        <v>1896</v>
      </c>
      <c r="B23" t="s">
        <v>191</v>
      </c>
      <c r="C23" t="s">
        <v>191</v>
      </c>
      <c r="D23" t="s">
        <v>1566</v>
      </c>
      <c r="E23" t="s">
        <v>1897</v>
      </c>
      <c r="F23" t="s">
        <v>1898</v>
      </c>
      <c r="G23" t="s">
        <v>1555</v>
      </c>
      <c r="H23" t="s">
        <v>1708</v>
      </c>
      <c r="I23" t="s">
        <v>649</v>
      </c>
      <c r="J23" t="s">
        <v>796</v>
      </c>
      <c r="K23" t="s">
        <v>1532</v>
      </c>
      <c r="L23" t="s">
        <v>1455</v>
      </c>
      <c r="M23" t="s">
        <v>960</v>
      </c>
      <c r="N23" t="s">
        <v>635</v>
      </c>
      <c r="O23" t="s">
        <v>524</v>
      </c>
      <c r="P23" t="s">
        <v>1899</v>
      </c>
      <c r="Q23" t="s">
        <v>201</v>
      </c>
      <c r="R23" t="s">
        <v>1121</v>
      </c>
      <c r="S23" t="s">
        <v>918</v>
      </c>
      <c r="T23" t="s">
        <v>1900</v>
      </c>
      <c r="U23" t="s">
        <v>1901</v>
      </c>
      <c r="V23" t="s">
        <v>1902</v>
      </c>
      <c r="W23" t="s">
        <v>1903</v>
      </c>
      <c r="X23" t="s">
        <v>1904</v>
      </c>
      <c r="Y23" t="s">
        <v>1905</v>
      </c>
      <c r="Z23" t="s">
        <v>1906</v>
      </c>
      <c r="AA23" t="s">
        <v>1907</v>
      </c>
      <c r="AB23" t="s">
        <v>1908</v>
      </c>
      <c r="AC23" t="s">
        <v>1909</v>
      </c>
      <c r="AD23" t="s">
        <v>1910</v>
      </c>
      <c r="AE23" t="s">
        <v>1911</v>
      </c>
      <c r="AF23" t="s">
        <v>1912</v>
      </c>
      <c r="AG23" t="s">
        <v>1913</v>
      </c>
      <c r="AH23" t="s">
        <v>1914</v>
      </c>
      <c r="AI23" t="s">
        <v>1915</v>
      </c>
      <c r="AJ23" t="s">
        <v>1916</v>
      </c>
      <c r="AK23" t="s">
        <v>1917</v>
      </c>
      <c r="AL23" t="s">
        <v>1918</v>
      </c>
      <c r="AM23" t="s">
        <v>1919</v>
      </c>
      <c r="AN23" t="s">
        <v>1920</v>
      </c>
    </row>
    <row r="24" spans="1:40" x14ac:dyDescent="0.35">
      <c r="A24" s="1" t="s">
        <v>1921</v>
      </c>
      <c r="B24" t="s">
        <v>191</v>
      </c>
      <c r="C24" t="s">
        <v>191</v>
      </c>
      <c r="D24" t="s">
        <v>1566</v>
      </c>
      <c r="E24" t="s">
        <v>1897</v>
      </c>
      <c r="F24" t="s">
        <v>1898</v>
      </c>
      <c r="G24" t="s">
        <v>1848</v>
      </c>
      <c r="H24" t="s">
        <v>1854</v>
      </c>
      <c r="I24" t="s">
        <v>1922</v>
      </c>
      <c r="J24" t="s">
        <v>1491</v>
      </c>
      <c r="K24" t="s">
        <v>1454</v>
      </c>
      <c r="L24" t="s">
        <v>1563</v>
      </c>
      <c r="M24" t="s">
        <v>650</v>
      </c>
      <c r="N24" t="s">
        <v>1923</v>
      </c>
      <c r="O24" t="s">
        <v>1924</v>
      </c>
      <c r="P24" t="s">
        <v>1880</v>
      </c>
      <c r="Q24" t="s">
        <v>1925</v>
      </c>
      <c r="R24" t="s">
        <v>657</v>
      </c>
      <c r="S24" t="s">
        <v>1926</v>
      </c>
      <c r="T24" t="s">
        <v>1927</v>
      </c>
      <c r="U24" t="s">
        <v>1928</v>
      </c>
      <c r="V24" t="s">
        <v>1929</v>
      </c>
      <c r="W24" t="s">
        <v>1930</v>
      </c>
      <c r="X24" t="s">
        <v>1931</v>
      </c>
      <c r="Y24" t="s">
        <v>1155</v>
      </c>
      <c r="Z24" t="s">
        <v>1932</v>
      </c>
      <c r="AA24" t="s">
        <v>1933</v>
      </c>
      <c r="AB24" t="s">
        <v>1934</v>
      </c>
      <c r="AC24" t="s">
        <v>1935</v>
      </c>
      <c r="AD24" t="s">
        <v>1936</v>
      </c>
      <c r="AE24" t="s">
        <v>1937</v>
      </c>
      <c r="AF24" t="s">
        <v>1938</v>
      </c>
      <c r="AG24" t="s">
        <v>1939</v>
      </c>
      <c r="AH24" t="s">
        <v>1940</v>
      </c>
      <c r="AI24" t="s">
        <v>1941</v>
      </c>
      <c r="AJ24" t="s">
        <v>1942</v>
      </c>
      <c r="AK24" t="s">
        <v>1943</v>
      </c>
      <c r="AL24" t="s">
        <v>1944</v>
      </c>
      <c r="AM24" t="s">
        <v>1945</v>
      </c>
      <c r="AN24" t="s">
        <v>1946</v>
      </c>
    </row>
    <row r="25" spans="1:40" x14ac:dyDescent="0.35">
      <c r="A25" s="1" t="s">
        <v>1947</v>
      </c>
      <c r="B25" t="s">
        <v>191</v>
      </c>
      <c r="C25" t="s">
        <v>191</v>
      </c>
      <c r="D25" t="s">
        <v>191</v>
      </c>
      <c r="E25" t="s">
        <v>191</v>
      </c>
      <c r="F25" t="s">
        <v>191</v>
      </c>
      <c r="G25" t="s">
        <v>191</v>
      </c>
      <c r="H25" t="s">
        <v>191</v>
      </c>
      <c r="I25" t="s">
        <v>191</v>
      </c>
      <c r="J25" t="s">
        <v>191</v>
      </c>
      <c r="K25" t="s">
        <v>191</v>
      </c>
      <c r="L25" t="s">
        <v>191</v>
      </c>
      <c r="M25" t="s">
        <v>1553</v>
      </c>
      <c r="N25" t="s">
        <v>795</v>
      </c>
      <c r="O25" t="s">
        <v>1379</v>
      </c>
      <c r="P25" t="s">
        <v>1380</v>
      </c>
      <c r="Q25" t="s">
        <v>649</v>
      </c>
      <c r="R25" t="s">
        <v>1559</v>
      </c>
      <c r="S25" t="s">
        <v>1874</v>
      </c>
      <c r="T25" t="s">
        <v>1552</v>
      </c>
      <c r="U25" t="s">
        <v>191</v>
      </c>
      <c r="V25" t="s">
        <v>191</v>
      </c>
      <c r="W25" t="s">
        <v>191</v>
      </c>
      <c r="X25" t="s">
        <v>191</v>
      </c>
      <c r="Y25" t="s">
        <v>191</v>
      </c>
      <c r="Z25" t="s">
        <v>191</v>
      </c>
      <c r="AA25" t="s">
        <v>191</v>
      </c>
      <c r="AB25" t="s">
        <v>191</v>
      </c>
      <c r="AC25" t="s">
        <v>191</v>
      </c>
      <c r="AD25" t="s">
        <v>191</v>
      </c>
      <c r="AE25" t="s">
        <v>191</v>
      </c>
      <c r="AF25" t="s">
        <v>191</v>
      </c>
      <c r="AG25" t="s">
        <v>191</v>
      </c>
      <c r="AH25" t="s">
        <v>191</v>
      </c>
      <c r="AI25" t="s">
        <v>191</v>
      </c>
      <c r="AJ25" t="s">
        <v>191</v>
      </c>
      <c r="AK25" t="s">
        <v>191</v>
      </c>
      <c r="AL25" t="s">
        <v>191</v>
      </c>
      <c r="AM25" t="s">
        <v>191</v>
      </c>
      <c r="AN25" t="s">
        <v>191</v>
      </c>
    </row>
    <row r="26" spans="1:40" x14ac:dyDescent="0.35">
      <c r="A26" s="1" t="s">
        <v>1948</v>
      </c>
      <c r="B26" t="s">
        <v>191</v>
      </c>
      <c r="C26" t="s">
        <v>191</v>
      </c>
      <c r="D26" t="s">
        <v>1949</v>
      </c>
      <c r="E26" t="s">
        <v>1577</v>
      </c>
      <c r="F26" t="s">
        <v>1852</v>
      </c>
      <c r="G26" t="s">
        <v>191</v>
      </c>
      <c r="H26" t="s">
        <v>1379</v>
      </c>
      <c r="I26" t="s">
        <v>1379</v>
      </c>
      <c r="J26" t="s">
        <v>191</v>
      </c>
      <c r="K26" t="s">
        <v>1380</v>
      </c>
      <c r="L26" t="s">
        <v>191</v>
      </c>
      <c r="M26" t="s">
        <v>636</v>
      </c>
      <c r="N26" t="s">
        <v>534</v>
      </c>
      <c r="O26" t="s">
        <v>1950</v>
      </c>
      <c r="P26" t="s">
        <v>1951</v>
      </c>
      <c r="Q26" t="s">
        <v>1952</v>
      </c>
      <c r="R26" t="s">
        <v>1953</v>
      </c>
      <c r="S26" t="s">
        <v>1954</v>
      </c>
      <c r="T26" t="s">
        <v>1955</v>
      </c>
      <c r="U26" t="s">
        <v>1956</v>
      </c>
      <c r="V26" t="s">
        <v>1554</v>
      </c>
      <c r="W26" t="s">
        <v>1957</v>
      </c>
      <c r="X26" t="s">
        <v>1958</v>
      </c>
      <c r="Y26" t="s">
        <v>1959</v>
      </c>
      <c r="Z26" t="s">
        <v>1960</v>
      </c>
      <c r="AA26" t="s">
        <v>1961</v>
      </c>
      <c r="AB26" t="s">
        <v>1962</v>
      </c>
      <c r="AC26" t="s">
        <v>1963</v>
      </c>
      <c r="AD26" t="s">
        <v>1648</v>
      </c>
      <c r="AE26" t="s">
        <v>1964</v>
      </c>
      <c r="AF26" t="s">
        <v>1965</v>
      </c>
      <c r="AG26" t="s">
        <v>1966</v>
      </c>
      <c r="AH26" t="s">
        <v>1967</v>
      </c>
      <c r="AI26" t="s">
        <v>1968</v>
      </c>
      <c r="AJ26" t="s">
        <v>1969</v>
      </c>
      <c r="AK26" t="s">
        <v>1970</v>
      </c>
      <c r="AL26" t="s">
        <v>1971</v>
      </c>
      <c r="AM26" t="s">
        <v>1972</v>
      </c>
      <c r="AN26" t="s">
        <v>1946</v>
      </c>
    </row>
    <row r="27" spans="1:40" x14ac:dyDescent="0.35">
      <c r="A27" s="1" t="s">
        <v>1973</v>
      </c>
      <c r="B27" t="s">
        <v>191</v>
      </c>
      <c r="C27" t="s">
        <v>191</v>
      </c>
      <c r="D27" t="s">
        <v>1949</v>
      </c>
      <c r="E27" t="s">
        <v>1974</v>
      </c>
      <c r="F27" t="s">
        <v>832</v>
      </c>
      <c r="G27" t="s">
        <v>191</v>
      </c>
      <c r="H27" t="s">
        <v>191</v>
      </c>
      <c r="I27" t="s">
        <v>191</v>
      </c>
      <c r="J27" t="s">
        <v>191</v>
      </c>
      <c r="K27" t="s">
        <v>191</v>
      </c>
      <c r="L27" t="s">
        <v>191</v>
      </c>
      <c r="M27" t="s">
        <v>966</v>
      </c>
      <c r="N27" t="s">
        <v>967</v>
      </c>
      <c r="O27" t="s">
        <v>968</v>
      </c>
      <c r="P27" t="s">
        <v>120</v>
      </c>
      <c r="Q27" t="s">
        <v>969</v>
      </c>
      <c r="R27" t="s">
        <v>970</v>
      </c>
      <c r="S27" t="s">
        <v>971</v>
      </c>
      <c r="T27" t="s">
        <v>972</v>
      </c>
      <c r="U27" t="s">
        <v>973</v>
      </c>
      <c r="V27" t="s">
        <v>974</v>
      </c>
      <c r="W27" t="s">
        <v>975</v>
      </c>
      <c r="X27" t="s">
        <v>976</v>
      </c>
      <c r="Y27" t="s">
        <v>977</v>
      </c>
      <c r="Z27" t="s">
        <v>978</v>
      </c>
      <c r="AA27" t="s">
        <v>1975</v>
      </c>
      <c r="AB27" t="s">
        <v>1976</v>
      </c>
      <c r="AC27" t="s">
        <v>981</v>
      </c>
      <c r="AD27" t="s">
        <v>982</v>
      </c>
      <c r="AE27" t="s">
        <v>983</v>
      </c>
      <c r="AF27" t="s">
        <v>984</v>
      </c>
      <c r="AG27" t="s">
        <v>985</v>
      </c>
      <c r="AH27" t="s">
        <v>986</v>
      </c>
      <c r="AI27" t="s">
        <v>987</v>
      </c>
      <c r="AJ27" t="s">
        <v>1977</v>
      </c>
      <c r="AK27" t="s">
        <v>1978</v>
      </c>
      <c r="AL27" t="s">
        <v>1979</v>
      </c>
      <c r="AM27" t="s">
        <v>1980</v>
      </c>
      <c r="AN27" t="s">
        <v>1981</v>
      </c>
    </row>
    <row r="28" spans="1:40" x14ac:dyDescent="0.35">
      <c r="A28" s="1" t="s">
        <v>1982</v>
      </c>
      <c r="B28" t="s">
        <v>191</v>
      </c>
      <c r="C28" t="s">
        <v>191</v>
      </c>
      <c r="D28" t="s">
        <v>191</v>
      </c>
      <c r="E28" t="s">
        <v>958</v>
      </c>
      <c r="F28" t="s">
        <v>959</v>
      </c>
      <c r="G28" t="s">
        <v>832</v>
      </c>
      <c r="H28" t="s">
        <v>960</v>
      </c>
      <c r="I28" t="s">
        <v>961</v>
      </c>
      <c r="J28" t="s">
        <v>962</v>
      </c>
      <c r="K28" t="s">
        <v>963</v>
      </c>
      <c r="L28" t="s">
        <v>964</v>
      </c>
      <c r="M28" t="s">
        <v>965</v>
      </c>
      <c r="N28" t="s">
        <v>808</v>
      </c>
      <c r="O28" t="s">
        <v>967</v>
      </c>
      <c r="P28" t="s">
        <v>968</v>
      </c>
      <c r="Q28" t="s">
        <v>120</v>
      </c>
      <c r="R28" t="s">
        <v>1983</v>
      </c>
      <c r="S28" t="s">
        <v>1984</v>
      </c>
      <c r="T28" t="s">
        <v>971</v>
      </c>
      <c r="U28" t="s">
        <v>972</v>
      </c>
      <c r="V28" t="s">
        <v>1985</v>
      </c>
      <c r="W28" t="s">
        <v>974</v>
      </c>
      <c r="X28" t="s">
        <v>1986</v>
      </c>
      <c r="Y28" t="s">
        <v>976</v>
      </c>
      <c r="Z28" t="s">
        <v>977</v>
      </c>
      <c r="AA28" t="s">
        <v>978</v>
      </c>
      <c r="AB28" t="s">
        <v>1975</v>
      </c>
      <c r="AC28" t="s">
        <v>1976</v>
      </c>
      <c r="AD28" t="s">
        <v>981</v>
      </c>
      <c r="AE28" t="s">
        <v>982</v>
      </c>
      <c r="AF28" t="s">
        <v>983</v>
      </c>
      <c r="AG28" t="s">
        <v>984</v>
      </c>
      <c r="AH28" t="s">
        <v>985</v>
      </c>
      <c r="AI28" t="s">
        <v>986</v>
      </c>
      <c r="AJ28" t="s">
        <v>1987</v>
      </c>
      <c r="AK28" t="s">
        <v>1977</v>
      </c>
      <c r="AL28" t="s">
        <v>1978</v>
      </c>
      <c r="AM28" t="s">
        <v>1979</v>
      </c>
      <c r="AN28" t="s">
        <v>1980</v>
      </c>
    </row>
    <row r="29" spans="1:40" x14ac:dyDescent="0.35">
      <c r="A29" s="1" t="s">
        <v>1988</v>
      </c>
      <c r="B29" t="s">
        <v>191</v>
      </c>
      <c r="C29" t="s">
        <v>191</v>
      </c>
      <c r="D29" t="s">
        <v>1989</v>
      </c>
      <c r="E29" t="s">
        <v>1990</v>
      </c>
      <c r="F29" t="s">
        <v>1562</v>
      </c>
      <c r="G29" t="s">
        <v>831</v>
      </c>
      <c r="H29" t="s">
        <v>828</v>
      </c>
      <c r="I29" t="s">
        <v>1991</v>
      </c>
      <c r="J29" t="s">
        <v>1114</v>
      </c>
      <c r="K29" t="s">
        <v>638</v>
      </c>
      <c r="L29" t="s">
        <v>1509</v>
      </c>
      <c r="M29" t="s">
        <v>800</v>
      </c>
      <c r="N29" t="s">
        <v>608</v>
      </c>
      <c r="O29" t="s">
        <v>1118</v>
      </c>
      <c r="P29" t="s">
        <v>1992</v>
      </c>
      <c r="Q29" t="s">
        <v>1993</v>
      </c>
      <c r="R29" t="s">
        <v>1770</v>
      </c>
      <c r="S29" t="s">
        <v>1994</v>
      </c>
      <c r="T29" t="s">
        <v>552</v>
      </c>
      <c r="U29" t="s">
        <v>1995</v>
      </c>
      <c r="V29" t="s">
        <v>1996</v>
      </c>
      <c r="W29" t="s">
        <v>1638</v>
      </c>
      <c r="X29" t="s">
        <v>1997</v>
      </c>
      <c r="Y29" t="s">
        <v>1998</v>
      </c>
      <c r="Z29" t="s">
        <v>1712</v>
      </c>
      <c r="AA29" t="s">
        <v>1999</v>
      </c>
      <c r="AB29" t="s">
        <v>1570</v>
      </c>
      <c r="AC29" t="s">
        <v>2000</v>
      </c>
      <c r="AD29" t="s">
        <v>2001</v>
      </c>
      <c r="AE29" t="s">
        <v>2002</v>
      </c>
      <c r="AF29" t="s">
        <v>2003</v>
      </c>
      <c r="AG29" t="s">
        <v>560</v>
      </c>
      <c r="AH29" t="s">
        <v>2004</v>
      </c>
      <c r="AI29" t="s">
        <v>2005</v>
      </c>
      <c r="AJ29" t="s">
        <v>2006</v>
      </c>
      <c r="AK29" t="s">
        <v>2007</v>
      </c>
      <c r="AL29" t="s">
        <v>2008</v>
      </c>
      <c r="AM29" t="s">
        <v>2009</v>
      </c>
      <c r="AN29" t="s">
        <v>2010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Main</vt:lpstr>
      <vt:lpstr>Info</vt:lpstr>
      <vt:lpstr>Model</vt:lpstr>
      <vt:lpstr>Summary</vt:lpstr>
      <vt:lpstr>Income Statement</vt:lpstr>
      <vt:lpstr>Balance Sheet</vt:lpstr>
      <vt:lpstr>Cash Flow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William Kruta</cp:lastModifiedBy>
  <dcterms:created xsi:type="dcterms:W3CDTF">2023-03-10T11:33:53Z</dcterms:created>
  <dcterms:modified xsi:type="dcterms:W3CDTF">2023-03-10T15:01:09Z</dcterms:modified>
</cp:coreProperties>
</file>